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5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6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1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2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14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5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16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73 SONDE ROAD\MCC\"/>
    </mc:Choice>
  </mc:AlternateContent>
  <xr:revisionPtr revIDLastSave="0" documentId="13_ncr:1_{9BC34BB2-FD15-4D1B-B200-8A20264281F2}" xr6:coauthVersionLast="45" xr6:coauthVersionMax="45" xr10:uidLastSave="{00000000-0000-0000-0000-000000000000}"/>
  <bookViews>
    <workbookView xWindow="-120" yWindow="-120" windowWidth="20730" windowHeight="11160" tabRatio="918" firstSheet="14" activeTab="15" xr2:uid="{00000000-000D-0000-FFFF-FFFF00000000}"/>
  </bookViews>
  <sheets>
    <sheet name="23.09 Sonde-Namugongo" sheetId="93" r:id="rId1"/>
    <sheet name="23.09 Namugongo-Sonde" sheetId="94" r:id="rId2"/>
    <sheet name="24.09 Sonde-Namugongo" sheetId="95" r:id="rId3"/>
    <sheet name="24.09 Namugongo-Sonde" sheetId="96" r:id="rId4"/>
    <sheet name="25.09 Sonde-Namugongo" sheetId="97" r:id="rId5"/>
    <sheet name="25.09 Namugongo-Sonde" sheetId="98" r:id="rId6"/>
    <sheet name="26.09.19 Sonde-Namugongo-24h" sheetId="101" r:id="rId7"/>
    <sheet name="26.09.19 Namugongo-Sonde-24h" sheetId="109" r:id="rId8"/>
    <sheet name="27.09.19 Sonde-Namugongo" sheetId="103" r:id="rId9"/>
    <sheet name="27.09.19 Namugongo-Sonde" sheetId="104" r:id="rId10"/>
    <sheet name="28.09 Sonde-Namugongo-24h" sheetId="105" r:id="rId11"/>
    <sheet name="28.09 Namugongo-Sonde-24h" sheetId="110" r:id="rId12"/>
    <sheet name="29.09 Sonde-Namugongo" sheetId="99" r:id="rId13"/>
    <sheet name="29.09 Namugongo-Sonde" sheetId="100" r:id="rId14"/>
    <sheet name="Avg Week Sonde-Namugongo" sheetId="107" r:id="rId15"/>
    <sheet name="Avg Week Namugongo-Sonde" sheetId="108" r:id="rId16"/>
    <sheet name="Avg Week Sonde-Namugongo-2Dir" sheetId="111" r:id="rId17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Print_Area" localSheetId="1">'23.09 Namugongo-Sonde'!$A$1:$AF$60</definedName>
    <definedName name="_xlnm.Print_Area" localSheetId="0">'23.09 Sonde-Namugongo'!$A$1:$AF$60</definedName>
    <definedName name="_xlnm.Print_Area" localSheetId="3">'24.09 Namugongo-Sonde'!$A$1:$AF$60</definedName>
    <definedName name="_xlnm.Print_Area" localSheetId="2">'24.09 Sonde-Namugongo'!$A$1:$AF$60</definedName>
    <definedName name="_xlnm.Print_Area" localSheetId="5">'25.09 Namugongo-Sonde'!$A$1:$AF$60</definedName>
    <definedName name="_xlnm.Print_Area" localSheetId="4">'25.09 Sonde-Namugongo'!$A$1:$AF$60</definedName>
    <definedName name="_xlnm.Print_Area" localSheetId="7">'26.09.19 Namugongo-Sonde-24h'!$A$1:$AF$108</definedName>
    <definedName name="_xlnm.Print_Area" localSheetId="6">'26.09.19 Sonde-Namugongo-24h'!$A$1:$AF$108</definedName>
    <definedName name="_xlnm.Print_Area" localSheetId="9">'27.09.19 Namugongo-Sonde'!$A$1:$AF$60</definedName>
    <definedName name="_xlnm.Print_Area" localSheetId="8">'27.09.19 Sonde-Namugongo'!$A$1:$AF$60</definedName>
    <definedName name="_xlnm.Print_Area" localSheetId="11">'28.09 Namugongo-Sonde-24h'!$A$1:$AF$108</definedName>
    <definedName name="_xlnm.Print_Area" localSheetId="10">'28.09 Sonde-Namugongo-24h'!$A$1:$AF$108</definedName>
    <definedName name="_xlnm.Print_Area" localSheetId="13">'29.09 Namugongo-Sonde'!$A$1:$AF$60</definedName>
    <definedName name="_xlnm.Print_Area" localSheetId="12">'29.09 Sonde-Namugongo'!$A$1:$AF$60</definedName>
    <definedName name="_xlnm.Print_Area" localSheetId="15">'Avg Week Namugongo-Sonde'!$A$1:$AF$108</definedName>
    <definedName name="_xlnm.Print_Area" localSheetId="14">'Avg Week Sonde-Namugongo'!$A$1:$AF$108</definedName>
    <definedName name="_xlnm.Print_Area" localSheetId="16">'Avg Week Sonde-Namugongo-2Dir'!$A$1:$AF$108</definedName>
    <definedName name="_xlnm.Print_Titles" localSheetId="1">'23.09 Namugongo-Sonde'!$1:$8</definedName>
    <definedName name="_xlnm.Print_Titles" localSheetId="0">'23.09 Sonde-Namugongo'!$1:$8</definedName>
    <definedName name="_xlnm.Print_Titles" localSheetId="3">'24.09 Namugongo-Sonde'!$1:$8</definedName>
    <definedName name="_xlnm.Print_Titles" localSheetId="2">'24.09 Sonde-Namugongo'!$1:$8</definedName>
    <definedName name="_xlnm.Print_Titles" localSheetId="5">'25.09 Namugongo-Sonde'!$1:$8</definedName>
    <definedName name="_xlnm.Print_Titles" localSheetId="4">'25.09 Sonde-Namugongo'!$1:$8</definedName>
    <definedName name="_xlnm.Print_Titles" localSheetId="7">'26.09.19 Namugongo-Sonde-24h'!$1:$8</definedName>
    <definedName name="_xlnm.Print_Titles" localSheetId="6">'26.09.19 Sonde-Namugongo-24h'!$1:$8</definedName>
    <definedName name="_xlnm.Print_Titles" localSheetId="9">'27.09.19 Namugongo-Sonde'!$1:$8</definedName>
    <definedName name="_xlnm.Print_Titles" localSheetId="8">'27.09.19 Sonde-Namugongo'!$1:$8</definedName>
    <definedName name="_xlnm.Print_Titles" localSheetId="11">'28.09 Namugongo-Sonde-24h'!$1:$8</definedName>
    <definedName name="_xlnm.Print_Titles" localSheetId="10">'28.09 Sonde-Namugongo-24h'!$1:$8</definedName>
    <definedName name="_xlnm.Print_Titles" localSheetId="13">'29.09 Namugongo-Sonde'!$1:$8</definedName>
    <definedName name="_xlnm.Print_Titles" localSheetId="12">'29.09 Sonde-Namugongo'!$1:$8</definedName>
    <definedName name="_xlnm.Print_Titles" localSheetId="15">'Avg Week Namugongo-Sonde'!$1:$8</definedName>
    <definedName name="_xlnm.Print_Titles" localSheetId="14">'Avg Week Sonde-Namugongo'!$1:$8</definedName>
    <definedName name="_xlnm.Print_Titles" localSheetId="16">'Avg Week Sonde-Namugongo-2Dir'!$1:$8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2" i="111" l="1"/>
  <c r="M67" i="111"/>
  <c r="K73" i="111"/>
  <c r="I76" i="111"/>
  <c r="N77" i="111"/>
  <c r="H79" i="111"/>
  <c r="M80" i="111"/>
  <c r="F85" i="111"/>
  <c r="D91" i="111"/>
  <c r="F94" i="111"/>
  <c r="E97" i="111"/>
  <c r="H99" i="111"/>
  <c r="M100" i="111"/>
  <c r="G102" i="111"/>
  <c r="L103" i="111"/>
  <c r="F105" i="111"/>
  <c r="C66" i="111"/>
  <c r="C82" i="111"/>
  <c r="C98" i="111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D58" i="107"/>
  <c r="D58" i="111" s="1"/>
  <c r="E58" i="107"/>
  <c r="F58" i="107"/>
  <c r="F58" i="111" s="1"/>
  <c r="G58" i="107"/>
  <c r="G58" i="111" s="1"/>
  <c r="H58" i="107"/>
  <c r="H58" i="111" s="1"/>
  <c r="I58" i="107"/>
  <c r="J58" i="107"/>
  <c r="J58" i="111" s="1"/>
  <c r="K58" i="107"/>
  <c r="K58" i="111" s="1"/>
  <c r="L58" i="107"/>
  <c r="L58" i="111" s="1"/>
  <c r="M58" i="107"/>
  <c r="N58" i="107"/>
  <c r="N58" i="111" s="1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E62" i="107"/>
  <c r="F62" i="107"/>
  <c r="F62" i="111" s="1"/>
  <c r="G62" i="107"/>
  <c r="G62" i="111" s="1"/>
  <c r="H62" i="107"/>
  <c r="H62" i="111" s="1"/>
  <c r="I62" i="107"/>
  <c r="J62" i="107"/>
  <c r="J62" i="111" s="1"/>
  <c r="K62" i="107"/>
  <c r="K62" i="111" s="1"/>
  <c r="L62" i="107"/>
  <c r="L62" i="111" s="1"/>
  <c r="M62" i="107"/>
  <c r="N62" i="107"/>
  <c r="N62" i="111" s="1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D66" i="111" s="1"/>
  <c r="E66" i="107"/>
  <c r="E66" i="111" s="1"/>
  <c r="U24" i="111" s="1"/>
  <c r="F66" i="107"/>
  <c r="F66" i="111" s="1"/>
  <c r="G66" i="107"/>
  <c r="G66" i="111" s="1"/>
  <c r="H66" i="107"/>
  <c r="H66" i="111" s="1"/>
  <c r="I66" i="107"/>
  <c r="I66" i="111" s="1"/>
  <c r="Y24" i="111" s="1"/>
  <c r="J66" i="107"/>
  <c r="J66" i="111" s="1"/>
  <c r="K66" i="107"/>
  <c r="K66" i="111" s="1"/>
  <c r="L66" i="107"/>
  <c r="L66" i="111" s="1"/>
  <c r="M66" i="107"/>
  <c r="M66" i="111" s="1"/>
  <c r="AC24" i="111" s="1"/>
  <c r="N66" i="107"/>
  <c r="N66" i="111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D70" i="111" s="1"/>
  <c r="E70" i="107"/>
  <c r="F70" i="107"/>
  <c r="F70" i="111" s="1"/>
  <c r="G70" i="107"/>
  <c r="G70" i="111" s="1"/>
  <c r="H70" i="107"/>
  <c r="H70" i="111" s="1"/>
  <c r="I70" i="107"/>
  <c r="J70" i="107"/>
  <c r="J70" i="111" s="1"/>
  <c r="K70" i="107"/>
  <c r="K70" i="111" s="1"/>
  <c r="L70" i="107"/>
  <c r="L70" i="111" s="1"/>
  <c r="M70" i="107"/>
  <c r="N70" i="107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L73" i="107"/>
  <c r="L73" i="111" s="1"/>
  <c r="M73" i="107"/>
  <c r="M73" i="111" s="1"/>
  <c r="N73" i="107"/>
  <c r="N73" i="111" s="1"/>
  <c r="D74" i="107"/>
  <c r="D74" i="111" s="1"/>
  <c r="E74" i="107"/>
  <c r="F74" i="107"/>
  <c r="G74" i="107"/>
  <c r="G74" i="111" s="1"/>
  <c r="H74" i="107"/>
  <c r="H74" i="111" s="1"/>
  <c r="I74" i="107"/>
  <c r="J74" i="107"/>
  <c r="K74" i="107"/>
  <c r="K74" i="111" s="1"/>
  <c r="L74" i="107"/>
  <c r="L74" i="111" s="1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D78" i="107"/>
  <c r="D78" i="111" s="1"/>
  <c r="E78" i="107"/>
  <c r="F78" i="107"/>
  <c r="F78" i="111" s="1"/>
  <c r="G78" i="107"/>
  <c r="G78" i="111" s="1"/>
  <c r="H78" i="107"/>
  <c r="H78" i="111" s="1"/>
  <c r="I78" i="107"/>
  <c r="J78" i="107"/>
  <c r="J78" i="111" s="1"/>
  <c r="K78" i="107"/>
  <c r="L78" i="107"/>
  <c r="L78" i="111" s="1"/>
  <c r="M78" i="107"/>
  <c r="N78" i="107"/>
  <c r="N78" i="111" s="1"/>
  <c r="D79" i="107"/>
  <c r="D79" i="111" s="1"/>
  <c r="E79" i="107"/>
  <c r="E79" i="111" s="1"/>
  <c r="F79" i="107"/>
  <c r="F79" i="111" s="1"/>
  <c r="G79" i="107"/>
  <c r="G79" i="111" s="1"/>
  <c r="H79" i="107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E82" i="107"/>
  <c r="E82" i="111" s="1"/>
  <c r="U28" i="111" s="1"/>
  <c r="F82" i="107"/>
  <c r="G82" i="107"/>
  <c r="H82" i="107"/>
  <c r="I82" i="107"/>
  <c r="I82" i="111" s="1"/>
  <c r="Y28" i="111" s="1"/>
  <c r="J82" i="107"/>
  <c r="K82" i="107"/>
  <c r="L82" i="107"/>
  <c r="M82" i="107"/>
  <c r="M82" i="111" s="1"/>
  <c r="AC28" i="111" s="1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D86" i="111" s="1"/>
  <c r="E86" i="107"/>
  <c r="F86" i="107"/>
  <c r="G86" i="107"/>
  <c r="H86" i="107"/>
  <c r="H86" i="111" s="1"/>
  <c r="I86" i="107"/>
  <c r="J86" i="107"/>
  <c r="K86" i="107"/>
  <c r="L86" i="107"/>
  <c r="L86" i="111" s="1"/>
  <c r="M86" i="107"/>
  <c r="N86" i="107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G90" i="111" s="1"/>
  <c r="H90" i="107"/>
  <c r="I90" i="107"/>
  <c r="J90" i="107"/>
  <c r="K90" i="107"/>
  <c r="K90" i="111" s="1"/>
  <c r="L90" i="107"/>
  <c r="M90" i="107"/>
  <c r="N90" i="107"/>
  <c r="D91" i="107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I94" i="107"/>
  <c r="J94" i="107"/>
  <c r="J94" i="111" s="1"/>
  <c r="K94" i="107"/>
  <c r="L94" i="107"/>
  <c r="M94" i="107"/>
  <c r="N94" i="107"/>
  <c r="N94" i="111" s="1"/>
  <c r="AD31" i="111" s="1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E98" i="111" s="1"/>
  <c r="F98" i="107"/>
  <c r="G98" i="107"/>
  <c r="H98" i="107"/>
  <c r="I98" i="107"/>
  <c r="I98" i="111" s="1"/>
  <c r="J98" i="107"/>
  <c r="J98" i="111" s="1"/>
  <c r="K98" i="107"/>
  <c r="L98" i="107"/>
  <c r="M98" i="107"/>
  <c r="M98" i="111" s="1"/>
  <c r="AC32" i="111" s="1"/>
  <c r="N98" i="107"/>
  <c r="D99" i="107"/>
  <c r="D99" i="111" s="1"/>
  <c r="E99" i="107"/>
  <c r="E99" i="111" s="1"/>
  <c r="F99" i="107"/>
  <c r="F99" i="111" s="1"/>
  <c r="G99" i="107"/>
  <c r="G99" i="111" s="1"/>
  <c r="H99" i="107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D102" i="111" s="1"/>
  <c r="E102" i="107"/>
  <c r="F102" i="107"/>
  <c r="G102" i="107"/>
  <c r="H102" i="107"/>
  <c r="H102" i="111" s="1"/>
  <c r="I102" i="107"/>
  <c r="J102" i="107"/>
  <c r="K102" i="107"/>
  <c r="L102" i="107"/>
  <c r="L102" i="111" s="1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S22" i="107" s="1"/>
  <c r="C60" i="107"/>
  <c r="C61" i="107"/>
  <c r="C62" i="107"/>
  <c r="C62" i="111" s="1"/>
  <c r="C63" i="107"/>
  <c r="C64" i="107"/>
  <c r="C65" i="107"/>
  <c r="P65" i="107" s="1"/>
  <c r="C66" i="107"/>
  <c r="C67" i="107"/>
  <c r="P67" i="107" s="1"/>
  <c r="C68" i="107"/>
  <c r="C69" i="107"/>
  <c r="C70" i="107"/>
  <c r="C71" i="107"/>
  <c r="C72" i="107"/>
  <c r="C73" i="107"/>
  <c r="P73" i="107" s="1"/>
  <c r="C74" i="107"/>
  <c r="C75" i="107"/>
  <c r="C76" i="107"/>
  <c r="C77" i="107"/>
  <c r="C78" i="107"/>
  <c r="C78" i="111" s="1"/>
  <c r="C79" i="107"/>
  <c r="C80" i="107"/>
  <c r="C81" i="107"/>
  <c r="P81" i="107" s="1"/>
  <c r="C82" i="107"/>
  <c r="C83" i="107"/>
  <c r="P83" i="107" s="1"/>
  <c r="C84" i="107"/>
  <c r="C85" i="107"/>
  <c r="C86" i="107"/>
  <c r="C87" i="107"/>
  <c r="C88" i="107"/>
  <c r="C89" i="107"/>
  <c r="P89" i="107" s="1"/>
  <c r="C90" i="107"/>
  <c r="C91" i="107"/>
  <c r="P91" i="107" s="1"/>
  <c r="C92" i="107"/>
  <c r="C93" i="107"/>
  <c r="C94" i="107"/>
  <c r="C94" i="111" s="1"/>
  <c r="C95" i="107"/>
  <c r="C96" i="107"/>
  <c r="C97" i="107"/>
  <c r="P97" i="107" s="1"/>
  <c r="C98" i="107"/>
  <c r="C99" i="107"/>
  <c r="C100" i="107"/>
  <c r="C101" i="107"/>
  <c r="C102" i="107"/>
  <c r="C103" i="107"/>
  <c r="C104" i="107"/>
  <c r="C105" i="107"/>
  <c r="P105" i="107" s="1"/>
  <c r="C58" i="107"/>
  <c r="Z32" i="111" l="1"/>
  <c r="O96" i="107"/>
  <c r="C96" i="111"/>
  <c r="P96" i="107"/>
  <c r="O84" i="107"/>
  <c r="C84" i="111"/>
  <c r="P84" i="107"/>
  <c r="O76" i="107"/>
  <c r="C76" i="111"/>
  <c r="P76" i="107"/>
  <c r="O64" i="107"/>
  <c r="C64" i="111"/>
  <c r="P64" i="107"/>
  <c r="O60" i="107"/>
  <c r="C60" i="111"/>
  <c r="P60" i="107"/>
  <c r="AC33" i="107"/>
  <c r="M102" i="111"/>
  <c r="AC33" i="111" s="1"/>
  <c r="U33" i="107"/>
  <c r="E102" i="111"/>
  <c r="U33" i="111" s="1"/>
  <c r="U32" i="111"/>
  <c r="I94" i="111"/>
  <c r="Y31" i="111" s="1"/>
  <c r="Y31" i="107"/>
  <c r="M90" i="111"/>
  <c r="AC30" i="111" s="1"/>
  <c r="AC30" i="107"/>
  <c r="I90" i="111"/>
  <c r="Y30" i="111" s="1"/>
  <c r="Y30" i="107"/>
  <c r="E90" i="111"/>
  <c r="U30" i="111" s="1"/>
  <c r="U30" i="107"/>
  <c r="M86" i="111"/>
  <c r="AC29" i="111" s="1"/>
  <c r="AC29" i="107"/>
  <c r="I78" i="111"/>
  <c r="Y27" i="111" s="1"/>
  <c r="Y27" i="107"/>
  <c r="I62" i="111"/>
  <c r="Y23" i="111" s="1"/>
  <c r="Y23" i="107"/>
  <c r="E58" i="111"/>
  <c r="U22" i="111" s="1"/>
  <c r="U22" i="107"/>
  <c r="P85" i="107"/>
  <c r="P61" i="107"/>
  <c r="W30" i="107"/>
  <c r="X25" i="107"/>
  <c r="C99" i="111"/>
  <c r="O99" i="107"/>
  <c r="C87" i="111"/>
  <c r="O87" i="107"/>
  <c r="C75" i="111"/>
  <c r="O75" i="107"/>
  <c r="C63" i="111"/>
  <c r="S23" i="111" s="1"/>
  <c r="O63" i="107"/>
  <c r="AB33" i="111"/>
  <c r="T33" i="111"/>
  <c r="H98" i="111"/>
  <c r="X32" i="111" s="1"/>
  <c r="X32" i="107"/>
  <c r="L94" i="111"/>
  <c r="AB31" i="111" s="1"/>
  <c r="AB31" i="107"/>
  <c r="L90" i="111"/>
  <c r="AB30" i="111" s="1"/>
  <c r="AB30" i="107"/>
  <c r="X29" i="111"/>
  <c r="L82" i="111"/>
  <c r="AB28" i="111" s="1"/>
  <c r="AB28" i="107"/>
  <c r="T23" i="107"/>
  <c r="P75" i="107"/>
  <c r="P59" i="107"/>
  <c r="AB33" i="107"/>
  <c r="Y32" i="107"/>
  <c r="AC28" i="107"/>
  <c r="Z27" i="107"/>
  <c r="W26" i="107"/>
  <c r="T25" i="107"/>
  <c r="AD23" i="107"/>
  <c r="AA22" i="107"/>
  <c r="T23" i="111"/>
  <c r="O104" i="107"/>
  <c r="C104" i="111"/>
  <c r="P104" i="107"/>
  <c r="O92" i="107"/>
  <c r="C92" i="111"/>
  <c r="P92" i="107"/>
  <c r="O80" i="107"/>
  <c r="C80" i="111"/>
  <c r="P80" i="107"/>
  <c r="O68" i="107"/>
  <c r="C68" i="111"/>
  <c r="P68" i="107"/>
  <c r="Y33" i="107"/>
  <c r="I102" i="111"/>
  <c r="Y33" i="111" s="1"/>
  <c r="E78" i="111"/>
  <c r="U27" i="111" s="1"/>
  <c r="U27" i="107"/>
  <c r="M74" i="111"/>
  <c r="AC26" i="111" s="1"/>
  <c r="AC26" i="107"/>
  <c r="M70" i="111"/>
  <c r="AC25" i="111" s="1"/>
  <c r="AC25" i="107"/>
  <c r="E70" i="111"/>
  <c r="U25" i="111" s="1"/>
  <c r="U25" i="107"/>
  <c r="M62" i="111"/>
  <c r="AC23" i="111" s="1"/>
  <c r="AC23" i="107"/>
  <c r="I58" i="111"/>
  <c r="Y22" i="111" s="1"/>
  <c r="Y22" i="107"/>
  <c r="P93" i="107"/>
  <c r="P77" i="107"/>
  <c r="AC32" i="107"/>
  <c r="T29" i="107"/>
  <c r="AA26" i="107"/>
  <c r="O66" i="111"/>
  <c r="P66" i="111"/>
  <c r="W33" i="111"/>
  <c r="V31" i="111"/>
  <c r="C95" i="111"/>
  <c r="S31" i="111" s="1"/>
  <c r="O95" i="107"/>
  <c r="C83" i="111"/>
  <c r="O83" i="107"/>
  <c r="C71" i="111"/>
  <c r="O71" i="107"/>
  <c r="C59" i="111"/>
  <c r="O59" i="107"/>
  <c r="X33" i="111"/>
  <c r="L98" i="111"/>
  <c r="AB32" i="111" s="1"/>
  <c r="AB32" i="107"/>
  <c r="D98" i="111"/>
  <c r="T32" i="111" s="1"/>
  <c r="T32" i="107"/>
  <c r="H94" i="111"/>
  <c r="X31" i="111" s="1"/>
  <c r="X31" i="107"/>
  <c r="D94" i="111"/>
  <c r="T31" i="111" s="1"/>
  <c r="T31" i="107"/>
  <c r="H90" i="111"/>
  <c r="X30" i="111" s="1"/>
  <c r="X30" i="107"/>
  <c r="D90" i="111"/>
  <c r="T30" i="111" s="1"/>
  <c r="T30" i="107"/>
  <c r="AB29" i="111"/>
  <c r="T29" i="111"/>
  <c r="H82" i="111"/>
  <c r="X28" i="111" s="1"/>
  <c r="X28" i="107"/>
  <c r="D82" i="111"/>
  <c r="T28" i="111" s="1"/>
  <c r="T28" i="107"/>
  <c r="T27" i="111"/>
  <c r="AB25" i="111"/>
  <c r="X24" i="111"/>
  <c r="P99" i="107"/>
  <c r="V31" i="107"/>
  <c r="P58" i="107"/>
  <c r="AF22" i="107" s="1"/>
  <c r="O58" i="107"/>
  <c r="S33" i="107"/>
  <c r="O102" i="107"/>
  <c r="P102" i="107"/>
  <c r="AF33" i="107" s="1"/>
  <c r="O98" i="107"/>
  <c r="S32" i="107"/>
  <c r="P98" i="107"/>
  <c r="O94" i="107"/>
  <c r="AE31" i="107" s="1"/>
  <c r="P94" i="107"/>
  <c r="S31" i="107"/>
  <c r="O90" i="107"/>
  <c r="P90" i="107"/>
  <c r="AF30" i="107" s="1"/>
  <c r="S29" i="107"/>
  <c r="O86" i="107"/>
  <c r="P86" i="107"/>
  <c r="O82" i="107"/>
  <c r="S28" i="107"/>
  <c r="P82" i="107"/>
  <c r="O78" i="107"/>
  <c r="P78" i="107"/>
  <c r="AF27" i="107" s="1"/>
  <c r="S27" i="107"/>
  <c r="O74" i="107"/>
  <c r="P74" i="107"/>
  <c r="S25" i="107"/>
  <c r="O70" i="107"/>
  <c r="P70" i="107"/>
  <c r="O66" i="107"/>
  <c r="S24" i="107"/>
  <c r="P66" i="107"/>
  <c r="O62" i="107"/>
  <c r="P62" i="107"/>
  <c r="S23" i="107"/>
  <c r="AA33" i="107"/>
  <c r="W33" i="107"/>
  <c r="K98" i="111"/>
  <c r="AA32" i="111" s="1"/>
  <c r="AA32" i="107"/>
  <c r="W32" i="107"/>
  <c r="G98" i="111"/>
  <c r="W32" i="111" s="1"/>
  <c r="AA31" i="107"/>
  <c r="K94" i="111"/>
  <c r="AA31" i="111" s="1"/>
  <c r="G94" i="111"/>
  <c r="W31" i="111" s="1"/>
  <c r="W31" i="107"/>
  <c r="AA30" i="111"/>
  <c r="W30" i="111"/>
  <c r="AA29" i="107"/>
  <c r="G86" i="111"/>
  <c r="W29" i="111" s="1"/>
  <c r="W29" i="107"/>
  <c r="K82" i="111"/>
  <c r="AA28" i="111" s="1"/>
  <c r="AA28" i="107"/>
  <c r="W28" i="107"/>
  <c r="AA27" i="107"/>
  <c r="W27" i="111"/>
  <c r="S26" i="107"/>
  <c r="X33" i="107"/>
  <c r="U32" i="107"/>
  <c r="AB29" i="107"/>
  <c r="Y28" i="107"/>
  <c r="V27" i="107"/>
  <c r="AC24" i="107"/>
  <c r="Z23" i="107"/>
  <c r="W22" i="107"/>
  <c r="C58" i="111"/>
  <c r="C90" i="111"/>
  <c r="C74" i="111"/>
  <c r="G82" i="111"/>
  <c r="W28" i="111" s="1"/>
  <c r="O100" i="107"/>
  <c r="C100" i="111"/>
  <c r="P100" i="107"/>
  <c r="O88" i="107"/>
  <c r="C88" i="111"/>
  <c r="P88" i="107"/>
  <c r="O72" i="107"/>
  <c r="C72" i="111"/>
  <c r="P72" i="107"/>
  <c r="Y32" i="111"/>
  <c r="M94" i="111"/>
  <c r="AC31" i="111" s="1"/>
  <c r="AC31" i="107"/>
  <c r="E94" i="111"/>
  <c r="U31" i="111" s="1"/>
  <c r="U31" i="107"/>
  <c r="I86" i="111"/>
  <c r="Y29" i="111" s="1"/>
  <c r="Y29" i="107"/>
  <c r="E86" i="111"/>
  <c r="U29" i="111" s="1"/>
  <c r="U29" i="107"/>
  <c r="M78" i="111"/>
  <c r="AC27" i="111" s="1"/>
  <c r="AC27" i="107"/>
  <c r="I74" i="111"/>
  <c r="Y26" i="111" s="1"/>
  <c r="Y26" i="107"/>
  <c r="E74" i="111"/>
  <c r="U26" i="111" s="1"/>
  <c r="U26" i="107"/>
  <c r="I70" i="111"/>
  <c r="Y25" i="111" s="1"/>
  <c r="Y25" i="107"/>
  <c r="E62" i="111"/>
  <c r="U23" i="111" s="1"/>
  <c r="U23" i="107"/>
  <c r="M58" i="111"/>
  <c r="AC22" i="111" s="1"/>
  <c r="AC22" i="107"/>
  <c r="P101" i="107"/>
  <c r="P69" i="107"/>
  <c r="Z31" i="107"/>
  <c r="AD27" i="107"/>
  <c r="U24" i="107"/>
  <c r="C103" i="111"/>
  <c r="O103" i="107"/>
  <c r="C91" i="111"/>
  <c r="O91" i="107"/>
  <c r="C79" i="111"/>
  <c r="O79" i="107"/>
  <c r="C67" i="111"/>
  <c r="O67" i="107"/>
  <c r="C105" i="111"/>
  <c r="O105" i="107"/>
  <c r="C101" i="111"/>
  <c r="O101" i="107"/>
  <c r="C97" i="111"/>
  <c r="O97" i="107"/>
  <c r="C93" i="111"/>
  <c r="O93" i="107"/>
  <c r="C89" i="111"/>
  <c r="O89" i="107"/>
  <c r="C85" i="111"/>
  <c r="O85" i="107"/>
  <c r="C81" i="111"/>
  <c r="O81" i="107"/>
  <c r="C77" i="111"/>
  <c r="O77" i="107"/>
  <c r="C73" i="111"/>
  <c r="O73" i="107"/>
  <c r="C69" i="111"/>
  <c r="O69" i="107"/>
  <c r="C65" i="111"/>
  <c r="O65" i="107"/>
  <c r="C61" i="111"/>
  <c r="O61" i="107"/>
  <c r="AD33" i="107"/>
  <c r="N102" i="111"/>
  <c r="AD33" i="111" s="1"/>
  <c r="Z33" i="107"/>
  <c r="J102" i="111"/>
  <c r="Z33" i="111" s="1"/>
  <c r="V33" i="107"/>
  <c r="F102" i="111"/>
  <c r="V33" i="111" s="1"/>
  <c r="AD32" i="107"/>
  <c r="N98" i="111"/>
  <c r="AD32" i="111" s="1"/>
  <c r="Z32" i="107"/>
  <c r="V32" i="107"/>
  <c r="F98" i="111"/>
  <c r="V32" i="111" s="1"/>
  <c r="Z31" i="111"/>
  <c r="N90" i="111"/>
  <c r="AD30" i="111" s="1"/>
  <c r="AD30" i="107"/>
  <c r="J90" i="111"/>
  <c r="Z30" i="111" s="1"/>
  <c r="Z30" i="107"/>
  <c r="F90" i="111"/>
  <c r="V30" i="111" s="1"/>
  <c r="V30" i="107"/>
  <c r="N86" i="111"/>
  <c r="AD29" i="111" s="1"/>
  <c r="AD29" i="107"/>
  <c r="J86" i="111"/>
  <c r="Z29" i="111" s="1"/>
  <c r="Z29" i="107"/>
  <c r="F86" i="111"/>
  <c r="V29" i="111" s="1"/>
  <c r="V29" i="107"/>
  <c r="N82" i="111"/>
  <c r="AD28" i="111" s="1"/>
  <c r="AD28" i="107"/>
  <c r="J82" i="111"/>
  <c r="Z28" i="111" s="1"/>
  <c r="Z28" i="107"/>
  <c r="F82" i="111"/>
  <c r="V28" i="111" s="1"/>
  <c r="V28" i="107"/>
  <c r="AD27" i="111"/>
  <c r="Z27" i="111"/>
  <c r="V27" i="111"/>
  <c r="N74" i="111"/>
  <c r="AD26" i="111" s="1"/>
  <c r="AD26" i="107"/>
  <c r="J74" i="111"/>
  <c r="Z26" i="111" s="1"/>
  <c r="Z26" i="107"/>
  <c r="F74" i="111"/>
  <c r="V26" i="111" s="1"/>
  <c r="V26" i="107"/>
  <c r="N70" i="111"/>
  <c r="AD25" i="111" s="1"/>
  <c r="AD25" i="107"/>
  <c r="P103" i="107"/>
  <c r="P95" i="107"/>
  <c r="P87" i="107"/>
  <c r="P79" i="107"/>
  <c r="P71" i="107"/>
  <c r="P63" i="107"/>
  <c r="S30" i="107"/>
  <c r="T33" i="107"/>
  <c r="AD31" i="107"/>
  <c r="AA30" i="107"/>
  <c r="X29" i="107"/>
  <c r="U28" i="107"/>
  <c r="AB25" i="107"/>
  <c r="Y24" i="107"/>
  <c r="V23" i="107"/>
  <c r="C102" i="111"/>
  <c r="C86" i="111"/>
  <c r="C70" i="111"/>
  <c r="K102" i="111"/>
  <c r="AA33" i="111" s="1"/>
  <c r="K86" i="111"/>
  <c r="AA29" i="111" s="1"/>
  <c r="AB27" i="111"/>
  <c r="X27" i="111"/>
  <c r="AB26" i="111"/>
  <c r="X26" i="111"/>
  <c r="T26" i="111"/>
  <c r="X25" i="111"/>
  <c r="T25" i="111"/>
  <c r="AB24" i="111"/>
  <c r="T24" i="111"/>
  <c r="AB23" i="111"/>
  <c r="X23" i="111"/>
  <c r="AB22" i="111"/>
  <c r="X22" i="111"/>
  <c r="T22" i="111"/>
  <c r="AA25" i="107"/>
  <c r="W25" i="107"/>
  <c r="AB24" i="107"/>
  <c r="X24" i="107"/>
  <c r="T24" i="107"/>
  <c r="AD22" i="107"/>
  <c r="Z22" i="107"/>
  <c r="V22" i="107"/>
  <c r="P103" i="108"/>
  <c r="P99" i="108"/>
  <c r="P95" i="108"/>
  <c r="P91" i="108"/>
  <c r="P87" i="108"/>
  <c r="P83" i="108"/>
  <c r="P79" i="108"/>
  <c r="P75" i="108"/>
  <c r="P71" i="108"/>
  <c r="P67" i="108"/>
  <c r="P63" i="108"/>
  <c r="P59" i="108"/>
  <c r="AB33" i="108"/>
  <c r="AA26" i="111"/>
  <c r="W26" i="111"/>
  <c r="AA25" i="111"/>
  <c r="W25" i="111"/>
  <c r="AA24" i="111"/>
  <c r="W24" i="111"/>
  <c r="AA23" i="111"/>
  <c r="W23" i="111"/>
  <c r="AA22" i="111"/>
  <c r="W22" i="111"/>
  <c r="AB27" i="107"/>
  <c r="X27" i="107"/>
  <c r="T27" i="107"/>
  <c r="Z25" i="107"/>
  <c r="V25" i="107"/>
  <c r="AA24" i="107"/>
  <c r="W24" i="107"/>
  <c r="AB23" i="107"/>
  <c r="X23" i="107"/>
  <c r="K78" i="111"/>
  <c r="AA27" i="111" s="1"/>
  <c r="Z25" i="111"/>
  <c r="V25" i="111"/>
  <c r="AD24" i="111"/>
  <c r="Z24" i="111"/>
  <c r="V24" i="111"/>
  <c r="AD23" i="111"/>
  <c r="Z23" i="111"/>
  <c r="V23" i="111"/>
  <c r="AD22" i="111"/>
  <c r="Z22" i="111"/>
  <c r="V22" i="111"/>
  <c r="W27" i="107"/>
  <c r="AB26" i="107"/>
  <c r="X26" i="107"/>
  <c r="T26" i="107"/>
  <c r="AD24" i="107"/>
  <c r="Z24" i="107"/>
  <c r="V24" i="107"/>
  <c r="AA23" i="107"/>
  <c r="W23" i="107"/>
  <c r="AB22" i="107"/>
  <c r="X22" i="107"/>
  <c r="T22" i="107"/>
  <c r="P105" i="108"/>
  <c r="P101" i="108"/>
  <c r="P97" i="108"/>
  <c r="P93" i="108"/>
  <c r="P89" i="108"/>
  <c r="P85" i="108"/>
  <c r="P81" i="108"/>
  <c r="P77" i="108"/>
  <c r="P73" i="108"/>
  <c r="P69" i="108"/>
  <c r="P65" i="108"/>
  <c r="P61" i="108"/>
  <c r="O104" i="108"/>
  <c r="O100" i="108"/>
  <c r="O96" i="108"/>
  <c r="O92" i="108"/>
  <c r="O88" i="108"/>
  <c r="O84" i="108"/>
  <c r="O80" i="108"/>
  <c r="O76" i="108"/>
  <c r="O72" i="108"/>
  <c r="O68" i="108"/>
  <c r="O64" i="108"/>
  <c r="O60" i="108"/>
  <c r="AD33" i="108"/>
  <c r="Z33" i="108"/>
  <c r="X33" i="108"/>
  <c r="V33" i="108"/>
  <c r="T33" i="108"/>
  <c r="AC32" i="108"/>
  <c r="Y32" i="108"/>
  <c r="U32" i="108"/>
  <c r="AD32" i="108"/>
  <c r="AB32" i="108"/>
  <c r="Z32" i="108"/>
  <c r="X32" i="108"/>
  <c r="V32" i="108"/>
  <c r="T32" i="108"/>
  <c r="AD31" i="108"/>
  <c r="AB31" i="108"/>
  <c r="Z31" i="108"/>
  <c r="X31" i="108"/>
  <c r="V31" i="108"/>
  <c r="T31" i="108"/>
  <c r="AA30" i="108"/>
  <c r="W30" i="108"/>
  <c r="AD30" i="108"/>
  <c r="AB30" i="108"/>
  <c r="Z30" i="108"/>
  <c r="X30" i="108"/>
  <c r="V30" i="108"/>
  <c r="T30" i="108"/>
  <c r="AD29" i="108"/>
  <c r="AB29" i="108"/>
  <c r="Z29" i="108"/>
  <c r="X29" i="108"/>
  <c r="V29" i="108"/>
  <c r="T29" i="108"/>
  <c r="AC28" i="108"/>
  <c r="Y28" i="108"/>
  <c r="U28" i="108"/>
  <c r="AD28" i="108"/>
  <c r="AB28" i="108"/>
  <c r="Z28" i="108"/>
  <c r="X28" i="108"/>
  <c r="V28" i="108"/>
  <c r="T28" i="108"/>
  <c r="AD27" i="108"/>
  <c r="AB27" i="108"/>
  <c r="Z27" i="108"/>
  <c r="X27" i="108"/>
  <c r="V27" i="108"/>
  <c r="T27" i="108"/>
  <c r="AA26" i="108"/>
  <c r="W26" i="108"/>
  <c r="AD26" i="108"/>
  <c r="AB26" i="108"/>
  <c r="Z26" i="108"/>
  <c r="X26" i="108"/>
  <c r="V26" i="108"/>
  <c r="T26" i="108"/>
  <c r="AD25" i="108"/>
  <c r="AB25" i="108"/>
  <c r="Z25" i="108"/>
  <c r="X25" i="108"/>
  <c r="V25" i="108"/>
  <c r="T25" i="108"/>
  <c r="AC24" i="108"/>
  <c r="Y24" i="108"/>
  <c r="U24" i="108"/>
  <c r="AD24" i="108"/>
  <c r="AB24" i="108"/>
  <c r="Z24" i="108"/>
  <c r="X24" i="108"/>
  <c r="V24" i="108"/>
  <c r="T24" i="108"/>
  <c r="AD23" i="108"/>
  <c r="AB23" i="108"/>
  <c r="Z23" i="108"/>
  <c r="X23" i="108"/>
  <c r="V23" i="108"/>
  <c r="T23" i="108"/>
  <c r="AA22" i="108"/>
  <c r="W22" i="108"/>
  <c r="AD22" i="108"/>
  <c r="AB22" i="108"/>
  <c r="Z22" i="108"/>
  <c r="X22" i="108"/>
  <c r="V22" i="108"/>
  <c r="T22" i="108"/>
  <c r="O105" i="108"/>
  <c r="O103" i="108"/>
  <c r="O101" i="108"/>
  <c r="O99" i="108"/>
  <c r="O97" i="108"/>
  <c r="O95" i="108"/>
  <c r="O93" i="108"/>
  <c r="O91" i="108"/>
  <c r="O89" i="108"/>
  <c r="O87" i="108"/>
  <c r="O85" i="108"/>
  <c r="O83" i="108"/>
  <c r="O81" i="108"/>
  <c r="O79" i="108"/>
  <c r="O77" i="108"/>
  <c r="O75" i="108"/>
  <c r="O73" i="108"/>
  <c r="O71" i="108"/>
  <c r="O69" i="108"/>
  <c r="O67" i="108"/>
  <c r="O65" i="108"/>
  <c r="O63" i="108"/>
  <c r="O61" i="108"/>
  <c r="O59" i="108"/>
  <c r="S26" i="108"/>
  <c r="O58" i="108"/>
  <c r="P104" i="108"/>
  <c r="P100" i="108"/>
  <c r="S32" i="108"/>
  <c r="P96" i="108"/>
  <c r="P92" i="108"/>
  <c r="P90" i="108"/>
  <c r="P88" i="108"/>
  <c r="P84" i="108"/>
  <c r="S28" i="108"/>
  <c r="P80" i="108"/>
  <c r="P76" i="108"/>
  <c r="P74" i="108"/>
  <c r="P72" i="108"/>
  <c r="P68" i="108"/>
  <c r="S24" i="108"/>
  <c r="P64" i="108"/>
  <c r="P60" i="108"/>
  <c r="AA32" i="108"/>
  <c r="W32" i="108"/>
  <c r="AC30" i="108"/>
  <c r="Y30" i="108"/>
  <c r="U30" i="108"/>
  <c r="AA28" i="108"/>
  <c r="W28" i="108"/>
  <c r="AC26" i="108"/>
  <c r="Y26" i="108"/>
  <c r="U26" i="108"/>
  <c r="AA24" i="108"/>
  <c r="W24" i="108"/>
  <c r="AC22" i="108"/>
  <c r="Y22" i="108"/>
  <c r="U22" i="108"/>
  <c r="P58" i="108"/>
  <c r="AF22" i="108" s="1"/>
  <c r="O102" i="108"/>
  <c r="O98" i="108"/>
  <c r="O94" i="108"/>
  <c r="AE31" i="108" s="1"/>
  <c r="O90" i="108"/>
  <c r="O86" i="108"/>
  <c r="O82" i="108"/>
  <c r="O78" i="108"/>
  <c r="AE27" i="108" s="1"/>
  <c r="O74" i="108"/>
  <c r="O70" i="108"/>
  <c r="O66" i="108"/>
  <c r="O62" i="108"/>
  <c r="AE23" i="108" s="1"/>
  <c r="S22" i="108"/>
  <c r="S30" i="108"/>
  <c r="S33" i="108"/>
  <c r="S31" i="108"/>
  <c r="S29" i="108"/>
  <c r="S27" i="108"/>
  <c r="S25" i="108"/>
  <c r="S23" i="108"/>
  <c r="AC33" i="108"/>
  <c r="AA33" i="108"/>
  <c r="Y33" i="108"/>
  <c r="W33" i="108"/>
  <c r="U33" i="108"/>
  <c r="AC31" i="108"/>
  <c r="AA31" i="108"/>
  <c r="Y31" i="108"/>
  <c r="W31" i="108"/>
  <c r="U31" i="108"/>
  <c r="AC29" i="108"/>
  <c r="AA29" i="108"/>
  <c r="Y29" i="108"/>
  <c r="W29" i="108"/>
  <c r="U29" i="108"/>
  <c r="AC27" i="108"/>
  <c r="AA27" i="108"/>
  <c r="Y27" i="108"/>
  <c r="W27" i="108"/>
  <c r="U27" i="108"/>
  <c r="AC25" i="108"/>
  <c r="AA25" i="108"/>
  <c r="Y25" i="108"/>
  <c r="W25" i="108"/>
  <c r="U25" i="108"/>
  <c r="AC23" i="108"/>
  <c r="AA23" i="108"/>
  <c r="Y23" i="108"/>
  <c r="W23" i="108"/>
  <c r="U23" i="108"/>
  <c r="P102" i="108"/>
  <c r="P98" i="108"/>
  <c r="AF32" i="108" s="1"/>
  <c r="P94" i="108"/>
  <c r="P86" i="108"/>
  <c r="P82" i="108"/>
  <c r="P78" i="108"/>
  <c r="AF27" i="108" s="1"/>
  <c r="P70" i="108"/>
  <c r="AF25" i="108" s="1"/>
  <c r="P66" i="108"/>
  <c r="AF24" i="108" s="1"/>
  <c r="P62" i="108"/>
  <c r="N106" i="110"/>
  <c r="M106" i="110"/>
  <c r="L106" i="110"/>
  <c r="K106" i="110"/>
  <c r="J106" i="110"/>
  <c r="I106" i="110"/>
  <c r="H106" i="110"/>
  <c r="G106" i="110"/>
  <c r="F106" i="110"/>
  <c r="E106" i="110"/>
  <c r="D106" i="110"/>
  <c r="C106" i="110"/>
  <c r="P105" i="110"/>
  <c r="O105" i="110"/>
  <c r="P104" i="110"/>
  <c r="O104" i="110"/>
  <c r="P103" i="110"/>
  <c r="O103" i="110"/>
  <c r="P102" i="110"/>
  <c r="AF33" i="110" s="1"/>
  <c r="O102" i="110"/>
  <c r="P101" i="110"/>
  <c r="O101" i="110"/>
  <c r="P100" i="110"/>
  <c r="O100" i="110"/>
  <c r="P99" i="110"/>
  <c r="O99" i="110"/>
  <c r="P98" i="110"/>
  <c r="O98" i="110"/>
  <c r="P97" i="110"/>
  <c r="O97" i="110"/>
  <c r="P96" i="110"/>
  <c r="O96" i="110"/>
  <c r="P95" i="110"/>
  <c r="O95" i="110"/>
  <c r="P94" i="110"/>
  <c r="O94" i="110"/>
  <c r="P93" i="110"/>
  <c r="O93" i="110"/>
  <c r="P92" i="110"/>
  <c r="O92" i="110"/>
  <c r="P91" i="110"/>
  <c r="O91" i="110"/>
  <c r="P90" i="110"/>
  <c r="AF30" i="110" s="1"/>
  <c r="O90" i="110"/>
  <c r="P89" i="110"/>
  <c r="O89" i="110"/>
  <c r="P88" i="110"/>
  <c r="O88" i="110"/>
  <c r="P87" i="110"/>
  <c r="O87" i="110"/>
  <c r="P86" i="110"/>
  <c r="AF29" i="110" s="1"/>
  <c r="O86" i="110"/>
  <c r="P85" i="110"/>
  <c r="O85" i="110"/>
  <c r="P84" i="110"/>
  <c r="O84" i="110"/>
  <c r="P83" i="110"/>
  <c r="O83" i="110"/>
  <c r="P82" i="110"/>
  <c r="O82" i="110"/>
  <c r="P81" i="110"/>
  <c r="O81" i="110"/>
  <c r="P80" i="110"/>
  <c r="O80" i="110"/>
  <c r="P79" i="110"/>
  <c r="O79" i="110"/>
  <c r="P78" i="110"/>
  <c r="O78" i="110"/>
  <c r="P77" i="110"/>
  <c r="O77" i="110"/>
  <c r="P76" i="110"/>
  <c r="O76" i="110"/>
  <c r="P75" i="110"/>
  <c r="O75" i="110"/>
  <c r="P74" i="110"/>
  <c r="AF26" i="110" s="1"/>
  <c r="O74" i="110"/>
  <c r="P73" i="110"/>
  <c r="O73" i="110"/>
  <c r="P72" i="110"/>
  <c r="O72" i="110"/>
  <c r="P71" i="110"/>
  <c r="O71" i="110"/>
  <c r="P70" i="110"/>
  <c r="AF25" i="110" s="1"/>
  <c r="O70" i="110"/>
  <c r="P69" i="110"/>
  <c r="O69" i="110"/>
  <c r="P68" i="110"/>
  <c r="O68" i="110"/>
  <c r="P67" i="110"/>
  <c r="O67" i="110"/>
  <c r="P66" i="110"/>
  <c r="O66" i="110"/>
  <c r="P65" i="110"/>
  <c r="O65" i="110"/>
  <c r="P64" i="110"/>
  <c r="O64" i="110"/>
  <c r="P63" i="110"/>
  <c r="O63" i="110"/>
  <c r="P62" i="110"/>
  <c r="O62" i="110"/>
  <c r="P61" i="110"/>
  <c r="O61" i="110"/>
  <c r="P60" i="110"/>
  <c r="O60" i="110"/>
  <c r="P59" i="110"/>
  <c r="O59" i="110"/>
  <c r="P58" i="110"/>
  <c r="AF22" i="110" s="1"/>
  <c r="O58" i="110"/>
  <c r="P57" i="110"/>
  <c r="O57" i="110"/>
  <c r="P56" i="110"/>
  <c r="O56" i="110"/>
  <c r="P55" i="110"/>
  <c r="O55" i="110"/>
  <c r="P54" i="110"/>
  <c r="AF21" i="110" s="1"/>
  <c r="O54" i="110"/>
  <c r="P53" i="110"/>
  <c r="O53" i="110"/>
  <c r="P52" i="110"/>
  <c r="O52" i="110"/>
  <c r="P51" i="110"/>
  <c r="O51" i="110"/>
  <c r="P50" i="110"/>
  <c r="O50" i="110"/>
  <c r="P49" i="110"/>
  <c r="O49" i="110"/>
  <c r="P48" i="110"/>
  <c r="O48" i="110"/>
  <c r="P47" i="110"/>
  <c r="O47" i="110"/>
  <c r="P46" i="110"/>
  <c r="O46" i="110"/>
  <c r="P45" i="110"/>
  <c r="O45" i="110"/>
  <c r="P44" i="110"/>
  <c r="O44" i="110"/>
  <c r="P43" i="110"/>
  <c r="O43" i="110"/>
  <c r="P42" i="110"/>
  <c r="O42" i="110"/>
  <c r="P41" i="110"/>
  <c r="O41" i="110"/>
  <c r="P40" i="110"/>
  <c r="O40" i="110"/>
  <c r="P39" i="110"/>
  <c r="O39" i="110"/>
  <c r="P38" i="110"/>
  <c r="O38" i="110"/>
  <c r="P37" i="110"/>
  <c r="O37" i="110"/>
  <c r="P36" i="110"/>
  <c r="O36" i="110"/>
  <c r="P35" i="110"/>
  <c r="O35" i="110"/>
  <c r="P34" i="110"/>
  <c r="O34" i="110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F32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O32" i="110"/>
  <c r="AF31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O31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O30" i="110"/>
  <c r="AE15" i="110" s="1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F28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F27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O26" i="110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F24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F23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O22" i="110"/>
  <c r="AE13" i="110" s="1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F20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F19" i="110"/>
  <c r="AD19" i="110"/>
  <c r="AC19" i="110"/>
  <c r="AC39" i="110" s="1"/>
  <c r="AB19" i="110"/>
  <c r="AA19" i="110"/>
  <c r="Z19" i="110"/>
  <c r="Y19" i="110"/>
  <c r="Y39" i="110" s="1"/>
  <c r="X19" i="110"/>
  <c r="W19" i="110"/>
  <c r="V19" i="110"/>
  <c r="U19" i="110"/>
  <c r="U39" i="110" s="1"/>
  <c r="T19" i="110"/>
  <c r="S19" i="110"/>
  <c r="P19" i="110"/>
  <c r="O19" i="110"/>
  <c r="AF18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AF12" i="110" s="1"/>
  <c r="O18" i="110"/>
  <c r="AF17" i="110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F16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O15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O14" i="110"/>
  <c r="AF13" i="110"/>
  <c r="AD13" i="110"/>
  <c r="AC13" i="110"/>
  <c r="AB13" i="110"/>
  <c r="AA13" i="110"/>
  <c r="Z13" i="110"/>
  <c r="Y13" i="110"/>
  <c r="X13" i="110"/>
  <c r="W13" i="110"/>
  <c r="V13" i="110"/>
  <c r="U13" i="110"/>
  <c r="T13" i="110"/>
  <c r="S13" i="110"/>
  <c r="P13" i="110"/>
  <c r="O13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C10" i="110"/>
  <c r="AB10" i="110"/>
  <c r="AB41" i="110" s="1"/>
  <c r="AA10" i="110"/>
  <c r="Z10" i="110"/>
  <c r="Y10" i="110"/>
  <c r="X10" i="110"/>
  <c r="X37" i="110" s="1"/>
  <c r="W10" i="110"/>
  <c r="V10" i="110"/>
  <c r="U10" i="110"/>
  <c r="T10" i="110"/>
  <c r="T40" i="110" s="1"/>
  <c r="S10" i="110"/>
  <c r="P10" i="110"/>
  <c r="O10" i="110"/>
  <c r="K6" i="110"/>
  <c r="G5" i="110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O103" i="105"/>
  <c r="P102" i="105"/>
  <c r="AF33" i="105" s="1"/>
  <c r="O102" i="105"/>
  <c r="P101" i="105"/>
  <c r="O101" i="105"/>
  <c r="P100" i="105"/>
  <c r="O100" i="105"/>
  <c r="P99" i="105"/>
  <c r="O99" i="105"/>
  <c r="P98" i="105"/>
  <c r="AF32" i="105" s="1"/>
  <c r="O98" i="105"/>
  <c r="P97" i="105"/>
  <c r="O97" i="105"/>
  <c r="P96" i="105"/>
  <c r="O96" i="105"/>
  <c r="P95" i="105"/>
  <c r="O95" i="105"/>
  <c r="P94" i="105"/>
  <c r="AF31" i="105" s="1"/>
  <c r="O94" i="105"/>
  <c r="P93" i="105"/>
  <c r="O93" i="105"/>
  <c r="P92" i="105"/>
  <c r="O92" i="105"/>
  <c r="P91" i="105"/>
  <c r="O91" i="105"/>
  <c r="P90" i="105"/>
  <c r="AF30" i="105" s="1"/>
  <c r="O90" i="105"/>
  <c r="P89" i="105"/>
  <c r="O89" i="105"/>
  <c r="P88" i="105"/>
  <c r="O88" i="105"/>
  <c r="P87" i="105"/>
  <c r="O87" i="105"/>
  <c r="P86" i="105"/>
  <c r="AF29" i="105" s="1"/>
  <c r="O86" i="105"/>
  <c r="P85" i="105"/>
  <c r="O85" i="105"/>
  <c r="P84" i="105"/>
  <c r="O84" i="105"/>
  <c r="P83" i="105"/>
  <c r="O83" i="105"/>
  <c r="P82" i="105"/>
  <c r="AF28" i="105" s="1"/>
  <c r="O82" i="105"/>
  <c r="P81" i="105"/>
  <c r="O81" i="105"/>
  <c r="P80" i="105"/>
  <c r="O80" i="105"/>
  <c r="P79" i="105"/>
  <c r="O79" i="105"/>
  <c r="P78" i="105"/>
  <c r="AF27" i="105" s="1"/>
  <c r="O78" i="105"/>
  <c r="P77" i="105"/>
  <c r="O77" i="105"/>
  <c r="P76" i="105"/>
  <c r="O76" i="105"/>
  <c r="P75" i="105"/>
  <c r="O75" i="105"/>
  <c r="P74" i="105"/>
  <c r="AF26" i="105" s="1"/>
  <c r="O74" i="105"/>
  <c r="P73" i="105"/>
  <c r="O73" i="105"/>
  <c r="P72" i="105"/>
  <c r="O72" i="105"/>
  <c r="P71" i="105"/>
  <c r="O71" i="105"/>
  <c r="P70" i="105"/>
  <c r="AF25" i="105" s="1"/>
  <c r="O70" i="105"/>
  <c r="P69" i="105"/>
  <c r="O69" i="105"/>
  <c r="P68" i="105"/>
  <c r="O68" i="105"/>
  <c r="P67" i="105"/>
  <c r="O67" i="105"/>
  <c r="P66" i="105"/>
  <c r="AF24" i="105" s="1"/>
  <c r="O66" i="105"/>
  <c r="P65" i="105"/>
  <c r="O65" i="105"/>
  <c r="P64" i="105"/>
  <c r="O64" i="105"/>
  <c r="P63" i="105"/>
  <c r="O63" i="105"/>
  <c r="P62" i="105"/>
  <c r="AF23" i="105" s="1"/>
  <c r="O62" i="105"/>
  <c r="P61" i="105"/>
  <c r="O61" i="105"/>
  <c r="P60" i="105"/>
  <c r="O60" i="105"/>
  <c r="P59" i="105"/>
  <c r="O59" i="105"/>
  <c r="P58" i="105"/>
  <c r="AF22" i="105" s="1"/>
  <c r="O58" i="105"/>
  <c r="P57" i="105"/>
  <c r="O57" i="105"/>
  <c r="P56" i="105"/>
  <c r="O56" i="105"/>
  <c r="P55" i="105"/>
  <c r="O55" i="105"/>
  <c r="P54" i="105"/>
  <c r="AF21" i="105" s="1"/>
  <c r="O54" i="105"/>
  <c r="P53" i="105"/>
  <c r="O53" i="105"/>
  <c r="P52" i="105"/>
  <c r="O52" i="105"/>
  <c r="P51" i="105"/>
  <c r="O51" i="105"/>
  <c r="P50" i="105"/>
  <c r="AF20" i="105" s="1"/>
  <c r="O50" i="105"/>
  <c r="P49" i="105"/>
  <c r="O49" i="105"/>
  <c r="P48" i="105"/>
  <c r="O48" i="105"/>
  <c r="P47" i="105"/>
  <c r="O47" i="105"/>
  <c r="P46" i="105"/>
  <c r="AF19" i="105" s="1"/>
  <c r="AF39" i="105" s="1"/>
  <c r="O46" i="105"/>
  <c r="P45" i="105"/>
  <c r="O45" i="105"/>
  <c r="P44" i="105"/>
  <c r="O44" i="105"/>
  <c r="P43" i="105"/>
  <c r="O43" i="105"/>
  <c r="P42" i="105"/>
  <c r="AF18" i="105" s="1"/>
  <c r="O42" i="105"/>
  <c r="P41" i="105"/>
  <c r="O41" i="105"/>
  <c r="P40" i="105"/>
  <c r="O40" i="105"/>
  <c r="P39" i="105"/>
  <c r="O39" i="105"/>
  <c r="P38" i="105"/>
  <c r="AF17" i="105" s="1"/>
  <c r="O38" i="105"/>
  <c r="P37" i="105"/>
  <c r="O37" i="105"/>
  <c r="P36" i="105"/>
  <c r="O36" i="105"/>
  <c r="P35" i="105"/>
  <c r="O35" i="105"/>
  <c r="P34" i="105"/>
  <c r="AF16" i="105" s="1"/>
  <c r="O34" i="105"/>
  <c r="AE33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O33" i="105"/>
  <c r="AE32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E31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O31" i="105"/>
  <c r="AE30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AF15" i="105" s="1"/>
  <c r="O30" i="105"/>
  <c r="AE29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O29" i="105"/>
  <c r="AE14" i="105" s="1"/>
  <c r="AE28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E27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O27" i="105"/>
  <c r="AE26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AF14" i="105" s="1"/>
  <c r="O26" i="105"/>
  <c r="AE25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E13" i="105" s="1"/>
  <c r="AE38" i="105" s="1"/>
  <c r="AE24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E23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O23" i="105"/>
  <c r="AE22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AF13" i="105" s="1"/>
  <c r="AF35" i="105" s="1"/>
  <c r="O22" i="105"/>
  <c r="AE21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O21" i="105"/>
  <c r="AE12" i="105" s="1"/>
  <c r="AE20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E19" i="105"/>
  <c r="AE39" i="105" s="1"/>
  <c r="AD19" i="105"/>
  <c r="AC19" i="105"/>
  <c r="AB19" i="105"/>
  <c r="AA19" i="105"/>
  <c r="AA39" i="105" s="1"/>
  <c r="Z19" i="105"/>
  <c r="Y19" i="105"/>
  <c r="X19" i="105"/>
  <c r="W19" i="105"/>
  <c r="W39" i="105" s="1"/>
  <c r="V19" i="105"/>
  <c r="U19" i="105"/>
  <c r="T19" i="105"/>
  <c r="S19" i="105"/>
  <c r="S39" i="105" s="1"/>
  <c r="P19" i="105"/>
  <c r="O19" i="105"/>
  <c r="AE18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AF12" i="105" s="1"/>
  <c r="O18" i="105"/>
  <c r="AE17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E16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E15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O15" i="105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AF11" i="105" s="1"/>
  <c r="O14" i="105"/>
  <c r="AD13" i="105"/>
  <c r="AC13" i="105"/>
  <c r="AC38" i="105" s="1"/>
  <c r="AB13" i="105"/>
  <c r="AA13" i="105"/>
  <c r="Z13" i="105"/>
  <c r="Y13" i="105"/>
  <c r="Y38" i="105" s="1"/>
  <c r="X13" i="105"/>
  <c r="W13" i="105"/>
  <c r="V13" i="105"/>
  <c r="U13" i="105"/>
  <c r="U38" i="105" s="1"/>
  <c r="T13" i="105"/>
  <c r="S13" i="105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E11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D10" i="105"/>
  <c r="AD41" i="105" s="1"/>
  <c r="AC10" i="105"/>
  <c r="AB10" i="105"/>
  <c r="AA10" i="105"/>
  <c r="Z10" i="105"/>
  <c r="Z41" i="105" s="1"/>
  <c r="Y10" i="105"/>
  <c r="X10" i="105"/>
  <c r="W10" i="105"/>
  <c r="V10" i="105"/>
  <c r="V41" i="105" s="1"/>
  <c r="U10" i="105"/>
  <c r="T10" i="105"/>
  <c r="S10" i="105"/>
  <c r="P10" i="105"/>
  <c r="AF10" i="105" s="1"/>
  <c r="AF41" i="105" s="1"/>
  <c r="O10" i="105"/>
  <c r="AE10" i="105" s="1"/>
  <c r="AE41" i="105" s="1"/>
  <c r="O71" i="111" l="1"/>
  <c r="P71" i="111"/>
  <c r="O98" i="111"/>
  <c r="P87" i="111"/>
  <c r="O87" i="111"/>
  <c r="O60" i="111"/>
  <c r="P60" i="111"/>
  <c r="S41" i="105"/>
  <c r="W41" i="105"/>
  <c r="AA41" i="105"/>
  <c r="V38" i="105"/>
  <c r="Z38" i="105"/>
  <c r="AD38" i="105"/>
  <c r="T39" i="105"/>
  <c r="X39" i="105"/>
  <c r="AB36" i="105"/>
  <c r="AE12" i="110"/>
  <c r="V39" i="110"/>
  <c r="Z39" i="110"/>
  <c r="AD39" i="110"/>
  <c r="AF15" i="110"/>
  <c r="AF26" i="108"/>
  <c r="AE22" i="108"/>
  <c r="O70" i="111"/>
  <c r="P70" i="111"/>
  <c r="S25" i="111"/>
  <c r="O61" i="111"/>
  <c r="P61" i="111"/>
  <c r="O69" i="111"/>
  <c r="P69" i="111"/>
  <c r="O77" i="111"/>
  <c r="P77" i="111"/>
  <c r="P85" i="111"/>
  <c r="O85" i="111"/>
  <c r="P93" i="111"/>
  <c r="O93" i="111"/>
  <c r="P101" i="111"/>
  <c r="O101" i="111"/>
  <c r="O67" i="111"/>
  <c r="P67" i="111"/>
  <c r="P91" i="111"/>
  <c r="O91" i="111"/>
  <c r="O100" i="111"/>
  <c r="P100" i="111"/>
  <c r="S30" i="111"/>
  <c r="O90" i="111"/>
  <c r="P90" i="111"/>
  <c r="AF23" i="107"/>
  <c r="AE24" i="107"/>
  <c r="AF26" i="107"/>
  <c r="AE27" i="107"/>
  <c r="AF29" i="107"/>
  <c r="AE30" i="107"/>
  <c r="AF32" i="107"/>
  <c r="AE33" i="107"/>
  <c r="AE24" i="111"/>
  <c r="O68" i="111"/>
  <c r="P68" i="111"/>
  <c r="O82" i="111"/>
  <c r="O84" i="111"/>
  <c r="P84" i="111"/>
  <c r="O78" i="111"/>
  <c r="AE28" i="107"/>
  <c r="AF24" i="111"/>
  <c r="P80" i="111"/>
  <c r="O80" i="111"/>
  <c r="O96" i="111"/>
  <c r="P96" i="111"/>
  <c r="T37" i="105"/>
  <c r="AB37" i="105"/>
  <c r="S38" i="105"/>
  <c r="W38" i="105"/>
  <c r="AA38" i="105"/>
  <c r="U39" i="105"/>
  <c r="Y39" i="105"/>
  <c r="AC39" i="105"/>
  <c r="AF10" i="110"/>
  <c r="S38" i="110"/>
  <c r="W38" i="110"/>
  <c r="AA38" i="110"/>
  <c r="AF11" i="110"/>
  <c r="S39" i="110"/>
  <c r="W39" i="110"/>
  <c r="AA39" i="110"/>
  <c r="AE14" i="110"/>
  <c r="AE16" i="110"/>
  <c r="AE17" i="110"/>
  <c r="AE18" i="110"/>
  <c r="AE38" i="110" s="1"/>
  <c r="AE19" i="110"/>
  <c r="AE20" i="110"/>
  <c r="AF33" i="108"/>
  <c r="S29" i="111"/>
  <c r="O86" i="111"/>
  <c r="P86" i="111"/>
  <c r="O88" i="111"/>
  <c r="P88" i="111"/>
  <c r="S22" i="111"/>
  <c r="P58" i="111"/>
  <c r="O58" i="111"/>
  <c r="AE22" i="111" s="1"/>
  <c r="AE23" i="107"/>
  <c r="AF25" i="107"/>
  <c r="AE26" i="107"/>
  <c r="AF28" i="107"/>
  <c r="AE29" i="107"/>
  <c r="O59" i="111"/>
  <c r="P59" i="111"/>
  <c r="P83" i="111"/>
  <c r="O83" i="111"/>
  <c r="P98" i="111"/>
  <c r="O104" i="111"/>
  <c r="P104" i="111"/>
  <c r="O75" i="111"/>
  <c r="P75" i="111"/>
  <c r="P99" i="111"/>
  <c r="O99" i="111"/>
  <c r="P76" i="111"/>
  <c r="O76" i="111"/>
  <c r="P94" i="111"/>
  <c r="P78" i="111"/>
  <c r="S26" i="111"/>
  <c r="P74" i="111"/>
  <c r="O74" i="111"/>
  <c r="P95" i="111"/>
  <c r="O95" i="111"/>
  <c r="O63" i="111"/>
  <c r="P63" i="111"/>
  <c r="P82" i="111"/>
  <c r="AF28" i="111" s="1"/>
  <c r="O62" i="111"/>
  <c r="AE23" i="111" s="1"/>
  <c r="X41" i="105"/>
  <c r="U41" i="105"/>
  <c r="Y41" i="105"/>
  <c r="AC41" i="105"/>
  <c r="T38" i="105"/>
  <c r="X35" i="105"/>
  <c r="AB38" i="105"/>
  <c r="V39" i="105"/>
  <c r="Z39" i="105"/>
  <c r="AD39" i="105"/>
  <c r="T39" i="110"/>
  <c r="X39" i="110"/>
  <c r="AB39" i="110"/>
  <c r="AF14" i="110"/>
  <c r="AF29" i="108"/>
  <c r="AE25" i="108"/>
  <c r="AE29" i="108"/>
  <c r="AE33" i="108"/>
  <c r="AF30" i="108"/>
  <c r="S33" i="111"/>
  <c r="O102" i="111"/>
  <c r="P102" i="111"/>
  <c r="AF33" i="111" s="1"/>
  <c r="O65" i="111"/>
  <c r="P65" i="111"/>
  <c r="P73" i="111"/>
  <c r="O73" i="111"/>
  <c r="P81" i="111"/>
  <c r="O81" i="111"/>
  <c r="P89" i="111"/>
  <c r="O89" i="111"/>
  <c r="P97" i="111"/>
  <c r="O97" i="111"/>
  <c r="P105" i="111"/>
  <c r="O105" i="111"/>
  <c r="O79" i="111"/>
  <c r="P79" i="111"/>
  <c r="P103" i="111"/>
  <c r="O103" i="111"/>
  <c r="P72" i="111"/>
  <c r="O72" i="111"/>
  <c r="AF24" i="107"/>
  <c r="AE25" i="107"/>
  <c r="AF31" i="107"/>
  <c r="AE32" i="107"/>
  <c r="AE22" i="107"/>
  <c r="S24" i="111"/>
  <c r="S32" i="111"/>
  <c r="O92" i="111"/>
  <c r="P92" i="111"/>
  <c r="S28" i="111"/>
  <c r="O64" i="111"/>
  <c r="P64" i="111"/>
  <c r="P62" i="111"/>
  <c r="O94" i="111"/>
  <c r="S27" i="111"/>
  <c r="AF23" i="108"/>
  <c r="AF28" i="108"/>
  <c r="AF31" i="108"/>
  <c r="AE24" i="108"/>
  <c r="AE26" i="108"/>
  <c r="AE28" i="108"/>
  <c r="AE30" i="108"/>
  <c r="AE32" i="108"/>
  <c r="AF36" i="110"/>
  <c r="O106" i="110"/>
  <c r="U41" i="110"/>
  <c r="Y41" i="110"/>
  <c r="AC41" i="110"/>
  <c r="T38" i="110"/>
  <c r="X38" i="110"/>
  <c r="AB38" i="110"/>
  <c r="AE11" i="110"/>
  <c r="P106" i="110"/>
  <c r="V41" i="110"/>
  <c r="Z41" i="110"/>
  <c r="AD41" i="110"/>
  <c r="AD42" i="110" s="1"/>
  <c r="U38" i="110"/>
  <c r="Y38" i="110"/>
  <c r="AC38" i="110"/>
  <c r="AE21" i="110"/>
  <c r="AE39" i="110" s="1"/>
  <c r="AE22" i="110"/>
  <c r="AE23" i="110"/>
  <c r="AE24" i="110"/>
  <c r="AE25" i="110"/>
  <c r="AE26" i="110"/>
  <c r="AE27" i="110"/>
  <c r="AE28" i="110"/>
  <c r="AE29" i="110"/>
  <c r="AE30" i="110"/>
  <c r="AE31" i="110"/>
  <c r="AE32" i="110"/>
  <c r="AE33" i="110"/>
  <c r="P106" i="105"/>
  <c r="AF35" i="110"/>
  <c r="O106" i="105"/>
  <c r="J108" i="105" s="1"/>
  <c r="S41" i="110"/>
  <c r="W41" i="110"/>
  <c r="AA41" i="110"/>
  <c r="V38" i="110"/>
  <c r="Z38" i="110"/>
  <c r="AD38" i="110"/>
  <c r="J108" i="110"/>
  <c r="K108" i="110"/>
  <c r="G108" i="110"/>
  <c r="C108" i="110"/>
  <c r="F108" i="110"/>
  <c r="J107" i="110"/>
  <c r="N107" i="110"/>
  <c r="K107" i="110"/>
  <c r="G107" i="110"/>
  <c r="C107" i="110"/>
  <c r="F107" i="110"/>
  <c r="D108" i="110"/>
  <c r="H108" i="110"/>
  <c r="E108" i="110"/>
  <c r="I108" i="110"/>
  <c r="M107" i="110"/>
  <c r="AE35" i="110"/>
  <c r="L108" i="110"/>
  <c r="N108" i="110"/>
  <c r="AB34" i="110"/>
  <c r="X35" i="110"/>
  <c r="T36" i="110"/>
  <c r="AB36" i="110"/>
  <c r="T37" i="110"/>
  <c r="AF37" i="110"/>
  <c r="AF38" i="110"/>
  <c r="AF39" i="110"/>
  <c r="AB40" i="110"/>
  <c r="AB42" i="110" s="1"/>
  <c r="T41" i="110"/>
  <c r="T42" i="110" s="1"/>
  <c r="AF41" i="110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U42" i="110" s="1"/>
  <c r="Y40" i="110"/>
  <c r="AC40" i="110"/>
  <c r="T34" i="110"/>
  <c r="AF34" i="110"/>
  <c r="AB35" i="110"/>
  <c r="AB37" i="110"/>
  <c r="X40" i="110"/>
  <c r="X41" i="110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V42" i="110" s="1"/>
  <c r="Z40" i="110"/>
  <c r="AD40" i="110"/>
  <c r="D107" i="110"/>
  <c r="H107" i="110"/>
  <c r="L107" i="110"/>
  <c r="X34" i="110"/>
  <c r="T35" i="110"/>
  <c r="X36" i="110"/>
  <c r="AE10" i="110"/>
  <c r="S34" i="110"/>
  <c r="W34" i="110"/>
  <c r="AA34" i="110"/>
  <c r="S35" i="110"/>
  <c r="W35" i="110"/>
  <c r="AA35" i="110"/>
  <c r="S36" i="110"/>
  <c r="W36" i="110"/>
  <c r="AA36" i="110"/>
  <c r="S37" i="110"/>
  <c r="W37" i="110"/>
  <c r="AA37" i="110"/>
  <c r="S40" i="110"/>
  <c r="W40" i="110"/>
  <c r="W42" i="110" s="1"/>
  <c r="AA40" i="110"/>
  <c r="AA42" i="110" s="1"/>
  <c r="E107" i="110"/>
  <c r="I107" i="110"/>
  <c r="L108" i="105"/>
  <c r="I108" i="105"/>
  <c r="M107" i="105"/>
  <c r="G108" i="105"/>
  <c r="N107" i="105"/>
  <c r="F107" i="105"/>
  <c r="J107" i="105"/>
  <c r="N108" i="105"/>
  <c r="X34" i="105"/>
  <c r="AF34" i="105"/>
  <c r="AB35" i="105"/>
  <c r="T36" i="105"/>
  <c r="AF36" i="105"/>
  <c r="X37" i="105"/>
  <c r="AF37" i="105"/>
  <c r="X38" i="105"/>
  <c r="AF38" i="105"/>
  <c r="AB39" i="105"/>
  <c r="T40" i="105"/>
  <c r="AB40" i="105"/>
  <c r="T41" i="105"/>
  <c r="T42" i="105" s="1"/>
  <c r="AB41" i="105"/>
  <c r="U34" i="105"/>
  <c r="Y34" i="105"/>
  <c r="AC34" i="105"/>
  <c r="U35" i="105"/>
  <c r="Y35" i="105"/>
  <c r="AC35" i="105"/>
  <c r="U36" i="105"/>
  <c r="Y36" i="105"/>
  <c r="AC36" i="105"/>
  <c r="U37" i="105"/>
  <c r="Y37" i="105"/>
  <c r="AC37" i="105"/>
  <c r="U40" i="105"/>
  <c r="U42" i="105" s="1"/>
  <c r="Y40" i="105"/>
  <c r="Y42" i="105" s="1"/>
  <c r="AC40" i="105"/>
  <c r="AC42" i="105" s="1"/>
  <c r="C107" i="105"/>
  <c r="G107" i="105"/>
  <c r="K107" i="105"/>
  <c r="T34" i="105"/>
  <c r="AB34" i="105"/>
  <c r="T35" i="105"/>
  <c r="X36" i="105"/>
  <c r="X40" i="105"/>
  <c r="X42" i="105" s="1"/>
  <c r="AF40" i="105"/>
  <c r="AF42" i="105" s="1"/>
  <c r="V34" i="105"/>
  <c r="Z34" i="105"/>
  <c r="AD34" i="105"/>
  <c r="V35" i="105"/>
  <c r="Z35" i="105"/>
  <c r="AD35" i="105"/>
  <c r="V36" i="105"/>
  <c r="Z36" i="105"/>
  <c r="AD36" i="105"/>
  <c r="V37" i="105"/>
  <c r="Z37" i="105"/>
  <c r="AD37" i="105"/>
  <c r="V40" i="105"/>
  <c r="V42" i="105" s="1"/>
  <c r="Z40" i="105"/>
  <c r="Z42" i="105" s="1"/>
  <c r="AD40" i="105"/>
  <c r="AD42" i="105" s="1"/>
  <c r="D107" i="105"/>
  <c r="H107" i="105"/>
  <c r="L107" i="105"/>
  <c r="S34" i="105"/>
  <c r="W34" i="105"/>
  <c r="AA34" i="105"/>
  <c r="AE34" i="105"/>
  <c r="S35" i="105"/>
  <c r="W35" i="105"/>
  <c r="AA35" i="105"/>
  <c r="AE35" i="105"/>
  <c r="S36" i="105"/>
  <c r="W36" i="105"/>
  <c r="AA36" i="105"/>
  <c r="AE36" i="105"/>
  <c r="S37" i="105"/>
  <c r="W37" i="105"/>
  <c r="AA37" i="105"/>
  <c r="AE37" i="105"/>
  <c r="S40" i="105"/>
  <c r="S42" i="105" s="1"/>
  <c r="W40" i="105"/>
  <c r="W42" i="105" s="1"/>
  <c r="AA40" i="105"/>
  <c r="AA42" i="105" s="1"/>
  <c r="AE40" i="105"/>
  <c r="AE42" i="105" s="1"/>
  <c r="E107" i="105"/>
  <c r="I107" i="105"/>
  <c r="AE25" i="111" l="1"/>
  <c r="S42" i="110"/>
  <c r="AE36" i="110"/>
  <c r="X42" i="110"/>
  <c r="AF27" i="111"/>
  <c r="AE28" i="111"/>
  <c r="AF30" i="111"/>
  <c r="AE32" i="111"/>
  <c r="AE31" i="111"/>
  <c r="AE26" i="111"/>
  <c r="AF31" i="111"/>
  <c r="AF22" i="111"/>
  <c r="AF29" i="111"/>
  <c r="AE27" i="111"/>
  <c r="AE30" i="111"/>
  <c r="AC42" i="110"/>
  <c r="AF23" i="111"/>
  <c r="AE33" i="111"/>
  <c r="AF26" i="111"/>
  <c r="AF32" i="111"/>
  <c r="AE29" i="111"/>
  <c r="AF40" i="110"/>
  <c r="AF42" i="110" s="1"/>
  <c r="AF25" i="111"/>
  <c r="C108" i="105"/>
  <c r="E108" i="105"/>
  <c r="K108" i="105"/>
  <c r="H108" i="105"/>
  <c r="F108" i="105"/>
  <c r="Z42" i="110"/>
  <c r="D108" i="105"/>
  <c r="Y42" i="110"/>
  <c r="AE41" i="110"/>
  <c r="AE40" i="110"/>
  <c r="AE37" i="110"/>
  <c r="AE34" i="110"/>
  <c r="AB42" i="105"/>
  <c r="AE42" i="110" l="1"/>
  <c r="N58" i="100" l="1"/>
  <c r="M58" i="100"/>
  <c r="L58" i="100"/>
  <c r="K58" i="100"/>
  <c r="J58" i="100"/>
  <c r="I58" i="100"/>
  <c r="H58" i="100"/>
  <c r="G58" i="100"/>
  <c r="F58" i="100"/>
  <c r="E58" i="100"/>
  <c r="D58" i="100"/>
  <c r="C58" i="100"/>
  <c r="P57" i="100"/>
  <c r="O57" i="100"/>
  <c r="P56" i="100"/>
  <c r="O56" i="100"/>
  <c r="P55" i="100"/>
  <c r="O55" i="100"/>
  <c r="P54" i="100"/>
  <c r="O54" i="100"/>
  <c r="AE21" i="100" s="1"/>
  <c r="P53" i="100"/>
  <c r="O53" i="100"/>
  <c r="P52" i="100"/>
  <c r="O52" i="100"/>
  <c r="P51" i="100"/>
  <c r="O51" i="100"/>
  <c r="P50" i="100"/>
  <c r="O50" i="100"/>
  <c r="AE20" i="100" s="1"/>
  <c r="P49" i="100"/>
  <c r="O49" i="100"/>
  <c r="P48" i="100"/>
  <c r="O48" i="100"/>
  <c r="P47" i="100"/>
  <c r="O47" i="100"/>
  <c r="P46" i="100"/>
  <c r="O46" i="100"/>
  <c r="AE19" i="100" s="1"/>
  <c r="P45" i="100"/>
  <c r="O45" i="100"/>
  <c r="P44" i="100"/>
  <c r="O44" i="100"/>
  <c r="P43" i="100"/>
  <c r="O43" i="100"/>
  <c r="P42" i="100"/>
  <c r="O42" i="100"/>
  <c r="AE18" i="100" s="1"/>
  <c r="P41" i="100"/>
  <c r="O41" i="100"/>
  <c r="P40" i="100"/>
  <c r="O40" i="100"/>
  <c r="P39" i="100"/>
  <c r="O39" i="100"/>
  <c r="P38" i="100"/>
  <c r="O38" i="100"/>
  <c r="AE17" i="100" s="1"/>
  <c r="P37" i="100"/>
  <c r="O37" i="100"/>
  <c r="P36" i="100"/>
  <c r="O36" i="100"/>
  <c r="P35" i="100"/>
  <c r="O35" i="100"/>
  <c r="P34" i="100"/>
  <c r="O34" i="100"/>
  <c r="AE16" i="100" s="1"/>
  <c r="P33" i="100"/>
  <c r="O33" i="100"/>
  <c r="P32" i="100"/>
  <c r="O32" i="100"/>
  <c r="P31" i="100"/>
  <c r="O31" i="100"/>
  <c r="P30" i="100"/>
  <c r="O30" i="100"/>
  <c r="AE15" i="100" s="1"/>
  <c r="P29" i="100"/>
  <c r="O29" i="100"/>
  <c r="P28" i="100"/>
  <c r="O28" i="100"/>
  <c r="P27" i="100"/>
  <c r="O27" i="100"/>
  <c r="P26" i="100"/>
  <c r="O26" i="100"/>
  <c r="AE14" i="100" s="1"/>
  <c r="P25" i="100"/>
  <c r="O25" i="100"/>
  <c r="P24" i="100"/>
  <c r="O24" i="100"/>
  <c r="P23" i="100"/>
  <c r="O23" i="100"/>
  <c r="P22" i="100"/>
  <c r="O22" i="100"/>
  <c r="AE13" i="100" s="1"/>
  <c r="AE26" i="100" s="1"/>
  <c r="AF21" i="100"/>
  <c r="AD21" i="100"/>
  <c r="AC21" i="100"/>
  <c r="AB21" i="100"/>
  <c r="AA21" i="100"/>
  <c r="Z21" i="100"/>
  <c r="Y21" i="100"/>
  <c r="X21" i="100"/>
  <c r="W21" i="100"/>
  <c r="V21" i="100"/>
  <c r="U21" i="100"/>
  <c r="T21" i="100"/>
  <c r="S21" i="100"/>
  <c r="P21" i="100"/>
  <c r="O21" i="100"/>
  <c r="AF20" i="100"/>
  <c r="AD20" i="100"/>
  <c r="AC20" i="100"/>
  <c r="AB20" i="100"/>
  <c r="AA20" i="100"/>
  <c r="Z20" i="100"/>
  <c r="Y20" i="100"/>
  <c r="X20" i="100"/>
  <c r="W20" i="100"/>
  <c r="V20" i="100"/>
  <c r="U20" i="100"/>
  <c r="T20" i="100"/>
  <c r="S20" i="100"/>
  <c r="P20" i="100"/>
  <c r="O20" i="100"/>
  <c r="AF19" i="100"/>
  <c r="AD19" i="100"/>
  <c r="AD27" i="100" s="1"/>
  <c r="AC19" i="100"/>
  <c r="AB19" i="100"/>
  <c r="AA19" i="100"/>
  <c r="Z19" i="100"/>
  <c r="Z27" i="100" s="1"/>
  <c r="Y19" i="100"/>
  <c r="Y27" i="100" s="1"/>
  <c r="X19" i="100"/>
  <c r="W19" i="100"/>
  <c r="V19" i="100"/>
  <c r="V27" i="100" s="1"/>
  <c r="U19" i="100"/>
  <c r="U27" i="100" s="1"/>
  <c r="T19" i="100"/>
  <c r="S19" i="100"/>
  <c r="P19" i="100"/>
  <c r="O19" i="100"/>
  <c r="AF18" i="100"/>
  <c r="AD18" i="100"/>
  <c r="AC18" i="100"/>
  <c r="AB18" i="100"/>
  <c r="AA18" i="100"/>
  <c r="Z18" i="100"/>
  <c r="Y18" i="100"/>
  <c r="X18" i="100"/>
  <c r="W18" i="100"/>
  <c r="V18" i="100"/>
  <c r="U18" i="100"/>
  <c r="T18" i="100"/>
  <c r="S18" i="100"/>
  <c r="P18" i="100"/>
  <c r="O18" i="100"/>
  <c r="AE12" i="100" s="1"/>
  <c r="AF17" i="100"/>
  <c r="AD17" i="100"/>
  <c r="AC17" i="100"/>
  <c r="AB17" i="100"/>
  <c r="AA17" i="100"/>
  <c r="Z17" i="100"/>
  <c r="Y17" i="100"/>
  <c r="X17" i="100"/>
  <c r="W17" i="100"/>
  <c r="V17" i="100"/>
  <c r="U17" i="100"/>
  <c r="T17" i="100"/>
  <c r="S17" i="100"/>
  <c r="P17" i="100"/>
  <c r="O17" i="100"/>
  <c r="AF16" i="100"/>
  <c r="AD16" i="100"/>
  <c r="AC16" i="100"/>
  <c r="AB16" i="100"/>
  <c r="AA16" i="100"/>
  <c r="Z16" i="100"/>
  <c r="Y16" i="100"/>
  <c r="X16" i="100"/>
  <c r="W16" i="100"/>
  <c r="V16" i="100"/>
  <c r="U16" i="100"/>
  <c r="T16" i="100"/>
  <c r="S16" i="100"/>
  <c r="P16" i="100"/>
  <c r="O16" i="100"/>
  <c r="AF15" i="100"/>
  <c r="AD15" i="100"/>
  <c r="AC15" i="100"/>
  <c r="AB15" i="100"/>
  <c r="AA15" i="100"/>
  <c r="Z15" i="100"/>
  <c r="Y15" i="100"/>
  <c r="X15" i="100"/>
  <c r="W15" i="100"/>
  <c r="V15" i="100"/>
  <c r="U15" i="100"/>
  <c r="T15" i="100"/>
  <c r="S15" i="100"/>
  <c r="P15" i="100"/>
  <c r="AF11" i="100" s="1"/>
  <c r="O15" i="100"/>
  <c r="AF14" i="100"/>
  <c r="AD14" i="100"/>
  <c r="AC14" i="100"/>
  <c r="AB14" i="100"/>
  <c r="AA14" i="100"/>
  <c r="Z14" i="100"/>
  <c r="Y14" i="100"/>
  <c r="X14" i="100"/>
  <c r="W14" i="100"/>
  <c r="V14" i="100"/>
  <c r="U14" i="100"/>
  <c r="T14" i="100"/>
  <c r="S14" i="100"/>
  <c r="P14" i="100"/>
  <c r="O14" i="100"/>
  <c r="AE11" i="100" s="1"/>
  <c r="AF13" i="100"/>
  <c r="AD13" i="100"/>
  <c r="AC13" i="100"/>
  <c r="AB13" i="100"/>
  <c r="AB26" i="100" s="1"/>
  <c r="AA13" i="100"/>
  <c r="Z13" i="100"/>
  <c r="Y13" i="100"/>
  <c r="X13" i="100"/>
  <c r="X26" i="100" s="1"/>
  <c r="W13" i="100"/>
  <c r="V13" i="100"/>
  <c r="U13" i="100"/>
  <c r="T13" i="100"/>
  <c r="T23" i="100" s="1"/>
  <c r="S13" i="100"/>
  <c r="P13" i="100"/>
  <c r="O13" i="100"/>
  <c r="AF12" i="100"/>
  <c r="AD12" i="100"/>
  <c r="AC12" i="100"/>
  <c r="AB12" i="100"/>
  <c r="AA12" i="100"/>
  <c r="Z12" i="100"/>
  <c r="Y12" i="100"/>
  <c r="X12" i="100"/>
  <c r="W12" i="100"/>
  <c r="V12" i="100"/>
  <c r="U12" i="100"/>
  <c r="T12" i="100"/>
  <c r="S12" i="100"/>
  <c r="P12" i="100"/>
  <c r="O12" i="100"/>
  <c r="AD11" i="100"/>
  <c r="AC11" i="100"/>
  <c r="AB11" i="100"/>
  <c r="AA11" i="100"/>
  <c r="Z11" i="100"/>
  <c r="Y11" i="100"/>
  <c r="X11" i="100"/>
  <c r="W11" i="100"/>
  <c r="V11" i="100"/>
  <c r="U11" i="100"/>
  <c r="T11" i="100"/>
  <c r="S11" i="100"/>
  <c r="P11" i="100"/>
  <c r="O11" i="100"/>
  <c r="AD10" i="100"/>
  <c r="AC10" i="100"/>
  <c r="AB10" i="100"/>
  <c r="AB22" i="100" s="1"/>
  <c r="AA10" i="100"/>
  <c r="Z10" i="100"/>
  <c r="Y10" i="100"/>
  <c r="X10" i="100"/>
  <c r="X25" i="100" s="1"/>
  <c r="W10" i="100"/>
  <c r="V10" i="100"/>
  <c r="U10" i="100"/>
  <c r="T10" i="100"/>
  <c r="T28" i="100" s="1"/>
  <c r="S10" i="100"/>
  <c r="P10" i="100"/>
  <c r="O10" i="100"/>
  <c r="K6" i="100"/>
  <c r="G5" i="100"/>
  <c r="D5" i="100"/>
  <c r="C3" i="100"/>
  <c r="N58" i="99"/>
  <c r="M58" i="99"/>
  <c r="L58" i="99"/>
  <c r="K58" i="99"/>
  <c r="J58" i="99"/>
  <c r="I58" i="99"/>
  <c r="H58" i="99"/>
  <c r="G58" i="99"/>
  <c r="F58" i="99"/>
  <c r="E58" i="99"/>
  <c r="D58" i="99"/>
  <c r="C58" i="99"/>
  <c r="P57" i="99"/>
  <c r="O57" i="99"/>
  <c r="P56" i="99"/>
  <c r="O56" i="99"/>
  <c r="P55" i="99"/>
  <c r="O55" i="99"/>
  <c r="P54" i="99"/>
  <c r="O54" i="99"/>
  <c r="P53" i="99"/>
  <c r="O53" i="99"/>
  <c r="P52" i="99"/>
  <c r="O52" i="99"/>
  <c r="P51" i="99"/>
  <c r="O51" i="99"/>
  <c r="P50" i="99"/>
  <c r="O50" i="99"/>
  <c r="P49" i="99"/>
  <c r="O49" i="99"/>
  <c r="P48" i="99"/>
  <c r="O48" i="99"/>
  <c r="P47" i="99"/>
  <c r="O47" i="99"/>
  <c r="P46" i="99"/>
  <c r="O46" i="99"/>
  <c r="P45" i="99"/>
  <c r="O45" i="99"/>
  <c r="P44" i="99"/>
  <c r="O44" i="99"/>
  <c r="P43" i="99"/>
  <c r="O43" i="99"/>
  <c r="P42" i="99"/>
  <c r="O42" i="99"/>
  <c r="P41" i="99"/>
  <c r="O41" i="99"/>
  <c r="P40" i="99"/>
  <c r="O40" i="99"/>
  <c r="P39" i="99"/>
  <c r="O39" i="99"/>
  <c r="P38" i="99"/>
  <c r="O38" i="99"/>
  <c r="P37" i="99"/>
  <c r="O37" i="99"/>
  <c r="P36" i="99"/>
  <c r="O36" i="99"/>
  <c r="P35" i="99"/>
  <c r="O35" i="99"/>
  <c r="P34" i="99"/>
  <c r="O34" i="99"/>
  <c r="P33" i="99"/>
  <c r="O33" i="99"/>
  <c r="P32" i="99"/>
  <c r="O32" i="99"/>
  <c r="P31" i="99"/>
  <c r="O31" i="99"/>
  <c r="P30" i="99"/>
  <c r="O30" i="99"/>
  <c r="P29" i="99"/>
  <c r="O29" i="99"/>
  <c r="P28" i="99"/>
  <c r="O28" i="99"/>
  <c r="P27" i="99"/>
  <c r="O27" i="99"/>
  <c r="P26" i="99"/>
  <c r="O26" i="99"/>
  <c r="P25" i="99"/>
  <c r="O25" i="99"/>
  <c r="P24" i="99"/>
  <c r="O24" i="99"/>
  <c r="P23" i="99"/>
  <c r="O23" i="99"/>
  <c r="P22" i="99"/>
  <c r="O22" i="99"/>
  <c r="AF21" i="99"/>
  <c r="AE21" i="99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P21" i="99"/>
  <c r="O21" i="99"/>
  <c r="AF20" i="99"/>
  <c r="AE20" i="99"/>
  <c r="AD20" i="99"/>
  <c r="AC20" i="99"/>
  <c r="AB20" i="99"/>
  <c r="AA20" i="99"/>
  <c r="Z20" i="99"/>
  <c r="Y20" i="99"/>
  <c r="X20" i="99"/>
  <c r="W20" i="99"/>
  <c r="V20" i="99"/>
  <c r="U20" i="99"/>
  <c r="T20" i="99"/>
  <c r="S20" i="99"/>
  <c r="P20" i="99"/>
  <c r="O20" i="99"/>
  <c r="AF19" i="99"/>
  <c r="AF24" i="99" s="1"/>
  <c r="AE19" i="99"/>
  <c r="AE27" i="99" s="1"/>
  <c r="AD19" i="99"/>
  <c r="AD27" i="99" s="1"/>
  <c r="AC19" i="99"/>
  <c r="AC27" i="99" s="1"/>
  <c r="AB19" i="99"/>
  <c r="AB27" i="99" s="1"/>
  <c r="AA19" i="99"/>
  <c r="AA27" i="99" s="1"/>
  <c r="Z19" i="99"/>
  <c r="Z27" i="99" s="1"/>
  <c r="Y19" i="99"/>
  <c r="Y27" i="99" s="1"/>
  <c r="X19" i="99"/>
  <c r="X27" i="99" s="1"/>
  <c r="W19" i="99"/>
  <c r="W27" i="99" s="1"/>
  <c r="V19" i="99"/>
  <c r="V27" i="99" s="1"/>
  <c r="U19" i="99"/>
  <c r="U27" i="99" s="1"/>
  <c r="T19" i="99"/>
  <c r="T27" i="99" s="1"/>
  <c r="S19" i="99"/>
  <c r="S27" i="99" s="1"/>
  <c r="P19" i="99"/>
  <c r="O19" i="99"/>
  <c r="AF18" i="99"/>
  <c r="AE18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P18" i="99"/>
  <c r="O18" i="99"/>
  <c r="AF17" i="99"/>
  <c r="AE17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P17" i="99"/>
  <c r="O17" i="99"/>
  <c r="AF16" i="99"/>
  <c r="AE16" i="99"/>
  <c r="AD16" i="99"/>
  <c r="AC16" i="99"/>
  <c r="AB16" i="99"/>
  <c r="AA16" i="99"/>
  <c r="Z16" i="99"/>
  <c r="Y16" i="99"/>
  <c r="X16" i="99"/>
  <c r="W16" i="99"/>
  <c r="V16" i="99"/>
  <c r="U16" i="99"/>
  <c r="T16" i="99"/>
  <c r="S16" i="99"/>
  <c r="P16" i="99"/>
  <c r="O16" i="99"/>
  <c r="AF15" i="99"/>
  <c r="AE15" i="99"/>
  <c r="AD15" i="99"/>
  <c r="AC15" i="99"/>
  <c r="AB15" i="99"/>
  <c r="AA15" i="99"/>
  <c r="Z15" i="99"/>
  <c r="Y15" i="99"/>
  <c r="X15" i="99"/>
  <c r="W15" i="99"/>
  <c r="V15" i="99"/>
  <c r="U15" i="99"/>
  <c r="T15" i="99"/>
  <c r="S15" i="99"/>
  <c r="P15" i="99"/>
  <c r="O15" i="99"/>
  <c r="AF14" i="99"/>
  <c r="AE14" i="99"/>
  <c r="AD14" i="99"/>
  <c r="AC14" i="99"/>
  <c r="AB14" i="99"/>
  <c r="AA14" i="99"/>
  <c r="Z14" i="99"/>
  <c r="Y14" i="99"/>
  <c r="X14" i="99"/>
  <c r="W14" i="99"/>
  <c r="V14" i="99"/>
  <c r="U14" i="99"/>
  <c r="T14" i="99"/>
  <c r="S14" i="99"/>
  <c r="P14" i="99"/>
  <c r="O14" i="99"/>
  <c r="AF13" i="99"/>
  <c r="AF26" i="99" s="1"/>
  <c r="AE13" i="99"/>
  <c r="AE26" i="99" s="1"/>
  <c r="AD13" i="99"/>
  <c r="AD26" i="99" s="1"/>
  <c r="AC13" i="99"/>
  <c r="AC26" i="99" s="1"/>
  <c r="AB13" i="99"/>
  <c r="AB23" i="99" s="1"/>
  <c r="AA13" i="99"/>
  <c r="AA26" i="99" s="1"/>
  <c r="Z13" i="99"/>
  <c r="Z26" i="99" s="1"/>
  <c r="Y13" i="99"/>
  <c r="Y26" i="99" s="1"/>
  <c r="X13" i="99"/>
  <c r="X26" i="99" s="1"/>
  <c r="W13" i="99"/>
  <c r="W26" i="99" s="1"/>
  <c r="V13" i="99"/>
  <c r="V26" i="99" s="1"/>
  <c r="U13" i="99"/>
  <c r="U26" i="99" s="1"/>
  <c r="T13" i="99"/>
  <c r="T26" i="99" s="1"/>
  <c r="S13" i="99"/>
  <c r="S26" i="99" s="1"/>
  <c r="P13" i="99"/>
  <c r="O13" i="99"/>
  <c r="AF12" i="99"/>
  <c r="AE12" i="99"/>
  <c r="AD12" i="99"/>
  <c r="AC12" i="99"/>
  <c r="AB12" i="99"/>
  <c r="AA12" i="99"/>
  <c r="Z12" i="99"/>
  <c r="Y12" i="99"/>
  <c r="X12" i="99"/>
  <c r="W12" i="99"/>
  <c r="V12" i="99"/>
  <c r="U12" i="99"/>
  <c r="T12" i="99"/>
  <c r="S12" i="99"/>
  <c r="P12" i="99"/>
  <c r="O12" i="99"/>
  <c r="AF11" i="99"/>
  <c r="AE11" i="99"/>
  <c r="AD11" i="99"/>
  <c r="AC11" i="99"/>
  <c r="AB11" i="99"/>
  <c r="AA11" i="99"/>
  <c r="Z11" i="99"/>
  <c r="Y11" i="99"/>
  <c r="X11" i="99"/>
  <c r="W11" i="99"/>
  <c r="V11" i="99"/>
  <c r="U11" i="99"/>
  <c r="T11" i="99"/>
  <c r="S11" i="99"/>
  <c r="P11" i="99"/>
  <c r="O11" i="99"/>
  <c r="AF10" i="99"/>
  <c r="AF28" i="99" s="1"/>
  <c r="AD10" i="99"/>
  <c r="AD28" i="99" s="1"/>
  <c r="AC10" i="99"/>
  <c r="AB10" i="99"/>
  <c r="AA10" i="99"/>
  <c r="AA28" i="99" s="1"/>
  <c r="Z10" i="99"/>
  <c r="Z28" i="99" s="1"/>
  <c r="Y10" i="99"/>
  <c r="X10" i="99"/>
  <c r="W10" i="99"/>
  <c r="W28" i="99" s="1"/>
  <c r="V10" i="99"/>
  <c r="V28" i="99" s="1"/>
  <c r="U10" i="99"/>
  <c r="T10" i="99"/>
  <c r="S10" i="99"/>
  <c r="S28" i="99" s="1"/>
  <c r="P10" i="99"/>
  <c r="O10" i="99"/>
  <c r="U26" i="100" l="1"/>
  <c r="Y26" i="100"/>
  <c r="AC26" i="100"/>
  <c r="S27" i="100"/>
  <c r="W27" i="100"/>
  <c r="AA27" i="100"/>
  <c r="AF27" i="100"/>
  <c r="O58" i="99"/>
  <c r="C60" i="99" s="1"/>
  <c r="U28" i="99"/>
  <c r="Y28" i="99"/>
  <c r="AC28" i="99"/>
  <c r="AF10" i="100"/>
  <c r="AF25" i="100" s="1"/>
  <c r="V28" i="100"/>
  <c r="Z28" i="100"/>
  <c r="AD28" i="100"/>
  <c r="V26" i="100"/>
  <c r="Z26" i="100"/>
  <c r="AD26" i="100"/>
  <c r="T27" i="100"/>
  <c r="X27" i="100"/>
  <c r="AB24" i="100"/>
  <c r="S28" i="100"/>
  <c r="W28" i="100"/>
  <c r="AA28" i="100"/>
  <c r="S26" i="100"/>
  <c r="W26" i="100"/>
  <c r="AA26" i="100"/>
  <c r="AF23" i="100"/>
  <c r="AC27" i="100"/>
  <c r="AE27" i="100"/>
  <c r="X22" i="99"/>
  <c r="AB25" i="99"/>
  <c r="O58" i="100"/>
  <c r="K60" i="100" s="1"/>
  <c r="U28" i="100"/>
  <c r="Y28" i="100"/>
  <c r="AC28" i="100"/>
  <c r="P58" i="100"/>
  <c r="F59" i="100" s="1"/>
  <c r="T28" i="99"/>
  <c r="P58" i="99"/>
  <c r="T22" i="100"/>
  <c r="AB23" i="100"/>
  <c r="T24" i="100"/>
  <c r="AF24" i="100"/>
  <c r="AB25" i="100"/>
  <c r="T26" i="100"/>
  <c r="AF26" i="100"/>
  <c r="AB27" i="100"/>
  <c r="X28" i="100"/>
  <c r="U22" i="100"/>
  <c r="Y22" i="100"/>
  <c r="AC22" i="100"/>
  <c r="U23" i="100"/>
  <c r="Y23" i="100"/>
  <c r="AC23" i="100"/>
  <c r="U24" i="100"/>
  <c r="Y24" i="100"/>
  <c r="AC24" i="100"/>
  <c r="U25" i="100"/>
  <c r="Y25" i="100"/>
  <c r="AC25" i="100"/>
  <c r="X22" i="100"/>
  <c r="X23" i="100"/>
  <c r="AB28" i="100"/>
  <c r="V22" i="100"/>
  <c r="Z22" i="100"/>
  <c r="AD22" i="100"/>
  <c r="V23" i="100"/>
  <c r="Z23" i="100"/>
  <c r="AD23" i="100"/>
  <c r="V24" i="100"/>
  <c r="Z24" i="100"/>
  <c r="AD24" i="100"/>
  <c r="V25" i="100"/>
  <c r="Z25" i="100"/>
  <c r="AD25" i="100"/>
  <c r="X24" i="100"/>
  <c r="T25" i="100"/>
  <c r="AE10" i="100"/>
  <c r="S22" i="100"/>
  <c r="W22" i="100"/>
  <c r="AA22" i="100"/>
  <c r="S23" i="100"/>
  <c r="W23" i="100"/>
  <c r="AA23" i="100"/>
  <c r="AE23" i="100"/>
  <c r="S24" i="100"/>
  <c r="W24" i="100"/>
  <c r="AA24" i="100"/>
  <c r="AE24" i="100"/>
  <c r="S25" i="100"/>
  <c r="W25" i="100"/>
  <c r="AA25" i="100"/>
  <c r="E60" i="99"/>
  <c r="M59" i="99"/>
  <c r="F60" i="99"/>
  <c r="F59" i="99"/>
  <c r="N59" i="99"/>
  <c r="J59" i="99"/>
  <c r="D60" i="99"/>
  <c r="T22" i="99"/>
  <c r="T23" i="99"/>
  <c r="AF23" i="99"/>
  <c r="X24" i="99"/>
  <c r="T25" i="99"/>
  <c r="AF25" i="99"/>
  <c r="AB26" i="99"/>
  <c r="AF27" i="99"/>
  <c r="AB28" i="99"/>
  <c r="U22" i="99"/>
  <c r="Y22" i="99"/>
  <c r="AC22" i="99"/>
  <c r="U23" i="99"/>
  <c r="Y23" i="99"/>
  <c r="AC23" i="99"/>
  <c r="U24" i="99"/>
  <c r="Y24" i="99"/>
  <c r="AC24" i="99"/>
  <c r="U25" i="99"/>
  <c r="Y25" i="99"/>
  <c r="AC25" i="99"/>
  <c r="C59" i="99"/>
  <c r="G59" i="99"/>
  <c r="K59" i="99"/>
  <c r="AB22" i="99"/>
  <c r="X23" i="99"/>
  <c r="AB24" i="99"/>
  <c r="X25" i="99"/>
  <c r="X28" i="99"/>
  <c r="V22" i="99"/>
  <c r="Z22" i="99"/>
  <c r="AD22" i="99"/>
  <c r="V23" i="99"/>
  <c r="Z23" i="99"/>
  <c r="AD23" i="99"/>
  <c r="V24" i="99"/>
  <c r="Z24" i="99"/>
  <c r="AD24" i="99"/>
  <c r="V25" i="99"/>
  <c r="Z25" i="99"/>
  <c r="AD25" i="99"/>
  <c r="D59" i="99"/>
  <c r="H59" i="99"/>
  <c r="L59" i="99"/>
  <c r="AF22" i="99"/>
  <c r="T24" i="99"/>
  <c r="AE10" i="99"/>
  <c r="S22" i="99"/>
  <c r="W22" i="99"/>
  <c r="AA22" i="99"/>
  <c r="S23" i="99"/>
  <c r="W23" i="99"/>
  <c r="AA23" i="99"/>
  <c r="AE23" i="99"/>
  <c r="S24" i="99"/>
  <c r="W24" i="99"/>
  <c r="AA24" i="99"/>
  <c r="AE24" i="99"/>
  <c r="S25" i="99"/>
  <c r="W25" i="99"/>
  <c r="AA25" i="99"/>
  <c r="E59" i="99"/>
  <c r="I59" i="99"/>
  <c r="N60" i="99" l="1"/>
  <c r="J60" i="99"/>
  <c r="N60" i="100"/>
  <c r="K60" i="99"/>
  <c r="L60" i="99"/>
  <c r="L59" i="100"/>
  <c r="AF28" i="100"/>
  <c r="G60" i="99"/>
  <c r="H60" i="99"/>
  <c r="I60" i="99"/>
  <c r="AF22" i="100"/>
  <c r="C59" i="100"/>
  <c r="N59" i="100"/>
  <c r="I59" i="100"/>
  <c r="H59" i="100"/>
  <c r="L60" i="100"/>
  <c r="J59" i="100"/>
  <c r="I60" i="100"/>
  <c r="M59" i="100"/>
  <c r="C60" i="100"/>
  <c r="E59" i="100"/>
  <c r="D59" i="100"/>
  <c r="K59" i="100"/>
  <c r="D60" i="100"/>
  <c r="J60" i="100"/>
  <c r="E60" i="100"/>
  <c r="G60" i="100"/>
  <c r="G59" i="100"/>
  <c r="F60" i="100"/>
  <c r="H60" i="100"/>
  <c r="AE28" i="100"/>
  <c r="AE25" i="100"/>
  <c r="AE22" i="100"/>
  <c r="AE28" i="99"/>
  <c r="AE25" i="99"/>
  <c r="AE22" i="99"/>
  <c r="N58" i="96" l="1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AF21" i="96" s="1"/>
  <c r="O54" i="96"/>
  <c r="AE21" i="96" s="1"/>
  <c r="P53" i="96"/>
  <c r="O53" i="96"/>
  <c r="P52" i="96"/>
  <c r="O52" i="96"/>
  <c r="P51" i="96"/>
  <c r="O51" i="96"/>
  <c r="P50" i="96"/>
  <c r="O50" i="96"/>
  <c r="AE20" i="96" s="1"/>
  <c r="P49" i="96"/>
  <c r="O49" i="96"/>
  <c r="P48" i="96"/>
  <c r="O48" i="96"/>
  <c r="P47" i="96"/>
  <c r="O47" i="96"/>
  <c r="P46" i="96"/>
  <c r="O46" i="96"/>
  <c r="AE19" i="96" s="1"/>
  <c r="AE27" i="96" s="1"/>
  <c r="P45" i="96"/>
  <c r="O45" i="96"/>
  <c r="P44" i="96"/>
  <c r="O44" i="96"/>
  <c r="P43" i="96"/>
  <c r="O43" i="96"/>
  <c r="P42" i="96"/>
  <c r="AF18" i="96" s="1"/>
  <c r="O42" i="96"/>
  <c r="AE18" i="96" s="1"/>
  <c r="P41" i="96"/>
  <c r="O41" i="96"/>
  <c r="P40" i="96"/>
  <c r="O40" i="96"/>
  <c r="P39" i="96"/>
  <c r="O39" i="96"/>
  <c r="P38" i="96"/>
  <c r="AF17" i="96" s="1"/>
  <c r="O38" i="96"/>
  <c r="AE17" i="96" s="1"/>
  <c r="P37" i="96"/>
  <c r="O37" i="96"/>
  <c r="P36" i="96"/>
  <c r="O36" i="96"/>
  <c r="P35" i="96"/>
  <c r="O35" i="96"/>
  <c r="P34" i="96"/>
  <c r="O34" i="96"/>
  <c r="AE16" i="96" s="1"/>
  <c r="P33" i="96"/>
  <c r="O33" i="96"/>
  <c r="P32" i="96"/>
  <c r="O32" i="96"/>
  <c r="P31" i="96"/>
  <c r="O31" i="96"/>
  <c r="P30" i="96"/>
  <c r="O30" i="96"/>
  <c r="AE15" i="96" s="1"/>
  <c r="P29" i="96"/>
  <c r="O29" i="96"/>
  <c r="P28" i="96"/>
  <c r="O28" i="96"/>
  <c r="P27" i="96"/>
  <c r="O27" i="96"/>
  <c r="P26" i="96"/>
  <c r="AF14" i="96" s="1"/>
  <c r="O26" i="96"/>
  <c r="AE14" i="96" s="1"/>
  <c r="P25" i="96"/>
  <c r="O25" i="96"/>
  <c r="P24" i="96"/>
  <c r="O24" i="96"/>
  <c r="P23" i="96"/>
  <c r="O23" i="96"/>
  <c r="P22" i="96"/>
  <c r="AF13" i="96" s="1"/>
  <c r="O22" i="96"/>
  <c r="AE13" i="96" s="1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F20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AF12" i="96" s="1"/>
  <c r="O20" i="96"/>
  <c r="AF19" i="96"/>
  <c r="AD19" i="96"/>
  <c r="AC19" i="96"/>
  <c r="AB19" i="96"/>
  <c r="AA19" i="96"/>
  <c r="Z19" i="96"/>
  <c r="Y19" i="96"/>
  <c r="X19" i="96"/>
  <c r="W19" i="96"/>
  <c r="V19" i="96"/>
  <c r="U19" i="96"/>
  <c r="T19" i="96"/>
  <c r="S19" i="96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O18" i="96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F16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F15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E11" i="96" s="1"/>
  <c r="AD13" i="96"/>
  <c r="AC13" i="96"/>
  <c r="AB13" i="96"/>
  <c r="AA13" i="96"/>
  <c r="Z13" i="96"/>
  <c r="Y13" i="96"/>
  <c r="X13" i="96"/>
  <c r="W13" i="96"/>
  <c r="V13" i="96"/>
  <c r="U13" i="96"/>
  <c r="T13" i="96"/>
  <c r="S13" i="96"/>
  <c r="P13" i="96"/>
  <c r="O13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Z10" i="96"/>
  <c r="Y10" i="96"/>
  <c r="X10" i="96"/>
  <c r="W10" i="96"/>
  <c r="V10" i="96"/>
  <c r="U10" i="96"/>
  <c r="T10" i="96"/>
  <c r="S10" i="96"/>
  <c r="P10" i="96"/>
  <c r="O10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AF21" i="95" s="1"/>
  <c r="O54" i="95"/>
  <c r="P53" i="95"/>
  <c r="O53" i="95"/>
  <c r="P52" i="95"/>
  <c r="O52" i="95"/>
  <c r="P51" i="95"/>
  <c r="O51" i="95"/>
  <c r="P50" i="95"/>
  <c r="AF20" i="95" s="1"/>
  <c r="O50" i="95"/>
  <c r="P49" i="95"/>
  <c r="O49" i="95"/>
  <c r="P48" i="95"/>
  <c r="O48" i="95"/>
  <c r="P47" i="95"/>
  <c r="O47" i="95"/>
  <c r="P46" i="95"/>
  <c r="O46" i="95"/>
  <c r="P45" i="95"/>
  <c r="O45" i="95"/>
  <c r="P44" i="95"/>
  <c r="O44" i="95"/>
  <c r="P43" i="95"/>
  <c r="O43" i="95"/>
  <c r="P42" i="95"/>
  <c r="AF18" i="95" s="1"/>
  <c r="O42" i="95"/>
  <c r="P41" i="95"/>
  <c r="O41" i="95"/>
  <c r="P40" i="95"/>
  <c r="O40" i="95"/>
  <c r="P39" i="95"/>
  <c r="O39" i="95"/>
  <c r="P38" i="95"/>
  <c r="AF17" i="95" s="1"/>
  <c r="O38" i="95"/>
  <c r="P37" i="95"/>
  <c r="O37" i="95"/>
  <c r="P36" i="95"/>
  <c r="O36" i="95"/>
  <c r="P35" i="95"/>
  <c r="O35" i="95"/>
  <c r="P34" i="95"/>
  <c r="AF16" i="95" s="1"/>
  <c r="O34" i="95"/>
  <c r="P33" i="95"/>
  <c r="O33" i="95"/>
  <c r="P32" i="95"/>
  <c r="O32" i="95"/>
  <c r="P31" i="95"/>
  <c r="O31" i="95"/>
  <c r="P30" i="95"/>
  <c r="O30" i="95"/>
  <c r="P29" i="95"/>
  <c r="O29" i="95"/>
  <c r="P28" i="95"/>
  <c r="O28" i="95"/>
  <c r="P27" i="95"/>
  <c r="O27" i="95"/>
  <c r="P26" i="95"/>
  <c r="AF14" i="95" s="1"/>
  <c r="O26" i="95"/>
  <c r="P25" i="95"/>
  <c r="O25" i="95"/>
  <c r="P24" i="95"/>
  <c r="O24" i="95"/>
  <c r="P23" i="95"/>
  <c r="O23" i="95"/>
  <c r="P22" i="95"/>
  <c r="AF13" i="95" s="1"/>
  <c r="O22" i="95"/>
  <c r="AE13" i="95" s="1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F19" i="95"/>
  <c r="AD19" i="95"/>
  <c r="AC19" i="95"/>
  <c r="AB19" i="95"/>
  <c r="AA19" i="95"/>
  <c r="Z19" i="95"/>
  <c r="Y19" i="95"/>
  <c r="X19" i="95"/>
  <c r="W19" i="95"/>
  <c r="V19" i="95"/>
  <c r="U19" i="95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AF12" i="95" s="1"/>
  <c r="O18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AF11" i="95" s="1"/>
  <c r="O16" i="95"/>
  <c r="AF15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D13" i="95"/>
  <c r="AC13" i="95"/>
  <c r="AC26" i="95" s="1"/>
  <c r="AB13" i="95"/>
  <c r="AA13" i="95"/>
  <c r="Z13" i="95"/>
  <c r="Y13" i="95"/>
  <c r="Y26" i="95" s="1"/>
  <c r="X13" i="95"/>
  <c r="W13" i="95"/>
  <c r="V13" i="95"/>
  <c r="U13" i="95"/>
  <c r="U26" i="95" s="1"/>
  <c r="T13" i="95"/>
  <c r="S13" i="95"/>
  <c r="P13" i="95"/>
  <c r="O13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B10" i="95"/>
  <c r="AA10" i="95"/>
  <c r="Z10" i="95"/>
  <c r="Y10" i="95"/>
  <c r="X10" i="95"/>
  <c r="W10" i="95"/>
  <c r="V10" i="95"/>
  <c r="U10" i="95"/>
  <c r="T10" i="95"/>
  <c r="S10" i="95"/>
  <c r="P10" i="95"/>
  <c r="O10" i="95"/>
  <c r="K6" i="95"/>
  <c r="K5" i="95"/>
  <c r="G5" i="95"/>
  <c r="D5" i="95"/>
  <c r="C3" i="95"/>
  <c r="N58" i="94"/>
  <c r="M58" i="94"/>
  <c r="L58" i="94"/>
  <c r="K58" i="94"/>
  <c r="J58" i="94"/>
  <c r="I58" i="94"/>
  <c r="H58" i="94"/>
  <c r="G58" i="94"/>
  <c r="F58" i="94"/>
  <c r="E58" i="94"/>
  <c r="D58" i="94"/>
  <c r="C58" i="94"/>
  <c r="P57" i="94"/>
  <c r="O57" i="94"/>
  <c r="P56" i="94"/>
  <c r="O56" i="94"/>
  <c r="P55" i="94"/>
  <c r="O55" i="94"/>
  <c r="P54" i="94"/>
  <c r="O54" i="94"/>
  <c r="P53" i="94"/>
  <c r="O53" i="94"/>
  <c r="P52" i="94"/>
  <c r="O52" i="94"/>
  <c r="P51" i="94"/>
  <c r="O51" i="94"/>
  <c r="P50" i="94"/>
  <c r="O50" i="94"/>
  <c r="P49" i="94"/>
  <c r="O49" i="94"/>
  <c r="P48" i="94"/>
  <c r="O48" i="94"/>
  <c r="P47" i="94"/>
  <c r="O47" i="94"/>
  <c r="P46" i="94"/>
  <c r="O46" i="94"/>
  <c r="P45" i="94"/>
  <c r="O45" i="94"/>
  <c r="P44" i="94"/>
  <c r="O44" i="94"/>
  <c r="P43" i="94"/>
  <c r="AF18" i="94" s="1"/>
  <c r="O43" i="94"/>
  <c r="P42" i="94"/>
  <c r="O42" i="94"/>
  <c r="P41" i="94"/>
  <c r="O41" i="94"/>
  <c r="P40" i="94"/>
  <c r="O40" i="94"/>
  <c r="P39" i="94"/>
  <c r="AF17" i="94" s="1"/>
  <c r="O39" i="94"/>
  <c r="P38" i="94"/>
  <c r="O38" i="94"/>
  <c r="P37" i="94"/>
  <c r="O37" i="94"/>
  <c r="P36" i="94"/>
  <c r="O36" i="94"/>
  <c r="P35" i="94"/>
  <c r="AF16" i="94" s="1"/>
  <c r="O35" i="94"/>
  <c r="P34" i="94"/>
  <c r="O34" i="94"/>
  <c r="P33" i="94"/>
  <c r="O33" i="94"/>
  <c r="P32" i="94"/>
  <c r="O32" i="94"/>
  <c r="P31" i="94"/>
  <c r="AF15" i="94" s="1"/>
  <c r="O31" i="94"/>
  <c r="P30" i="94"/>
  <c r="O30" i="94"/>
  <c r="P29" i="94"/>
  <c r="O29" i="94"/>
  <c r="P28" i="94"/>
  <c r="O28" i="94"/>
  <c r="P27" i="94"/>
  <c r="AF14" i="94" s="1"/>
  <c r="O27" i="94"/>
  <c r="P26" i="94"/>
  <c r="O26" i="94"/>
  <c r="P25" i="94"/>
  <c r="O25" i="94"/>
  <c r="P24" i="94"/>
  <c r="O24" i="94"/>
  <c r="P23" i="94"/>
  <c r="AF13" i="94" s="1"/>
  <c r="O23" i="94"/>
  <c r="P22" i="94"/>
  <c r="O22" i="94"/>
  <c r="AF21" i="94"/>
  <c r="AD21" i="94"/>
  <c r="AC21" i="94"/>
  <c r="AB21" i="94"/>
  <c r="AA21" i="94"/>
  <c r="Z21" i="94"/>
  <c r="Y21" i="94"/>
  <c r="X21" i="94"/>
  <c r="W21" i="94"/>
  <c r="V21" i="94"/>
  <c r="U21" i="94"/>
  <c r="T21" i="94"/>
  <c r="S21" i="94"/>
  <c r="P21" i="94"/>
  <c r="O21" i="94"/>
  <c r="AD20" i="94"/>
  <c r="AC20" i="94"/>
  <c r="AB20" i="94"/>
  <c r="AA20" i="94"/>
  <c r="Z20" i="94"/>
  <c r="Y20" i="94"/>
  <c r="X20" i="94"/>
  <c r="W20" i="94"/>
  <c r="V20" i="94"/>
  <c r="U20" i="94"/>
  <c r="T20" i="94"/>
  <c r="S20" i="94"/>
  <c r="P20" i="94"/>
  <c r="O20" i="94"/>
  <c r="AD19" i="94"/>
  <c r="AC19" i="94"/>
  <c r="AB19" i="94"/>
  <c r="AA19" i="94"/>
  <c r="Z19" i="94"/>
  <c r="Y19" i="94"/>
  <c r="X19" i="94"/>
  <c r="W19" i="94"/>
  <c r="V19" i="94"/>
  <c r="U19" i="94"/>
  <c r="T19" i="94"/>
  <c r="S19" i="94"/>
  <c r="P19" i="94"/>
  <c r="O19" i="94"/>
  <c r="AD18" i="94"/>
  <c r="AC18" i="94"/>
  <c r="AB18" i="94"/>
  <c r="AA18" i="94"/>
  <c r="Z18" i="94"/>
  <c r="Y18" i="94"/>
  <c r="X18" i="94"/>
  <c r="W18" i="94"/>
  <c r="V18" i="94"/>
  <c r="U18" i="94"/>
  <c r="T18" i="94"/>
  <c r="S18" i="94"/>
  <c r="P18" i="94"/>
  <c r="O18" i="94"/>
  <c r="AD17" i="94"/>
  <c r="AC17" i="94"/>
  <c r="AB17" i="94"/>
  <c r="AA17" i="94"/>
  <c r="Z17" i="94"/>
  <c r="Y17" i="94"/>
  <c r="X17" i="94"/>
  <c r="W17" i="94"/>
  <c r="V17" i="94"/>
  <c r="U17" i="94"/>
  <c r="T17" i="94"/>
  <c r="S17" i="94"/>
  <c r="P17" i="94"/>
  <c r="O17" i="94"/>
  <c r="AD16" i="94"/>
  <c r="AC16" i="94"/>
  <c r="AB16" i="94"/>
  <c r="AA16" i="94"/>
  <c r="Z16" i="94"/>
  <c r="Y16" i="94"/>
  <c r="X16" i="94"/>
  <c r="W16" i="94"/>
  <c r="V16" i="94"/>
  <c r="U16" i="94"/>
  <c r="T16" i="94"/>
  <c r="S16" i="94"/>
  <c r="P16" i="94"/>
  <c r="O16" i="94"/>
  <c r="AD15" i="94"/>
  <c r="AC15" i="94"/>
  <c r="AB15" i="94"/>
  <c r="AA15" i="94"/>
  <c r="Z15" i="94"/>
  <c r="Y15" i="94"/>
  <c r="X15" i="94"/>
  <c r="W15" i="94"/>
  <c r="V15" i="94"/>
  <c r="U15" i="94"/>
  <c r="T15" i="94"/>
  <c r="S15" i="94"/>
  <c r="P15" i="94"/>
  <c r="O15" i="94"/>
  <c r="AD14" i="94"/>
  <c r="AC14" i="94"/>
  <c r="AB14" i="94"/>
  <c r="AA14" i="94"/>
  <c r="Z14" i="94"/>
  <c r="Y14" i="94"/>
  <c r="X14" i="94"/>
  <c r="W14" i="94"/>
  <c r="V14" i="94"/>
  <c r="U14" i="94"/>
  <c r="T14" i="94"/>
  <c r="S14" i="94"/>
  <c r="P14" i="94"/>
  <c r="O14" i="94"/>
  <c r="AD13" i="94"/>
  <c r="AC13" i="94"/>
  <c r="AB13" i="94"/>
  <c r="AA13" i="94"/>
  <c r="Z13" i="94"/>
  <c r="Y13" i="94"/>
  <c r="X13" i="94"/>
  <c r="W13" i="94"/>
  <c r="V13" i="94"/>
  <c r="U13" i="94"/>
  <c r="T13" i="94"/>
  <c r="S13" i="94"/>
  <c r="P13" i="94"/>
  <c r="O13" i="94"/>
  <c r="AD12" i="94"/>
  <c r="AC12" i="94"/>
  <c r="AB12" i="94"/>
  <c r="AA12" i="94"/>
  <c r="Z12" i="94"/>
  <c r="Y12" i="94"/>
  <c r="X12" i="94"/>
  <c r="W12" i="94"/>
  <c r="V12" i="94"/>
  <c r="U12" i="94"/>
  <c r="T12" i="94"/>
  <c r="S12" i="94"/>
  <c r="P12" i="94"/>
  <c r="O12" i="94"/>
  <c r="AD11" i="94"/>
  <c r="AC11" i="94"/>
  <c r="AB11" i="94"/>
  <c r="AA11" i="94"/>
  <c r="Z11" i="94"/>
  <c r="Y11" i="94"/>
  <c r="X11" i="94"/>
  <c r="W11" i="94"/>
  <c r="V11" i="94"/>
  <c r="U11" i="94"/>
  <c r="T11" i="94"/>
  <c r="S11" i="94"/>
  <c r="P11" i="94"/>
  <c r="O11" i="94"/>
  <c r="AD10" i="94"/>
  <c r="AC10" i="94"/>
  <c r="AB10" i="94"/>
  <c r="AA10" i="94"/>
  <c r="Z10" i="94"/>
  <c r="Y10" i="94"/>
  <c r="X10" i="94"/>
  <c r="W10" i="94"/>
  <c r="V10" i="94"/>
  <c r="U10" i="94"/>
  <c r="T10" i="94"/>
  <c r="S10" i="94"/>
  <c r="P10" i="94"/>
  <c r="O10" i="94"/>
  <c r="D5" i="94"/>
  <c r="N58" i="93"/>
  <c r="M58" i="93"/>
  <c r="L58" i="93"/>
  <c r="K58" i="93"/>
  <c r="J58" i="93"/>
  <c r="I58" i="93"/>
  <c r="H58" i="93"/>
  <c r="G58" i="93"/>
  <c r="F58" i="93"/>
  <c r="E58" i="93"/>
  <c r="D58" i="93"/>
  <c r="C58" i="93"/>
  <c r="P57" i="93"/>
  <c r="O57" i="93"/>
  <c r="P56" i="93"/>
  <c r="O56" i="93"/>
  <c r="P55" i="93"/>
  <c r="O55" i="93"/>
  <c r="P54" i="93"/>
  <c r="O54" i="93"/>
  <c r="P53" i="93"/>
  <c r="O53" i="93"/>
  <c r="P52" i="93"/>
  <c r="O52" i="93"/>
  <c r="P51" i="93"/>
  <c r="O51" i="93"/>
  <c r="P50" i="93"/>
  <c r="O50" i="93"/>
  <c r="P49" i="93"/>
  <c r="O49" i="93"/>
  <c r="P48" i="93"/>
  <c r="O48" i="93"/>
  <c r="P47" i="93"/>
  <c r="O47" i="93"/>
  <c r="P46" i="93"/>
  <c r="O46" i="93"/>
  <c r="P45" i="93"/>
  <c r="O45" i="93"/>
  <c r="P44" i="93"/>
  <c r="O44" i="93"/>
  <c r="P43" i="93"/>
  <c r="O43" i="93"/>
  <c r="P42" i="93"/>
  <c r="O42" i="93"/>
  <c r="P41" i="93"/>
  <c r="O41" i="93"/>
  <c r="P40" i="93"/>
  <c r="O40" i="93"/>
  <c r="P39" i="93"/>
  <c r="O39" i="93"/>
  <c r="P38" i="93"/>
  <c r="O38" i="93"/>
  <c r="P37" i="93"/>
  <c r="O37" i="93"/>
  <c r="P36" i="93"/>
  <c r="O36" i="93"/>
  <c r="P35" i="93"/>
  <c r="O35" i="93"/>
  <c r="P34" i="93"/>
  <c r="O34" i="93"/>
  <c r="P33" i="93"/>
  <c r="O33" i="93"/>
  <c r="P32" i="93"/>
  <c r="O32" i="93"/>
  <c r="P31" i="93"/>
  <c r="O31" i="93"/>
  <c r="P30" i="93"/>
  <c r="O30" i="93"/>
  <c r="P29" i="93"/>
  <c r="O29" i="93"/>
  <c r="P28" i="93"/>
  <c r="O28" i="93"/>
  <c r="P27" i="93"/>
  <c r="O27" i="93"/>
  <c r="P26" i="93"/>
  <c r="O26" i="93"/>
  <c r="P25" i="93"/>
  <c r="O25" i="93"/>
  <c r="P24" i="93"/>
  <c r="O24" i="93"/>
  <c r="P23" i="93"/>
  <c r="O23" i="93"/>
  <c r="P22" i="93"/>
  <c r="O22" i="93"/>
  <c r="AD21" i="93"/>
  <c r="AC21" i="93"/>
  <c r="AB21" i="93"/>
  <c r="AA21" i="93"/>
  <c r="Z21" i="93"/>
  <c r="Y21" i="93"/>
  <c r="X21" i="93"/>
  <c r="W21" i="93"/>
  <c r="V21" i="93"/>
  <c r="U21" i="93"/>
  <c r="T21" i="93"/>
  <c r="S21" i="93"/>
  <c r="P21" i="93"/>
  <c r="O21" i="93"/>
  <c r="AD20" i="93"/>
  <c r="AC20" i="93"/>
  <c r="AB20" i="93"/>
  <c r="AA20" i="93"/>
  <c r="Z20" i="93"/>
  <c r="Y20" i="93"/>
  <c r="X20" i="93"/>
  <c r="W20" i="93"/>
  <c r="V20" i="93"/>
  <c r="U20" i="93"/>
  <c r="T20" i="93"/>
  <c r="S20" i="93"/>
  <c r="P20" i="93"/>
  <c r="O20" i="93"/>
  <c r="AD19" i="93"/>
  <c r="AC19" i="93"/>
  <c r="AB19" i="93"/>
  <c r="AA19" i="93"/>
  <c r="Z19" i="93"/>
  <c r="Z27" i="93" s="1"/>
  <c r="Y19" i="93"/>
  <c r="X19" i="93"/>
  <c r="W19" i="93"/>
  <c r="V19" i="93"/>
  <c r="V27" i="93" s="1"/>
  <c r="U19" i="93"/>
  <c r="T19" i="93"/>
  <c r="S19" i="93"/>
  <c r="P19" i="93"/>
  <c r="O19" i="93"/>
  <c r="AD18" i="93"/>
  <c r="AC18" i="93"/>
  <c r="AB18" i="93"/>
  <c r="AA18" i="93"/>
  <c r="Z18" i="93"/>
  <c r="Y18" i="93"/>
  <c r="X18" i="93"/>
  <c r="W18" i="93"/>
  <c r="V18" i="93"/>
  <c r="U18" i="93"/>
  <c r="T18" i="93"/>
  <c r="S18" i="93"/>
  <c r="P18" i="93"/>
  <c r="O18" i="93"/>
  <c r="AD17" i="93"/>
  <c r="AC17" i="93"/>
  <c r="AB17" i="93"/>
  <c r="AA17" i="93"/>
  <c r="Z17" i="93"/>
  <c r="Y17" i="93"/>
  <c r="X17" i="93"/>
  <c r="W17" i="93"/>
  <c r="V17" i="93"/>
  <c r="U17" i="93"/>
  <c r="T17" i="93"/>
  <c r="S17" i="93"/>
  <c r="P17" i="93"/>
  <c r="O17" i="93"/>
  <c r="AD16" i="93"/>
  <c r="AC16" i="93"/>
  <c r="AB16" i="93"/>
  <c r="AA16" i="93"/>
  <c r="Z16" i="93"/>
  <c r="Y16" i="93"/>
  <c r="X16" i="93"/>
  <c r="W16" i="93"/>
  <c r="V16" i="93"/>
  <c r="U16" i="93"/>
  <c r="T16" i="93"/>
  <c r="S16" i="93"/>
  <c r="P16" i="93"/>
  <c r="O16" i="93"/>
  <c r="AD15" i="93"/>
  <c r="AC15" i="93"/>
  <c r="AB15" i="93"/>
  <c r="AA15" i="93"/>
  <c r="Z15" i="93"/>
  <c r="Y15" i="93"/>
  <c r="X15" i="93"/>
  <c r="W15" i="93"/>
  <c r="V15" i="93"/>
  <c r="U15" i="93"/>
  <c r="T15" i="93"/>
  <c r="S15" i="93"/>
  <c r="P15" i="93"/>
  <c r="O15" i="93"/>
  <c r="AD14" i="93"/>
  <c r="AC14" i="93"/>
  <c r="AB14" i="93"/>
  <c r="AA14" i="93"/>
  <c r="Z14" i="93"/>
  <c r="Y14" i="93"/>
  <c r="X14" i="93"/>
  <c r="W14" i="93"/>
  <c r="V14" i="93"/>
  <c r="U14" i="93"/>
  <c r="T14" i="93"/>
  <c r="S14" i="93"/>
  <c r="P14" i="93"/>
  <c r="O14" i="93"/>
  <c r="AD13" i="93"/>
  <c r="AD26" i="93" s="1"/>
  <c r="AC13" i="93"/>
  <c r="AB13" i="93"/>
  <c r="AA13" i="93"/>
  <c r="Z13" i="93"/>
  <c r="Z26" i="93" s="1"/>
  <c r="Y13" i="93"/>
  <c r="X13" i="93"/>
  <c r="W13" i="93"/>
  <c r="V13" i="93"/>
  <c r="V26" i="93" s="1"/>
  <c r="U13" i="93"/>
  <c r="T13" i="93"/>
  <c r="S13" i="93"/>
  <c r="P13" i="93"/>
  <c r="O13" i="93"/>
  <c r="AD12" i="93"/>
  <c r="AC12" i="93"/>
  <c r="AB12" i="93"/>
  <c r="AA12" i="93"/>
  <c r="Z12" i="93"/>
  <c r="Y12" i="93"/>
  <c r="X12" i="93"/>
  <c r="W12" i="93"/>
  <c r="V12" i="93"/>
  <c r="U12" i="93"/>
  <c r="T12" i="93"/>
  <c r="S12" i="93"/>
  <c r="P12" i="93"/>
  <c r="O12" i="93"/>
  <c r="AD11" i="93"/>
  <c r="AC11" i="93"/>
  <c r="AB11" i="93"/>
  <c r="AA11" i="93"/>
  <c r="Z11" i="93"/>
  <c r="Y11" i="93"/>
  <c r="X11" i="93"/>
  <c r="W11" i="93"/>
  <c r="V11" i="93"/>
  <c r="U11" i="93"/>
  <c r="T11" i="93"/>
  <c r="S11" i="93"/>
  <c r="P11" i="93"/>
  <c r="O11" i="93"/>
  <c r="AD10" i="93"/>
  <c r="AC10" i="93"/>
  <c r="AB10" i="93"/>
  <c r="AB22" i="93" s="1"/>
  <c r="AA10" i="93"/>
  <c r="Z10" i="93"/>
  <c r="Y10" i="93"/>
  <c r="X10" i="93"/>
  <c r="X25" i="93" s="1"/>
  <c r="W10" i="93"/>
  <c r="V10" i="93"/>
  <c r="U10" i="93"/>
  <c r="T10" i="93"/>
  <c r="T28" i="93" s="1"/>
  <c r="S10" i="93"/>
  <c r="P10" i="93"/>
  <c r="O10" i="93"/>
  <c r="G5" i="93"/>
  <c r="AD27" i="93" l="1"/>
  <c r="AF23" i="95"/>
  <c r="AE15" i="94"/>
  <c r="AE16" i="94"/>
  <c r="AE17" i="94"/>
  <c r="AE18" i="94"/>
  <c r="AE19" i="94"/>
  <c r="AE20" i="94"/>
  <c r="AE24" i="94" s="1"/>
  <c r="AE21" i="94"/>
  <c r="AF10" i="95"/>
  <c r="V28" i="95"/>
  <c r="Z28" i="95"/>
  <c r="AD28" i="95"/>
  <c r="V27" i="95"/>
  <c r="Z27" i="95"/>
  <c r="AD27" i="95"/>
  <c r="AF19" i="94"/>
  <c r="AF20" i="94"/>
  <c r="S27" i="95"/>
  <c r="W27" i="95"/>
  <c r="AA27" i="95"/>
  <c r="AF25" i="95"/>
  <c r="AE26" i="96"/>
  <c r="AF27" i="95"/>
  <c r="S28" i="95"/>
  <c r="W28" i="95"/>
  <c r="AA28" i="95"/>
  <c r="V26" i="95"/>
  <c r="Z26" i="95"/>
  <c r="AD26" i="95"/>
  <c r="T24" i="95"/>
  <c r="X24" i="95"/>
  <c r="AB27" i="95"/>
  <c r="T26" i="96"/>
  <c r="X26" i="96"/>
  <c r="AB23" i="96"/>
  <c r="V27" i="96"/>
  <c r="Z27" i="96"/>
  <c r="AD27" i="96"/>
  <c r="AF26" i="96"/>
  <c r="S28" i="93"/>
  <c r="W28" i="93"/>
  <c r="AA28" i="93"/>
  <c r="U26" i="93"/>
  <c r="Y26" i="93"/>
  <c r="AC26" i="93"/>
  <c r="U27" i="93"/>
  <c r="Y27" i="93"/>
  <c r="AC27" i="93"/>
  <c r="AF10" i="94"/>
  <c r="S26" i="95"/>
  <c r="W26" i="95"/>
  <c r="AA26" i="95"/>
  <c r="U27" i="95"/>
  <c r="Y27" i="95"/>
  <c r="AC27" i="95"/>
  <c r="T22" i="96"/>
  <c r="X28" i="96"/>
  <c r="AB25" i="96"/>
  <c r="AE12" i="96"/>
  <c r="T23" i="95"/>
  <c r="X23" i="95"/>
  <c r="AB26" i="95"/>
  <c r="AE11" i="95"/>
  <c r="AE12" i="95"/>
  <c r="AE14" i="95"/>
  <c r="AE15" i="95"/>
  <c r="AE16" i="95"/>
  <c r="AE23" i="95" s="1"/>
  <c r="AE17" i="95"/>
  <c r="AE18" i="95"/>
  <c r="AE19" i="95"/>
  <c r="AE20" i="95"/>
  <c r="AE24" i="95" s="1"/>
  <c r="AE21" i="95"/>
  <c r="AF11" i="96"/>
  <c r="W26" i="93"/>
  <c r="AA26" i="93"/>
  <c r="AE12" i="93"/>
  <c r="W27" i="93"/>
  <c r="AE13" i="93"/>
  <c r="AE15" i="93"/>
  <c r="AE17" i="93"/>
  <c r="AE19" i="93"/>
  <c r="AE21" i="93"/>
  <c r="AF12" i="94"/>
  <c r="U26" i="96"/>
  <c r="Y26" i="96"/>
  <c r="AC26" i="96"/>
  <c r="S27" i="96"/>
  <c r="W27" i="96"/>
  <c r="AA27" i="96"/>
  <c r="AF27" i="96"/>
  <c r="S26" i="93"/>
  <c r="AE11" i="93"/>
  <c r="S27" i="93"/>
  <c r="AA27" i="93"/>
  <c r="AE14" i="93"/>
  <c r="AE23" i="93" s="1"/>
  <c r="AE16" i="93"/>
  <c r="AE18" i="93"/>
  <c r="AE20" i="93"/>
  <c r="AF10" i="93"/>
  <c r="AF25" i="93" s="1"/>
  <c r="T26" i="93"/>
  <c r="X23" i="93"/>
  <c r="AB26" i="93"/>
  <c r="AF11" i="93"/>
  <c r="AF12" i="93"/>
  <c r="T24" i="93"/>
  <c r="X27" i="93"/>
  <c r="AB24" i="93"/>
  <c r="AF13" i="93"/>
  <c r="AF14" i="93"/>
  <c r="AF16" i="93"/>
  <c r="AF17" i="93"/>
  <c r="AF23" i="93" s="1"/>
  <c r="AF18" i="93"/>
  <c r="AF19" i="93"/>
  <c r="AF20" i="93"/>
  <c r="AF21" i="93"/>
  <c r="S26" i="94"/>
  <c r="W26" i="94"/>
  <c r="AA26" i="94"/>
  <c r="AF11" i="94"/>
  <c r="AF22" i="94" s="1"/>
  <c r="U27" i="94"/>
  <c r="Y27" i="94"/>
  <c r="AC27" i="94"/>
  <c r="AF10" i="96"/>
  <c r="AF28" i="96" s="1"/>
  <c r="V28" i="96"/>
  <c r="Z28" i="96"/>
  <c r="AD28" i="96"/>
  <c r="V26" i="96"/>
  <c r="Z26" i="96"/>
  <c r="AD26" i="96"/>
  <c r="T27" i="96"/>
  <c r="X27" i="96"/>
  <c r="AB24" i="96"/>
  <c r="S28" i="96"/>
  <c r="W28" i="96"/>
  <c r="AA28" i="96"/>
  <c r="S26" i="96"/>
  <c r="W26" i="96"/>
  <c r="AA26" i="96"/>
  <c r="U27" i="96"/>
  <c r="Y27" i="96"/>
  <c r="AC27" i="96"/>
  <c r="U28" i="93"/>
  <c r="P58" i="93"/>
  <c r="J59" i="93" s="1"/>
  <c r="O58" i="94"/>
  <c r="U28" i="94"/>
  <c r="Y28" i="94"/>
  <c r="AC28" i="94"/>
  <c r="AE11" i="94"/>
  <c r="AE12" i="94"/>
  <c r="V27" i="94"/>
  <c r="Z27" i="94"/>
  <c r="AD27" i="94"/>
  <c r="AE13" i="94"/>
  <c r="AE14" i="94"/>
  <c r="T25" i="95"/>
  <c r="X28" i="95"/>
  <c r="AB22" i="95"/>
  <c r="O58" i="96"/>
  <c r="H60" i="96" s="1"/>
  <c r="U28" i="96"/>
  <c r="Y28" i="96"/>
  <c r="AC28" i="96"/>
  <c r="P58" i="96"/>
  <c r="N59" i="96" s="1"/>
  <c r="Y28" i="93"/>
  <c r="V28" i="93"/>
  <c r="Z28" i="93"/>
  <c r="AD28" i="93"/>
  <c r="V28" i="94"/>
  <c r="Z28" i="94"/>
  <c r="AD28" i="94"/>
  <c r="U26" i="94"/>
  <c r="Y26" i="94"/>
  <c r="AC26" i="94"/>
  <c r="S27" i="94"/>
  <c r="W27" i="94"/>
  <c r="AA27" i="94"/>
  <c r="P58" i="94"/>
  <c r="K59" i="94" s="1"/>
  <c r="O58" i="95"/>
  <c r="C60" i="95" s="1"/>
  <c r="U28" i="95"/>
  <c r="Y28" i="95"/>
  <c r="AC28" i="95"/>
  <c r="P58" i="95"/>
  <c r="N59" i="95" s="1"/>
  <c r="O58" i="93"/>
  <c r="G60" i="93" s="1"/>
  <c r="AC28" i="93"/>
  <c r="AF15" i="93"/>
  <c r="S28" i="94"/>
  <c r="W28" i="94"/>
  <c r="AA28" i="94"/>
  <c r="V26" i="94"/>
  <c r="Z26" i="94"/>
  <c r="AD26" i="94"/>
  <c r="M59" i="96"/>
  <c r="F60" i="96"/>
  <c r="X22" i="96"/>
  <c r="T23" i="96"/>
  <c r="X24" i="96"/>
  <c r="T25" i="96"/>
  <c r="AB26" i="96"/>
  <c r="AB27" i="96"/>
  <c r="AB28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C59" i="96"/>
  <c r="AB22" i="96"/>
  <c r="X23" i="96"/>
  <c r="AF23" i="96"/>
  <c r="X25" i="96"/>
  <c r="T28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D59" i="96"/>
  <c r="T24" i="96"/>
  <c r="AF24" i="96"/>
  <c r="AE10" i="96"/>
  <c r="S22" i="96"/>
  <c r="W22" i="96"/>
  <c r="AA22" i="96"/>
  <c r="S23" i="96"/>
  <c r="W23" i="96"/>
  <c r="AA23" i="96"/>
  <c r="AE23" i="96"/>
  <c r="S24" i="96"/>
  <c r="W24" i="96"/>
  <c r="AA24" i="96"/>
  <c r="AE24" i="96"/>
  <c r="S25" i="96"/>
  <c r="W25" i="96"/>
  <c r="AA25" i="96"/>
  <c r="F59" i="95"/>
  <c r="H60" i="95"/>
  <c r="M59" i="95"/>
  <c r="X22" i="95"/>
  <c r="AF22" i="95"/>
  <c r="AB23" i="95"/>
  <c r="AB24" i="95"/>
  <c r="X25" i="95"/>
  <c r="T26" i="95"/>
  <c r="AF26" i="95"/>
  <c r="X27" i="95"/>
  <c r="T28" i="95"/>
  <c r="AF28" i="95"/>
  <c r="U22" i="95"/>
  <c r="Y22" i="95"/>
  <c r="AC22" i="95"/>
  <c r="U23" i="95"/>
  <c r="Y23" i="95"/>
  <c r="AC23" i="95"/>
  <c r="U24" i="95"/>
  <c r="Y24" i="95"/>
  <c r="AC24" i="95"/>
  <c r="U25" i="95"/>
  <c r="Y25" i="95"/>
  <c r="AC25" i="95"/>
  <c r="C59" i="95"/>
  <c r="T22" i="95"/>
  <c r="AF24" i="95"/>
  <c r="AB25" i="95"/>
  <c r="X26" i="95"/>
  <c r="T27" i="95"/>
  <c r="AB28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AE10" i="95"/>
  <c r="S22" i="95"/>
  <c r="W22" i="95"/>
  <c r="AA22" i="95"/>
  <c r="S23" i="95"/>
  <c r="W23" i="95"/>
  <c r="AA23" i="95"/>
  <c r="S24" i="95"/>
  <c r="W24" i="95"/>
  <c r="AA24" i="95"/>
  <c r="S25" i="95"/>
  <c r="W25" i="95"/>
  <c r="AA25" i="95"/>
  <c r="I59" i="95"/>
  <c r="K60" i="94"/>
  <c r="G60" i="94"/>
  <c r="C60" i="94"/>
  <c r="J60" i="94"/>
  <c r="F60" i="94"/>
  <c r="X26" i="94"/>
  <c r="X23" i="94"/>
  <c r="AF27" i="94"/>
  <c r="AF24" i="94"/>
  <c r="D60" i="94"/>
  <c r="H60" i="94"/>
  <c r="AF25" i="94"/>
  <c r="T27" i="94"/>
  <c r="T24" i="94"/>
  <c r="X27" i="94"/>
  <c r="X24" i="94"/>
  <c r="AB27" i="94"/>
  <c r="AB24" i="94"/>
  <c r="AE27" i="94"/>
  <c r="E60" i="94"/>
  <c r="I60" i="94"/>
  <c r="M59" i="94"/>
  <c r="T26" i="94"/>
  <c r="T23" i="94"/>
  <c r="AB26" i="94"/>
  <c r="AB23" i="94"/>
  <c r="N59" i="94"/>
  <c r="L60" i="94"/>
  <c r="T28" i="94"/>
  <c r="T25" i="94"/>
  <c r="T22" i="94"/>
  <c r="X28" i="94"/>
  <c r="X25" i="94"/>
  <c r="X22" i="94"/>
  <c r="AB28" i="94"/>
  <c r="AB25" i="94"/>
  <c r="AB22" i="94"/>
  <c r="AF26" i="94"/>
  <c r="AF23" i="94"/>
  <c r="N60" i="94"/>
  <c r="U22" i="94"/>
  <c r="Y22" i="94"/>
  <c r="AC22" i="94"/>
  <c r="U23" i="94"/>
  <c r="Y23" i="94"/>
  <c r="AC23" i="94"/>
  <c r="U24" i="94"/>
  <c r="Y24" i="94"/>
  <c r="AC24" i="94"/>
  <c r="U25" i="94"/>
  <c r="Y25" i="94"/>
  <c r="AC25" i="94"/>
  <c r="V22" i="94"/>
  <c r="Z22" i="94"/>
  <c r="AD22" i="94"/>
  <c r="V23" i="94"/>
  <c r="Z23" i="94"/>
  <c r="AD23" i="94"/>
  <c r="V24" i="94"/>
  <c r="Z24" i="94"/>
  <c r="AD24" i="94"/>
  <c r="V25" i="94"/>
  <c r="Z25" i="94"/>
  <c r="AD25" i="94"/>
  <c r="D59" i="94"/>
  <c r="AE10" i="94"/>
  <c r="S22" i="94"/>
  <c r="W22" i="94"/>
  <c r="AA22" i="94"/>
  <c r="S23" i="94"/>
  <c r="W23" i="94"/>
  <c r="AA23" i="94"/>
  <c r="S24" i="94"/>
  <c r="W24" i="94"/>
  <c r="AA24" i="94"/>
  <c r="S25" i="94"/>
  <c r="W25" i="94"/>
  <c r="AA25" i="94"/>
  <c r="E59" i="94"/>
  <c r="F60" i="93"/>
  <c r="J60" i="93"/>
  <c r="N59" i="93"/>
  <c r="D60" i="93"/>
  <c r="H60" i="93"/>
  <c r="L60" i="93"/>
  <c r="E60" i="93"/>
  <c r="I60" i="93"/>
  <c r="M59" i="93"/>
  <c r="N60" i="93"/>
  <c r="X22" i="93"/>
  <c r="T23" i="93"/>
  <c r="AB23" i="93"/>
  <c r="X24" i="93"/>
  <c r="T25" i="93"/>
  <c r="X28" i="93"/>
  <c r="U22" i="93"/>
  <c r="Y22" i="93"/>
  <c r="AC22" i="93"/>
  <c r="U23" i="93"/>
  <c r="Y23" i="93"/>
  <c r="AC23" i="93"/>
  <c r="U24" i="93"/>
  <c r="Y24" i="93"/>
  <c r="AC24" i="93"/>
  <c r="U25" i="93"/>
  <c r="Y25" i="93"/>
  <c r="AC25" i="93"/>
  <c r="T22" i="93"/>
  <c r="AB25" i="93"/>
  <c r="X26" i="93"/>
  <c r="T27" i="93"/>
  <c r="AB27" i="93"/>
  <c r="AB28" i="93"/>
  <c r="V22" i="93"/>
  <c r="Z22" i="93"/>
  <c r="AD22" i="93"/>
  <c r="V23" i="93"/>
  <c r="Z23" i="93"/>
  <c r="AD23" i="93"/>
  <c r="V24" i="93"/>
  <c r="Z24" i="93"/>
  <c r="AD24" i="93"/>
  <c r="V25" i="93"/>
  <c r="Z25" i="93"/>
  <c r="AD25" i="93"/>
  <c r="H59" i="93"/>
  <c r="AE10" i="93"/>
  <c r="S22" i="93"/>
  <c r="W22" i="93"/>
  <c r="AA22" i="93"/>
  <c r="S23" i="93"/>
  <c r="W23" i="93"/>
  <c r="AA23" i="93"/>
  <c r="S24" i="93"/>
  <c r="W24" i="93"/>
  <c r="AA24" i="93"/>
  <c r="AE24" i="93"/>
  <c r="S25" i="93"/>
  <c r="W25" i="93"/>
  <c r="AA25" i="93"/>
  <c r="K6" i="98"/>
  <c r="K6" i="101" s="1"/>
  <c r="K6" i="103" s="1"/>
  <c r="K5" i="98"/>
  <c r="K5" i="101" s="1"/>
  <c r="G5" i="98"/>
  <c r="G5" i="101" s="1"/>
  <c r="G5" i="103" s="1"/>
  <c r="K6" i="97"/>
  <c r="K5" i="97"/>
  <c r="G5" i="97"/>
  <c r="G6" i="104"/>
  <c r="G6" i="108" s="1"/>
  <c r="G6" i="98"/>
  <c r="G6" i="103"/>
  <c r="G6" i="107" s="1"/>
  <c r="G6" i="101"/>
  <c r="G6" i="97"/>
  <c r="D6" i="104"/>
  <c r="D6" i="108" s="1"/>
  <c r="D6" i="109"/>
  <c r="D6" i="98"/>
  <c r="D6" i="103"/>
  <c r="D6" i="107" s="1"/>
  <c r="D6" i="101"/>
  <c r="D6" i="97"/>
  <c r="D5" i="104"/>
  <c r="D5" i="109"/>
  <c r="D5" i="98"/>
  <c r="D59" i="93" l="1"/>
  <c r="K59" i="93"/>
  <c r="AF28" i="94"/>
  <c r="AF25" i="96"/>
  <c r="I59" i="93"/>
  <c r="G59" i="93"/>
  <c r="F59" i="93"/>
  <c r="AF22" i="96"/>
  <c r="AE26" i="95"/>
  <c r="E59" i="93"/>
  <c r="L59" i="93"/>
  <c r="C59" i="93"/>
  <c r="D60" i="96"/>
  <c r="AE27" i="95"/>
  <c r="AE26" i="94"/>
  <c r="AF24" i="93"/>
  <c r="AF28" i="93"/>
  <c r="AE27" i="93"/>
  <c r="E59" i="95"/>
  <c r="L59" i="95"/>
  <c r="I60" i="95"/>
  <c r="D60" i="95"/>
  <c r="J60" i="95"/>
  <c r="AF26" i="93"/>
  <c r="H59" i="95"/>
  <c r="K59" i="95"/>
  <c r="E60" i="95"/>
  <c r="J59" i="95"/>
  <c r="F60" i="95"/>
  <c r="AF22" i="93"/>
  <c r="AF27" i="93"/>
  <c r="D59" i="95"/>
  <c r="G59" i="95"/>
  <c r="N60" i="95"/>
  <c r="L60" i="95"/>
  <c r="AE26" i="93"/>
  <c r="C59" i="94"/>
  <c r="N60" i="96"/>
  <c r="I60" i="96"/>
  <c r="F59" i="96"/>
  <c r="K60" i="95"/>
  <c r="K60" i="93"/>
  <c r="G60" i="96"/>
  <c r="L59" i="94"/>
  <c r="F59" i="94"/>
  <c r="G59" i="94"/>
  <c r="AE23" i="94"/>
  <c r="I59" i="96"/>
  <c r="L59" i="96"/>
  <c r="K59" i="96"/>
  <c r="L60" i="96"/>
  <c r="E60" i="96"/>
  <c r="J59" i="96"/>
  <c r="C60" i="96"/>
  <c r="K60" i="96"/>
  <c r="G60" i="95"/>
  <c r="C60" i="93"/>
  <c r="I59" i="94"/>
  <c r="H59" i="94"/>
  <c r="J59" i="94"/>
  <c r="E59" i="96"/>
  <c r="H59" i="96"/>
  <c r="G59" i="96"/>
  <c r="J60" i="96"/>
  <c r="AE28" i="96"/>
  <c r="AE25" i="96"/>
  <c r="AE22" i="96"/>
  <c r="AE28" i="95"/>
  <c r="AE25" i="95"/>
  <c r="AE22" i="95"/>
  <c r="AE28" i="94"/>
  <c r="AE25" i="94"/>
  <c r="AE22" i="94"/>
  <c r="AE28" i="93"/>
  <c r="AE25" i="93"/>
  <c r="AE22" i="93"/>
  <c r="K5" i="108"/>
  <c r="K5" i="111" s="1"/>
  <c r="K5" i="107"/>
  <c r="K6" i="104"/>
  <c r="K6" i="108" s="1"/>
  <c r="K6" i="111" s="1"/>
  <c r="K6" i="107"/>
  <c r="G5" i="107"/>
  <c r="G5" i="104"/>
  <c r="G5" i="108" s="1"/>
  <c r="G5" i="111" s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1"/>
  <c r="C3" i="98"/>
  <c r="C3" i="97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D38" i="101" l="1"/>
  <c r="U39" i="109"/>
  <c r="AC39" i="109"/>
  <c r="W27" i="103"/>
  <c r="AA39" i="101"/>
  <c r="X26" i="98"/>
  <c r="Z39" i="101"/>
  <c r="AB39" i="101"/>
  <c r="AD39" i="101"/>
  <c r="C3" i="108"/>
  <c r="C3" i="111"/>
  <c r="C3" i="107"/>
  <c r="AD16" i="97"/>
  <c r="AD23" i="97" s="1"/>
  <c r="T18" i="98"/>
  <c r="T26" i="98" s="1"/>
  <c r="Z21" i="98"/>
  <c r="X21" i="101"/>
  <c r="X39" i="101" s="1"/>
  <c r="U22" i="109"/>
  <c r="V14" i="101"/>
  <c r="V38" i="101" s="1"/>
  <c r="V14" i="97"/>
  <c r="S17" i="101"/>
  <c r="AC32" i="109"/>
  <c r="AB17" i="98"/>
  <c r="AB23" i="98" s="1"/>
  <c r="AD18" i="98"/>
  <c r="AC16" i="97"/>
  <c r="AB19" i="98"/>
  <c r="AB27" i="98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K26" i="108"/>
  <c r="K30" i="108"/>
  <c r="K34" i="108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X16" i="97"/>
  <c r="X26" i="97" s="1"/>
  <c r="S11" i="109"/>
  <c r="AC17" i="109"/>
  <c r="V14" i="109"/>
  <c r="L10" i="108"/>
  <c r="H10" i="108"/>
  <c r="D10" i="108"/>
  <c r="D106" i="108" s="1"/>
  <c r="V13" i="109"/>
  <c r="AD13" i="109"/>
  <c r="V15" i="109"/>
  <c r="AD15" i="109"/>
  <c r="C10" i="108"/>
  <c r="AA11" i="109"/>
  <c r="Z12" i="109"/>
  <c r="Z14" i="109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Z17" i="101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V18" i="98"/>
  <c r="AB18" i="97"/>
  <c r="AB26" i="97" s="1"/>
  <c r="AD20" i="98"/>
  <c r="AD27" i="98" s="1"/>
  <c r="T39" i="101"/>
  <c r="AC16" i="98"/>
  <c r="AC23" i="98" s="1"/>
  <c r="AD13" i="98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S22" i="101"/>
  <c r="S23" i="101"/>
  <c r="V14" i="98"/>
  <c r="T21" i="98"/>
  <c r="T27" i="98" s="1"/>
  <c r="U15" i="101"/>
  <c r="P105" i="101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Z19" i="98"/>
  <c r="AC24" i="103"/>
  <c r="P81" i="101"/>
  <c r="P63" i="101"/>
  <c r="P97" i="101"/>
  <c r="P73" i="101"/>
  <c r="P95" i="101"/>
  <c r="P79" i="101"/>
  <c r="P71" i="101"/>
  <c r="P59" i="101"/>
  <c r="P101" i="101"/>
  <c r="P88" i="101"/>
  <c r="P83" i="101"/>
  <c r="P75" i="101"/>
  <c r="P67" i="101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5" i="97"/>
  <c r="Y23" i="97" s="1"/>
  <c r="W20" i="98"/>
  <c r="W24" i="98" s="1"/>
  <c r="Y15" i="101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Y11" i="97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S11" i="97"/>
  <c r="W11" i="97"/>
  <c r="AA11" i="97"/>
  <c r="S12" i="97"/>
  <c r="U12" i="97"/>
  <c r="W12" i="97"/>
  <c r="Y12" i="97"/>
  <c r="AC12" i="97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P45" i="97"/>
  <c r="P46" i="97"/>
  <c r="P47" i="97"/>
  <c r="P48" i="97"/>
  <c r="T11" i="98"/>
  <c r="V11" i="98"/>
  <c r="Z11" i="98"/>
  <c r="AB11" i="98"/>
  <c r="AD11" i="98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D106" i="107" s="1"/>
  <c r="E10" i="107"/>
  <c r="F10" i="107"/>
  <c r="G10" i="107"/>
  <c r="G106" i="107" s="1"/>
  <c r="H10" i="107"/>
  <c r="H106" i="107" s="1"/>
  <c r="I10" i="107"/>
  <c r="J10" i="107"/>
  <c r="K10" i="107"/>
  <c r="K106" i="107" s="1"/>
  <c r="L10" i="107"/>
  <c r="L106" i="107" s="1"/>
  <c r="M10" i="107"/>
  <c r="N10" i="107"/>
  <c r="C10" i="107"/>
  <c r="C106" i="107" s="1"/>
  <c r="N106" i="107" l="1"/>
  <c r="J106" i="107"/>
  <c r="M106" i="107"/>
  <c r="I106" i="107"/>
  <c r="E106" i="107"/>
  <c r="X36" i="101"/>
  <c r="T26" i="103"/>
  <c r="L106" i="108"/>
  <c r="F106" i="107"/>
  <c r="J106" i="108"/>
  <c r="K106" i="108"/>
  <c r="G106" i="108"/>
  <c r="C106" i="108"/>
  <c r="H106" i="108"/>
  <c r="N106" i="108"/>
  <c r="F106" i="108"/>
  <c r="M106" i="108"/>
  <c r="I106" i="108"/>
  <c r="E106" i="108"/>
  <c r="AB26" i="103"/>
  <c r="AF32" i="101"/>
  <c r="AF33" i="101"/>
  <c r="X26" i="103"/>
  <c r="V39" i="109"/>
  <c r="AD26" i="97"/>
  <c r="X23" i="103"/>
  <c r="V19" i="108"/>
  <c r="T19" i="108"/>
  <c r="AF25" i="101"/>
  <c r="AF28" i="101"/>
  <c r="U38" i="109"/>
  <c r="AB26" i="98"/>
  <c r="T23" i="98"/>
  <c r="Z24" i="98"/>
  <c r="V35" i="101"/>
  <c r="V26" i="97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N10" i="111"/>
  <c r="H10" i="111"/>
  <c r="H106" i="111" s="1"/>
  <c r="F10" i="111"/>
  <c r="F106" i="111" s="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U23" i="97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V10" i="108"/>
  <c r="AB21" i="108"/>
  <c r="X21" i="108"/>
  <c r="T21" i="108"/>
  <c r="AB20" i="108"/>
  <c r="X20" i="108"/>
  <c r="T20" i="108"/>
  <c r="AB19" i="108"/>
  <c r="X19" i="108"/>
  <c r="V12" i="108"/>
  <c r="V11" i="108"/>
  <c r="AD10" i="108"/>
  <c r="AC35" i="109"/>
  <c r="AD11" i="108"/>
  <c r="K10" i="111"/>
  <c r="K106" i="111" s="1"/>
  <c r="G10" i="111"/>
  <c r="G106" i="111" s="1"/>
  <c r="T38" i="109"/>
  <c r="AD38" i="109"/>
  <c r="Z38" i="109"/>
  <c r="Z11" i="108"/>
  <c r="AA35" i="109"/>
  <c r="V35" i="109"/>
  <c r="X11" i="108"/>
  <c r="Z10" i="108"/>
  <c r="W12" i="108"/>
  <c r="S35" i="109"/>
  <c r="T11" i="108"/>
  <c r="AA12" i="108"/>
  <c r="V24" i="98"/>
  <c r="X23" i="97"/>
  <c r="AB38" i="109"/>
  <c r="X10" i="108"/>
  <c r="AD36" i="109"/>
  <c r="Z39" i="109"/>
  <c r="S26" i="97"/>
  <c r="T10" i="108"/>
  <c r="AB10" i="108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W38" i="101"/>
  <c r="U35" i="101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V23" i="97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W41" i="108" s="1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AC15" i="107"/>
  <c r="W15" i="107"/>
  <c r="U15" i="107"/>
  <c r="AC10" i="107"/>
  <c r="W10" i="107"/>
  <c r="U10" i="107"/>
  <c r="O57" i="107"/>
  <c r="Y15" i="107"/>
  <c r="Z11" i="107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AB41" i="107" s="1"/>
  <c r="Z10" i="107"/>
  <c r="Z41" i="107" s="1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Y41" i="107" s="1"/>
  <c r="AD10" i="107"/>
  <c r="AD41" i="107" s="1"/>
  <c r="V10" i="107"/>
  <c r="V41" i="107" s="1"/>
  <c r="AA10" i="107"/>
  <c r="AA41" i="107" s="1"/>
  <c r="P10" i="107"/>
  <c r="P106" i="107" s="1"/>
  <c r="S10" i="107"/>
  <c r="S41" i="107" s="1"/>
  <c r="O10" i="107"/>
  <c r="AD26" i="98"/>
  <c r="AD24" i="98"/>
  <c r="AC26" i="98"/>
  <c r="O106" i="101"/>
  <c r="C108" i="101" s="1"/>
  <c r="P106" i="101"/>
  <c r="AB23" i="97"/>
  <c r="V26" i="98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V23" i="98"/>
  <c r="Z27" i="98"/>
  <c r="T24" i="98"/>
  <c r="AF13" i="104"/>
  <c r="Y26" i="97"/>
  <c r="W27" i="98"/>
  <c r="X38" i="101"/>
  <c r="Y38" i="101"/>
  <c r="X35" i="101"/>
  <c r="AB38" i="101"/>
  <c r="T38" i="101"/>
  <c r="AB35" i="101"/>
  <c r="T35" i="101"/>
  <c r="AC24" i="104"/>
  <c r="W28" i="104"/>
  <c r="W23" i="104"/>
  <c r="X25" i="104"/>
  <c r="S24" i="104"/>
  <c r="AB25" i="10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F15" i="101"/>
  <c r="AF14" i="101"/>
  <c r="AF13" i="101"/>
  <c r="AF12" i="101"/>
  <c r="AF11" i="101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S23" i="97"/>
  <c r="AF11" i="98"/>
  <c r="AE18" i="97"/>
  <c r="AE19" i="98"/>
  <c r="AE15" i="98"/>
  <c r="AE21" i="98"/>
  <c r="AE18" i="98"/>
  <c r="AE16" i="98"/>
  <c r="AE14" i="98"/>
  <c r="AE20" i="98"/>
  <c r="AE17" i="98"/>
  <c r="AE11" i="97"/>
  <c r="AF20" i="98"/>
  <c r="AF13" i="98"/>
  <c r="AF19" i="97"/>
  <c r="AE16" i="97"/>
  <c r="AF12" i="98"/>
  <c r="S24" i="98"/>
  <c r="AE17" i="97"/>
  <c r="AE15" i="97"/>
  <c r="AE14" i="97"/>
  <c r="AE13" i="97"/>
  <c r="AF18" i="97"/>
  <c r="S27" i="98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U41" i="107" l="1"/>
  <c r="AC41" i="108"/>
  <c r="T41" i="108"/>
  <c r="X41" i="108"/>
  <c r="Z41" i="108"/>
  <c r="AD41" i="108"/>
  <c r="M106" i="111"/>
  <c r="J106" i="111"/>
  <c r="W41" i="107"/>
  <c r="AA41" i="108"/>
  <c r="C106" i="111"/>
  <c r="L106" i="111"/>
  <c r="O106" i="107"/>
  <c r="T41" i="107"/>
  <c r="AC41" i="107"/>
  <c r="U41" i="108"/>
  <c r="Y41" i="108"/>
  <c r="N106" i="111"/>
  <c r="E106" i="111"/>
  <c r="X41" i="107"/>
  <c r="S41" i="108"/>
  <c r="AB41" i="108"/>
  <c r="V41" i="108"/>
  <c r="I106" i="111"/>
  <c r="D106" i="111"/>
  <c r="P106" i="108"/>
  <c r="O106" i="108"/>
  <c r="H108" i="108" s="1"/>
  <c r="X42" i="109"/>
  <c r="AF10" i="108"/>
  <c r="U39" i="107"/>
  <c r="V36" i="108"/>
  <c r="AE24" i="98"/>
  <c r="V39" i="107"/>
  <c r="Y34" i="108"/>
  <c r="T12" i="111"/>
  <c r="T13" i="111"/>
  <c r="U36" i="107"/>
  <c r="AD39" i="107"/>
  <c r="AD12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AA10" i="111"/>
  <c r="X34" i="108"/>
  <c r="Z34" i="108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Z42" i="107" s="1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42" i="108" s="1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V40" i="107"/>
  <c r="V42" i="107" s="1"/>
  <c r="Z37" i="107"/>
  <c r="AE10" i="107"/>
  <c r="AF10" i="107"/>
  <c r="AC38" i="107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AB42" i="107" s="1"/>
  <c r="X38" i="107"/>
  <c r="Z35" i="107"/>
  <c r="AE17" i="107"/>
  <c r="AE13" i="107"/>
  <c r="AF15" i="107"/>
  <c r="H108" i="107"/>
  <c r="T40" i="107"/>
  <c r="AE11" i="107"/>
  <c r="V35" i="107"/>
  <c r="AD40" i="107"/>
  <c r="AD42" i="107" s="1"/>
  <c r="AB38" i="107"/>
  <c r="X39" i="107"/>
  <c r="Z39" i="107"/>
  <c r="W40" i="107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42" i="107" s="1"/>
  <c r="S34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C107" i="101"/>
  <c r="AE40" i="101"/>
  <c r="AE37" i="101"/>
  <c r="AE34" i="101"/>
  <c r="AF40" i="101"/>
  <c r="AF37" i="101"/>
  <c r="AF34" i="101"/>
  <c r="AE38" i="101"/>
  <c r="AE35" i="101"/>
  <c r="AE26" i="97"/>
  <c r="AF27" i="97"/>
  <c r="AE23" i="97"/>
  <c r="AE27" i="98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41" i="107" l="1"/>
  <c r="AD41" i="111"/>
  <c r="AD37" i="111"/>
  <c r="AD40" i="111"/>
  <c r="AD34" i="111"/>
  <c r="S36" i="111"/>
  <c r="S39" i="111"/>
  <c r="AC41" i="111"/>
  <c r="AC42" i="111" s="1"/>
  <c r="AC37" i="111"/>
  <c r="AC34" i="111"/>
  <c r="AC40" i="111"/>
  <c r="T40" i="111"/>
  <c r="T34" i="111"/>
  <c r="T41" i="111"/>
  <c r="T42" i="111" s="1"/>
  <c r="T37" i="111"/>
  <c r="V39" i="111"/>
  <c r="V36" i="111"/>
  <c r="Y39" i="111"/>
  <c r="Y36" i="111"/>
  <c r="T38" i="111"/>
  <c r="T35" i="111"/>
  <c r="X42" i="107"/>
  <c r="T42" i="107"/>
  <c r="Z42" i="108"/>
  <c r="AE41" i="108"/>
  <c r="AA40" i="111"/>
  <c r="AA34" i="111"/>
  <c r="AA41" i="111"/>
  <c r="AA37" i="111"/>
  <c r="AC39" i="111"/>
  <c r="AC36" i="111"/>
  <c r="AC35" i="111"/>
  <c r="AC38" i="111"/>
  <c r="U41" i="111"/>
  <c r="U37" i="111"/>
  <c r="U40" i="111"/>
  <c r="U34" i="111"/>
  <c r="Z39" i="111"/>
  <c r="Z36" i="111"/>
  <c r="V41" i="111"/>
  <c r="V37" i="111"/>
  <c r="V40" i="111"/>
  <c r="V34" i="111"/>
  <c r="W40" i="111"/>
  <c r="W34" i="111"/>
  <c r="W41" i="111"/>
  <c r="W42" i="111" s="1"/>
  <c r="W37" i="111"/>
  <c r="U39" i="111"/>
  <c r="U36" i="111"/>
  <c r="X38" i="111"/>
  <c r="X35" i="111"/>
  <c r="V42" i="108"/>
  <c r="Y42" i="108"/>
  <c r="AA42" i="108"/>
  <c r="X42" i="108"/>
  <c r="U42" i="107"/>
  <c r="U35" i="111"/>
  <c r="U38" i="111"/>
  <c r="Y41" i="111"/>
  <c r="Y42" i="111" s="1"/>
  <c r="Y37" i="111"/>
  <c r="Y40" i="111"/>
  <c r="Y34" i="111"/>
  <c r="Z35" i="111"/>
  <c r="Z38" i="111"/>
  <c r="X36" i="111"/>
  <c r="X39" i="111"/>
  <c r="S40" i="111"/>
  <c r="S34" i="111"/>
  <c r="S37" i="111"/>
  <c r="S41" i="111"/>
  <c r="S42" i="111" s="1"/>
  <c r="T36" i="111"/>
  <c r="T39" i="111"/>
  <c r="AA38" i="111"/>
  <c r="AA35" i="111"/>
  <c r="AD35" i="111"/>
  <c r="AD38" i="111"/>
  <c r="AD39" i="111"/>
  <c r="AD36" i="111"/>
  <c r="AB36" i="111"/>
  <c r="AB39" i="111"/>
  <c r="AB42" i="108"/>
  <c r="U42" i="108"/>
  <c r="W42" i="107"/>
  <c r="T42" i="108"/>
  <c r="AF41" i="107"/>
  <c r="W36" i="111"/>
  <c r="W39" i="111"/>
  <c r="Y35" i="111"/>
  <c r="Y38" i="111"/>
  <c r="O106" i="111"/>
  <c r="AA36" i="111"/>
  <c r="AA39" i="111"/>
  <c r="X40" i="111"/>
  <c r="X34" i="111"/>
  <c r="X41" i="111"/>
  <c r="X42" i="111" s="1"/>
  <c r="X37" i="111"/>
  <c r="AB38" i="111"/>
  <c r="AB35" i="111"/>
  <c r="AB40" i="111"/>
  <c r="AB34" i="111"/>
  <c r="AB41" i="111"/>
  <c r="AB37" i="111"/>
  <c r="P106" i="111"/>
  <c r="Z41" i="111"/>
  <c r="Z37" i="111"/>
  <c r="Z40" i="111"/>
  <c r="Z34" i="111"/>
  <c r="W38" i="111"/>
  <c r="W35" i="111"/>
  <c r="S38" i="111"/>
  <c r="S35" i="111"/>
  <c r="V35" i="111"/>
  <c r="V38" i="111"/>
  <c r="AF41" i="108"/>
  <c r="S42" i="108"/>
  <c r="AC42" i="107"/>
  <c r="AD42" i="108"/>
  <c r="AC42" i="108"/>
  <c r="AF12" i="111"/>
  <c r="AE15" i="111"/>
  <c r="AF19" i="111"/>
  <c r="AE12" i="111"/>
  <c r="AF14" i="111"/>
  <c r="AE14" i="111"/>
  <c r="AF11" i="111"/>
  <c r="AE18" i="111"/>
  <c r="AF10" i="111"/>
  <c r="AE20" i="111"/>
  <c r="AE10" i="111"/>
  <c r="AE13" i="111"/>
  <c r="AF15" i="111"/>
  <c r="AF13" i="111"/>
  <c r="AE21" i="111"/>
  <c r="AF20" i="111"/>
  <c r="AE11" i="111"/>
  <c r="AE19" i="111"/>
  <c r="AF17" i="111"/>
  <c r="AF16" i="111"/>
  <c r="K108" i="111"/>
  <c r="N107" i="111"/>
  <c r="AF21" i="111"/>
  <c r="AE17" i="111"/>
  <c r="AE16" i="111"/>
  <c r="AF18" i="111"/>
  <c r="M107" i="107"/>
  <c r="AF39" i="108"/>
  <c r="F108" i="107"/>
  <c r="J107" i="108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1"/>
  <c r="AF42" i="101"/>
  <c r="AE36" i="111" l="1"/>
  <c r="AE39" i="111"/>
  <c r="AF38" i="111"/>
  <c r="AF35" i="111"/>
  <c r="Z42" i="111"/>
  <c r="V42" i="111"/>
  <c r="AA42" i="111"/>
  <c r="AF40" i="111"/>
  <c r="AF34" i="111"/>
  <c r="AF41" i="111"/>
  <c r="AF42" i="111" s="1"/>
  <c r="AF37" i="111"/>
  <c r="AE38" i="111"/>
  <c r="AE35" i="111"/>
  <c r="AF42" i="108"/>
  <c r="U42" i="111"/>
  <c r="AD42" i="111"/>
  <c r="AE40" i="111"/>
  <c r="AE34" i="111"/>
  <c r="AE37" i="111"/>
  <c r="AE41" i="111"/>
  <c r="AE42" i="111" s="1"/>
  <c r="AF36" i="111"/>
  <c r="AF39" i="111"/>
  <c r="AB42" i="111"/>
  <c r="AF42" i="107"/>
  <c r="AE42" i="108"/>
  <c r="AE42" i="107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<sst xmlns="http://schemas.openxmlformats.org/spreadsheetml/2006/main" count="2360" uniqueCount="196">
  <si>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</si>
  <si>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</si>
  <si>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</si>
  <si>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</si>
  <si>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</si>
  <si>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</si>
  <si>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</si>
  <si>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</si>
  <si>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</si>
  <si>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</si>
  <si>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</si>
  <si>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</si>
  <si>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</si>
  <si>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</si>
  <si>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</si>
  <si>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</si>
  <si>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</si>
  <si>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</si>
  <si>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</si>
  <si>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</si>
  <si>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</si>
  <si>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</si>
  <si>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</si>
  <si>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</si>
  <si>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</si>
  <si>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</si>
  <si>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</si>
  <si>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</si>
  <si>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</si>
  <si>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</si>
  <si>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</si>
  <si>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</si>
  <si>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</si>
  <si>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</si>
  <si>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</si>
  <si>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</si>
  <si>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</si>
  <si>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</si>
  <si>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</si>
  <si>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</si>
  <si>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</si>
  <si>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</si>
  <si>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</si>
  <si>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</si>
  <si>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</si>
  <si>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</si>
  <si>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</si>
  <si>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</si>
  <si>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</si>
  <si>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</si>
  <si>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</si>
  <si>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</si>
  <si>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</si>
  <si>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</si>
  <si>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</si>
  <si>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</si>
  <si>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</si>
  <si>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</si>
  <si>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</si>
  <si>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</si>
  <si>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</si>
  <si>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</si>
  <si>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</si>
  <si>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</si>
  <si>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</si>
  <si>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</si>
  <si>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</si>
  <si>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</si>
  <si>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</si>
  <si>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</si>
  <si>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</si>
  <si>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</si>
  <si>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</si>
  <si>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</si>
  <si>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</si>
  <si>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</si>
  <si>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</si>
  <si>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</si>
  <si>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</si>
  <si>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</si>
  <si>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</si>
  <si>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</si>
  <si>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</si>
  <si>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</si>
  <si>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</si>
  <si>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</si>
  <si>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</si>
  <si>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</si>
  <si>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</si>
  <si>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</si>
  <si>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</si>
  <si>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</si>
  <si>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</si>
  <si>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</si>
  <si>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</si>
  <si>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</si>
  <si>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</si>
  <si>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</si>
  <si>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</si>
  <si>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</si>
  <si>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</si>
  <si>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</si>
  <si>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</si>
  <si>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</si>
  <si>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</si>
  <si>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</si>
  <si>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</si>
  <si>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</si>
  <si>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</si>
  <si>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</si>
  <si>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</si>
  <si>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</si>
  <si>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</si>
  <si>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</si>
  <si>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</si>
  <si>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</si>
  <si>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</si>
  <si>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</si>
  <si>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</si>
  <si>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</si>
  <si>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</si>
  <si>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</si>
  <si>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</si>
  <si>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</si>
  <si>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</si>
  <si>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</si>
  <si>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</si>
  <si>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</si>
  <si>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</si>
  <si>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</si>
  <si>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</si>
  <si>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</si>
  <si>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</si>
  <si>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</si>
  <si>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</si>
  <si>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</si>
  <si>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</si>
  <si>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</si>
  <si>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</si>
  <si>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</si>
  <si>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</si>
  <si>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</si>
  <si>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</si>
  <si>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</si>
  <si>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</si>
  <si>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</si>
  <si>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</si>
  <si>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</si>
  <si>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</si>
  <si>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</si>
  <si>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</si>
  <si>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</si>
  <si>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</si>
  <si>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</si>
  <si>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</si>
  <si>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</si>
  <si>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</si>
  <si>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</si>
  <si>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</si>
  <si>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</si>
  <si>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</si>
  <si>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</si>
  <si>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26.07.19</t>
  </si>
  <si>
    <t>AVERAGE WEEK</t>
  </si>
  <si>
    <t>MCC-C2-STNO 73</t>
  </si>
  <si>
    <t>23.09.19</t>
  </si>
  <si>
    <t>Kalebo Mark</t>
  </si>
  <si>
    <t>SSONDE</t>
  </si>
  <si>
    <t>NAMUGONGO</t>
  </si>
  <si>
    <t>Tracy</t>
  </si>
  <si>
    <t>Ssonde RD</t>
  </si>
  <si>
    <t xml:space="preserve">Amony Jovana </t>
  </si>
  <si>
    <t>MCC - C2 - STN073-SONDE ROAD</t>
  </si>
  <si>
    <t>24.09.19</t>
  </si>
  <si>
    <t>SONDE STATION</t>
  </si>
  <si>
    <t>Amony Bella</t>
  </si>
  <si>
    <t>25.09.19</t>
  </si>
  <si>
    <t>Amony Jovana</t>
  </si>
  <si>
    <t>SSONDE RD</t>
  </si>
  <si>
    <t>SONDE</t>
  </si>
  <si>
    <t>Mark Elijah</t>
  </si>
  <si>
    <t>27.09.19</t>
  </si>
  <si>
    <t>MCC-C2-STN 73 Sonde-Namugongo</t>
  </si>
  <si>
    <t>29.09.19</t>
  </si>
  <si>
    <t>SONDE RD</t>
  </si>
  <si>
    <t>Mark</t>
  </si>
  <si>
    <t>Dir. To</t>
  </si>
  <si>
    <t>Nsimire Joan</t>
  </si>
  <si>
    <t>MCC-C2-STN 73 Sonde RD</t>
  </si>
  <si>
    <t>28.09.19</t>
  </si>
  <si>
    <t>Sonde</t>
  </si>
  <si>
    <t>Elijah</t>
  </si>
  <si>
    <t>Namugongo</t>
  </si>
  <si>
    <t>MCC-C2-STN 73-Sonde RD</t>
  </si>
  <si>
    <t>Amony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</si>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</sst>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1" fontId="0" fillId="3" borderId="4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41" fontId="1" fillId="0" borderId="8" xfId="2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Sonde-Namugongo'!$AE$10:$AE$21</c:f>
              <c:numCache>
                <c:formatCode>0</c:formatCode>
                <c:ptCount val="12"/>
                <c:pt idx="0">
                  <c:v>348</c:v>
                </c:pt>
                <c:pt idx="1">
                  <c:v>376</c:v>
                </c:pt>
                <c:pt idx="2">
                  <c:v>283</c:v>
                </c:pt>
                <c:pt idx="3">
                  <c:v>260</c:v>
                </c:pt>
                <c:pt idx="4">
                  <c:v>279</c:v>
                </c:pt>
                <c:pt idx="5">
                  <c:v>271</c:v>
                </c:pt>
                <c:pt idx="6">
                  <c:v>238</c:v>
                </c:pt>
                <c:pt idx="7">
                  <c:v>173</c:v>
                </c:pt>
                <c:pt idx="8">
                  <c:v>305</c:v>
                </c:pt>
                <c:pt idx="9">
                  <c:v>264</c:v>
                </c:pt>
                <c:pt idx="10">
                  <c:v>310</c:v>
                </c:pt>
                <c:pt idx="11">
                  <c:v>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'23.09 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Sonde-Namugongo'!$AF$10:$AF$21</c:f>
              <c:numCache>
                <c:formatCode>0</c:formatCode>
                <c:ptCount val="12"/>
                <c:pt idx="0">
                  <c:v>562</c:v>
                </c:pt>
                <c:pt idx="1">
                  <c:v>629</c:v>
                </c:pt>
                <c:pt idx="2">
                  <c:v>461</c:v>
                </c:pt>
                <c:pt idx="3">
                  <c:v>404</c:v>
                </c:pt>
                <c:pt idx="4">
                  <c:v>390</c:v>
                </c:pt>
                <c:pt idx="5">
                  <c:v>365</c:v>
                </c:pt>
                <c:pt idx="6">
                  <c:v>349</c:v>
                </c:pt>
                <c:pt idx="7">
                  <c:v>246</c:v>
                </c:pt>
                <c:pt idx="8">
                  <c:v>375</c:v>
                </c:pt>
                <c:pt idx="9">
                  <c:v>384</c:v>
                </c:pt>
                <c:pt idx="10">
                  <c:v>415</c:v>
                </c:pt>
                <c:pt idx="11">
                  <c:v>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Sonde-Namugongo'!$C$59:$N$59</c:f>
              <c:numCache>
                <c:formatCode>0.0%</c:formatCode>
                <c:ptCount val="12"/>
                <c:pt idx="0">
                  <c:v>0.30486097219443886</c:v>
                </c:pt>
                <c:pt idx="1">
                  <c:v>9.9219843968793756E-2</c:v>
                </c:pt>
                <c:pt idx="2">
                  <c:v>6.2812562512502501E-2</c:v>
                </c:pt>
                <c:pt idx="3">
                  <c:v>0.1322264452890578</c:v>
                </c:pt>
                <c:pt idx="4">
                  <c:v>2.0004000800160032E-3</c:v>
                </c:pt>
                <c:pt idx="5">
                  <c:v>8.0016003200640128E-4</c:v>
                </c:pt>
                <c:pt idx="6">
                  <c:v>5.3610722144428885E-2</c:v>
                </c:pt>
                <c:pt idx="7">
                  <c:v>1.5803160632126424E-2</c:v>
                </c:pt>
                <c:pt idx="8">
                  <c:v>1.0602120424084817E-2</c:v>
                </c:pt>
                <c:pt idx="9">
                  <c:v>8.0016003200640128E-4</c:v>
                </c:pt>
                <c:pt idx="10">
                  <c:v>0.31726345269053813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Sonde-Namugongo'!$C$60:$N$60</c:f>
              <c:numCache>
                <c:formatCode>0.00%</c:formatCode>
                <c:ptCount val="12"/>
                <c:pt idx="0">
                  <c:v>0.44652798124816878</c:v>
                </c:pt>
                <c:pt idx="1">
                  <c:v>0.14532669205977147</c:v>
                </c:pt>
                <c:pt idx="2">
                  <c:v>9.2001171989452096E-2</c:v>
                </c:pt>
                <c:pt idx="3">
                  <c:v>0.19367125695868737</c:v>
                </c:pt>
                <c:pt idx="4">
                  <c:v>2.9299736302373278E-3</c:v>
                </c:pt>
                <c:pt idx="5">
                  <c:v>1.1719894520949312E-3</c:v>
                </c:pt>
                <c:pt idx="6">
                  <c:v>7.8523293290360383E-2</c:v>
                </c:pt>
                <c:pt idx="7">
                  <c:v>2.314679167887489E-2</c:v>
                </c:pt>
                <c:pt idx="8">
                  <c:v>1.5528860240257838E-2</c:v>
                </c:pt>
                <c:pt idx="9">
                  <c:v>1.1719894520949312E-3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'[2]23.09.19-Ssonde-Namugongo'!$AE$9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'[2]23.09.19-Ssonde-Namugongo'!$R$10:$R$21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'[2]23.09.19-Ssonde-Namugongo'!$AE$10:$AE$21</c:f>
              <c:numCache>
                <c:formatCode>General</c:formatCode>
                <c:ptCount val="12"/>
                <c:pt idx="0">
                  <c:v>348</c:v>
                </c:pt>
                <c:pt idx="1">
                  <c:v>376</c:v>
                </c:pt>
                <c:pt idx="2">
                  <c:v>283</c:v>
                </c:pt>
                <c:pt idx="3">
                  <c:v>260</c:v>
                </c:pt>
                <c:pt idx="4">
                  <c:v>279</c:v>
                </c:pt>
                <c:pt idx="5">
                  <c:v>271</c:v>
                </c:pt>
                <c:pt idx="6">
                  <c:v>238</c:v>
                </c:pt>
                <c:pt idx="7">
                  <c:v>173</c:v>
                </c:pt>
                <c:pt idx="8">
                  <c:v>305</c:v>
                </c:pt>
                <c:pt idx="9">
                  <c:v>264</c:v>
                </c:pt>
                <c:pt idx="10">
                  <c:v>310</c:v>
                </c:pt>
                <c:pt idx="11">
                  <c:v>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79-4FAE-91C8-777D7AB92409}"/>
            </c:ext>
          </c:extLst>
        </c:ser>
        <c:ser>
          <c:idx val="1"/>
          <c:order val="1"/>
          <c:tx>
            <c:strRef>
              <c:f>'[2]23.09.19-Ssonde-Namugongo'!$AF$9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'[2]23.09.19-Ssonde-Namugongo'!$R$10:$R$21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'[2]23.09.19-Ssonde-Namugongo'!$AF$10:$AF$21</c:f>
              <c:numCache>
                <c:formatCode>General</c:formatCode>
                <c:ptCount val="12"/>
                <c:pt idx="0">
                  <c:v>562</c:v>
                </c:pt>
                <c:pt idx="1">
                  <c:v>629</c:v>
                </c:pt>
                <c:pt idx="2">
                  <c:v>461</c:v>
                </c:pt>
                <c:pt idx="3">
                  <c:v>404</c:v>
                </c:pt>
                <c:pt idx="4">
                  <c:v>390</c:v>
                </c:pt>
                <c:pt idx="5">
                  <c:v>365</c:v>
                </c:pt>
                <c:pt idx="6">
                  <c:v>349</c:v>
                </c:pt>
                <c:pt idx="7">
                  <c:v>246</c:v>
                </c:pt>
                <c:pt idx="8">
                  <c:v>375</c:v>
                </c:pt>
                <c:pt idx="9">
                  <c:v>384</c:v>
                </c:pt>
                <c:pt idx="10">
                  <c:v>415</c:v>
                </c:pt>
                <c:pt idx="11">
                  <c:v>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79-4FAE-91C8-777D7AB92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B1-4A75-AC2B-EF80F35C2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B1-4A75-AC2B-EF80F35C2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B1-4A75-AC2B-EF80F35C2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3B1-4A75-AC2B-EF80F35C24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3B1-4A75-AC2B-EF80F35C24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3B1-4A75-AC2B-EF80F35C24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3B1-4A75-AC2B-EF80F35C24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3B1-4A75-AC2B-EF80F35C24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3B1-4A75-AC2B-EF80F35C24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3B1-4A75-AC2B-EF80F35C24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3B1-4A75-AC2B-EF80F35C24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3B1-4A75-AC2B-EF80F35C24C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B1-4A75-AC2B-EF80F35C24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'[2]23.09.19-Ssonde-Namugongo'!$C$9:$N$9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'[2]23.09.19-Ssonde-Namugongo'!$C$59:$N$59</c:f>
              <c:numCache>
                <c:formatCode>General</c:formatCode>
                <c:ptCount val="12"/>
                <c:pt idx="0">
                  <c:v>0.30486097219443886</c:v>
                </c:pt>
                <c:pt idx="1">
                  <c:v>9.9219843968793756E-2</c:v>
                </c:pt>
                <c:pt idx="2">
                  <c:v>6.2812562512502501E-2</c:v>
                </c:pt>
                <c:pt idx="3">
                  <c:v>0.1322264452890578</c:v>
                </c:pt>
                <c:pt idx="4">
                  <c:v>2.0004000800160032E-3</c:v>
                </c:pt>
                <c:pt idx="5">
                  <c:v>8.0016003200640128E-4</c:v>
                </c:pt>
                <c:pt idx="6">
                  <c:v>5.3610722144428885E-2</c:v>
                </c:pt>
                <c:pt idx="7">
                  <c:v>1.5803160632126424E-2</c:v>
                </c:pt>
                <c:pt idx="8">
                  <c:v>1.0602120424084817E-2</c:v>
                </c:pt>
                <c:pt idx="9">
                  <c:v>8.0016003200640128E-4</c:v>
                </c:pt>
                <c:pt idx="10">
                  <c:v>0.31726345269053813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3B1-4A75-AC2B-EF80F35C2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353-40A7-82D8-324E8F3EA9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53-40A7-82D8-324E8F3EA9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53-40A7-82D8-324E8F3EA9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353-40A7-82D8-324E8F3EA9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353-40A7-82D8-324E8F3EA9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353-40A7-82D8-324E8F3EA9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353-40A7-82D8-324E8F3EA9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353-40A7-82D8-324E8F3EA9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353-40A7-82D8-324E8F3EA9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353-40A7-82D8-324E8F3EA9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353-40A7-82D8-324E8F3EA9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353-40A7-82D8-324E8F3EA9F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353-40A7-82D8-324E8F3EA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'[2]23.09.19-Ssonde-Namugongo'!$C$9:$N$9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'[2]23.09.19-Ssonde-Namugongo'!$C$60:$N$60</c:f>
              <c:numCache>
                <c:formatCode>General</c:formatCode>
                <c:ptCount val="12"/>
                <c:pt idx="0">
                  <c:v>0.44652798124816878</c:v>
                </c:pt>
                <c:pt idx="1">
                  <c:v>0.14532669205977147</c:v>
                </c:pt>
                <c:pt idx="2">
                  <c:v>9.2001171989452096E-2</c:v>
                </c:pt>
                <c:pt idx="3">
                  <c:v>0.19367125695868737</c:v>
                </c:pt>
                <c:pt idx="4">
                  <c:v>2.9299736302373278E-3</c:v>
                </c:pt>
                <c:pt idx="5">
                  <c:v>1.1719894520949312E-3</c:v>
                </c:pt>
                <c:pt idx="6">
                  <c:v>7.8523293290360383E-2</c:v>
                </c:pt>
                <c:pt idx="7">
                  <c:v>2.314679167887489E-2</c:v>
                </c:pt>
                <c:pt idx="8">
                  <c:v>1.5528860240257838E-2</c:v>
                </c:pt>
                <c:pt idx="9">
                  <c:v>1.1719894520949312E-3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53-40A7-82D8-324E8F3EA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Namugongo-Sonde'!$AE$9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Namugongo-Sonde'!$AE$10:$AE$21</c:f>
              <c:numCache>
                <c:formatCode>0</c:formatCode>
                <c:ptCount val="12"/>
                <c:pt idx="0">
                  <c:v>321</c:v>
                </c:pt>
                <c:pt idx="1">
                  <c:v>306</c:v>
                </c:pt>
                <c:pt idx="2">
                  <c:v>330</c:v>
                </c:pt>
                <c:pt idx="3">
                  <c:v>326</c:v>
                </c:pt>
                <c:pt idx="4">
                  <c:v>251</c:v>
                </c:pt>
                <c:pt idx="5">
                  <c:v>341</c:v>
                </c:pt>
                <c:pt idx="6">
                  <c:v>284</c:v>
                </c:pt>
                <c:pt idx="7">
                  <c:v>277</c:v>
                </c:pt>
                <c:pt idx="8">
                  <c:v>274</c:v>
                </c:pt>
                <c:pt idx="9">
                  <c:v>304</c:v>
                </c:pt>
                <c:pt idx="10">
                  <c:v>361</c:v>
                </c:pt>
                <c:pt idx="11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 Namugongo-Sonde'!$AF$9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Namugongo-Sonde'!$AF$10:$AF$21</c:f>
              <c:numCache>
                <c:formatCode>0</c:formatCode>
                <c:ptCount val="12"/>
                <c:pt idx="0">
                  <c:v>417</c:v>
                </c:pt>
                <c:pt idx="1">
                  <c:v>453</c:v>
                </c:pt>
                <c:pt idx="2">
                  <c:v>489</c:v>
                </c:pt>
                <c:pt idx="3">
                  <c:v>456</c:v>
                </c:pt>
                <c:pt idx="4">
                  <c:v>365</c:v>
                </c:pt>
                <c:pt idx="5">
                  <c:v>457</c:v>
                </c:pt>
                <c:pt idx="6">
                  <c:v>400</c:v>
                </c:pt>
                <c:pt idx="7">
                  <c:v>368</c:v>
                </c:pt>
                <c:pt idx="8">
                  <c:v>369</c:v>
                </c:pt>
                <c:pt idx="9">
                  <c:v>394</c:v>
                </c:pt>
                <c:pt idx="10">
                  <c:v>478</c:v>
                </c:pt>
                <c:pt idx="11">
                  <c:v>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Namugongo-Sonde'!$C$59:$N$59</c:f>
              <c:numCache>
                <c:formatCode>0.0%</c:formatCode>
                <c:ptCount val="12"/>
                <c:pt idx="0">
                  <c:v>0.24744848834970151</c:v>
                </c:pt>
                <c:pt idx="1">
                  <c:v>0.20258039668784902</c:v>
                </c:pt>
                <c:pt idx="2">
                  <c:v>7.5871365299441551E-2</c:v>
                </c:pt>
                <c:pt idx="3">
                  <c:v>8.7810514153668404E-2</c:v>
                </c:pt>
                <c:pt idx="4">
                  <c:v>3.4662045060658577E-3</c:v>
                </c:pt>
                <c:pt idx="5">
                  <c:v>5.7770075101097628E-4</c:v>
                </c:pt>
                <c:pt idx="6">
                  <c:v>6.720585403427691E-2</c:v>
                </c:pt>
                <c:pt idx="7">
                  <c:v>2.7729636048526862E-2</c:v>
                </c:pt>
                <c:pt idx="8">
                  <c:v>1.3479684190256115E-3</c:v>
                </c:pt>
                <c:pt idx="9">
                  <c:v>6.3547082611207393E-3</c:v>
                </c:pt>
                <c:pt idx="10">
                  <c:v>0.27902946273830154</c:v>
                </c:pt>
                <c:pt idx="11">
                  <c:v>5.7770075101097628E-4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Namugongo-Sonde'!$S$9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Namugongo-Sonde'!$S$10:$S$21</c:f>
              <c:numCache>
                <c:formatCode>0</c:formatCode>
                <c:ptCount val="12"/>
                <c:pt idx="0">
                  <c:v>108</c:v>
                </c:pt>
                <c:pt idx="1">
                  <c:v>131</c:v>
                </c:pt>
                <c:pt idx="2">
                  <c:v>113</c:v>
                </c:pt>
                <c:pt idx="3">
                  <c:v>108</c:v>
                </c:pt>
                <c:pt idx="4">
                  <c:v>81</c:v>
                </c:pt>
                <c:pt idx="5">
                  <c:v>117</c:v>
                </c:pt>
                <c:pt idx="6">
                  <c:v>84</c:v>
                </c:pt>
                <c:pt idx="7">
                  <c:v>75</c:v>
                </c:pt>
                <c:pt idx="8">
                  <c:v>73</c:v>
                </c:pt>
                <c:pt idx="9">
                  <c:v>101</c:v>
                </c:pt>
                <c:pt idx="10">
                  <c:v>124</c:v>
                </c:pt>
                <c:pt idx="11">
                  <c:v>170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 Namugongo-Sonde'!$T$9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Namugongo-Sonde'!$T$10:$T$21</c:f>
              <c:numCache>
                <c:formatCode>0</c:formatCode>
                <c:ptCount val="12"/>
                <c:pt idx="0">
                  <c:v>106</c:v>
                </c:pt>
                <c:pt idx="1">
                  <c:v>85</c:v>
                </c:pt>
                <c:pt idx="2">
                  <c:v>95</c:v>
                </c:pt>
                <c:pt idx="3">
                  <c:v>87</c:v>
                </c:pt>
                <c:pt idx="4">
                  <c:v>61</c:v>
                </c:pt>
                <c:pt idx="5">
                  <c:v>85</c:v>
                </c:pt>
                <c:pt idx="6">
                  <c:v>62</c:v>
                </c:pt>
                <c:pt idx="7">
                  <c:v>77</c:v>
                </c:pt>
                <c:pt idx="8">
                  <c:v>76</c:v>
                </c:pt>
                <c:pt idx="9">
                  <c:v>100</c:v>
                </c:pt>
                <c:pt idx="10">
                  <c:v>123</c:v>
                </c:pt>
                <c:pt idx="11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 Namugongo-Sonde'!$U$9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Namugongo-Sonde'!$U$10:$U$21</c:f>
              <c:numCache>
                <c:formatCode>0</c:formatCode>
                <c:ptCount val="12"/>
                <c:pt idx="0">
                  <c:v>46</c:v>
                </c:pt>
                <c:pt idx="1">
                  <c:v>31</c:v>
                </c:pt>
                <c:pt idx="2">
                  <c:v>41</c:v>
                </c:pt>
                <c:pt idx="3">
                  <c:v>30</c:v>
                </c:pt>
                <c:pt idx="4">
                  <c:v>25</c:v>
                </c:pt>
                <c:pt idx="5">
                  <c:v>33</c:v>
                </c:pt>
                <c:pt idx="6">
                  <c:v>39</c:v>
                </c:pt>
                <c:pt idx="7">
                  <c:v>27</c:v>
                </c:pt>
                <c:pt idx="8">
                  <c:v>35</c:v>
                </c:pt>
                <c:pt idx="9">
                  <c:v>22</c:v>
                </c:pt>
                <c:pt idx="10">
                  <c:v>31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 Namugongo-Sonde'!$V$9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Namugongo-Sonde'!$V$10:$V$21</c:f>
              <c:numCache>
                <c:formatCode>0</c:formatCode>
                <c:ptCount val="12"/>
                <c:pt idx="0">
                  <c:v>42</c:v>
                </c:pt>
                <c:pt idx="1">
                  <c:v>31</c:v>
                </c:pt>
                <c:pt idx="2">
                  <c:v>44</c:v>
                </c:pt>
                <c:pt idx="3">
                  <c:v>43</c:v>
                </c:pt>
                <c:pt idx="4">
                  <c:v>33</c:v>
                </c:pt>
                <c:pt idx="5">
                  <c:v>43</c:v>
                </c:pt>
                <c:pt idx="6">
                  <c:v>40</c:v>
                </c:pt>
                <c:pt idx="7">
                  <c:v>41</c:v>
                </c:pt>
                <c:pt idx="8">
                  <c:v>34</c:v>
                </c:pt>
                <c:pt idx="9">
                  <c:v>35</c:v>
                </c:pt>
                <c:pt idx="10">
                  <c:v>32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 Namugongo-Sonde'!$W$9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 Namugongo-Sonde'!$X$9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 Namugongo-Sonde'!$Y$9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Namugongo-Sonde'!$Y$10:$Y$21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17</c:v>
                </c:pt>
                <c:pt idx="3">
                  <c:v>41</c:v>
                </c:pt>
                <c:pt idx="4">
                  <c:v>41</c:v>
                </c:pt>
                <c:pt idx="5">
                  <c:v>47</c:v>
                </c:pt>
                <c:pt idx="6">
                  <c:v>37</c:v>
                </c:pt>
                <c:pt idx="7">
                  <c:v>32</c:v>
                </c:pt>
                <c:pt idx="8">
                  <c:v>30</c:v>
                </c:pt>
                <c:pt idx="9">
                  <c:v>28</c:v>
                </c:pt>
                <c:pt idx="10">
                  <c:v>30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 Namugongo-Sonde'!$Z$9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Namugongo-Sonde'!$Z$10:$Z$21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16</c:v>
                </c:pt>
                <c:pt idx="7">
                  <c:v>12</c:v>
                </c:pt>
                <c:pt idx="8">
                  <c:v>21</c:v>
                </c:pt>
                <c:pt idx="9">
                  <c:v>13</c:v>
                </c:pt>
                <c:pt idx="10">
                  <c:v>14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 Namugongo-Sonde'!$AA$9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 Namugongo-Sonde'!$AB$9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9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 Namugongo-Sonde'!$AC$9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Namugongo-Sonde'!$AC$10:$AC$21</c:f>
              <c:numCache>
                <c:formatCode>0</c:formatCode>
                <c:ptCount val="12"/>
                <c:pt idx="0">
                  <c:v>96</c:v>
                </c:pt>
                <c:pt idx="1">
                  <c:v>147</c:v>
                </c:pt>
                <c:pt idx="2">
                  <c:v>159</c:v>
                </c:pt>
                <c:pt idx="3">
                  <c:v>130</c:v>
                </c:pt>
                <c:pt idx="4">
                  <c:v>114</c:v>
                </c:pt>
                <c:pt idx="5">
                  <c:v>116</c:v>
                </c:pt>
                <c:pt idx="6">
                  <c:v>116</c:v>
                </c:pt>
                <c:pt idx="7">
                  <c:v>91</c:v>
                </c:pt>
                <c:pt idx="8">
                  <c:v>95</c:v>
                </c:pt>
                <c:pt idx="9">
                  <c:v>90</c:v>
                </c:pt>
                <c:pt idx="10">
                  <c:v>117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 Namugongo-Sonde'!$AD$9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Namugongo-Sonde'!$AD$10:$AD$21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Namugongo-Sonde'!$C$60:$N$60</c:f>
              <c:numCache>
                <c:formatCode>0.00%</c:formatCode>
                <c:ptCount val="12"/>
                <c:pt idx="0">
                  <c:v>0.34321581196581197</c:v>
                </c:pt>
                <c:pt idx="1">
                  <c:v>0.28098290598290598</c:v>
                </c:pt>
                <c:pt idx="2">
                  <c:v>0.10523504273504274</c:v>
                </c:pt>
                <c:pt idx="3">
                  <c:v>0.12179487179487179</c:v>
                </c:pt>
                <c:pt idx="4">
                  <c:v>4.807692307692308E-3</c:v>
                </c:pt>
                <c:pt idx="5">
                  <c:v>8.0128205128205125E-4</c:v>
                </c:pt>
                <c:pt idx="6">
                  <c:v>9.3215811965811968E-2</c:v>
                </c:pt>
                <c:pt idx="7">
                  <c:v>3.8461538461538464E-2</c:v>
                </c:pt>
                <c:pt idx="8">
                  <c:v>1.8696581196581197E-3</c:v>
                </c:pt>
                <c:pt idx="9">
                  <c:v>8.814102564102564E-3</c:v>
                </c:pt>
                <c:pt idx="11">
                  <c:v>8.0128205128205125E-4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'[2]23.09.19-Namugongo-Ssonde'!$AE$9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'[2]23.09.19-Namugongo-Ssonde'!$R$10:$R$21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'[2]23.09.19-Namugongo-Ssonde'!$AE$10:$AE$21</c:f>
              <c:numCache>
                <c:formatCode>General</c:formatCode>
                <c:ptCount val="12"/>
                <c:pt idx="0">
                  <c:v>321</c:v>
                </c:pt>
                <c:pt idx="1">
                  <c:v>306</c:v>
                </c:pt>
                <c:pt idx="2">
                  <c:v>330</c:v>
                </c:pt>
                <c:pt idx="3">
                  <c:v>326</c:v>
                </c:pt>
                <c:pt idx="4">
                  <c:v>251</c:v>
                </c:pt>
                <c:pt idx="5">
                  <c:v>341</c:v>
                </c:pt>
                <c:pt idx="6">
                  <c:v>284</c:v>
                </c:pt>
                <c:pt idx="7">
                  <c:v>277</c:v>
                </c:pt>
                <c:pt idx="8">
                  <c:v>274</c:v>
                </c:pt>
                <c:pt idx="9">
                  <c:v>304</c:v>
                </c:pt>
                <c:pt idx="10">
                  <c:v>361</c:v>
                </c:pt>
                <c:pt idx="11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45-44F9-B3DF-801C001F6952}"/>
            </c:ext>
          </c:extLst>
        </c:ser>
        <c:ser>
          <c:idx val="1"/>
          <c:order val="1"/>
          <c:tx>
            <c:strRef>
              <c:f>'[2]23.09.19-Namugongo-Ssonde'!$AF$9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'[2]23.09.19-Namugongo-Ssonde'!$R$10:$R$21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'[2]23.09.19-Namugongo-Ssonde'!$AF$10:$AF$21</c:f>
              <c:numCache>
                <c:formatCode>General</c:formatCode>
                <c:ptCount val="12"/>
                <c:pt idx="0">
                  <c:v>417</c:v>
                </c:pt>
                <c:pt idx="1">
                  <c:v>453</c:v>
                </c:pt>
                <c:pt idx="2">
                  <c:v>489</c:v>
                </c:pt>
                <c:pt idx="3">
                  <c:v>456</c:v>
                </c:pt>
                <c:pt idx="4">
                  <c:v>365</c:v>
                </c:pt>
                <c:pt idx="5">
                  <c:v>457</c:v>
                </c:pt>
                <c:pt idx="6">
                  <c:v>400</c:v>
                </c:pt>
                <c:pt idx="7">
                  <c:v>368</c:v>
                </c:pt>
                <c:pt idx="8">
                  <c:v>369</c:v>
                </c:pt>
                <c:pt idx="9">
                  <c:v>394</c:v>
                </c:pt>
                <c:pt idx="10">
                  <c:v>478</c:v>
                </c:pt>
                <c:pt idx="11">
                  <c:v>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45-44F9-B3DF-801C001F6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4F-4E35-A230-428D3B7341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4F-4E35-A230-428D3B7341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4F-4E35-A230-428D3B7341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4F-4E35-A230-428D3B7341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4F-4E35-A230-428D3B7341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34F-4E35-A230-428D3B7341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34F-4E35-A230-428D3B7341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34F-4E35-A230-428D3B7341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34F-4E35-A230-428D3B7341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34F-4E35-A230-428D3B7341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34F-4E35-A230-428D3B7341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34F-4E35-A230-428D3B7341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34F-4E35-A230-428D3B7341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'[2]23.09.19-Namugongo-Ssonde'!$C$9:$N$9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'[2]23.09.19-Namugongo-Ssonde'!$C$59:$N$59</c:f>
              <c:numCache>
                <c:formatCode>General</c:formatCode>
                <c:ptCount val="12"/>
                <c:pt idx="0">
                  <c:v>0.24744848834970151</c:v>
                </c:pt>
                <c:pt idx="1">
                  <c:v>0.20258039668784902</c:v>
                </c:pt>
                <c:pt idx="2">
                  <c:v>7.5871365299441551E-2</c:v>
                </c:pt>
                <c:pt idx="3">
                  <c:v>8.7810514153668404E-2</c:v>
                </c:pt>
                <c:pt idx="4">
                  <c:v>3.4662045060658577E-3</c:v>
                </c:pt>
                <c:pt idx="5">
                  <c:v>5.7770075101097628E-4</c:v>
                </c:pt>
                <c:pt idx="6">
                  <c:v>6.720585403427691E-2</c:v>
                </c:pt>
                <c:pt idx="7">
                  <c:v>2.7729636048526862E-2</c:v>
                </c:pt>
                <c:pt idx="8">
                  <c:v>1.3479684190256115E-3</c:v>
                </c:pt>
                <c:pt idx="9">
                  <c:v>6.3547082611207393E-3</c:v>
                </c:pt>
                <c:pt idx="10">
                  <c:v>0.27902946273830154</c:v>
                </c:pt>
                <c:pt idx="11">
                  <c:v>5.7770075101097628E-4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34F-4E35-A230-428D3B73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50-4DB1-980E-13850EE16B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50-4DB1-980E-13850EE16B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50-4DB1-980E-13850EE16B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50-4DB1-980E-13850EE16B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B50-4DB1-980E-13850EE16B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B50-4DB1-980E-13850EE16B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B50-4DB1-980E-13850EE16B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B50-4DB1-980E-13850EE16B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B50-4DB1-980E-13850EE16B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B50-4DB1-980E-13850EE16B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B50-4DB1-980E-13850EE16B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B50-4DB1-980E-13850EE16B2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B50-4DB1-980E-13850EE16B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'[2]23.09.19-Namugongo-Ssonde'!$C$9:$N$9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'[2]23.09.19-Namugongo-Ssonde'!$C$60:$N$60</c:f>
              <c:numCache>
                <c:formatCode>General</c:formatCode>
                <c:ptCount val="12"/>
                <c:pt idx="0">
                  <c:v>0.34321581196581197</c:v>
                </c:pt>
                <c:pt idx="1">
                  <c:v>0.28098290598290598</c:v>
                </c:pt>
                <c:pt idx="2">
                  <c:v>0.10523504273504274</c:v>
                </c:pt>
                <c:pt idx="3">
                  <c:v>0.12179487179487179</c:v>
                </c:pt>
                <c:pt idx="4">
                  <c:v>4.807692307692308E-3</c:v>
                </c:pt>
                <c:pt idx="5">
                  <c:v>8.0128205128205125E-4</c:v>
                </c:pt>
                <c:pt idx="6">
                  <c:v>9.3215811965811968E-2</c:v>
                </c:pt>
                <c:pt idx="7">
                  <c:v>3.8461538461538464E-2</c:v>
                </c:pt>
                <c:pt idx="8">
                  <c:v>1.8696581196581197E-3</c:v>
                </c:pt>
                <c:pt idx="9">
                  <c:v>8.814102564102564E-3</c:v>
                </c:pt>
                <c:pt idx="10">
                  <c:v>0</c:v>
                </c:pt>
                <c:pt idx="11">
                  <c:v>8.0128205128205125E-4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50-4DB1-980E-13850EE16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Sonde-Namugongo'!$AE$10:$AE$21</c:f>
              <c:numCache>
                <c:formatCode>0</c:formatCode>
                <c:ptCount val="12"/>
                <c:pt idx="0">
                  <c:v>354</c:v>
                </c:pt>
                <c:pt idx="1">
                  <c:v>307</c:v>
                </c:pt>
                <c:pt idx="2">
                  <c:v>305</c:v>
                </c:pt>
                <c:pt idx="3">
                  <c:v>236</c:v>
                </c:pt>
                <c:pt idx="4">
                  <c:v>256</c:v>
                </c:pt>
                <c:pt idx="5">
                  <c:v>251</c:v>
                </c:pt>
                <c:pt idx="6">
                  <c:v>235</c:v>
                </c:pt>
                <c:pt idx="7">
                  <c:v>235</c:v>
                </c:pt>
                <c:pt idx="8">
                  <c:v>297</c:v>
                </c:pt>
                <c:pt idx="9">
                  <c:v>368</c:v>
                </c:pt>
                <c:pt idx="10">
                  <c:v>406</c:v>
                </c:pt>
                <c:pt idx="11">
                  <c:v>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Sonde-Namugongo'!$AF$10:$AF$21</c:f>
              <c:numCache>
                <c:formatCode>0</c:formatCode>
                <c:ptCount val="12"/>
                <c:pt idx="0">
                  <c:v>499</c:v>
                </c:pt>
                <c:pt idx="1">
                  <c:v>464</c:v>
                </c:pt>
                <c:pt idx="2">
                  <c:v>458</c:v>
                </c:pt>
                <c:pt idx="3">
                  <c:v>350</c:v>
                </c:pt>
                <c:pt idx="4">
                  <c:v>378</c:v>
                </c:pt>
                <c:pt idx="5">
                  <c:v>341</c:v>
                </c:pt>
                <c:pt idx="6">
                  <c:v>305</c:v>
                </c:pt>
                <c:pt idx="7">
                  <c:v>305</c:v>
                </c:pt>
                <c:pt idx="8">
                  <c:v>408</c:v>
                </c:pt>
                <c:pt idx="9">
                  <c:v>488</c:v>
                </c:pt>
                <c:pt idx="10">
                  <c:v>560</c:v>
                </c:pt>
                <c:pt idx="11">
                  <c:v>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Sonde-Namugongo'!$C$59:$N$59</c:f>
              <c:numCache>
                <c:formatCode>0.0%</c:formatCode>
                <c:ptCount val="12"/>
                <c:pt idx="0">
                  <c:v>0.29853116315998413</c:v>
                </c:pt>
                <c:pt idx="1">
                  <c:v>0.13715760222310441</c:v>
                </c:pt>
                <c:pt idx="2">
                  <c:v>7.1853910281857877E-2</c:v>
                </c:pt>
                <c:pt idx="3">
                  <c:v>0.10301707026597856</c:v>
                </c:pt>
                <c:pt idx="4">
                  <c:v>4.168320762207225E-3</c:v>
                </c:pt>
                <c:pt idx="5">
                  <c:v>5.954743946010321E-4</c:v>
                </c:pt>
                <c:pt idx="6">
                  <c:v>5.9547439460103213E-2</c:v>
                </c:pt>
                <c:pt idx="7">
                  <c:v>1.7268757443429931E-2</c:v>
                </c:pt>
                <c:pt idx="8">
                  <c:v>1.4886859865025803E-2</c:v>
                </c:pt>
                <c:pt idx="9">
                  <c:v>2.9773719730051607E-3</c:v>
                </c:pt>
                <c:pt idx="10">
                  <c:v>0.28999603017070263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Sonde-Namugongo'!$S$9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Sonde-Namugongo'!$S$10:$S$21</c:f>
              <c:numCache>
                <c:formatCode>0</c:formatCode>
                <c:ptCount val="12"/>
                <c:pt idx="0">
                  <c:v>150</c:v>
                </c:pt>
                <c:pt idx="1">
                  <c:v>148</c:v>
                </c:pt>
                <c:pt idx="2">
                  <c:v>137</c:v>
                </c:pt>
                <c:pt idx="3">
                  <c:v>97</c:v>
                </c:pt>
                <c:pt idx="4">
                  <c:v>98</c:v>
                </c:pt>
                <c:pt idx="5">
                  <c:v>107</c:v>
                </c:pt>
                <c:pt idx="6">
                  <c:v>104</c:v>
                </c:pt>
                <c:pt idx="7">
                  <c:v>87</c:v>
                </c:pt>
                <c:pt idx="8">
                  <c:v>120</c:v>
                </c:pt>
                <c:pt idx="9">
                  <c:v>128</c:v>
                </c:pt>
                <c:pt idx="10">
                  <c:v>166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Sonde-Namugongo'!$T$9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Sonde-Namugongo'!$T$10:$T$21</c:f>
              <c:numCache>
                <c:formatCode>0</c:formatCode>
                <c:ptCount val="12"/>
                <c:pt idx="0">
                  <c:v>62</c:v>
                </c:pt>
                <c:pt idx="1">
                  <c:v>71</c:v>
                </c:pt>
                <c:pt idx="2">
                  <c:v>53</c:v>
                </c:pt>
                <c:pt idx="3">
                  <c:v>46</c:v>
                </c:pt>
                <c:pt idx="4">
                  <c:v>55</c:v>
                </c:pt>
                <c:pt idx="5">
                  <c:v>38</c:v>
                </c:pt>
                <c:pt idx="6">
                  <c:v>39</c:v>
                </c:pt>
                <c:pt idx="7">
                  <c:v>47</c:v>
                </c:pt>
                <c:pt idx="8">
                  <c:v>62</c:v>
                </c:pt>
                <c:pt idx="9">
                  <c:v>78</c:v>
                </c:pt>
                <c:pt idx="10">
                  <c:v>89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Sonde-Namugongo'!$U$9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Sonde-Namugongo'!$U$10:$U$21</c:f>
              <c:numCache>
                <c:formatCode>0</c:formatCode>
                <c:ptCount val="12"/>
                <c:pt idx="0">
                  <c:v>37</c:v>
                </c:pt>
                <c:pt idx="1">
                  <c:v>30</c:v>
                </c:pt>
                <c:pt idx="2">
                  <c:v>40</c:v>
                </c:pt>
                <c:pt idx="3">
                  <c:v>28</c:v>
                </c:pt>
                <c:pt idx="4">
                  <c:v>24</c:v>
                </c:pt>
                <c:pt idx="5">
                  <c:v>28</c:v>
                </c:pt>
                <c:pt idx="6">
                  <c:v>19</c:v>
                </c:pt>
                <c:pt idx="7">
                  <c:v>17</c:v>
                </c:pt>
                <c:pt idx="8">
                  <c:v>30</c:v>
                </c:pt>
                <c:pt idx="9">
                  <c:v>49</c:v>
                </c:pt>
                <c:pt idx="10">
                  <c:v>32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Sonde-Namugongo'!$V$9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Sonde-Namugongo'!$V$10:$V$21</c:f>
              <c:numCache>
                <c:formatCode>0</c:formatCode>
                <c:ptCount val="12"/>
                <c:pt idx="0">
                  <c:v>59</c:v>
                </c:pt>
                <c:pt idx="1">
                  <c:v>36</c:v>
                </c:pt>
                <c:pt idx="2">
                  <c:v>46</c:v>
                </c:pt>
                <c:pt idx="3">
                  <c:v>40</c:v>
                </c:pt>
                <c:pt idx="4">
                  <c:v>32</c:v>
                </c:pt>
                <c:pt idx="5">
                  <c:v>31</c:v>
                </c:pt>
                <c:pt idx="6">
                  <c:v>30</c:v>
                </c:pt>
                <c:pt idx="7">
                  <c:v>33</c:v>
                </c:pt>
                <c:pt idx="8">
                  <c:v>44</c:v>
                </c:pt>
                <c:pt idx="9">
                  <c:v>50</c:v>
                </c:pt>
                <c:pt idx="10">
                  <c:v>58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Sonde-Namugongo'!$W$9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Sonde-Namugongo'!$W$10:$W$21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Sonde-Namugongo'!$X$9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Sonde-Namugongo'!$Y$9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Sonde-Namugongo'!$Y$10:$Y$21</c:f>
              <c:numCache>
                <c:formatCode>0</c:formatCode>
                <c:ptCount val="12"/>
                <c:pt idx="0">
                  <c:v>16</c:v>
                </c:pt>
                <c:pt idx="1">
                  <c:v>12</c:v>
                </c:pt>
                <c:pt idx="2">
                  <c:v>19</c:v>
                </c:pt>
                <c:pt idx="3">
                  <c:v>13</c:v>
                </c:pt>
                <c:pt idx="4">
                  <c:v>32</c:v>
                </c:pt>
                <c:pt idx="5">
                  <c:v>33</c:v>
                </c:pt>
                <c:pt idx="6">
                  <c:v>29</c:v>
                </c:pt>
                <c:pt idx="7">
                  <c:v>35</c:v>
                </c:pt>
                <c:pt idx="8">
                  <c:v>24</c:v>
                </c:pt>
                <c:pt idx="9">
                  <c:v>33</c:v>
                </c:pt>
                <c:pt idx="10">
                  <c:v>37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Sonde-Namugongo'!$Z$9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Sonde-Namugongo'!$Z$10:$Z$21</c:f>
              <c:numCache>
                <c:formatCode>0</c:formatCode>
                <c:ptCount val="12"/>
                <c:pt idx="0">
                  <c:v>16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9</c:v>
                </c:pt>
                <c:pt idx="9">
                  <c:v>13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Sonde-Namugongo'!$AA$9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Sonde-Namugongo'!$AA$10:$AA$21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10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Sonde-Namugongo'!$AB$9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Sonde-Namugongo'!$AB$10:$AB$21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Sonde-Namugongo'!$AC$9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Sonde-Namugongo'!$AC$10:$AC$21</c:f>
              <c:numCache>
                <c:formatCode>0</c:formatCode>
                <c:ptCount val="12"/>
                <c:pt idx="0">
                  <c:v>145</c:v>
                </c:pt>
                <c:pt idx="1">
                  <c:v>157</c:v>
                </c:pt>
                <c:pt idx="2">
                  <c:v>153</c:v>
                </c:pt>
                <c:pt idx="3">
                  <c:v>114</c:v>
                </c:pt>
                <c:pt idx="4">
                  <c:v>122</c:v>
                </c:pt>
                <c:pt idx="5">
                  <c:v>90</c:v>
                </c:pt>
                <c:pt idx="6">
                  <c:v>70</c:v>
                </c:pt>
                <c:pt idx="7">
                  <c:v>70</c:v>
                </c:pt>
                <c:pt idx="8">
                  <c:v>111</c:v>
                </c:pt>
                <c:pt idx="9">
                  <c:v>120</c:v>
                </c:pt>
                <c:pt idx="10">
                  <c:v>154</c:v>
                </c:pt>
                <c:pt idx="11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Sonde-Namugongo'!$AD$9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Sonde-Namugongo'!$AD$10:$AD$21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Sonde-Namugongo'!$C$60:$N$60</c:f>
              <c:numCache>
                <c:formatCode>0.00%</c:formatCode>
                <c:ptCount val="12"/>
                <c:pt idx="0">
                  <c:v>0.42046407604137548</c:v>
                </c:pt>
                <c:pt idx="1">
                  <c:v>0.19317864131954152</c:v>
                </c:pt>
                <c:pt idx="2">
                  <c:v>0.10120212468549064</c:v>
                </c:pt>
                <c:pt idx="3">
                  <c:v>0.14509365389991613</c:v>
                </c:pt>
                <c:pt idx="4">
                  <c:v>5.8708414872798431E-3</c:v>
                </c:pt>
                <c:pt idx="5">
                  <c:v>8.3869164103997763E-4</c:v>
                </c:pt>
                <c:pt idx="6">
                  <c:v>8.3869164103997765E-2</c:v>
                </c:pt>
                <c:pt idx="7">
                  <c:v>2.4322057590159353E-2</c:v>
                </c:pt>
                <c:pt idx="8">
                  <c:v>2.0967291025999441E-2</c:v>
                </c:pt>
                <c:pt idx="9">
                  <c:v>4.1934582051998881E-3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'[3]24.09.19-Ssonde 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'[3]24.09.19-Ssonde 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'[3]24.09.19-Ssonde -Namugongo'!$AE$10:$AE$21</c:f>
              <c:numCache>
                <c:formatCode>General</c:formatCode>
                <c:ptCount val="12"/>
                <c:pt idx="0">
                  <c:v>354</c:v>
                </c:pt>
                <c:pt idx="1">
                  <c:v>307</c:v>
                </c:pt>
                <c:pt idx="2">
                  <c:v>305</c:v>
                </c:pt>
                <c:pt idx="3">
                  <c:v>236</c:v>
                </c:pt>
                <c:pt idx="4">
                  <c:v>256</c:v>
                </c:pt>
                <c:pt idx="5">
                  <c:v>251</c:v>
                </c:pt>
                <c:pt idx="6">
                  <c:v>235</c:v>
                </c:pt>
                <c:pt idx="7">
                  <c:v>235</c:v>
                </c:pt>
                <c:pt idx="8">
                  <c:v>297</c:v>
                </c:pt>
                <c:pt idx="9">
                  <c:v>368</c:v>
                </c:pt>
                <c:pt idx="10">
                  <c:v>406</c:v>
                </c:pt>
                <c:pt idx="11">
                  <c:v>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FF-4CAC-AA03-F6369760BCA6}"/>
            </c:ext>
          </c:extLst>
        </c:ser>
        <c:ser>
          <c:idx val="1"/>
          <c:order val="1"/>
          <c:tx>
            <c:strRef>
              <c:f>'[3]24.09.19-Ssonde 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'[3]24.09.19-Ssonde 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'[3]24.09.19-Ssonde -Namugongo'!$AF$10:$AF$21</c:f>
              <c:numCache>
                <c:formatCode>General</c:formatCode>
                <c:ptCount val="12"/>
                <c:pt idx="0">
                  <c:v>499</c:v>
                </c:pt>
                <c:pt idx="1">
                  <c:v>464</c:v>
                </c:pt>
                <c:pt idx="2">
                  <c:v>458</c:v>
                </c:pt>
                <c:pt idx="3">
                  <c:v>350</c:v>
                </c:pt>
                <c:pt idx="4">
                  <c:v>378</c:v>
                </c:pt>
                <c:pt idx="5">
                  <c:v>341</c:v>
                </c:pt>
                <c:pt idx="6">
                  <c:v>305</c:v>
                </c:pt>
                <c:pt idx="7">
                  <c:v>305</c:v>
                </c:pt>
                <c:pt idx="8">
                  <c:v>408</c:v>
                </c:pt>
                <c:pt idx="9">
                  <c:v>488</c:v>
                </c:pt>
                <c:pt idx="10">
                  <c:v>560</c:v>
                </c:pt>
                <c:pt idx="11">
                  <c:v>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FF-4CAC-AA03-F6369760B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81-4A5F-A480-F130C1A6B8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81-4A5F-A480-F130C1A6B8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81-4A5F-A480-F130C1A6B8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281-4A5F-A480-F130C1A6B8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81-4A5F-A480-F130C1A6B8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281-4A5F-A480-F130C1A6B8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281-4A5F-A480-F130C1A6B84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281-4A5F-A480-F130C1A6B84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281-4A5F-A480-F130C1A6B84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281-4A5F-A480-F130C1A6B84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281-4A5F-A480-F130C1A6B84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281-4A5F-A480-F130C1A6B84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281-4A5F-A480-F130C1A6B8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'[3]24.09.19-Ssonde 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'[3]24.09.19-Ssonde -Namugongo'!$C$59:$N$59</c:f>
              <c:numCache>
                <c:formatCode>General</c:formatCode>
                <c:ptCount val="12"/>
                <c:pt idx="0">
                  <c:v>0.29853116315998413</c:v>
                </c:pt>
                <c:pt idx="1">
                  <c:v>0.13715760222310441</c:v>
                </c:pt>
                <c:pt idx="2">
                  <c:v>7.1853910281857877E-2</c:v>
                </c:pt>
                <c:pt idx="3">
                  <c:v>0.10301707026597856</c:v>
                </c:pt>
                <c:pt idx="4">
                  <c:v>4.168320762207225E-3</c:v>
                </c:pt>
                <c:pt idx="5">
                  <c:v>5.954743946010321E-4</c:v>
                </c:pt>
                <c:pt idx="6">
                  <c:v>5.9547439460103213E-2</c:v>
                </c:pt>
                <c:pt idx="7">
                  <c:v>1.7268757443429931E-2</c:v>
                </c:pt>
                <c:pt idx="8">
                  <c:v>1.4886859865025803E-2</c:v>
                </c:pt>
                <c:pt idx="9">
                  <c:v>2.9773719730051607E-3</c:v>
                </c:pt>
                <c:pt idx="10">
                  <c:v>0.28999603017070263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281-4A5F-A480-F130C1A6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138-4CFE-A319-FD771F732C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138-4CFE-A319-FD771F732C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138-4CFE-A319-FD771F732C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138-4CFE-A319-FD771F732C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138-4CFE-A319-FD771F732C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138-4CFE-A319-FD771F732C6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138-4CFE-A319-FD771F732C6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138-4CFE-A319-FD771F732C6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138-4CFE-A319-FD771F732C6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138-4CFE-A319-FD771F732C6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138-4CFE-A319-FD771F732C6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138-4CFE-A319-FD771F732C6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38-4CFE-A319-FD771F732C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'[3]24.09.19-Ssonde 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'[3]24.09.19-Ssonde -Namugongo'!$C$60:$N$60</c:f>
              <c:numCache>
                <c:formatCode>General</c:formatCode>
                <c:ptCount val="12"/>
                <c:pt idx="0">
                  <c:v>0.42046407604137548</c:v>
                </c:pt>
                <c:pt idx="1">
                  <c:v>0.19317864131954152</c:v>
                </c:pt>
                <c:pt idx="2">
                  <c:v>0.10120212468549064</c:v>
                </c:pt>
                <c:pt idx="3">
                  <c:v>0.14509365389991613</c:v>
                </c:pt>
                <c:pt idx="4">
                  <c:v>5.8708414872798431E-3</c:v>
                </c:pt>
                <c:pt idx="5">
                  <c:v>8.3869164103997763E-4</c:v>
                </c:pt>
                <c:pt idx="6">
                  <c:v>8.3869164103997765E-2</c:v>
                </c:pt>
                <c:pt idx="7">
                  <c:v>2.4322057590159353E-2</c:v>
                </c:pt>
                <c:pt idx="8">
                  <c:v>2.0967291025999441E-2</c:v>
                </c:pt>
                <c:pt idx="9">
                  <c:v>4.1934582051998881E-3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138-4CFE-A319-FD771F73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Namugongo-Sonde'!$AE$9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Namugongo-Sonde'!$AE$10:$AE$21</c:f>
              <c:numCache>
                <c:formatCode>0</c:formatCode>
                <c:ptCount val="12"/>
                <c:pt idx="0">
                  <c:v>223</c:v>
                </c:pt>
                <c:pt idx="1">
                  <c:v>341</c:v>
                </c:pt>
                <c:pt idx="2">
                  <c:v>258</c:v>
                </c:pt>
                <c:pt idx="3">
                  <c:v>262</c:v>
                </c:pt>
                <c:pt idx="4">
                  <c:v>246</c:v>
                </c:pt>
                <c:pt idx="5">
                  <c:v>318</c:v>
                </c:pt>
                <c:pt idx="6">
                  <c:v>267</c:v>
                </c:pt>
                <c:pt idx="7">
                  <c:v>262</c:v>
                </c:pt>
                <c:pt idx="8">
                  <c:v>335</c:v>
                </c:pt>
                <c:pt idx="9">
                  <c:v>308</c:v>
                </c:pt>
                <c:pt idx="10">
                  <c:v>407</c:v>
                </c:pt>
                <c:pt idx="11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Namugongo-Sonde'!$AF$9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Namugongo-Sonde'!$AF$10:$AF$21</c:f>
              <c:numCache>
                <c:formatCode>0</c:formatCode>
                <c:ptCount val="12"/>
                <c:pt idx="0">
                  <c:v>319</c:v>
                </c:pt>
                <c:pt idx="1">
                  <c:v>468</c:v>
                </c:pt>
                <c:pt idx="2">
                  <c:v>386</c:v>
                </c:pt>
                <c:pt idx="3">
                  <c:v>409</c:v>
                </c:pt>
                <c:pt idx="4">
                  <c:v>407</c:v>
                </c:pt>
                <c:pt idx="5">
                  <c:v>440</c:v>
                </c:pt>
                <c:pt idx="6">
                  <c:v>382</c:v>
                </c:pt>
                <c:pt idx="7">
                  <c:v>380</c:v>
                </c:pt>
                <c:pt idx="8">
                  <c:v>455</c:v>
                </c:pt>
                <c:pt idx="9">
                  <c:v>414</c:v>
                </c:pt>
                <c:pt idx="10">
                  <c:v>568</c:v>
                </c:pt>
                <c:pt idx="11">
                  <c:v>536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Namugongo-Sonde'!$C$59:$N$59</c:f>
              <c:numCache>
                <c:formatCode>0.0%</c:formatCode>
                <c:ptCount val="12"/>
                <c:pt idx="0">
                  <c:v>0.23663826491092177</c:v>
                </c:pt>
                <c:pt idx="1">
                  <c:v>0.18880712625871418</c:v>
                </c:pt>
                <c:pt idx="2">
                  <c:v>7.0487993803253296E-2</c:v>
                </c:pt>
                <c:pt idx="3">
                  <c:v>9.7598760650658409E-2</c:v>
                </c:pt>
                <c:pt idx="4">
                  <c:v>4.8412083656080556E-3</c:v>
                </c:pt>
                <c:pt idx="5">
                  <c:v>1.1618900077459333E-3</c:v>
                </c:pt>
                <c:pt idx="6">
                  <c:v>5.9643687064291247E-2</c:v>
                </c:pt>
                <c:pt idx="7">
                  <c:v>3.195197521301317E-2</c:v>
                </c:pt>
                <c:pt idx="8">
                  <c:v>1.1618900077459333E-3</c:v>
                </c:pt>
                <c:pt idx="9">
                  <c:v>3.8729666924864447E-3</c:v>
                </c:pt>
                <c:pt idx="10">
                  <c:v>0.30364058869093724</c:v>
                </c:pt>
                <c:pt idx="11">
                  <c:v>1.9364833462432224E-4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Namugongo-Sonde'!$S$9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Namugongo-Sonde'!$S$10:$S$21</c:f>
              <c:numCache>
                <c:formatCode>0</c:formatCode>
                <c:ptCount val="12"/>
                <c:pt idx="0">
                  <c:v>87</c:v>
                </c:pt>
                <c:pt idx="1">
                  <c:v>113</c:v>
                </c:pt>
                <c:pt idx="2">
                  <c:v>74</c:v>
                </c:pt>
                <c:pt idx="3">
                  <c:v>99</c:v>
                </c:pt>
                <c:pt idx="4">
                  <c:v>79</c:v>
                </c:pt>
                <c:pt idx="5">
                  <c:v>73</c:v>
                </c:pt>
                <c:pt idx="6">
                  <c:v>74</c:v>
                </c:pt>
                <c:pt idx="7">
                  <c:v>78</c:v>
                </c:pt>
                <c:pt idx="8">
                  <c:v>109</c:v>
                </c:pt>
                <c:pt idx="9">
                  <c:v>120</c:v>
                </c:pt>
                <c:pt idx="10">
                  <c:v>164</c:v>
                </c:pt>
                <c:pt idx="11">
                  <c:v>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Namugongo-Sonde'!$T$9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Namugongo-Sonde'!$T$10:$T$21</c:f>
              <c:numCache>
                <c:formatCode>0</c:formatCode>
                <c:ptCount val="12"/>
                <c:pt idx="0">
                  <c:v>61</c:v>
                </c:pt>
                <c:pt idx="1">
                  <c:v>105</c:v>
                </c:pt>
                <c:pt idx="2">
                  <c:v>75</c:v>
                </c:pt>
                <c:pt idx="3">
                  <c:v>58</c:v>
                </c:pt>
                <c:pt idx="4">
                  <c:v>64</c:v>
                </c:pt>
                <c:pt idx="5">
                  <c:v>87</c:v>
                </c:pt>
                <c:pt idx="6">
                  <c:v>75</c:v>
                </c:pt>
                <c:pt idx="7">
                  <c:v>58</c:v>
                </c:pt>
                <c:pt idx="8">
                  <c:v>82</c:v>
                </c:pt>
                <c:pt idx="9">
                  <c:v>82</c:v>
                </c:pt>
                <c:pt idx="10">
                  <c:v>116</c:v>
                </c:pt>
                <c:pt idx="11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Namugongo-Sonde'!$U$9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Namugongo-Sonde'!$U$10:$U$21</c:f>
              <c:numCache>
                <c:formatCode>0</c:formatCode>
                <c:ptCount val="12"/>
                <c:pt idx="0">
                  <c:v>31</c:v>
                </c:pt>
                <c:pt idx="1">
                  <c:v>41</c:v>
                </c:pt>
                <c:pt idx="2">
                  <c:v>22</c:v>
                </c:pt>
                <c:pt idx="3">
                  <c:v>34</c:v>
                </c:pt>
                <c:pt idx="4">
                  <c:v>19</c:v>
                </c:pt>
                <c:pt idx="5">
                  <c:v>34</c:v>
                </c:pt>
                <c:pt idx="6">
                  <c:v>26</c:v>
                </c:pt>
                <c:pt idx="7">
                  <c:v>35</c:v>
                </c:pt>
                <c:pt idx="8">
                  <c:v>29</c:v>
                </c:pt>
                <c:pt idx="9">
                  <c:v>27</c:v>
                </c:pt>
                <c:pt idx="10">
                  <c:v>34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Namugongo-Sonde'!$V$9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Namugongo-Sonde'!$V$10:$V$21</c:f>
              <c:numCache>
                <c:formatCode>0</c:formatCode>
                <c:ptCount val="12"/>
                <c:pt idx="0">
                  <c:v>24</c:v>
                </c:pt>
                <c:pt idx="1">
                  <c:v>49</c:v>
                </c:pt>
                <c:pt idx="2">
                  <c:v>53</c:v>
                </c:pt>
                <c:pt idx="3">
                  <c:v>34</c:v>
                </c:pt>
                <c:pt idx="4">
                  <c:v>40</c:v>
                </c:pt>
                <c:pt idx="5">
                  <c:v>49</c:v>
                </c:pt>
                <c:pt idx="6">
                  <c:v>39</c:v>
                </c:pt>
                <c:pt idx="7">
                  <c:v>40</c:v>
                </c:pt>
                <c:pt idx="8">
                  <c:v>55</c:v>
                </c:pt>
                <c:pt idx="9">
                  <c:v>37</c:v>
                </c:pt>
                <c:pt idx="10">
                  <c:v>39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Namugongo-Sonde'!$W$9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Namugongo-Sonde'!$X$9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Namugongo-Sonde'!$Y$9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Namugongo-Sonde'!$Y$10:$Y$21</c:f>
              <c:numCache>
                <c:formatCode>0</c:formatCode>
                <c:ptCount val="12"/>
                <c:pt idx="0">
                  <c:v>12</c:v>
                </c:pt>
                <c:pt idx="1">
                  <c:v>26</c:v>
                </c:pt>
                <c:pt idx="2">
                  <c:v>14</c:v>
                </c:pt>
                <c:pt idx="3">
                  <c:v>29</c:v>
                </c:pt>
                <c:pt idx="4">
                  <c:v>27</c:v>
                </c:pt>
                <c:pt idx="5">
                  <c:v>41</c:v>
                </c:pt>
                <c:pt idx="6">
                  <c:v>31</c:v>
                </c:pt>
                <c:pt idx="7">
                  <c:v>31</c:v>
                </c:pt>
                <c:pt idx="8">
                  <c:v>32</c:v>
                </c:pt>
                <c:pt idx="9">
                  <c:v>27</c:v>
                </c:pt>
                <c:pt idx="10">
                  <c:v>22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Namugongo-Sonde'!$Z$9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Namugongo-Sonde'!$Z$10:$Z$21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16</c:v>
                </c:pt>
                <c:pt idx="3">
                  <c:v>6</c:v>
                </c:pt>
                <c:pt idx="4">
                  <c:v>14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26</c:v>
                </c:pt>
                <c:pt idx="9">
                  <c:v>10</c:v>
                </c:pt>
                <c:pt idx="10">
                  <c:v>11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Namugongo-Sonde'!$AA$9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Namugongo-Sonde'!$AB$9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Namugongo-Sonde'!$AC$9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Namugongo-Sonde'!$AC$10:$AC$21</c:f>
              <c:numCache>
                <c:formatCode>0</c:formatCode>
                <c:ptCount val="12"/>
                <c:pt idx="0">
                  <c:v>96</c:v>
                </c:pt>
                <c:pt idx="1">
                  <c:v>127</c:v>
                </c:pt>
                <c:pt idx="2">
                  <c:v>128</c:v>
                </c:pt>
                <c:pt idx="3">
                  <c:v>147</c:v>
                </c:pt>
                <c:pt idx="4">
                  <c:v>161</c:v>
                </c:pt>
                <c:pt idx="5">
                  <c:v>122</c:v>
                </c:pt>
                <c:pt idx="6">
                  <c:v>115</c:v>
                </c:pt>
                <c:pt idx="7">
                  <c:v>118</c:v>
                </c:pt>
                <c:pt idx="8">
                  <c:v>120</c:v>
                </c:pt>
                <c:pt idx="9">
                  <c:v>106</c:v>
                </c:pt>
                <c:pt idx="10">
                  <c:v>161</c:v>
                </c:pt>
                <c:pt idx="11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Namugongo-Sonde'!$AD$9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Namugongo-Sonde'!$AD$10:$AD$21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Namugongo-Sonde'!$C$60:$N$60</c:f>
              <c:numCache>
                <c:formatCode>0.00%</c:formatCode>
                <c:ptCount val="12"/>
                <c:pt idx="0">
                  <c:v>0.33982202447163518</c:v>
                </c:pt>
                <c:pt idx="1">
                  <c:v>0.2711345939933259</c:v>
                </c:pt>
                <c:pt idx="2">
                  <c:v>0.10122358175750834</c:v>
                </c:pt>
                <c:pt idx="3">
                  <c:v>0.14015572858731926</c:v>
                </c:pt>
                <c:pt idx="4">
                  <c:v>6.9521690767519462E-3</c:v>
                </c:pt>
                <c:pt idx="5">
                  <c:v>1.6685205784204673E-3</c:v>
                </c:pt>
                <c:pt idx="6">
                  <c:v>8.5650723025583977E-2</c:v>
                </c:pt>
                <c:pt idx="7">
                  <c:v>4.5884315906562848E-2</c:v>
                </c:pt>
                <c:pt idx="8">
                  <c:v>1.6685205784204673E-3</c:v>
                </c:pt>
                <c:pt idx="9">
                  <c:v>5.5617352614015575E-3</c:v>
                </c:pt>
                <c:pt idx="11">
                  <c:v>2.7808676307007786E-4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'[3]24.09.19 Namugongo-Ssonde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'[3]24.09.19 Namugongo-Ssonde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'[3]24.09.19 Namugongo-Ssonde '!$AE$10:$AE$21</c:f>
              <c:numCache>
                <c:formatCode>General</c:formatCode>
                <c:ptCount val="12"/>
                <c:pt idx="0">
                  <c:v>223</c:v>
                </c:pt>
                <c:pt idx="1">
                  <c:v>341</c:v>
                </c:pt>
                <c:pt idx="2">
                  <c:v>258</c:v>
                </c:pt>
                <c:pt idx="3">
                  <c:v>262</c:v>
                </c:pt>
                <c:pt idx="4">
                  <c:v>246</c:v>
                </c:pt>
                <c:pt idx="5">
                  <c:v>318</c:v>
                </c:pt>
                <c:pt idx="6">
                  <c:v>267</c:v>
                </c:pt>
                <c:pt idx="7">
                  <c:v>262</c:v>
                </c:pt>
                <c:pt idx="8">
                  <c:v>335</c:v>
                </c:pt>
                <c:pt idx="9">
                  <c:v>308</c:v>
                </c:pt>
                <c:pt idx="10">
                  <c:v>407</c:v>
                </c:pt>
                <c:pt idx="11">
                  <c:v>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44-4FFD-9886-EBCED37FC530}"/>
            </c:ext>
          </c:extLst>
        </c:ser>
        <c:ser>
          <c:idx val="1"/>
          <c:order val="1"/>
          <c:tx>
            <c:strRef>
              <c:f>'[3]24.09.19 Namugongo-Ssonde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'[3]24.09.19 Namugongo-Ssonde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'[3]24.09.19 Namugongo-Ssonde '!$AF$10:$AF$21</c:f>
              <c:numCache>
                <c:formatCode>General</c:formatCode>
                <c:ptCount val="12"/>
                <c:pt idx="0">
                  <c:v>319</c:v>
                </c:pt>
                <c:pt idx="1">
                  <c:v>468</c:v>
                </c:pt>
                <c:pt idx="2">
                  <c:v>386</c:v>
                </c:pt>
                <c:pt idx="3">
                  <c:v>409</c:v>
                </c:pt>
                <c:pt idx="4">
                  <c:v>407</c:v>
                </c:pt>
                <c:pt idx="5">
                  <c:v>440</c:v>
                </c:pt>
                <c:pt idx="6">
                  <c:v>382</c:v>
                </c:pt>
                <c:pt idx="7">
                  <c:v>380</c:v>
                </c:pt>
                <c:pt idx="8">
                  <c:v>455</c:v>
                </c:pt>
                <c:pt idx="9">
                  <c:v>414</c:v>
                </c:pt>
                <c:pt idx="10">
                  <c:v>568</c:v>
                </c:pt>
                <c:pt idx="11">
                  <c:v>536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44-4FFD-9886-EBCED37FC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72-4F33-92F4-9F1CD059A5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72-4F33-92F4-9F1CD059A5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C72-4F33-92F4-9F1CD059A5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C72-4F33-92F4-9F1CD059A57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72-4F33-92F4-9F1CD059A57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C72-4F33-92F4-9F1CD059A57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C72-4F33-92F4-9F1CD059A57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C72-4F33-92F4-9F1CD059A57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C72-4F33-92F4-9F1CD059A57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C72-4F33-92F4-9F1CD059A57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C72-4F33-92F4-9F1CD059A57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C72-4F33-92F4-9F1CD059A57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C72-4F33-92F4-9F1CD059A5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'[3]24.09.19 Namugongo-Ssonde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'[3]24.09.19 Namugongo-Ssonde '!$C$59:$N$59</c:f>
              <c:numCache>
                <c:formatCode>General</c:formatCode>
                <c:ptCount val="12"/>
                <c:pt idx="0">
                  <c:v>0.23663826491092177</c:v>
                </c:pt>
                <c:pt idx="1">
                  <c:v>0.18880712625871418</c:v>
                </c:pt>
                <c:pt idx="2">
                  <c:v>7.0487993803253296E-2</c:v>
                </c:pt>
                <c:pt idx="3">
                  <c:v>9.7598760650658409E-2</c:v>
                </c:pt>
                <c:pt idx="4">
                  <c:v>4.8412083656080556E-3</c:v>
                </c:pt>
                <c:pt idx="5">
                  <c:v>1.1618900077459333E-3</c:v>
                </c:pt>
                <c:pt idx="6">
                  <c:v>5.9643687064291247E-2</c:v>
                </c:pt>
                <c:pt idx="7">
                  <c:v>3.195197521301317E-2</c:v>
                </c:pt>
                <c:pt idx="8">
                  <c:v>1.1618900077459333E-3</c:v>
                </c:pt>
                <c:pt idx="9">
                  <c:v>3.8729666924864447E-3</c:v>
                </c:pt>
                <c:pt idx="10">
                  <c:v>0.30364058869093724</c:v>
                </c:pt>
                <c:pt idx="11">
                  <c:v>1.9364833462432224E-4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C72-4F33-92F4-9F1CD059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64-4EE7-AB37-042271F120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64-4EE7-AB37-042271F120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64-4EE7-AB37-042271F120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64-4EE7-AB37-042271F120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64-4EE7-AB37-042271F120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64-4EE7-AB37-042271F120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B64-4EE7-AB37-042271F120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B64-4EE7-AB37-042271F120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B64-4EE7-AB37-042271F120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B64-4EE7-AB37-042271F120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B64-4EE7-AB37-042271F120A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B64-4EE7-AB37-042271F120A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B64-4EE7-AB37-042271F120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'[3]24.09.19 Namugongo-Ssonde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'[3]24.09.19 Namugongo-Ssonde '!$C$60:$N$60</c:f>
              <c:numCache>
                <c:formatCode>General</c:formatCode>
                <c:ptCount val="12"/>
                <c:pt idx="0">
                  <c:v>0.33982202447163518</c:v>
                </c:pt>
                <c:pt idx="1">
                  <c:v>0.2711345939933259</c:v>
                </c:pt>
                <c:pt idx="2">
                  <c:v>0.10122358175750834</c:v>
                </c:pt>
                <c:pt idx="3">
                  <c:v>0.14015572858731926</c:v>
                </c:pt>
                <c:pt idx="4">
                  <c:v>6.9521690767519462E-3</c:v>
                </c:pt>
                <c:pt idx="5">
                  <c:v>1.6685205784204673E-3</c:v>
                </c:pt>
                <c:pt idx="6">
                  <c:v>8.5650723025583977E-2</c:v>
                </c:pt>
                <c:pt idx="7">
                  <c:v>4.5884315906562848E-2</c:v>
                </c:pt>
                <c:pt idx="8">
                  <c:v>1.6685205784204673E-3</c:v>
                </c:pt>
                <c:pt idx="9">
                  <c:v>5.5617352614015575E-3</c:v>
                </c:pt>
                <c:pt idx="10">
                  <c:v>0</c:v>
                </c:pt>
                <c:pt idx="11">
                  <c:v>2.7808676307007786E-4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B64-4EE7-AB37-042271F12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Sonde-Namugongo'!$AE$10:$AE$21</c:f>
              <c:numCache>
                <c:formatCode>0</c:formatCode>
                <c:ptCount val="12"/>
                <c:pt idx="0">
                  <c:v>328</c:v>
                </c:pt>
                <c:pt idx="1">
                  <c:v>332</c:v>
                </c:pt>
                <c:pt idx="2">
                  <c:v>299</c:v>
                </c:pt>
                <c:pt idx="3">
                  <c:v>265</c:v>
                </c:pt>
                <c:pt idx="4">
                  <c:v>225</c:v>
                </c:pt>
                <c:pt idx="5">
                  <c:v>272</c:v>
                </c:pt>
                <c:pt idx="6">
                  <c:v>238</c:v>
                </c:pt>
                <c:pt idx="7">
                  <c:v>243</c:v>
                </c:pt>
                <c:pt idx="8">
                  <c:v>294</c:v>
                </c:pt>
                <c:pt idx="9">
                  <c:v>343</c:v>
                </c:pt>
                <c:pt idx="10">
                  <c:v>340</c:v>
                </c:pt>
                <c:pt idx="11">
                  <c:v>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Sonde-Namugongo'!$AF$10:$AF$21</c:f>
              <c:numCache>
                <c:formatCode>0</c:formatCode>
                <c:ptCount val="12"/>
                <c:pt idx="0">
                  <c:v>509</c:v>
                </c:pt>
                <c:pt idx="1">
                  <c:v>536</c:v>
                </c:pt>
                <c:pt idx="2">
                  <c:v>420</c:v>
                </c:pt>
                <c:pt idx="3">
                  <c:v>378</c:v>
                </c:pt>
                <c:pt idx="4">
                  <c:v>329</c:v>
                </c:pt>
                <c:pt idx="5">
                  <c:v>345</c:v>
                </c:pt>
                <c:pt idx="6">
                  <c:v>316</c:v>
                </c:pt>
                <c:pt idx="7">
                  <c:v>326</c:v>
                </c:pt>
                <c:pt idx="8">
                  <c:v>396</c:v>
                </c:pt>
                <c:pt idx="9">
                  <c:v>459</c:v>
                </c:pt>
                <c:pt idx="10">
                  <c:v>451</c:v>
                </c:pt>
                <c:pt idx="11">
                  <c:v>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Sonde-Namugongo'!$C$59:$N$59</c:f>
              <c:numCache>
                <c:formatCode>0.0%</c:formatCode>
                <c:ptCount val="12"/>
                <c:pt idx="0">
                  <c:v>0.31827557755775576</c:v>
                </c:pt>
                <c:pt idx="1">
                  <c:v>0.13840759075907591</c:v>
                </c:pt>
                <c:pt idx="2">
                  <c:v>6.146864686468647E-2</c:v>
                </c:pt>
                <c:pt idx="3">
                  <c:v>9.0759075907590761E-2</c:v>
                </c:pt>
                <c:pt idx="4">
                  <c:v>1.6501650165016502E-3</c:v>
                </c:pt>
                <c:pt idx="5">
                  <c:v>7.0132013201320131E-3</c:v>
                </c:pt>
                <c:pt idx="6">
                  <c:v>5.3836633663366336E-2</c:v>
                </c:pt>
                <c:pt idx="7">
                  <c:v>2.1658415841584157E-2</c:v>
                </c:pt>
                <c:pt idx="8">
                  <c:v>1.0932343234323433E-2</c:v>
                </c:pt>
                <c:pt idx="9">
                  <c:v>3.7128712871287127E-3</c:v>
                </c:pt>
                <c:pt idx="10">
                  <c:v>0.2922854785478548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Sonde-Namugongo'!$S$9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Sonde-Namugongo'!$S$10:$S$21</c:f>
              <c:numCache>
                <c:formatCode>0</c:formatCode>
                <c:ptCount val="12"/>
                <c:pt idx="0">
                  <c:v>167</c:v>
                </c:pt>
                <c:pt idx="1">
                  <c:v>156</c:v>
                </c:pt>
                <c:pt idx="2">
                  <c:v>136</c:v>
                </c:pt>
                <c:pt idx="3">
                  <c:v>120</c:v>
                </c:pt>
                <c:pt idx="4">
                  <c:v>96</c:v>
                </c:pt>
                <c:pt idx="5">
                  <c:v>124</c:v>
                </c:pt>
                <c:pt idx="6">
                  <c:v>103</c:v>
                </c:pt>
                <c:pt idx="7">
                  <c:v>103</c:v>
                </c:pt>
                <c:pt idx="8">
                  <c:v>132</c:v>
                </c:pt>
                <c:pt idx="9">
                  <c:v>159</c:v>
                </c:pt>
                <c:pt idx="10">
                  <c:v>149</c:v>
                </c:pt>
                <c:pt idx="1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Sonde-Namugongo'!$T$9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Sonde-Namugongo'!$T$10:$T$21</c:f>
              <c:numCache>
                <c:formatCode>0</c:formatCode>
                <c:ptCount val="12"/>
                <c:pt idx="0">
                  <c:v>73</c:v>
                </c:pt>
                <c:pt idx="1">
                  <c:v>72</c:v>
                </c:pt>
                <c:pt idx="2">
                  <c:v>57</c:v>
                </c:pt>
                <c:pt idx="3">
                  <c:v>49</c:v>
                </c:pt>
                <c:pt idx="4">
                  <c:v>44</c:v>
                </c:pt>
                <c:pt idx="5">
                  <c:v>46</c:v>
                </c:pt>
                <c:pt idx="6">
                  <c:v>41</c:v>
                </c:pt>
                <c:pt idx="7">
                  <c:v>51</c:v>
                </c:pt>
                <c:pt idx="8">
                  <c:v>57</c:v>
                </c:pt>
                <c:pt idx="9">
                  <c:v>69</c:v>
                </c:pt>
                <c:pt idx="10">
                  <c:v>66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Sonde-Namugongo'!$U$9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Sonde-Namugongo'!$U$10:$U$21</c:f>
              <c:numCache>
                <c:formatCode>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25</c:v>
                </c:pt>
                <c:pt idx="3">
                  <c:v>26</c:v>
                </c:pt>
                <c:pt idx="4">
                  <c:v>18</c:v>
                </c:pt>
                <c:pt idx="5">
                  <c:v>38</c:v>
                </c:pt>
                <c:pt idx="6">
                  <c:v>20</c:v>
                </c:pt>
                <c:pt idx="7">
                  <c:v>24</c:v>
                </c:pt>
                <c:pt idx="8">
                  <c:v>18</c:v>
                </c:pt>
                <c:pt idx="9">
                  <c:v>31</c:v>
                </c:pt>
                <c:pt idx="10">
                  <c:v>27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Sonde-Namugongo'!$V$9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Sonde-Namugongo'!$V$10:$V$21</c:f>
              <c:numCache>
                <c:formatCode>0</c:formatCode>
                <c:ptCount val="12"/>
                <c:pt idx="0">
                  <c:v>49</c:v>
                </c:pt>
                <c:pt idx="1">
                  <c:v>45</c:v>
                </c:pt>
                <c:pt idx="2">
                  <c:v>43</c:v>
                </c:pt>
                <c:pt idx="3">
                  <c:v>34</c:v>
                </c:pt>
                <c:pt idx="4">
                  <c:v>26</c:v>
                </c:pt>
                <c:pt idx="5">
                  <c:v>27</c:v>
                </c:pt>
                <c:pt idx="6">
                  <c:v>31</c:v>
                </c:pt>
                <c:pt idx="7">
                  <c:v>36</c:v>
                </c:pt>
                <c:pt idx="8">
                  <c:v>47</c:v>
                </c:pt>
                <c:pt idx="9">
                  <c:v>38</c:v>
                </c:pt>
                <c:pt idx="10">
                  <c:v>35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Sonde-Namugongo'!$W$9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Sonde-Namugongo'!$X$9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Sonde-Namugongo'!$Y$9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Sonde-Namugongo'!$Y$10:$Y$21</c:f>
              <c:numCache>
                <c:formatCode>0</c:formatCode>
                <c:ptCount val="12"/>
                <c:pt idx="0">
                  <c:v>15</c:v>
                </c:pt>
                <c:pt idx="1">
                  <c:v>23</c:v>
                </c:pt>
                <c:pt idx="2">
                  <c:v>18</c:v>
                </c:pt>
                <c:pt idx="3">
                  <c:v>31</c:v>
                </c:pt>
                <c:pt idx="4">
                  <c:v>25</c:v>
                </c:pt>
                <c:pt idx="5">
                  <c:v>23</c:v>
                </c:pt>
                <c:pt idx="6">
                  <c:v>15</c:v>
                </c:pt>
                <c:pt idx="7">
                  <c:v>15</c:v>
                </c:pt>
                <c:pt idx="8">
                  <c:v>27</c:v>
                </c:pt>
                <c:pt idx="9">
                  <c:v>21</c:v>
                </c:pt>
                <c:pt idx="10">
                  <c:v>33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Sonde-Namugongo'!$Z$9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Sonde-Namugongo'!$Z$10:$Z$21</c:f>
              <c:numCache>
                <c:formatCode>0</c:formatCode>
                <c:ptCount val="12"/>
                <c:pt idx="0">
                  <c:v>3</c:v>
                </c:pt>
                <c:pt idx="1">
                  <c:v>12</c:v>
                </c:pt>
                <c:pt idx="2">
                  <c:v>11</c:v>
                </c:pt>
                <c:pt idx="3">
                  <c:v>4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4</c:v>
                </c:pt>
                <c:pt idx="9">
                  <c:v>17</c:v>
                </c:pt>
                <c:pt idx="10">
                  <c:v>7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Sonde-Namugongo'!$AA$9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Sonde-Namugongo'!$AA$10:$AA$21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Sonde-Namugongo'!$AB$9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Sonde-Namugongo'!$AB$10:$AB$21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Sonde-Namugongo'!$AC$9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Sonde-Namugongo'!$AC$10:$AC$21</c:f>
              <c:numCache>
                <c:formatCode>0</c:formatCode>
                <c:ptCount val="12"/>
                <c:pt idx="0">
                  <c:v>181</c:v>
                </c:pt>
                <c:pt idx="1">
                  <c:v>204</c:v>
                </c:pt>
                <c:pt idx="2">
                  <c:v>121</c:v>
                </c:pt>
                <c:pt idx="3">
                  <c:v>113</c:v>
                </c:pt>
                <c:pt idx="4">
                  <c:v>104</c:v>
                </c:pt>
                <c:pt idx="5">
                  <c:v>73</c:v>
                </c:pt>
                <c:pt idx="6">
                  <c:v>78</c:v>
                </c:pt>
                <c:pt idx="7">
                  <c:v>83</c:v>
                </c:pt>
                <c:pt idx="8">
                  <c:v>102</c:v>
                </c:pt>
                <c:pt idx="9">
                  <c:v>116</c:v>
                </c:pt>
                <c:pt idx="10">
                  <c:v>111</c:v>
                </c:pt>
                <c:pt idx="11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Sonde-Namugongo'!$AD$9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Sonde-Namugongo'!$AD$10:$AD$21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Sonde-Namugongo'!$C$60:$N$60</c:f>
              <c:numCache>
                <c:formatCode>0.00%</c:formatCode>
                <c:ptCount val="12"/>
                <c:pt idx="0">
                  <c:v>0.44972311279510346</c:v>
                </c:pt>
                <c:pt idx="1">
                  <c:v>0.1955698047216555</c:v>
                </c:pt>
                <c:pt idx="2">
                  <c:v>8.6855144272806759E-2</c:v>
                </c:pt>
                <c:pt idx="3">
                  <c:v>0.12824249489944622</c:v>
                </c:pt>
                <c:pt idx="4">
                  <c:v>2.331681725444477E-3</c:v>
                </c:pt>
                <c:pt idx="5">
                  <c:v>9.9096473331390274E-3</c:v>
                </c:pt>
                <c:pt idx="6">
                  <c:v>7.6071116292626056E-2</c:v>
                </c:pt>
                <c:pt idx="7">
                  <c:v>3.0603322646458757E-2</c:v>
                </c:pt>
                <c:pt idx="8">
                  <c:v>1.5447391431069659E-2</c:v>
                </c:pt>
                <c:pt idx="9">
                  <c:v>5.2462838822500725E-3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Namugongo-Sonde'!$AE$9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Namugongo-Sonde'!$AE$10:$AE$21</c:f>
              <c:numCache>
                <c:formatCode>0</c:formatCode>
                <c:ptCount val="12"/>
                <c:pt idx="0">
                  <c:v>258</c:v>
                </c:pt>
                <c:pt idx="1">
                  <c:v>314</c:v>
                </c:pt>
                <c:pt idx="2">
                  <c:v>303</c:v>
                </c:pt>
                <c:pt idx="3">
                  <c:v>297</c:v>
                </c:pt>
                <c:pt idx="4">
                  <c:v>284</c:v>
                </c:pt>
                <c:pt idx="5">
                  <c:v>312</c:v>
                </c:pt>
                <c:pt idx="6">
                  <c:v>242</c:v>
                </c:pt>
                <c:pt idx="7">
                  <c:v>381</c:v>
                </c:pt>
                <c:pt idx="8">
                  <c:v>327</c:v>
                </c:pt>
                <c:pt idx="9">
                  <c:v>343</c:v>
                </c:pt>
                <c:pt idx="10">
                  <c:v>390</c:v>
                </c:pt>
                <c:pt idx="11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Namugongo-Sonde'!$AF$9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Namugongo-Sonde'!$AF$10:$AF$21</c:f>
              <c:numCache>
                <c:formatCode>0</c:formatCode>
                <c:ptCount val="12"/>
                <c:pt idx="0">
                  <c:v>375</c:v>
                </c:pt>
                <c:pt idx="1">
                  <c:v>462</c:v>
                </c:pt>
                <c:pt idx="2">
                  <c:v>434</c:v>
                </c:pt>
                <c:pt idx="3">
                  <c:v>434</c:v>
                </c:pt>
                <c:pt idx="4">
                  <c:v>417</c:v>
                </c:pt>
                <c:pt idx="5">
                  <c:v>454</c:v>
                </c:pt>
                <c:pt idx="6">
                  <c:v>373</c:v>
                </c:pt>
                <c:pt idx="7">
                  <c:v>495</c:v>
                </c:pt>
                <c:pt idx="8">
                  <c:v>459</c:v>
                </c:pt>
                <c:pt idx="9">
                  <c:v>477</c:v>
                </c:pt>
                <c:pt idx="10">
                  <c:v>559</c:v>
                </c:pt>
                <c:pt idx="11">
                  <c:v>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Namugongo-Sonde'!$C$59:$N$59</c:f>
              <c:numCache>
                <c:formatCode>0.0%</c:formatCode>
                <c:ptCount val="12"/>
                <c:pt idx="0">
                  <c:v>0.23586604249189774</c:v>
                </c:pt>
                <c:pt idx="1">
                  <c:v>0.19355419517464889</c:v>
                </c:pt>
                <c:pt idx="2">
                  <c:v>6.6438602808786454E-2</c:v>
                </c:pt>
                <c:pt idx="3">
                  <c:v>0.1019085343896291</c:v>
                </c:pt>
                <c:pt idx="4">
                  <c:v>2.5207057976233344E-3</c:v>
                </c:pt>
                <c:pt idx="5">
                  <c:v>1.8005041411595248E-4</c:v>
                </c:pt>
                <c:pt idx="6">
                  <c:v>5.6535830032409078E-2</c:v>
                </c:pt>
                <c:pt idx="7">
                  <c:v>3.0428519985595967E-2</c:v>
                </c:pt>
                <c:pt idx="8">
                  <c:v>1.8005041411595247E-3</c:v>
                </c:pt>
                <c:pt idx="9">
                  <c:v>5.7616132517104793E-3</c:v>
                </c:pt>
                <c:pt idx="10">
                  <c:v>0.30482535109830755</c:v>
                </c:pt>
                <c:pt idx="11">
                  <c:v>1.8005041411595248E-4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Namugongo-Sonde'!$C$60:$N$60</c:f>
              <c:numCache>
                <c:formatCode>0.00%</c:formatCode>
                <c:ptCount val="12"/>
                <c:pt idx="0">
                  <c:v>0.3392903392903393</c:v>
                </c:pt>
                <c:pt idx="1">
                  <c:v>0.27842527842527842</c:v>
                </c:pt>
                <c:pt idx="2">
                  <c:v>9.5571095571095568E-2</c:v>
                </c:pt>
                <c:pt idx="3">
                  <c:v>0.1465941465941466</c:v>
                </c:pt>
                <c:pt idx="4">
                  <c:v>3.6260036260036261E-3</c:v>
                </c:pt>
                <c:pt idx="5">
                  <c:v>2.5900025900025902E-4</c:v>
                </c:pt>
                <c:pt idx="6">
                  <c:v>8.1326081326081323E-2</c:v>
                </c:pt>
                <c:pt idx="7">
                  <c:v>4.3771043771043773E-2</c:v>
                </c:pt>
                <c:pt idx="8">
                  <c:v>2.5900025900025899E-3</c:v>
                </c:pt>
                <c:pt idx="9">
                  <c:v>8.2880082880082886E-3</c:v>
                </c:pt>
                <c:pt idx="11">
                  <c:v>2.5900025900025902E-4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'26.09.19 Sonde-Namugongo-24h'!$AE$9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'26.09.19 Sonde-Namugongo-24h'!$R$10:$R$33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'26.09.19 Sonde-Namugongo-24h'!$AE$10:$AE$33</c:f>
              <c:numCache>
                <c:formatCode>0</c:formatCode>
                <c:ptCount val="24"/>
                <c:pt idx="0">
                  <c:v>316</c:v>
                </c:pt>
                <c:pt idx="1">
                  <c:v>343</c:v>
                </c:pt>
                <c:pt idx="2">
                  <c:v>284</c:v>
                </c:pt>
                <c:pt idx="3">
                  <c:v>267</c:v>
                </c:pt>
                <c:pt idx="4">
                  <c:v>254</c:v>
                </c:pt>
                <c:pt idx="5">
                  <c:v>252</c:v>
                </c:pt>
                <c:pt idx="6">
                  <c:v>243</c:v>
                </c:pt>
                <c:pt idx="7">
                  <c:v>212</c:v>
                </c:pt>
                <c:pt idx="8">
                  <c:v>288</c:v>
                </c:pt>
                <c:pt idx="9">
                  <c:v>348</c:v>
                </c:pt>
                <c:pt idx="10">
                  <c:v>332</c:v>
                </c:pt>
                <c:pt idx="11">
                  <c:v>300</c:v>
                </c:pt>
                <c:pt idx="12">
                  <c:v>279</c:v>
                </c:pt>
                <c:pt idx="13">
                  <c:v>229</c:v>
                </c:pt>
                <c:pt idx="14">
                  <c:v>211</c:v>
                </c:pt>
                <c:pt idx="15">
                  <c:v>141</c:v>
                </c:pt>
                <c:pt idx="16">
                  <c:v>53</c:v>
                </c:pt>
                <c:pt idx="17">
                  <c:v>30</c:v>
                </c:pt>
                <c:pt idx="18">
                  <c:v>32</c:v>
                </c:pt>
                <c:pt idx="19">
                  <c:v>13</c:v>
                </c:pt>
                <c:pt idx="20">
                  <c:v>10</c:v>
                </c:pt>
                <c:pt idx="21">
                  <c:v>18</c:v>
                </c:pt>
                <c:pt idx="22">
                  <c:v>144</c:v>
                </c:pt>
                <c:pt idx="23">
                  <c:v>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'26.09.19 Sonde-Namugongo-24h'!$AF$9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'26.09.19 Sonde-Namugongo-24h'!$R$10:$R$33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'26.09.19 Sonde-Namugongo-24h'!$AF$10:$AF$33</c:f>
              <c:numCache>
                <c:formatCode>0</c:formatCode>
                <c:ptCount val="24"/>
                <c:pt idx="0">
                  <c:v>493</c:v>
                </c:pt>
                <c:pt idx="1">
                  <c:v>527</c:v>
                </c:pt>
                <c:pt idx="2">
                  <c:v>430</c:v>
                </c:pt>
                <c:pt idx="3">
                  <c:v>471</c:v>
                </c:pt>
                <c:pt idx="4">
                  <c:v>381</c:v>
                </c:pt>
                <c:pt idx="5">
                  <c:v>343</c:v>
                </c:pt>
                <c:pt idx="6">
                  <c:v>341</c:v>
                </c:pt>
                <c:pt idx="7">
                  <c:v>266</c:v>
                </c:pt>
                <c:pt idx="8">
                  <c:v>407</c:v>
                </c:pt>
                <c:pt idx="9">
                  <c:v>494</c:v>
                </c:pt>
                <c:pt idx="10">
                  <c:v>463</c:v>
                </c:pt>
                <c:pt idx="11">
                  <c:v>379</c:v>
                </c:pt>
                <c:pt idx="12">
                  <c:v>385</c:v>
                </c:pt>
                <c:pt idx="13">
                  <c:v>353</c:v>
                </c:pt>
                <c:pt idx="14">
                  <c:v>321</c:v>
                </c:pt>
                <c:pt idx="15">
                  <c:v>185</c:v>
                </c:pt>
                <c:pt idx="16">
                  <c:v>85</c:v>
                </c:pt>
                <c:pt idx="17">
                  <c:v>55</c:v>
                </c:pt>
                <c:pt idx="18">
                  <c:v>55</c:v>
                </c:pt>
                <c:pt idx="19">
                  <c:v>18</c:v>
                </c:pt>
                <c:pt idx="20">
                  <c:v>13</c:v>
                </c:pt>
                <c:pt idx="21">
                  <c:v>25</c:v>
                </c:pt>
                <c:pt idx="22">
                  <c:v>167</c:v>
                </c:pt>
                <c:pt idx="23">
                  <c:v>435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'26.09.19 Sonde-Namugongo-24h'!$C$9:$N$9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'26.09.19 Sonde-Namugongo-24h'!$C$107:$N$107</c:f>
              <c:numCache>
                <c:formatCode>0.0%</c:formatCode>
                <c:ptCount val="12"/>
                <c:pt idx="0">
                  <c:v>0.2822899041173153</c:v>
                </c:pt>
                <c:pt idx="1">
                  <c:v>0.16680767061477722</c:v>
                </c:pt>
                <c:pt idx="2">
                  <c:v>5.9362662154540329E-2</c:v>
                </c:pt>
                <c:pt idx="3">
                  <c:v>0.10067681895093063</c:v>
                </c:pt>
                <c:pt idx="4">
                  <c:v>4.2301184433164128E-3</c:v>
                </c:pt>
                <c:pt idx="5">
                  <c:v>1.6920473773265651E-3</c:v>
                </c:pt>
                <c:pt idx="6">
                  <c:v>5.6542583192329382E-2</c:v>
                </c:pt>
                <c:pt idx="7">
                  <c:v>1.5369430344049634E-2</c:v>
                </c:pt>
                <c:pt idx="8">
                  <c:v>1.1985335589396504E-2</c:v>
                </c:pt>
                <c:pt idx="9">
                  <c:v>3.102086858432036E-3</c:v>
                </c:pt>
                <c:pt idx="10">
                  <c:v>0.29794134235758601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'26.09.19 Sonde-Namugongo-24h'!$C$9:$N$9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'26.09.19 Sonde-Namugongo-24h'!$C$108:$N$108</c:f>
              <c:numCache>
                <c:formatCode>0.00%</c:formatCode>
                <c:ptCount val="12"/>
                <c:pt idx="0">
                  <c:v>0.40208877284595301</c:v>
                </c:pt>
                <c:pt idx="1">
                  <c:v>0.23759791122715404</c:v>
                </c:pt>
                <c:pt idx="2">
                  <c:v>8.455513155252059E-2</c:v>
                </c:pt>
                <c:pt idx="3">
                  <c:v>0.14340228961638884</c:v>
                </c:pt>
                <c:pt idx="4">
                  <c:v>6.0253062864028921E-3</c:v>
                </c:pt>
                <c:pt idx="5">
                  <c:v>2.4101225145611569E-3</c:v>
                </c:pt>
                <c:pt idx="6">
                  <c:v>8.0538260694918665E-2</c:v>
                </c:pt>
                <c:pt idx="7">
                  <c:v>2.1891946173930508E-2</c:v>
                </c:pt>
                <c:pt idx="8">
                  <c:v>1.7071701144808195E-2</c:v>
                </c:pt>
                <c:pt idx="9">
                  <c:v>4.4185579433621211E-3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'26.09.19 Namugongo-Sonde-24h'!$AE$9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'26.09.19 Namugongo-Sonde-24h'!$R$10:$R$33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'26.09.19 Namugongo-Sonde-24h'!$AE$10:$AE$33</c:f>
              <c:numCache>
                <c:formatCode>0</c:formatCode>
                <c:ptCount val="24"/>
                <c:pt idx="0">
                  <c:v>276</c:v>
                </c:pt>
                <c:pt idx="1">
                  <c:v>347</c:v>
                </c:pt>
                <c:pt idx="2">
                  <c:v>256</c:v>
                </c:pt>
                <c:pt idx="3">
                  <c:v>310</c:v>
                </c:pt>
                <c:pt idx="4">
                  <c:v>269</c:v>
                </c:pt>
                <c:pt idx="5">
                  <c:v>267</c:v>
                </c:pt>
                <c:pt idx="6">
                  <c:v>293</c:v>
                </c:pt>
                <c:pt idx="7">
                  <c:v>273</c:v>
                </c:pt>
                <c:pt idx="8">
                  <c:v>258</c:v>
                </c:pt>
                <c:pt idx="9">
                  <c:v>315</c:v>
                </c:pt>
                <c:pt idx="10">
                  <c:v>394</c:v>
                </c:pt>
                <c:pt idx="11">
                  <c:v>396</c:v>
                </c:pt>
                <c:pt idx="12">
                  <c:v>300</c:v>
                </c:pt>
                <c:pt idx="13">
                  <c:v>381</c:v>
                </c:pt>
                <c:pt idx="14">
                  <c:v>198</c:v>
                </c:pt>
                <c:pt idx="15">
                  <c:v>260</c:v>
                </c:pt>
                <c:pt idx="16">
                  <c:v>113</c:v>
                </c:pt>
                <c:pt idx="17">
                  <c:v>27</c:v>
                </c:pt>
                <c:pt idx="18">
                  <c:v>18</c:v>
                </c:pt>
                <c:pt idx="19">
                  <c:v>15</c:v>
                </c:pt>
                <c:pt idx="20">
                  <c:v>7</c:v>
                </c:pt>
                <c:pt idx="21">
                  <c:v>28</c:v>
                </c:pt>
                <c:pt idx="22">
                  <c:v>70</c:v>
                </c:pt>
                <c:pt idx="23">
                  <c:v>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'26.09.19 Namugongo-Sonde-24h'!$AF$9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'26.09.19 Namugongo-Sonde-24h'!$R$10:$R$33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'26.09.19 Namugongo-Sonde-24h'!$AF$10:$AF$33</c:f>
              <c:numCache>
                <c:formatCode>0</c:formatCode>
                <c:ptCount val="24"/>
                <c:pt idx="0">
                  <c:v>393</c:v>
                </c:pt>
                <c:pt idx="1">
                  <c:v>497</c:v>
                </c:pt>
                <c:pt idx="2">
                  <c:v>372</c:v>
                </c:pt>
                <c:pt idx="3">
                  <c:v>476</c:v>
                </c:pt>
                <c:pt idx="4">
                  <c:v>410</c:v>
                </c:pt>
                <c:pt idx="5">
                  <c:v>402</c:v>
                </c:pt>
                <c:pt idx="6">
                  <c:v>436</c:v>
                </c:pt>
                <c:pt idx="7">
                  <c:v>380</c:v>
                </c:pt>
                <c:pt idx="8">
                  <c:v>375</c:v>
                </c:pt>
                <c:pt idx="9">
                  <c:v>433</c:v>
                </c:pt>
                <c:pt idx="10">
                  <c:v>554</c:v>
                </c:pt>
                <c:pt idx="11">
                  <c:v>551</c:v>
                </c:pt>
                <c:pt idx="12">
                  <c:v>426</c:v>
                </c:pt>
                <c:pt idx="13">
                  <c:v>513</c:v>
                </c:pt>
                <c:pt idx="14">
                  <c:v>281</c:v>
                </c:pt>
                <c:pt idx="15">
                  <c:v>342</c:v>
                </c:pt>
                <c:pt idx="16">
                  <c:v>182</c:v>
                </c:pt>
                <c:pt idx="17">
                  <c:v>50</c:v>
                </c:pt>
                <c:pt idx="18">
                  <c:v>33</c:v>
                </c:pt>
                <c:pt idx="19">
                  <c:v>21</c:v>
                </c:pt>
                <c:pt idx="20">
                  <c:v>11</c:v>
                </c:pt>
                <c:pt idx="21">
                  <c:v>33</c:v>
                </c:pt>
                <c:pt idx="22">
                  <c:v>75</c:v>
                </c:pt>
                <c:pt idx="23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'26.09.19 Namugongo-Sonde-24h'!$C$9:$N$9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'26.09.19 Namugongo-Sonde-24h'!$C$107:$N$107</c:f>
              <c:numCache>
                <c:formatCode>0.0%</c:formatCode>
                <c:ptCount val="12"/>
                <c:pt idx="0">
                  <c:v>0.24918743228602383</c:v>
                </c:pt>
                <c:pt idx="1">
                  <c:v>0.19027627302275191</c:v>
                </c:pt>
                <c:pt idx="2">
                  <c:v>5.9723726977248107E-2</c:v>
                </c:pt>
                <c:pt idx="3">
                  <c:v>0.1080715059588299</c:v>
                </c:pt>
                <c:pt idx="4">
                  <c:v>3.2502708559046588E-3</c:v>
                </c:pt>
                <c:pt idx="5">
                  <c:v>1.0834236186348862E-3</c:v>
                </c:pt>
                <c:pt idx="6">
                  <c:v>5.5796316359696639E-2</c:v>
                </c:pt>
                <c:pt idx="7">
                  <c:v>2.3429035752979416E-2</c:v>
                </c:pt>
                <c:pt idx="8">
                  <c:v>1.895991332611051E-3</c:v>
                </c:pt>
                <c:pt idx="9">
                  <c:v>8.5319609967497295E-3</c:v>
                </c:pt>
                <c:pt idx="10">
                  <c:v>0.29753521126760563</c:v>
                </c:pt>
                <c:pt idx="11">
                  <c:v>1.218851570964247E-3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'26.09.19 Namugongo-Sonde-24h'!$C$9:$N$9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'26.09.19 Namugongo-Sonde-24h'!$C$108:$N$108</c:f>
              <c:numCache>
                <c:formatCode>0.00%</c:formatCode>
                <c:ptCount val="12"/>
                <c:pt idx="0">
                  <c:v>0.35473298631193367</c:v>
                </c:pt>
                <c:pt idx="1">
                  <c:v>0.2708694813957972</c:v>
                </c:pt>
                <c:pt idx="2">
                  <c:v>8.5020242914979755E-2</c:v>
                </c:pt>
                <c:pt idx="3">
                  <c:v>0.15384615384615385</c:v>
                </c:pt>
                <c:pt idx="4">
                  <c:v>4.6269519953730477E-3</c:v>
                </c:pt>
                <c:pt idx="5">
                  <c:v>1.542317331791016E-3</c:v>
                </c:pt>
                <c:pt idx="6">
                  <c:v>7.9429342587237328E-2</c:v>
                </c:pt>
                <c:pt idx="7">
                  <c:v>3.3352612299980718E-2</c:v>
                </c:pt>
                <c:pt idx="8">
                  <c:v>2.6990553306342779E-3</c:v>
                </c:pt>
                <c:pt idx="9">
                  <c:v>1.2145748987854251E-2</c:v>
                </c:pt>
                <c:pt idx="11">
                  <c:v>1.735106998264893E-3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'27.09.19 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'27.09.19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Sonde-Namugongo'!$AE$10:$AE$21</c:f>
              <c:numCache>
                <c:formatCode>0</c:formatCode>
                <c:ptCount val="12"/>
                <c:pt idx="0">
                  <c:v>333</c:v>
                </c:pt>
                <c:pt idx="1">
                  <c:v>280</c:v>
                </c:pt>
                <c:pt idx="2">
                  <c:v>293</c:v>
                </c:pt>
                <c:pt idx="3">
                  <c:v>316</c:v>
                </c:pt>
                <c:pt idx="4">
                  <c:v>237</c:v>
                </c:pt>
                <c:pt idx="5">
                  <c:v>317</c:v>
                </c:pt>
                <c:pt idx="6">
                  <c:v>289</c:v>
                </c:pt>
                <c:pt idx="7">
                  <c:v>287</c:v>
                </c:pt>
                <c:pt idx="8">
                  <c:v>341</c:v>
                </c:pt>
                <c:pt idx="9">
                  <c:v>401</c:v>
                </c:pt>
                <c:pt idx="10">
                  <c:v>363</c:v>
                </c:pt>
                <c:pt idx="11">
                  <c:v>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'27.09.19 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'27.09.19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Sonde-Namugongo'!$AF$10:$AF$21</c:f>
              <c:numCache>
                <c:formatCode>0</c:formatCode>
                <c:ptCount val="12"/>
                <c:pt idx="0">
                  <c:v>533</c:v>
                </c:pt>
                <c:pt idx="1">
                  <c:v>402</c:v>
                </c:pt>
                <c:pt idx="2">
                  <c:v>431</c:v>
                </c:pt>
                <c:pt idx="3">
                  <c:v>445</c:v>
                </c:pt>
                <c:pt idx="4">
                  <c:v>337</c:v>
                </c:pt>
                <c:pt idx="5">
                  <c:v>449</c:v>
                </c:pt>
                <c:pt idx="6">
                  <c:v>358</c:v>
                </c:pt>
                <c:pt idx="7">
                  <c:v>355</c:v>
                </c:pt>
                <c:pt idx="8">
                  <c:v>461</c:v>
                </c:pt>
                <c:pt idx="9">
                  <c:v>607</c:v>
                </c:pt>
                <c:pt idx="10">
                  <c:v>509</c:v>
                </c:pt>
                <c:pt idx="11">
                  <c:v>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'27.09.19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'27.09.19 Sonde-Namugongo'!$C$59:$N$59</c:f>
              <c:numCache>
                <c:formatCode>0.0%</c:formatCode>
                <c:ptCount val="12"/>
                <c:pt idx="0">
                  <c:v>0.25063428778542951</c:v>
                </c:pt>
                <c:pt idx="1">
                  <c:v>0.19989126495106924</c:v>
                </c:pt>
                <c:pt idx="2">
                  <c:v>6.795940558173251E-2</c:v>
                </c:pt>
                <c:pt idx="3">
                  <c:v>9.6955418629938381E-2</c:v>
                </c:pt>
                <c:pt idx="4">
                  <c:v>3.6245016310257339E-3</c:v>
                </c:pt>
                <c:pt idx="5">
                  <c:v>9.0612540775643347E-4</c:v>
                </c:pt>
                <c:pt idx="6">
                  <c:v>4.6212395795578107E-2</c:v>
                </c:pt>
                <c:pt idx="7">
                  <c:v>1.9028633562885103E-2</c:v>
                </c:pt>
                <c:pt idx="8">
                  <c:v>1.3591881116346502E-2</c:v>
                </c:pt>
                <c:pt idx="9">
                  <c:v>4.1681768756795939E-3</c:v>
                </c:pt>
                <c:pt idx="10">
                  <c:v>0.2970279086625589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'27.09.19 Sonde-Namugongo'!$S$9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'27.09.19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Sonde-Namugongo'!$S$10:$S$21</c:f>
              <c:numCache>
                <c:formatCode>0</c:formatCode>
                <c:ptCount val="12"/>
                <c:pt idx="0">
                  <c:v>182</c:v>
                </c:pt>
                <c:pt idx="1">
                  <c:v>144</c:v>
                </c:pt>
                <c:pt idx="2">
                  <c:v>142</c:v>
                </c:pt>
                <c:pt idx="3">
                  <c:v>142</c:v>
                </c:pt>
                <c:pt idx="4">
                  <c:v>103</c:v>
                </c:pt>
                <c:pt idx="5">
                  <c:v>66</c:v>
                </c:pt>
                <c:pt idx="6">
                  <c:v>84</c:v>
                </c:pt>
                <c:pt idx="7">
                  <c:v>70</c:v>
                </c:pt>
                <c:pt idx="8">
                  <c:v>96</c:v>
                </c:pt>
                <c:pt idx="9">
                  <c:v>111</c:v>
                </c:pt>
                <c:pt idx="10">
                  <c:v>142</c:v>
                </c:pt>
                <c:pt idx="11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'27.09.19 Sonde-Namugongo'!$T$9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'27.09.19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Sonde-Namugongo'!$T$10:$T$21</c:f>
              <c:numCache>
                <c:formatCode>0</c:formatCode>
                <c:ptCount val="12"/>
                <c:pt idx="0">
                  <c:v>69</c:v>
                </c:pt>
                <c:pt idx="1">
                  <c:v>63</c:v>
                </c:pt>
                <c:pt idx="2">
                  <c:v>60</c:v>
                </c:pt>
                <c:pt idx="3">
                  <c:v>55</c:v>
                </c:pt>
                <c:pt idx="4">
                  <c:v>54</c:v>
                </c:pt>
                <c:pt idx="5">
                  <c:v>139</c:v>
                </c:pt>
                <c:pt idx="6">
                  <c:v>92</c:v>
                </c:pt>
                <c:pt idx="7">
                  <c:v>107</c:v>
                </c:pt>
                <c:pt idx="8">
                  <c:v>98</c:v>
                </c:pt>
                <c:pt idx="9">
                  <c:v>148</c:v>
                </c:pt>
                <c:pt idx="10">
                  <c:v>86</c:v>
                </c:pt>
                <c:pt idx="11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'27.09.19 Sonde-Namugongo'!$U$9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Sonde-Namugongo'!$U$10:$U$21</c:f>
              <c:numCache>
                <c:formatCode>0</c:formatCode>
                <c:ptCount val="12"/>
                <c:pt idx="0">
                  <c:v>15</c:v>
                </c:pt>
                <c:pt idx="1">
                  <c:v>13</c:v>
                </c:pt>
                <c:pt idx="2">
                  <c:v>28</c:v>
                </c:pt>
                <c:pt idx="3">
                  <c:v>34</c:v>
                </c:pt>
                <c:pt idx="4">
                  <c:v>17</c:v>
                </c:pt>
                <c:pt idx="5">
                  <c:v>29</c:v>
                </c:pt>
                <c:pt idx="6">
                  <c:v>22</c:v>
                </c:pt>
                <c:pt idx="7">
                  <c:v>27</c:v>
                </c:pt>
                <c:pt idx="8">
                  <c:v>41</c:v>
                </c:pt>
                <c:pt idx="9">
                  <c:v>48</c:v>
                </c:pt>
                <c:pt idx="10">
                  <c:v>45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'27.09.19 Sonde-Namugongo'!$V$9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Sonde-Namugongo'!$V$10:$V$21</c:f>
              <c:numCache>
                <c:formatCode>0</c:formatCode>
                <c:ptCount val="12"/>
                <c:pt idx="0">
                  <c:v>48</c:v>
                </c:pt>
                <c:pt idx="1">
                  <c:v>38</c:v>
                </c:pt>
                <c:pt idx="2">
                  <c:v>30</c:v>
                </c:pt>
                <c:pt idx="3">
                  <c:v>42</c:v>
                </c:pt>
                <c:pt idx="4">
                  <c:v>33</c:v>
                </c:pt>
                <c:pt idx="5">
                  <c:v>40</c:v>
                </c:pt>
                <c:pt idx="6">
                  <c:v>41</c:v>
                </c:pt>
                <c:pt idx="7">
                  <c:v>38</c:v>
                </c:pt>
                <c:pt idx="8">
                  <c:v>49</c:v>
                </c:pt>
                <c:pt idx="9">
                  <c:v>53</c:v>
                </c:pt>
                <c:pt idx="10">
                  <c:v>41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'27.09.19 Sonde-Namugongo'!$W$9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'27.09.19 Sonde-Namugongo'!$X$9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'27.09.19 Sonde-Namugongo'!$Y$9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Sonde-Namugongo'!$Y$10:$Y$21</c:f>
              <c:numCache>
                <c:formatCode>0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24</c:v>
                </c:pt>
                <c:pt idx="3">
                  <c:v>24</c:v>
                </c:pt>
                <c:pt idx="4">
                  <c:v>18</c:v>
                </c:pt>
                <c:pt idx="5">
                  <c:v>27</c:v>
                </c:pt>
                <c:pt idx="6">
                  <c:v>35</c:v>
                </c:pt>
                <c:pt idx="7">
                  <c:v>21</c:v>
                </c:pt>
                <c:pt idx="8">
                  <c:v>15</c:v>
                </c:pt>
                <c:pt idx="9">
                  <c:v>15</c:v>
                </c:pt>
                <c:pt idx="10">
                  <c:v>32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'27.09.19 Sonde-Namugongo'!$Z$9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12</c:v>
                </c:pt>
                <c:pt idx="6">
                  <c:v>6</c:v>
                </c:pt>
                <c:pt idx="7">
                  <c:v>9</c:v>
                </c:pt>
                <c:pt idx="8">
                  <c:v>21</c:v>
                </c:pt>
                <c:pt idx="9">
                  <c:v>13</c:v>
                </c:pt>
                <c:pt idx="10">
                  <c:v>9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'27.09.19 Sonde-Namugongo'!$AA$9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Sonde-Namugongo'!$AA$10:$AA$21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13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'27.09.19 Sonde-Namugongo'!$AB$9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'27.09.19 Sonde-Namugongo'!$AC$9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Sonde-Namugongo'!$AC$10:$AC$21</c:f>
              <c:numCache>
                <c:formatCode>0</c:formatCode>
                <c:ptCount val="12"/>
                <c:pt idx="0">
                  <c:v>200</c:v>
                </c:pt>
                <c:pt idx="1">
                  <c:v>122</c:v>
                </c:pt>
                <c:pt idx="2">
                  <c:v>138</c:v>
                </c:pt>
                <c:pt idx="3">
                  <c:v>129</c:v>
                </c:pt>
                <c:pt idx="4">
                  <c:v>100</c:v>
                </c:pt>
                <c:pt idx="5">
                  <c:v>132</c:v>
                </c:pt>
                <c:pt idx="6">
                  <c:v>69</c:v>
                </c:pt>
                <c:pt idx="7">
                  <c:v>68</c:v>
                </c:pt>
                <c:pt idx="8">
                  <c:v>120</c:v>
                </c:pt>
                <c:pt idx="9">
                  <c:v>206</c:v>
                </c:pt>
                <c:pt idx="10">
                  <c:v>146</c:v>
                </c:pt>
                <c:pt idx="11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'27.09.19 Sonde-Namugongo'!$AD$9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Sonde-Namugongo'!$AD$10:$AD$21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'27.09.19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'27.09.19 Sonde-Namugongo'!$C$60:$N$60</c:f>
              <c:numCache>
                <c:formatCode>0.00%</c:formatCode>
                <c:ptCount val="12"/>
                <c:pt idx="0">
                  <c:v>0.35653518948182522</c:v>
                </c:pt>
                <c:pt idx="1">
                  <c:v>0.2843516370198505</c:v>
                </c:pt>
                <c:pt idx="2">
                  <c:v>9.6674400618716169E-2</c:v>
                </c:pt>
                <c:pt idx="3">
                  <c:v>0.13792214488270171</c:v>
                </c:pt>
                <c:pt idx="4">
                  <c:v>5.1559680329981957E-3</c:v>
                </c:pt>
                <c:pt idx="5">
                  <c:v>1.2889920082495489E-3</c:v>
                </c:pt>
                <c:pt idx="6">
                  <c:v>6.5738592420726993E-2</c:v>
                </c:pt>
                <c:pt idx="7">
                  <c:v>2.7068832173240527E-2</c:v>
                </c:pt>
                <c:pt idx="8">
                  <c:v>1.9334880123743233E-2</c:v>
                </c:pt>
                <c:pt idx="9">
                  <c:v>5.9293632379479244E-3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'27.09.19 Namugongo-Sonde'!$AE$9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'27.09.19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Namugongo-Sonde'!$AE$10:$AE$21</c:f>
              <c:numCache>
                <c:formatCode>0</c:formatCode>
                <c:ptCount val="12"/>
                <c:pt idx="0">
                  <c:v>258</c:v>
                </c:pt>
                <c:pt idx="1">
                  <c:v>336</c:v>
                </c:pt>
                <c:pt idx="2">
                  <c:v>311</c:v>
                </c:pt>
                <c:pt idx="3">
                  <c:v>286</c:v>
                </c:pt>
                <c:pt idx="4">
                  <c:v>274</c:v>
                </c:pt>
                <c:pt idx="5">
                  <c:v>307</c:v>
                </c:pt>
                <c:pt idx="6">
                  <c:v>273</c:v>
                </c:pt>
                <c:pt idx="7">
                  <c:v>324</c:v>
                </c:pt>
                <c:pt idx="8">
                  <c:v>328</c:v>
                </c:pt>
                <c:pt idx="9">
                  <c:v>311</c:v>
                </c:pt>
                <c:pt idx="10">
                  <c:v>349</c:v>
                </c:pt>
                <c:pt idx="11">
                  <c:v>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'27.09.19 Namugongo-Sonde'!$AF$9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'27.09.19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Namugongo-Sonde'!$AF$10:$AF$21</c:f>
              <c:numCache>
                <c:formatCode>0</c:formatCode>
                <c:ptCount val="12"/>
                <c:pt idx="0">
                  <c:v>371</c:v>
                </c:pt>
                <c:pt idx="1">
                  <c:v>484</c:v>
                </c:pt>
                <c:pt idx="2">
                  <c:v>459</c:v>
                </c:pt>
                <c:pt idx="3">
                  <c:v>423</c:v>
                </c:pt>
                <c:pt idx="4">
                  <c:v>432</c:v>
                </c:pt>
                <c:pt idx="5">
                  <c:v>413</c:v>
                </c:pt>
                <c:pt idx="6">
                  <c:v>364</c:v>
                </c:pt>
                <c:pt idx="7">
                  <c:v>409</c:v>
                </c:pt>
                <c:pt idx="8">
                  <c:v>421</c:v>
                </c:pt>
                <c:pt idx="9">
                  <c:v>421</c:v>
                </c:pt>
                <c:pt idx="10">
                  <c:v>500</c:v>
                </c:pt>
                <c:pt idx="11">
                  <c:v>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'27.09.19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'27.09.19 Namugongo-Sonde'!$C$59:$N$59</c:f>
              <c:numCache>
                <c:formatCode>0.0%</c:formatCode>
                <c:ptCount val="12"/>
                <c:pt idx="0">
                  <c:v>0.26396807297605474</c:v>
                </c:pt>
                <c:pt idx="1">
                  <c:v>0.18852147472443936</c:v>
                </c:pt>
                <c:pt idx="2">
                  <c:v>5.9863169897377423E-2</c:v>
                </c:pt>
                <c:pt idx="3">
                  <c:v>9.9201824401368308E-2</c:v>
                </c:pt>
                <c:pt idx="4">
                  <c:v>4.5610034207525657E-3</c:v>
                </c:pt>
                <c:pt idx="5">
                  <c:v>1.1402508551881414E-3</c:v>
                </c:pt>
                <c:pt idx="6">
                  <c:v>6.2903838844545798E-2</c:v>
                </c:pt>
                <c:pt idx="7">
                  <c:v>2.3375142531356898E-2</c:v>
                </c:pt>
                <c:pt idx="8">
                  <c:v>1.1402508551881414E-3</c:v>
                </c:pt>
                <c:pt idx="9">
                  <c:v>5.8912960851387301E-3</c:v>
                </c:pt>
                <c:pt idx="10">
                  <c:v>0.28943367540858989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'27.09.19 Namugongo-Sonde'!$S$9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'27.09.19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Namugongo-Sonde'!$S$10:$S$21</c:f>
              <c:numCache>
                <c:formatCode>0</c:formatCode>
                <c:ptCount val="12"/>
                <c:pt idx="0">
                  <c:v>100</c:v>
                </c:pt>
                <c:pt idx="1">
                  <c:v>115</c:v>
                </c:pt>
                <c:pt idx="2">
                  <c:v>110</c:v>
                </c:pt>
                <c:pt idx="3">
                  <c:v>92</c:v>
                </c:pt>
                <c:pt idx="4">
                  <c:v>103</c:v>
                </c:pt>
                <c:pt idx="5">
                  <c:v>98</c:v>
                </c:pt>
                <c:pt idx="6">
                  <c:v>93</c:v>
                </c:pt>
                <c:pt idx="7">
                  <c:v>109</c:v>
                </c:pt>
                <c:pt idx="8">
                  <c:v>117</c:v>
                </c:pt>
                <c:pt idx="9">
                  <c:v>155</c:v>
                </c:pt>
                <c:pt idx="10">
                  <c:v>149</c:v>
                </c:pt>
                <c:pt idx="11">
                  <c:v>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'27.09.19 Namugongo-Sonde'!$T$9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'27.09.19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'27.09.19 Namugongo-Sonde'!$T$10:$T$21</c:f>
              <c:numCache>
                <c:formatCode>0</c:formatCode>
                <c:ptCount val="12"/>
                <c:pt idx="0">
                  <c:v>70</c:v>
                </c:pt>
                <c:pt idx="1">
                  <c:v>100</c:v>
                </c:pt>
                <c:pt idx="2">
                  <c:v>77</c:v>
                </c:pt>
                <c:pt idx="3">
                  <c:v>73</c:v>
                </c:pt>
                <c:pt idx="4">
                  <c:v>63</c:v>
                </c:pt>
                <c:pt idx="5">
                  <c:v>85</c:v>
                </c:pt>
                <c:pt idx="6">
                  <c:v>64</c:v>
                </c:pt>
                <c:pt idx="7">
                  <c:v>95</c:v>
                </c:pt>
                <c:pt idx="8">
                  <c:v>84</c:v>
                </c:pt>
                <c:pt idx="9">
                  <c:v>65</c:v>
                </c:pt>
                <c:pt idx="10">
                  <c:v>94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'27.09.19 Namugongo-Sonde'!$U$9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Namugongo-Sonde'!$U$10:$U$21</c:f>
              <c:numCache>
                <c:formatCode>0</c:formatCode>
                <c:ptCount val="12"/>
                <c:pt idx="0">
                  <c:v>36</c:v>
                </c:pt>
                <c:pt idx="1">
                  <c:v>29</c:v>
                </c:pt>
                <c:pt idx="2">
                  <c:v>29</c:v>
                </c:pt>
                <c:pt idx="3">
                  <c:v>30</c:v>
                </c:pt>
                <c:pt idx="4">
                  <c:v>20</c:v>
                </c:pt>
                <c:pt idx="5">
                  <c:v>25</c:v>
                </c:pt>
                <c:pt idx="6">
                  <c:v>23</c:v>
                </c:pt>
                <c:pt idx="7">
                  <c:v>23</c:v>
                </c:pt>
                <c:pt idx="8">
                  <c:v>41</c:v>
                </c:pt>
                <c:pt idx="9">
                  <c:v>16</c:v>
                </c:pt>
                <c:pt idx="10">
                  <c:v>17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'27.09.19 Namugongo-Sonde'!$V$9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Namugongo-Sonde'!$V$10:$V$21</c:f>
              <c:numCache>
                <c:formatCode>0</c:formatCode>
                <c:ptCount val="12"/>
                <c:pt idx="0">
                  <c:v>32</c:v>
                </c:pt>
                <c:pt idx="1">
                  <c:v>50</c:v>
                </c:pt>
                <c:pt idx="2">
                  <c:v>57</c:v>
                </c:pt>
                <c:pt idx="3">
                  <c:v>54</c:v>
                </c:pt>
                <c:pt idx="4">
                  <c:v>38</c:v>
                </c:pt>
                <c:pt idx="5">
                  <c:v>35</c:v>
                </c:pt>
                <c:pt idx="6">
                  <c:v>39</c:v>
                </c:pt>
                <c:pt idx="7">
                  <c:v>41</c:v>
                </c:pt>
                <c:pt idx="8">
                  <c:v>36</c:v>
                </c:pt>
                <c:pt idx="9">
                  <c:v>38</c:v>
                </c:pt>
                <c:pt idx="10">
                  <c:v>50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'27.09.19 Namugongo-Sonde'!$W$9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'27.09.19 Namugongo-Sonde'!$X$9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Namugongo-Sonde'!$X$10:$X$21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'27.09.19 Namugongo-Sonde'!$Y$9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Namugongo-Sonde'!$Y$10:$Y$21</c:f>
              <c:numCache>
                <c:formatCode>0</c:formatCode>
                <c:ptCount val="12"/>
                <c:pt idx="0">
                  <c:v>11</c:v>
                </c:pt>
                <c:pt idx="1">
                  <c:v>31</c:v>
                </c:pt>
                <c:pt idx="2">
                  <c:v>16</c:v>
                </c:pt>
                <c:pt idx="3">
                  <c:v>24</c:v>
                </c:pt>
                <c:pt idx="4">
                  <c:v>36</c:v>
                </c:pt>
                <c:pt idx="5">
                  <c:v>34</c:v>
                </c:pt>
                <c:pt idx="6">
                  <c:v>37</c:v>
                </c:pt>
                <c:pt idx="7">
                  <c:v>39</c:v>
                </c:pt>
                <c:pt idx="8">
                  <c:v>32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'27.09.19 Namugongo-Sonde'!$Z$9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Namugongo-Sonde'!$Z$10:$Z$21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16</c:v>
                </c:pt>
                <c:pt idx="3">
                  <c:v>13</c:v>
                </c:pt>
                <c:pt idx="4">
                  <c:v>10</c:v>
                </c:pt>
                <c:pt idx="5">
                  <c:v>21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'27.09.19 Namugongo-Sonde'!$AA$9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'27.09.19 Namugongo-Sonde'!$AB$9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'27.09.19 Namugongo-Sonde'!$AC$9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Namugongo-Sonde'!$AC$10:$AC$21</c:f>
              <c:numCache>
                <c:formatCode>0</c:formatCode>
                <c:ptCount val="12"/>
                <c:pt idx="0">
                  <c:v>113</c:v>
                </c:pt>
                <c:pt idx="1">
                  <c:v>148</c:v>
                </c:pt>
                <c:pt idx="2">
                  <c:v>148</c:v>
                </c:pt>
                <c:pt idx="3">
                  <c:v>137</c:v>
                </c:pt>
                <c:pt idx="4">
                  <c:v>158</c:v>
                </c:pt>
                <c:pt idx="5">
                  <c:v>106</c:v>
                </c:pt>
                <c:pt idx="6">
                  <c:v>91</c:v>
                </c:pt>
                <c:pt idx="7">
                  <c:v>85</c:v>
                </c:pt>
                <c:pt idx="8">
                  <c:v>93</c:v>
                </c:pt>
                <c:pt idx="9">
                  <c:v>110</c:v>
                </c:pt>
                <c:pt idx="10">
                  <c:v>151</c:v>
                </c:pt>
                <c:pt idx="11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'27.09.19 Namugongo-Sonde'!$AD$9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'27.09.19 Namugongo-Sonde'!$AD$10:$AD$21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'27.09.19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'27.09.19 Namugongo-Sonde'!$C$60:$N$60</c:f>
              <c:numCache>
                <c:formatCode>0.00%</c:formatCode>
                <c:ptCount val="12"/>
                <c:pt idx="0">
                  <c:v>0.37148970312917895</c:v>
                </c:pt>
                <c:pt idx="1">
                  <c:v>0.26531158063653382</c:v>
                </c:pt>
                <c:pt idx="2">
                  <c:v>8.4247124899705803E-2</c:v>
                </c:pt>
                <c:pt idx="3">
                  <c:v>0.13960952126236961</c:v>
                </c:pt>
                <c:pt idx="4">
                  <c:v>6.4188285637871087E-3</c:v>
                </c:pt>
                <c:pt idx="5">
                  <c:v>1.6047071409467772E-3</c:v>
                </c:pt>
                <c:pt idx="6">
                  <c:v>8.8526343942230537E-2</c:v>
                </c:pt>
                <c:pt idx="7">
                  <c:v>3.2896496389408933E-2</c:v>
                </c:pt>
                <c:pt idx="8">
                  <c:v>1.6047071409467772E-3</c:v>
                </c:pt>
                <c:pt idx="9">
                  <c:v>8.2909868948916818E-3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Sonde-Namugongo-24h'!$AE$9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Sonde-Namugongo-24h'!$R$10:$R$33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Sonde-Namugongo-24h'!$AE$10:$AE$33</c:f>
              <c:numCache>
                <c:formatCode>0</c:formatCode>
                <c:ptCount val="24"/>
                <c:pt idx="0">
                  <c:v>278</c:v>
                </c:pt>
                <c:pt idx="1">
                  <c:v>380</c:v>
                </c:pt>
                <c:pt idx="2">
                  <c:v>408</c:v>
                </c:pt>
                <c:pt idx="3">
                  <c:v>393</c:v>
                </c:pt>
                <c:pt idx="4">
                  <c:v>375</c:v>
                </c:pt>
                <c:pt idx="5">
                  <c:v>347</c:v>
                </c:pt>
                <c:pt idx="6">
                  <c:v>359</c:v>
                </c:pt>
                <c:pt idx="7">
                  <c:v>292</c:v>
                </c:pt>
                <c:pt idx="8">
                  <c:v>309</c:v>
                </c:pt>
                <c:pt idx="9">
                  <c:v>349</c:v>
                </c:pt>
                <c:pt idx="10">
                  <c:v>409</c:v>
                </c:pt>
                <c:pt idx="11">
                  <c:v>342</c:v>
                </c:pt>
                <c:pt idx="12">
                  <c:v>304</c:v>
                </c:pt>
                <c:pt idx="13">
                  <c:v>241</c:v>
                </c:pt>
                <c:pt idx="14">
                  <c:v>289</c:v>
                </c:pt>
                <c:pt idx="15">
                  <c:v>238</c:v>
                </c:pt>
                <c:pt idx="16">
                  <c:v>156</c:v>
                </c:pt>
                <c:pt idx="17">
                  <c:v>66</c:v>
                </c:pt>
                <c:pt idx="18">
                  <c:v>38</c:v>
                </c:pt>
                <c:pt idx="19">
                  <c:v>27</c:v>
                </c:pt>
                <c:pt idx="20">
                  <c:v>23</c:v>
                </c:pt>
                <c:pt idx="21">
                  <c:v>20</c:v>
                </c:pt>
                <c:pt idx="22">
                  <c:v>39</c:v>
                </c:pt>
                <c:pt idx="23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Sonde-Namugongo-24h'!$AF$9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Sonde-Namugongo-24h'!$R$10:$R$33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Sonde-Namugongo-24h'!$AF$10:$AF$33</c:f>
              <c:numCache>
                <c:formatCode>0</c:formatCode>
                <c:ptCount val="24"/>
                <c:pt idx="0">
                  <c:v>467</c:v>
                </c:pt>
                <c:pt idx="1">
                  <c:v>629</c:v>
                </c:pt>
                <c:pt idx="2">
                  <c:v>612</c:v>
                </c:pt>
                <c:pt idx="3">
                  <c:v>595</c:v>
                </c:pt>
                <c:pt idx="4">
                  <c:v>507</c:v>
                </c:pt>
                <c:pt idx="5">
                  <c:v>505</c:v>
                </c:pt>
                <c:pt idx="6">
                  <c:v>505</c:v>
                </c:pt>
                <c:pt idx="7">
                  <c:v>432</c:v>
                </c:pt>
                <c:pt idx="8">
                  <c:v>424</c:v>
                </c:pt>
                <c:pt idx="9">
                  <c:v>466</c:v>
                </c:pt>
                <c:pt idx="10">
                  <c:v>541</c:v>
                </c:pt>
                <c:pt idx="11">
                  <c:v>438</c:v>
                </c:pt>
                <c:pt idx="12">
                  <c:v>377</c:v>
                </c:pt>
                <c:pt idx="13">
                  <c:v>308</c:v>
                </c:pt>
                <c:pt idx="14">
                  <c:v>368</c:v>
                </c:pt>
                <c:pt idx="15">
                  <c:v>289</c:v>
                </c:pt>
                <c:pt idx="16">
                  <c:v>206</c:v>
                </c:pt>
                <c:pt idx="17">
                  <c:v>102</c:v>
                </c:pt>
                <c:pt idx="18">
                  <c:v>61</c:v>
                </c:pt>
                <c:pt idx="19">
                  <c:v>33</c:v>
                </c:pt>
                <c:pt idx="20">
                  <c:v>32</c:v>
                </c:pt>
                <c:pt idx="21">
                  <c:v>35</c:v>
                </c:pt>
                <c:pt idx="22">
                  <c:v>62</c:v>
                </c:pt>
                <c:pt idx="23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Sonde-Namugongo-24h'!$C$9:$N$9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Sonde-Namugongo-24h'!$C$107:$N$107</c:f>
              <c:numCache>
                <c:formatCode>0.0%</c:formatCode>
                <c:ptCount val="12"/>
                <c:pt idx="0">
                  <c:v>0.32723027770951096</c:v>
                </c:pt>
                <c:pt idx="1">
                  <c:v>0.15753256328336201</c:v>
                </c:pt>
                <c:pt idx="2">
                  <c:v>5.6402064389284835E-2</c:v>
                </c:pt>
                <c:pt idx="3">
                  <c:v>8.773654460555419E-2</c:v>
                </c:pt>
                <c:pt idx="4">
                  <c:v>6.2668960432538711E-3</c:v>
                </c:pt>
                <c:pt idx="5">
                  <c:v>2.0889653477512904E-3</c:v>
                </c:pt>
                <c:pt idx="6">
                  <c:v>4.6080117965101988E-2</c:v>
                </c:pt>
                <c:pt idx="7">
                  <c:v>1.2288031457360531E-2</c:v>
                </c:pt>
                <c:pt idx="8">
                  <c:v>8.478741705578767E-3</c:v>
                </c:pt>
                <c:pt idx="9">
                  <c:v>4.5465716392233966E-3</c:v>
                </c:pt>
                <c:pt idx="10">
                  <c:v>0.29134922585401818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Sonde-Namugongo-24h'!$C$9:$N$9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Sonde-Namugongo-24h'!$C$108:$N$108</c:f>
              <c:numCache>
                <c:formatCode>0.00%</c:formatCode>
                <c:ptCount val="12"/>
                <c:pt idx="0">
                  <c:v>0.46176521588347497</c:v>
                </c:pt>
                <c:pt idx="1">
                  <c:v>0.22229928905843593</c:v>
                </c:pt>
                <c:pt idx="2">
                  <c:v>7.9590775099705219E-2</c:v>
                </c:pt>
                <c:pt idx="3">
                  <c:v>0.12380787237731923</c:v>
                </c:pt>
                <c:pt idx="4">
                  <c:v>8.8434194555228017E-3</c:v>
                </c:pt>
                <c:pt idx="5">
                  <c:v>2.9478064851742674E-3</c:v>
                </c:pt>
                <c:pt idx="6">
                  <c:v>6.5025143055314719E-2</c:v>
                </c:pt>
                <c:pt idx="7">
                  <c:v>1.7340038148083926E-2</c:v>
                </c:pt>
                <c:pt idx="8">
                  <c:v>1.1964626322177908E-2</c:v>
                </c:pt>
                <c:pt idx="9">
                  <c:v>6.4158141147910523E-3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'[4]28.09.19.Sonde-Namugongo-24h'!$AE$9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'[4]28.09.19.Sonde-Namugongo-24h'!$R$10:$R$33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'[4]28.09.19.Sonde-Namugongo-24h'!$AE$10:$AE$33</c:f>
              <c:numCache>
                <c:formatCode>General</c:formatCode>
                <c:ptCount val="24"/>
                <c:pt idx="0">
                  <c:v>278</c:v>
                </c:pt>
                <c:pt idx="1">
                  <c:v>380</c:v>
                </c:pt>
                <c:pt idx="2">
                  <c:v>408</c:v>
                </c:pt>
                <c:pt idx="3">
                  <c:v>393</c:v>
                </c:pt>
                <c:pt idx="4">
                  <c:v>375</c:v>
                </c:pt>
                <c:pt idx="5">
                  <c:v>347</c:v>
                </c:pt>
                <c:pt idx="6">
                  <c:v>359</c:v>
                </c:pt>
                <c:pt idx="7">
                  <c:v>292</c:v>
                </c:pt>
                <c:pt idx="8">
                  <c:v>309</c:v>
                </c:pt>
                <c:pt idx="9">
                  <c:v>349</c:v>
                </c:pt>
                <c:pt idx="10">
                  <c:v>409</c:v>
                </c:pt>
                <c:pt idx="11">
                  <c:v>342</c:v>
                </c:pt>
                <c:pt idx="12">
                  <c:v>304</c:v>
                </c:pt>
                <c:pt idx="13">
                  <c:v>241</c:v>
                </c:pt>
                <c:pt idx="14">
                  <c:v>289</c:v>
                </c:pt>
                <c:pt idx="15">
                  <c:v>238</c:v>
                </c:pt>
                <c:pt idx="16">
                  <c:v>156</c:v>
                </c:pt>
                <c:pt idx="17">
                  <c:v>66</c:v>
                </c:pt>
                <c:pt idx="18">
                  <c:v>38</c:v>
                </c:pt>
                <c:pt idx="19">
                  <c:v>27</c:v>
                </c:pt>
                <c:pt idx="20">
                  <c:v>23</c:v>
                </c:pt>
                <c:pt idx="21">
                  <c:v>20</c:v>
                </c:pt>
                <c:pt idx="22">
                  <c:v>39</c:v>
                </c:pt>
                <c:pt idx="23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82-4809-A342-C4C907E5AF6C}"/>
            </c:ext>
          </c:extLst>
        </c:ser>
        <c:ser>
          <c:idx val="1"/>
          <c:order val="1"/>
          <c:tx>
            <c:strRef>
              <c:f>'[4]28.09.19.Sonde-Namugongo-24h'!$AF$9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'[4]28.09.19.Sonde-Namugongo-24h'!$R$10:$R$33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'[4]28.09.19.Sonde-Namugongo-24h'!$AF$10:$AF$33</c:f>
              <c:numCache>
                <c:formatCode>General</c:formatCode>
                <c:ptCount val="24"/>
                <c:pt idx="0">
                  <c:v>467</c:v>
                </c:pt>
                <c:pt idx="1">
                  <c:v>629</c:v>
                </c:pt>
                <c:pt idx="2">
                  <c:v>612</c:v>
                </c:pt>
                <c:pt idx="3">
                  <c:v>595</c:v>
                </c:pt>
                <c:pt idx="4">
                  <c:v>507</c:v>
                </c:pt>
                <c:pt idx="5">
                  <c:v>505</c:v>
                </c:pt>
                <c:pt idx="6">
                  <c:v>505</c:v>
                </c:pt>
                <c:pt idx="7">
                  <c:v>432</c:v>
                </c:pt>
                <c:pt idx="8">
                  <c:v>424</c:v>
                </c:pt>
                <c:pt idx="9">
                  <c:v>466</c:v>
                </c:pt>
                <c:pt idx="10">
                  <c:v>541</c:v>
                </c:pt>
                <c:pt idx="11">
                  <c:v>438</c:v>
                </c:pt>
                <c:pt idx="12">
                  <c:v>377</c:v>
                </c:pt>
                <c:pt idx="13">
                  <c:v>308</c:v>
                </c:pt>
                <c:pt idx="14">
                  <c:v>368</c:v>
                </c:pt>
                <c:pt idx="15">
                  <c:v>289</c:v>
                </c:pt>
                <c:pt idx="16">
                  <c:v>206</c:v>
                </c:pt>
                <c:pt idx="17">
                  <c:v>102</c:v>
                </c:pt>
                <c:pt idx="18">
                  <c:v>61</c:v>
                </c:pt>
                <c:pt idx="19">
                  <c:v>33</c:v>
                </c:pt>
                <c:pt idx="20">
                  <c:v>32</c:v>
                </c:pt>
                <c:pt idx="21">
                  <c:v>35</c:v>
                </c:pt>
                <c:pt idx="22">
                  <c:v>62</c:v>
                </c:pt>
                <c:pt idx="23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82-4809-A342-C4C907E5A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64560"/>
        <c:axId val="338072176"/>
      </c:lineChart>
      <c:catAx>
        <c:axId val="338064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72176"/>
        <c:crosses val="autoZero"/>
        <c:auto val="1"/>
        <c:lblAlgn val="ctr"/>
        <c:lblOffset val="100"/>
        <c:noMultiLvlLbl val="0"/>
      </c:catAx>
      <c:valAx>
        <c:axId val="338072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88-4C88-9678-5D3D55EFC9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88-4C88-9678-5D3D55EFC9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88-4C88-9678-5D3D55EFC9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888-4C88-9678-5D3D55EFC9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888-4C88-9678-5D3D55EFC9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888-4C88-9678-5D3D55EFC9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888-4C88-9678-5D3D55EFC9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888-4C88-9678-5D3D55EFC9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888-4C88-9678-5D3D55EFC9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888-4C88-9678-5D3D55EFC9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888-4C88-9678-5D3D55EFC9D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888-4C88-9678-5D3D55EFC9D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888-4C88-9678-5D3D55EFC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'[4]28.09.19.Sonde-Namugongo-24h'!$C$9:$N$9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'[4]28.09.19.Sonde-Namugongo-24h'!$C$107:$N$107</c:f>
              <c:numCache>
                <c:formatCode>General</c:formatCode>
                <c:ptCount val="12"/>
                <c:pt idx="0">
                  <c:v>0.32723027770951096</c:v>
                </c:pt>
                <c:pt idx="1">
                  <c:v>0.15753256328336201</c:v>
                </c:pt>
                <c:pt idx="2">
                  <c:v>5.6402064389284835E-2</c:v>
                </c:pt>
                <c:pt idx="3">
                  <c:v>8.773654460555419E-2</c:v>
                </c:pt>
                <c:pt idx="4">
                  <c:v>6.2668960432538711E-3</c:v>
                </c:pt>
                <c:pt idx="5">
                  <c:v>2.0889653477512904E-3</c:v>
                </c:pt>
                <c:pt idx="6">
                  <c:v>4.6080117965101988E-2</c:v>
                </c:pt>
                <c:pt idx="7">
                  <c:v>1.2288031457360531E-2</c:v>
                </c:pt>
                <c:pt idx="8">
                  <c:v>8.478741705578767E-3</c:v>
                </c:pt>
                <c:pt idx="9">
                  <c:v>4.5465716392233966E-3</c:v>
                </c:pt>
                <c:pt idx="10">
                  <c:v>0.29134922585401818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888-4C88-9678-5D3D55EFC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11-49BA-B825-F53B34B11A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11-49BA-B825-F53B34B11A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11-49BA-B825-F53B34B11A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11-49BA-B825-F53B34B11A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11-49BA-B825-F53B34B11A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B11-49BA-B825-F53B34B11A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B11-49BA-B825-F53B34B11A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B11-49BA-B825-F53B34B11A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B11-49BA-B825-F53B34B11A6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B11-49BA-B825-F53B34B11A6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B11-49BA-B825-F53B34B11A6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B11-49BA-B825-F53B34B11A6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B11-49BA-B825-F53B34B11A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'[4]28.09.19.Sonde-Namugongo-24h'!$C$9:$N$9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'[4]28.09.19.Sonde-Namugongo-24h'!$C$108:$N$108</c:f>
              <c:numCache>
                <c:formatCode>General</c:formatCode>
                <c:ptCount val="12"/>
                <c:pt idx="0">
                  <c:v>0.46176521588347497</c:v>
                </c:pt>
                <c:pt idx="1">
                  <c:v>0.22229928905843593</c:v>
                </c:pt>
                <c:pt idx="2">
                  <c:v>7.9590775099705219E-2</c:v>
                </c:pt>
                <c:pt idx="3">
                  <c:v>0.12380787237731923</c:v>
                </c:pt>
                <c:pt idx="4">
                  <c:v>8.8434194555228017E-3</c:v>
                </c:pt>
                <c:pt idx="5">
                  <c:v>2.9478064851742674E-3</c:v>
                </c:pt>
                <c:pt idx="6">
                  <c:v>6.5025143055314719E-2</c:v>
                </c:pt>
                <c:pt idx="7">
                  <c:v>1.7340038148083926E-2</c:v>
                </c:pt>
                <c:pt idx="8">
                  <c:v>1.1964626322177908E-2</c:v>
                </c:pt>
                <c:pt idx="9">
                  <c:v>6.4158141147910523E-3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B11-49BA-B825-F53B34B11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Namugongo-Sonde-24h'!$AE$9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Namugongo-Sonde-24h'!$R$10:$R$33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Namugongo-Sonde-24h'!$AE$10:$AE$33</c:f>
              <c:numCache>
                <c:formatCode>0</c:formatCode>
                <c:ptCount val="24"/>
                <c:pt idx="0">
                  <c:v>261</c:v>
                </c:pt>
                <c:pt idx="1">
                  <c:v>345</c:v>
                </c:pt>
                <c:pt idx="2">
                  <c:v>440</c:v>
                </c:pt>
                <c:pt idx="3">
                  <c:v>436</c:v>
                </c:pt>
                <c:pt idx="4">
                  <c:v>464</c:v>
                </c:pt>
                <c:pt idx="5">
                  <c:v>409</c:v>
                </c:pt>
                <c:pt idx="6">
                  <c:v>382</c:v>
                </c:pt>
                <c:pt idx="7">
                  <c:v>370</c:v>
                </c:pt>
                <c:pt idx="8">
                  <c:v>358</c:v>
                </c:pt>
                <c:pt idx="9">
                  <c:v>454</c:v>
                </c:pt>
                <c:pt idx="10">
                  <c:v>352</c:v>
                </c:pt>
                <c:pt idx="11">
                  <c:v>362</c:v>
                </c:pt>
                <c:pt idx="12">
                  <c:v>292</c:v>
                </c:pt>
                <c:pt idx="13">
                  <c:v>283</c:v>
                </c:pt>
                <c:pt idx="14">
                  <c:v>313</c:v>
                </c:pt>
                <c:pt idx="15">
                  <c:v>346</c:v>
                </c:pt>
                <c:pt idx="16">
                  <c:v>232</c:v>
                </c:pt>
                <c:pt idx="17">
                  <c:v>131</c:v>
                </c:pt>
                <c:pt idx="18">
                  <c:v>62</c:v>
                </c:pt>
                <c:pt idx="19">
                  <c:v>39</c:v>
                </c:pt>
                <c:pt idx="20">
                  <c:v>30</c:v>
                </c:pt>
                <c:pt idx="21">
                  <c:v>16</c:v>
                </c:pt>
                <c:pt idx="22">
                  <c:v>40</c:v>
                </c:pt>
                <c:pt idx="23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Namugongo-Sonde-24h'!$AF$9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Namugongo-Sonde-24h'!$R$10:$R$33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Namugongo-Sonde-24h'!$AF$10:$AF$33</c:f>
              <c:numCache>
                <c:formatCode>0</c:formatCode>
                <c:ptCount val="24"/>
                <c:pt idx="0">
                  <c:v>378</c:v>
                </c:pt>
                <c:pt idx="1">
                  <c:v>467</c:v>
                </c:pt>
                <c:pt idx="2">
                  <c:v>597</c:v>
                </c:pt>
                <c:pt idx="3">
                  <c:v>578</c:v>
                </c:pt>
                <c:pt idx="4">
                  <c:v>608</c:v>
                </c:pt>
                <c:pt idx="5">
                  <c:v>569</c:v>
                </c:pt>
                <c:pt idx="6">
                  <c:v>538</c:v>
                </c:pt>
                <c:pt idx="7">
                  <c:v>508</c:v>
                </c:pt>
                <c:pt idx="8">
                  <c:v>490</c:v>
                </c:pt>
                <c:pt idx="9">
                  <c:v>615</c:v>
                </c:pt>
                <c:pt idx="10">
                  <c:v>463</c:v>
                </c:pt>
                <c:pt idx="11">
                  <c:v>485</c:v>
                </c:pt>
                <c:pt idx="12">
                  <c:v>481</c:v>
                </c:pt>
                <c:pt idx="13">
                  <c:v>468</c:v>
                </c:pt>
                <c:pt idx="14">
                  <c:v>456</c:v>
                </c:pt>
                <c:pt idx="15">
                  <c:v>480</c:v>
                </c:pt>
                <c:pt idx="16">
                  <c:v>346</c:v>
                </c:pt>
                <c:pt idx="17">
                  <c:v>206</c:v>
                </c:pt>
                <c:pt idx="18">
                  <c:v>92</c:v>
                </c:pt>
                <c:pt idx="19">
                  <c:v>61</c:v>
                </c:pt>
                <c:pt idx="20">
                  <c:v>45</c:v>
                </c:pt>
                <c:pt idx="21">
                  <c:v>26</c:v>
                </c:pt>
                <c:pt idx="22">
                  <c:v>48</c:v>
                </c:pt>
                <c:pt idx="23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Namugongo-Sonde-24h'!$C$9:$N$9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Namugongo-Sonde-24h'!$C$107:$N$107</c:f>
              <c:numCache>
                <c:formatCode>0.0%</c:formatCode>
                <c:ptCount val="12"/>
                <c:pt idx="0">
                  <c:v>0.26635924462011418</c:v>
                </c:pt>
                <c:pt idx="1">
                  <c:v>0.21739130434782608</c:v>
                </c:pt>
                <c:pt idx="2">
                  <c:v>5.456741326306544E-2</c:v>
                </c:pt>
                <c:pt idx="3">
                  <c:v>8.6956521739130432E-2</c:v>
                </c:pt>
                <c:pt idx="4">
                  <c:v>9.5520421607378121E-3</c:v>
                </c:pt>
                <c:pt idx="5">
                  <c:v>1.6469038208168643E-3</c:v>
                </c:pt>
                <c:pt idx="6">
                  <c:v>4.5674132630654368E-2</c:v>
                </c:pt>
                <c:pt idx="7">
                  <c:v>2.1848924022837068E-2</c:v>
                </c:pt>
                <c:pt idx="8">
                  <c:v>9.8814229249011851E-4</c:v>
                </c:pt>
                <c:pt idx="9">
                  <c:v>5.379885814668423E-3</c:v>
                </c:pt>
                <c:pt idx="10">
                  <c:v>0.28743961352657005</c:v>
                </c:pt>
                <c:pt idx="11">
                  <c:v>2.1958717610891525E-3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Namugongo-Sonde-24h'!$C$9:$N$9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Namugongo-Sonde-24h'!$C$108:$N$108</c:f>
              <c:numCache>
                <c:formatCode>0.00%</c:formatCode>
                <c:ptCount val="12"/>
                <c:pt idx="0">
                  <c:v>0.37380585516178738</c:v>
                </c:pt>
                <c:pt idx="1">
                  <c:v>0.30508474576271188</c:v>
                </c:pt>
                <c:pt idx="2">
                  <c:v>7.6579352850539295E-2</c:v>
                </c:pt>
                <c:pt idx="3">
                  <c:v>0.12203389830508475</c:v>
                </c:pt>
                <c:pt idx="4">
                  <c:v>1.3405238828967643E-2</c:v>
                </c:pt>
                <c:pt idx="5">
                  <c:v>2.3112480739599386E-3</c:v>
                </c:pt>
                <c:pt idx="6">
                  <c:v>6.4098613251155623E-2</c:v>
                </c:pt>
                <c:pt idx="7">
                  <c:v>3.066255778120185E-2</c:v>
                </c:pt>
                <c:pt idx="8">
                  <c:v>1.386748844375963E-3</c:v>
                </c:pt>
                <c:pt idx="9">
                  <c:v>7.5500770416024651E-3</c:v>
                </c:pt>
                <c:pt idx="11">
                  <c:v>3.0816640986132513E-3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'[4]28.07 Namugongo-Sonde-24h'!$AE$9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'[4]28.07 Namugongo-Sonde-24h'!$R$10:$R$33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'[4]28.07 Namugongo-Sonde-24h'!$AE$10:$AE$33</c:f>
              <c:numCache>
                <c:formatCode>General</c:formatCode>
                <c:ptCount val="24"/>
                <c:pt idx="0">
                  <c:v>261</c:v>
                </c:pt>
                <c:pt idx="1">
                  <c:v>345</c:v>
                </c:pt>
                <c:pt idx="2">
                  <c:v>440</c:v>
                </c:pt>
                <c:pt idx="3">
                  <c:v>436</c:v>
                </c:pt>
                <c:pt idx="4">
                  <c:v>464</c:v>
                </c:pt>
                <c:pt idx="5">
                  <c:v>409</c:v>
                </c:pt>
                <c:pt idx="6">
                  <c:v>382</c:v>
                </c:pt>
                <c:pt idx="7">
                  <c:v>370</c:v>
                </c:pt>
                <c:pt idx="8">
                  <c:v>358</c:v>
                </c:pt>
                <c:pt idx="9">
                  <c:v>454</c:v>
                </c:pt>
                <c:pt idx="10">
                  <c:v>352</c:v>
                </c:pt>
                <c:pt idx="11">
                  <c:v>362</c:v>
                </c:pt>
                <c:pt idx="12">
                  <c:v>292</c:v>
                </c:pt>
                <c:pt idx="13">
                  <c:v>283</c:v>
                </c:pt>
                <c:pt idx="14">
                  <c:v>313</c:v>
                </c:pt>
                <c:pt idx="15">
                  <c:v>346</c:v>
                </c:pt>
                <c:pt idx="16">
                  <c:v>232</c:v>
                </c:pt>
                <c:pt idx="17">
                  <c:v>131</c:v>
                </c:pt>
                <c:pt idx="18">
                  <c:v>62</c:v>
                </c:pt>
                <c:pt idx="19">
                  <c:v>39</c:v>
                </c:pt>
                <c:pt idx="20">
                  <c:v>30</c:v>
                </c:pt>
                <c:pt idx="21">
                  <c:v>16</c:v>
                </c:pt>
                <c:pt idx="22">
                  <c:v>40</c:v>
                </c:pt>
                <c:pt idx="23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BB-4A59-84DA-01465EC76436}"/>
            </c:ext>
          </c:extLst>
        </c:ser>
        <c:ser>
          <c:idx val="1"/>
          <c:order val="1"/>
          <c:tx>
            <c:strRef>
              <c:f>'[4]28.07 Namugongo-Sonde-24h'!$AF$9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'[4]28.07 Namugongo-Sonde-24h'!$R$10:$R$33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'[4]28.07 Namugongo-Sonde-24h'!$AF$10:$AF$33</c:f>
              <c:numCache>
                <c:formatCode>General</c:formatCode>
                <c:ptCount val="24"/>
                <c:pt idx="0">
                  <c:v>378</c:v>
                </c:pt>
                <c:pt idx="1">
                  <c:v>467</c:v>
                </c:pt>
                <c:pt idx="2">
                  <c:v>597</c:v>
                </c:pt>
                <c:pt idx="3">
                  <c:v>578</c:v>
                </c:pt>
                <c:pt idx="4">
                  <c:v>608</c:v>
                </c:pt>
                <c:pt idx="5">
                  <c:v>569</c:v>
                </c:pt>
                <c:pt idx="6">
                  <c:v>538</c:v>
                </c:pt>
                <c:pt idx="7">
                  <c:v>508</c:v>
                </c:pt>
                <c:pt idx="8">
                  <c:v>490</c:v>
                </c:pt>
                <c:pt idx="9">
                  <c:v>615</c:v>
                </c:pt>
                <c:pt idx="10">
                  <c:v>463</c:v>
                </c:pt>
                <c:pt idx="11">
                  <c:v>485</c:v>
                </c:pt>
                <c:pt idx="12">
                  <c:v>481</c:v>
                </c:pt>
                <c:pt idx="13">
                  <c:v>468</c:v>
                </c:pt>
                <c:pt idx="14">
                  <c:v>456</c:v>
                </c:pt>
                <c:pt idx="15">
                  <c:v>480</c:v>
                </c:pt>
                <c:pt idx="16">
                  <c:v>346</c:v>
                </c:pt>
                <c:pt idx="17">
                  <c:v>206</c:v>
                </c:pt>
                <c:pt idx="18">
                  <c:v>92</c:v>
                </c:pt>
                <c:pt idx="19">
                  <c:v>61</c:v>
                </c:pt>
                <c:pt idx="20">
                  <c:v>45</c:v>
                </c:pt>
                <c:pt idx="21">
                  <c:v>26</c:v>
                </c:pt>
                <c:pt idx="22">
                  <c:v>48</c:v>
                </c:pt>
                <c:pt idx="23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BB-4A59-84DA-01465EC76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065648"/>
        <c:axId val="338076528"/>
      </c:lineChart>
      <c:catAx>
        <c:axId val="3380656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76528"/>
        <c:crosses val="autoZero"/>
        <c:auto val="1"/>
        <c:lblAlgn val="ctr"/>
        <c:lblOffset val="100"/>
        <c:noMultiLvlLbl val="0"/>
      </c:catAx>
      <c:valAx>
        <c:axId val="33807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806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45-4C66-B277-CFE0899DFB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45-4C66-B277-CFE0899DFB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45-4C66-B277-CFE0899DFB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45-4C66-B277-CFE0899DFB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45-4C66-B277-CFE0899DFB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45-4C66-B277-CFE0899DFB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45-4C66-B277-CFE0899DFB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45-4C66-B277-CFE0899DFB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45-4C66-B277-CFE0899DFB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45-4C66-B277-CFE0899DFB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45-4C66-B277-CFE0899DFB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45-4C66-B277-CFE0899DFBC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45-4C66-B277-CFE0899DF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'[4]28.07 Namugongo-Sonde-24h'!$C$9:$N$9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'[4]28.07 Namugongo-Sonde-24h'!$C$107:$N$107</c:f>
              <c:numCache>
                <c:formatCode>General</c:formatCode>
                <c:ptCount val="12"/>
                <c:pt idx="0">
                  <c:v>0.26635924462011418</c:v>
                </c:pt>
                <c:pt idx="1">
                  <c:v>0.21739130434782608</c:v>
                </c:pt>
                <c:pt idx="2">
                  <c:v>5.456741326306544E-2</c:v>
                </c:pt>
                <c:pt idx="3">
                  <c:v>8.6956521739130432E-2</c:v>
                </c:pt>
                <c:pt idx="4">
                  <c:v>9.5520421607378121E-3</c:v>
                </c:pt>
                <c:pt idx="5">
                  <c:v>1.6469038208168643E-3</c:v>
                </c:pt>
                <c:pt idx="6">
                  <c:v>4.5674132630654368E-2</c:v>
                </c:pt>
                <c:pt idx="7">
                  <c:v>2.1848924022837068E-2</c:v>
                </c:pt>
                <c:pt idx="8">
                  <c:v>9.8814229249011851E-4</c:v>
                </c:pt>
                <c:pt idx="9">
                  <c:v>5.379885814668423E-3</c:v>
                </c:pt>
                <c:pt idx="10">
                  <c:v>0.28743961352657005</c:v>
                </c:pt>
                <c:pt idx="11">
                  <c:v>2.1958717610891525E-3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45-4C66-B277-CFE0899DF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E1-422F-96FB-8AA223CB39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E1-422F-96FB-8AA223CB39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E1-422F-96FB-8AA223CB39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E1-422F-96FB-8AA223CB39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E1-422F-96FB-8AA223CB39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E1-422F-96FB-8AA223CB39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1E1-422F-96FB-8AA223CB39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1E1-422F-96FB-8AA223CB39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1E1-422F-96FB-8AA223CB39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1E1-422F-96FB-8AA223CB39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1E1-422F-96FB-8AA223CB39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1E1-422F-96FB-8AA223CB391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E1-422F-96FB-8AA223CB39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'[4]28.07 Namugongo-Sonde-24h'!$C$9:$N$9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'[4]28.07 Namugongo-Sonde-24h'!$C$108:$N$108</c:f>
              <c:numCache>
                <c:formatCode>General</c:formatCode>
                <c:ptCount val="12"/>
                <c:pt idx="0">
                  <c:v>0.37380585516178738</c:v>
                </c:pt>
                <c:pt idx="1">
                  <c:v>0.30508474576271188</c:v>
                </c:pt>
                <c:pt idx="2">
                  <c:v>7.6579352850539295E-2</c:v>
                </c:pt>
                <c:pt idx="3">
                  <c:v>0.12203389830508475</c:v>
                </c:pt>
                <c:pt idx="4">
                  <c:v>1.3405238828967643E-2</c:v>
                </c:pt>
                <c:pt idx="5">
                  <c:v>2.3112480739599386E-3</c:v>
                </c:pt>
                <c:pt idx="6">
                  <c:v>6.4098613251155623E-2</c:v>
                </c:pt>
                <c:pt idx="7">
                  <c:v>3.066255778120185E-2</c:v>
                </c:pt>
                <c:pt idx="8">
                  <c:v>1.386748844375963E-3</c:v>
                </c:pt>
                <c:pt idx="9">
                  <c:v>7.5500770416024651E-3</c:v>
                </c:pt>
                <c:pt idx="11">
                  <c:v>3.0816640986132513E-3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E1-422F-96FB-8AA223CB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Sonde-Namugongo'!$AE$10:$AE$21</c:f>
              <c:numCache>
                <c:formatCode>0</c:formatCode>
                <c:ptCount val="12"/>
                <c:pt idx="0">
                  <c:v>160</c:v>
                </c:pt>
                <c:pt idx="1">
                  <c:v>218</c:v>
                </c:pt>
                <c:pt idx="2">
                  <c:v>259</c:v>
                </c:pt>
                <c:pt idx="3">
                  <c:v>252</c:v>
                </c:pt>
                <c:pt idx="4">
                  <c:v>342</c:v>
                </c:pt>
                <c:pt idx="5">
                  <c:v>226</c:v>
                </c:pt>
                <c:pt idx="6">
                  <c:v>316</c:v>
                </c:pt>
                <c:pt idx="7">
                  <c:v>405</c:v>
                </c:pt>
                <c:pt idx="8">
                  <c:v>330</c:v>
                </c:pt>
                <c:pt idx="9">
                  <c:v>373</c:v>
                </c:pt>
                <c:pt idx="10">
                  <c:v>404</c:v>
                </c:pt>
                <c:pt idx="11">
                  <c:v>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'29.09 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Sonde-Namugongo'!$AF$10:$AF$21</c:f>
              <c:numCache>
                <c:formatCode>0</c:formatCode>
                <c:ptCount val="12"/>
                <c:pt idx="0">
                  <c:v>273</c:v>
                </c:pt>
                <c:pt idx="1">
                  <c:v>350</c:v>
                </c:pt>
                <c:pt idx="2">
                  <c:v>438</c:v>
                </c:pt>
                <c:pt idx="3">
                  <c:v>384</c:v>
                </c:pt>
                <c:pt idx="4">
                  <c:v>464</c:v>
                </c:pt>
                <c:pt idx="5">
                  <c:v>232</c:v>
                </c:pt>
                <c:pt idx="6">
                  <c:v>404</c:v>
                </c:pt>
                <c:pt idx="7">
                  <c:v>555</c:v>
                </c:pt>
                <c:pt idx="8">
                  <c:v>467</c:v>
                </c:pt>
                <c:pt idx="9">
                  <c:v>500</c:v>
                </c:pt>
                <c:pt idx="10">
                  <c:v>524</c:v>
                </c:pt>
                <c:pt idx="11">
                  <c:v>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Sonde-Namugongo'!$C$59:$N$59</c:f>
              <c:numCache>
                <c:formatCode>0.0%</c:formatCode>
                <c:ptCount val="12"/>
                <c:pt idx="0">
                  <c:v>0.31054075235109718</c:v>
                </c:pt>
                <c:pt idx="1">
                  <c:v>0.18554075235109718</c:v>
                </c:pt>
                <c:pt idx="2">
                  <c:v>4.9177115987460815E-2</c:v>
                </c:pt>
                <c:pt idx="3">
                  <c:v>0.10619122257053291</c:v>
                </c:pt>
                <c:pt idx="4">
                  <c:v>2.7429467084639498E-3</c:v>
                </c:pt>
                <c:pt idx="5">
                  <c:v>4.7021943573667714E-3</c:v>
                </c:pt>
                <c:pt idx="6">
                  <c:v>4.0556426332288405E-2</c:v>
                </c:pt>
                <c:pt idx="7">
                  <c:v>7.2492163009404385E-3</c:v>
                </c:pt>
                <c:pt idx="8">
                  <c:v>5.681818181818182E-3</c:v>
                </c:pt>
                <c:pt idx="9">
                  <c:v>6.4655172413793103E-3</c:v>
                </c:pt>
                <c:pt idx="10">
                  <c:v>0.28115203761755486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Sonde-Namugongo'!$S$9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Sonde-Namugongo'!$S$10:$S$21</c:f>
              <c:numCache>
                <c:formatCode>0</c:formatCode>
                <c:ptCount val="12"/>
                <c:pt idx="0">
                  <c:v>65</c:v>
                </c:pt>
                <c:pt idx="1">
                  <c:v>106</c:v>
                </c:pt>
                <c:pt idx="2">
                  <c:v>51</c:v>
                </c:pt>
                <c:pt idx="3">
                  <c:v>128</c:v>
                </c:pt>
                <c:pt idx="4">
                  <c:v>171</c:v>
                </c:pt>
                <c:pt idx="5">
                  <c:v>100</c:v>
                </c:pt>
                <c:pt idx="6">
                  <c:v>129</c:v>
                </c:pt>
                <c:pt idx="7">
                  <c:v>97</c:v>
                </c:pt>
                <c:pt idx="8">
                  <c:v>155</c:v>
                </c:pt>
                <c:pt idx="9">
                  <c:v>178</c:v>
                </c:pt>
                <c:pt idx="10">
                  <c:v>201</c:v>
                </c:pt>
                <c:pt idx="11">
                  <c:v>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'29.09 Sonde-Namugongo'!$T$9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Sonde-Namugongo'!$T$10:$T$21</c:f>
              <c:numCache>
                <c:formatCode>0</c:formatCode>
                <c:ptCount val="12"/>
                <c:pt idx="0">
                  <c:v>23</c:v>
                </c:pt>
                <c:pt idx="1">
                  <c:v>31</c:v>
                </c:pt>
                <c:pt idx="2">
                  <c:v>117</c:v>
                </c:pt>
                <c:pt idx="3">
                  <c:v>43</c:v>
                </c:pt>
                <c:pt idx="4">
                  <c:v>67</c:v>
                </c:pt>
                <c:pt idx="5">
                  <c:v>43</c:v>
                </c:pt>
                <c:pt idx="6">
                  <c:v>91</c:v>
                </c:pt>
                <c:pt idx="7">
                  <c:v>185</c:v>
                </c:pt>
                <c:pt idx="8">
                  <c:v>84</c:v>
                </c:pt>
                <c:pt idx="9">
                  <c:v>99</c:v>
                </c:pt>
                <c:pt idx="10">
                  <c:v>91</c:v>
                </c:pt>
                <c:pt idx="11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'29.09 Sonde-Namugongo'!$U$9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Sonde-Namugongo'!$U$10:$U$21</c:f>
              <c:numCache>
                <c:formatCode>0</c:formatCode>
                <c:ptCount val="12"/>
                <c:pt idx="0">
                  <c:v>6</c:v>
                </c:pt>
                <c:pt idx="1">
                  <c:v>12</c:v>
                </c:pt>
                <c:pt idx="2">
                  <c:v>7</c:v>
                </c:pt>
                <c:pt idx="3">
                  <c:v>15</c:v>
                </c:pt>
                <c:pt idx="4">
                  <c:v>24</c:v>
                </c:pt>
                <c:pt idx="5">
                  <c:v>20</c:v>
                </c:pt>
                <c:pt idx="6">
                  <c:v>27</c:v>
                </c:pt>
                <c:pt idx="7">
                  <c:v>32</c:v>
                </c:pt>
                <c:pt idx="8">
                  <c:v>22</c:v>
                </c:pt>
                <c:pt idx="9">
                  <c:v>34</c:v>
                </c:pt>
                <c:pt idx="10">
                  <c:v>31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'29.09 Sonde-Namugongo'!$V$9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Sonde-Namugongo'!$V$10:$V$21</c:f>
              <c:numCache>
                <c:formatCode>0</c:formatCode>
                <c:ptCount val="12"/>
                <c:pt idx="0">
                  <c:v>51</c:v>
                </c:pt>
                <c:pt idx="1">
                  <c:v>49</c:v>
                </c:pt>
                <c:pt idx="2">
                  <c:v>59</c:v>
                </c:pt>
                <c:pt idx="3">
                  <c:v>33</c:v>
                </c:pt>
                <c:pt idx="4">
                  <c:v>46</c:v>
                </c:pt>
                <c:pt idx="5">
                  <c:v>17</c:v>
                </c:pt>
                <c:pt idx="6">
                  <c:v>45</c:v>
                </c:pt>
                <c:pt idx="7">
                  <c:v>60</c:v>
                </c:pt>
                <c:pt idx="8">
                  <c:v>39</c:v>
                </c:pt>
                <c:pt idx="9">
                  <c:v>38</c:v>
                </c:pt>
                <c:pt idx="10">
                  <c:v>48</c:v>
                </c:pt>
                <c:pt idx="1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'29.09 Sonde-Namugongo'!$W$9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'29.09 Sonde-Namugongo'!$X$9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Sonde-Namugongo'!$X$10:$X$21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'29.09 Sonde-Namugongo'!$Y$9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Sonde-Namugongo'!$Y$10:$Y$21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20</c:v>
                </c:pt>
                <c:pt idx="3">
                  <c:v>20</c:v>
                </c:pt>
                <c:pt idx="4">
                  <c:v>25</c:v>
                </c:pt>
                <c:pt idx="5">
                  <c:v>9</c:v>
                </c:pt>
                <c:pt idx="6">
                  <c:v>19</c:v>
                </c:pt>
                <c:pt idx="7">
                  <c:v>25</c:v>
                </c:pt>
                <c:pt idx="8">
                  <c:v>21</c:v>
                </c:pt>
                <c:pt idx="9">
                  <c:v>17</c:v>
                </c:pt>
                <c:pt idx="10">
                  <c:v>23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'29.09 Sonde-Namugongo'!$Z$9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'29.09 Sonde-Namugongo'!$AA$9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'29.09 Sonde-Namugongo'!$AB$9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'29.09 Sonde-Namugongo'!$AC$9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Sonde-Namugongo'!$AC$10:$AC$21</c:f>
              <c:numCache>
                <c:formatCode>0</c:formatCode>
                <c:ptCount val="12"/>
                <c:pt idx="0">
                  <c:v>113</c:v>
                </c:pt>
                <c:pt idx="1">
                  <c:v>132</c:v>
                </c:pt>
                <c:pt idx="2">
                  <c:v>179</c:v>
                </c:pt>
                <c:pt idx="3">
                  <c:v>132</c:v>
                </c:pt>
                <c:pt idx="4">
                  <c:v>122</c:v>
                </c:pt>
                <c:pt idx="5">
                  <c:v>6</c:v>
                </c:pt>
                <c:pt idx="6">
                  <c:v>88</c:v>
                </c:pt>
                <c:pt idx="7">
                  <c:v>150</c:v>
                </c:pt>
                <c:pt idx="8">
                  <c:v>137</c:v>
                </c:pt>
                <c:pt idx="9">
                  <c:v>127</c:v>
                </c:pt>
                <c:pt idx="10">
                  <c:v>120</c:v>
                </c:pt>
                <c:pt idx="11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'29.09 Sonde-Namugongo'!$AD$9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Sonde-Namugongo'!$AD$10:$AD$21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Sonde-Namugongo'!$C$60:$N$60</c:f>
              <c:numCache>
                <c:formatCode>0.00%</c:formatCode>
                <c:ptCount val="12"/>
                <c:pt idx="0">
                  <c:v>0.43199781956936495</c:v>
                </c:pt>
                <c:pt idx="1">
                  <c:v>0.25810847642409374</c:v>
                </c:pt>
                <c:pt idx="2">
                  <c:v>6.8411011174707007E-2</c:v>
                </c:pt>
                <c:pt idx="3">
                  <c:v>0.14772417552466613</c:v>
                </c:pt>
                <c:pt idx="4">
                  <c:v>3.8157536113382394E-3</c:v>
                </c:pt>
                <c:pt idx="5">
                  <c:v>6.5412919051512676E-3</c:v>
                </c:pt>
                <c:pt idx="6">
                  <c:v>5.6418642681929684E-2</c:v>
                </c:pt>
                <c:pt idx="7">
                  <c:v>1.0084491687108205E-2</c:v>
                </c:pt>
                <c:pt idx="8">
                  <c:v>7.9040610520577821E-3</c:v>
                </c:pt>
                <c:pt idx="9">
                  <c:v>8.9942763695829934E-3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'[5]29.09 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'[5]29.09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'[5]29.09 Sonde-Namugongo'!$AE$10:$AE$21</c:f>
              <c:numCache>
                <c:formatCode>General</c:formatCode>
                <c:ptCount val="12"/>
                <c:pt idx="0">
                  <c:v>160</c:v>
                </c:pt>
                <c:pt idx="1">
                  <c:v>218</c:v>
                </c:pt>
                <c:pt idx="2">
                  <c:v>259</c:v>
                </c:pt>
                <c:pt idx="3">
                  <c:v>252</c:v>
                </c:pt>
                <c:pt idx="4">
                  <c:v>342</c:v>
                </c:pt>
                <c:pt idx="5">
                  <c:v>226</c:v>
                </c:pt>
                <c:pt idx="6">
                  <c:v>316</c:v>
                </c:pt>
                <c:pt idx="7">
                  <c:v>405</c:v>
                </c:pt>
                <c:pt idx="8">
                  <c:v>330</c:v>
                </c:pt>
                <c:pt idx="9">
                  <c:v>373</c:v>
                </c:pt>
                <c:pt idx="10">
                  <c:v>404</c:v>
                </c:pt>
                <c:pt idx="11">
                  <c:v>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04-4397-A609-C2A179E3B37C}"/>
            </c:ext>
          </c:extLst>
        </c:ser>
        <c:ser>
          <c:idx val="1"/>
          <c:order val="1"/>
          <c:tx>
            <c:strRef>
              <c:f>'[5]29.09 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'[5]29.09 Sonde-Namugongo'!$R$10:$R$21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'[5]29.09 Sonde-Namugongo'!$AF$10:$AF$21</c:f>
              <c:numCache>
                <c:formatCode>General</c:formatCode>
                <c:ptCount val="12"/>
                <c:pt idx="0">
                  <c:v>273</c:v>
                </c:pt>
                <c:pt idx="1">
                  <c:v>350</c:v>
                </c:pt>
                <c:pt idx="2">
                  <c:v>438</c:v>
                </c:pt>
                <c:pt idx="3">
                  <c:v>384</c:v>
                </c:pt>
                <c:pt idx="4">
                  <c:v>464</c:v>
                </c:pt>
                <c:pt idx="5">
                  <c:v>232</c:v>
                </c:pt>
                <c:pt idx="6">
                  <c:v>404</c:v>
                </c:pt>
                <c:pt idx="7">
                  <c:v>555</c:v>
                </c:pt>
                <c:pt idx="8">
                  <c:v>467</c:v>
                </c:pt>
                <c:pt idx="9">
                  <c:v>500</c:v>
                </c:pt>
                <c:pt idx="10">
                  <c:v>524</c:v>
                </c:pt>
                <c:pt idx="11">
                  <c:v>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04-4397-A609-C2A179E3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D8-40C1-A4C0-8F50F28D41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D8-40C1-A4C0-8F50F28D41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D8-40C1-A4C0-8F50F28D41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D8-40C1-A4C0-8F50F28D41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D8-40C1-A4C0-8F50F28D41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D8-40C1-A4C0-8F50F28D41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D8-40C1-A4C0-8F50F28D414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D8-40C1-A4C0-8F50F28D414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D8-40C1-A4C0-8F50F28D414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D8-40C1-A4C0-8F50F28D414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D8-40C1-A4C0-8F50F28D414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D8-40C1-A4C0-8F50F28D414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D8-40C1-A4C0-8F50F28D41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'[5]29.09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'[5]29.09 Sonde-Namugongo'!$C$59:$N$59</c:f>
              <c:numCache>
                <c:formatCode>General</c:formatCode>
                <c:ptCount val="12"/>
                <c:pt idx="0">
                  <c:v>0.31054075235109718</c:v>
                </c:pt>
                <c:pt idx="1">
                  <c:v>0.18554075235109718</c:v>
                </c:pt>
                <c:pt idx="2">
                  <c:v>4.9177115987460815E-2</c:v>
                </c:pt>
                <c:pt idx="3">
                  <c:v>0.10619122257053291</c:v>
                </c:pt>
                <c:pt idx="4">
                  <c:v>2.7429467084639498E-3</c:v>
                </c:pt>
                <c:pt idx="5">
                  <c:v>4.7021943573667714E-3</c:v>
                </c:pt>
                <c:pt idx="6">
                  <c:v>4.0556426332288405E-2</c:v>
                </c:pt>
                <c:pt idx="7">
                  <c:v>7.2492163009404385E-3</c:v>
                </c:pt>
                <c:pt idx="8">
                  <c:v>5.681818181818182E-3</c:v>
                </c:pt>
                <c:pt idx="9">
                  <c:v>6.4655172413793103E-3</c:v>
                </c:pt>
                <c:pt idx="10">
                  <c:v>0.28115203761755486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D8-40C1-A4C0-8F50F28D4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75-448B-B6B2-2217576814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75-448B-B6B2-2217576814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75-448B-B6B2-2217576814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75-448B-B6B2-2217576814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75-448B-B6B2-2217576814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75-448B-B6B2-2217576814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075-448B-B6B2-2217576814E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075-448B-B6B2-2217576814E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075-448B-B6B2-2217576814E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075-448B-B6B2-2217576814E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075-448B-B6B2-2217576814E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075-448B-B6B2-2217576814E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075-448B-B6B2-221757681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'[5]29.09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'[5]29.09 Sonde-Namugongo'!$C$60:$N$60</c:f>
              <c:numCache>
                <c:formatCode>General</c:formatCode>
                <c:ptCount val="12"/>
                <c:pt idx="0">
                  <c:v>0.43199781956936495</c:v>
                </c:pt>
                <c:pt idx="1">
                  <c:v>0.25810847642409374</c:v>
                </c:pt>
                <c:pt idx="2">
                  <c:v>6.8411011174707007E-2</c:v>
                </c:pt>
                <c:pt idx="3">
                  <c:v>0.14772417552466613</c:v>
                </c:pt>
                <c:pt idx="4">
                  <c:v>3.8157536113382394E-3</c:v>
                </c:pt>
                <c:pt idx="5">
                  <c:v>6.5412919051512676E-3</c:v>
                </c:pt>
                <c:pt idx="6">
                  <c:v>5.6418642681929684E-2</c:v>
                </c:pt>
                <c:pt idx="7">
                  <c:v>1.0084491687108205E-2</c:v>
                </c:pt>
                <c:pt idx="8">
                  <c:v>7.9040610520577821E-3</c:v>
                </c:pt>
                <c:pt idx="9">
                  <c:v>8.9942763695829934E-3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75-448B-B6B2-221757681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Namugongo-Sonde'!$AE$9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Namugongo-Sonde'!$AE$10:$AE$21</c:f>
              <c:numCache>
                <c:formatCode>0</c:formatCode>
                <c:ptCount val="12"/>
                <c:pt idx="0">
                  <c:v>110</c:v>
                </c:pt>
                <c:pt idx="1">
                  <c:v>169</c:v>
                </c:pt>
                <c:pt idx="2">
                  <c:v>185</c:v>
                </c:pt>
                <c:pt idx="3">
                  <c:v>233</c:v>
                </c:pt>
                <c:pt idx="4">
                  <c:v>290</c:v>
                </c:pt>
                <c:pt idx="5">
                  <c:v>194</c:v>
                </c:pt>
                <c:pt idx="6">
                  <c:v>319</c:v>
                </c:pt>
                <c:pt idx="7">
                  <c:v>350</c:v>
                </c:pt>
                <c:pt idx="8">
                  <c:v>289</c:v>
                </c:pt>
                <c:pt idx="9">
                  <c:v>227</c:v>
                </c:pt>
                <c:pt idx="10">
                  <c:v>292</c:v>
                </c:pt>
                <c:pt idx="11">
                  <c:v>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'29.09 Namugongo-Sonde'!$AF$9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Namugongo-Sonde'!$AF$10:$AF$21</c:f>
              <c:numCache>
                <c:formatCode>0</c:formatCode>
                <c:ptCount val="12"/>
                <c:pt idx="0">
                  <c:v>155</c:v>
                </c:pt>
                <c:pt idx="1">
                  <c:v>229</c:v>
                </c:pt>
                <c:pt idx="2">
                  <c:v>273</c:v>
                </c:pt>
                <c:pt idx="3">
                  <c:v>301</c:v>
                </c:pt>
                <c:pt idx="4">
                  <c:v>372</c:v>
                </c:pt>
                <c:pt idx="5">
                  <c:v>213</c:v>
                </c:pt>
                <c:pt idx="6">
                  <c:v>391</c:v>
                </c:pt>
                <c:pt idx="7">
                  <c:v>446</c:v>
                </c:pt>
                <c:pt idx="8">
                  <c:v>400</c:v>
                </c:pt>
                <c:pt idx="9">
                  <c:v>293</c:v>
                </c:pt>
                <c:pt idx="10">
                  <c:v>386</c:v>
                </c:pt>
                <c:pt idx="11">
                  <c:v>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Namugongo-Sonde'!$C$59:$N$59</c:f>
              <c:numCache>
                <c:formatCode>0.0%</c:formatCode>
                <c:ptCount val="12"/>
                <c:pt idx="0">
                  <c:v>0.27563283047813858</c:v>
                </c:pt>
                <c:pt idx="1">
                  <c:v>0.22372794681667094</c:v>
                </c:pt>
                <c:pt idx="2">
                  <c:v>8.20761953464587E-2</c:v>
                </c:pt>
                <c:pt idx="3">
                  <c:v>0.11045768345691639</c:v>
                </c:pt>
                <c:pt idx="4">
                  <c:v>5.8808488877524932E-3</c:v>
                </c:pt>
                <c:pt idx="5">
                  <c:v>4.8580925594477117E-3</c:v>
                </c:pt>
                <c:pt idx="6">
                  <c:v>3.9887496803886473E-2</c:v>
                </c:pt>
                <c:pt idx="7">
                  <c:v>1.4574277678343135E-2</c:v>
                </c:pt>
                <c:pt idx="8">
                  <c:v>2.8125799028381488E-3</c:v>
                </c:pt>
                <c:pt idx="9">
                  <c:v>3.3239580669905395E-3</c:v>
                </c:pt>
                <c:pt idx="10">
                  <c:v>0.23548964459217592</c:v>
                </c:pt>
                <c:pt idx="11">
                  <c:v>1.2784454103809768E-3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Namugongo-Sonde'!$S$9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Namugongo-Sonde'!$S$10:$S$21</c:f>
              <c:numCache>
                <c:formatCode>0</c:formatCode>
                <c:ptCount val="12"/>
                <c:pt idx="0">
                  <c:v>28</c:v>
                </c:pt>
                <c:pt idx="1">
                  <c:v>44</c:v>
                </c:pt>
                <c:pt idx="2">
                  <c:v>60</c:v>
                </c:pt>
                <c:pt idx="3">
                  <c:v>61</c:v>
                </c:pt>
                <c:pt idx="4">
                  <c:v>83</c:v>
                </c:pt>
                <c:pt idx="5">
                  <c:v>70</c:v>
                </c:pt>
                <c:pt idx="6">
                  <c:v>104</c:v>
                </c:pt>
                <c:pt idx="7">
                  <c:v>123</c:v>
                </c:pt>
                <c:pt idx="8">
                  <c:v>106</c:v>
                </c:pt>
                <c:pt idx="9">
                  <c:v>85</c:v>
                </c:pt>
                <c:pt idx="10">
                  <c:v>159</c:v>
                </c:pt>
                <c:pt idx="11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'29.09 Namugongo-Sonde'!$T$9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Namugongo-Sonde'!$T$10:$T$21</c:f>
              <c:numCache>
                <c:formatCode>0</c:formatCode>
                <c:ptCount val="12"/>
                <c:pt idx="0">
                  <c:v>35</c:v>
                </c:pt>
                <c:pt idx="1">
                  <c:v>37</c:v>
                </c:pt>
                <c:pt idx="2">
                  <c:v>48</c:v>
                </c:pt>
                <c:pt idx="3">
                  <c:v>83</c:v>
                </c:pt>
                <c:pt idx="4">
                  <c:v>108</c:v>
                </c:pt>
                <c:pt idx="5">
                  <c:v>73</c:v>
                </c:pt>
                <c:pt idx="6">
                  <c:v>110</c:v>
                </c:pt>
                <c:pt idx="7">
                  <c:v>103</c:v>
                </c:pt>
                <c:pt idx="8">
                  <c:v>97</c:v>
                </c:pt>
                <c:pt idx="9">
                  <c:v>54</c:v>
                </c:pt>
                <c:pt idx="10">
                  <c:v>54</c:v>
                </c:pt>
                <c:pt idx="11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'29.09 Namugongo-Sonde'!$U$9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Namugongo-Sonde'!$U$10:$U$21</c:f>
              <c:numCache>
                <c:formatCode>0</c:formatCode>
                <c:ptCount val="12"/>
                <c:pt idx="0">
                  <c:v>8</c:v>
                </c:pt>
                <c:pt idx="1">
                  <c:v>23</c:v>
                </c:pt>
                <c:pt idx="2">
                  <c:v>21</c:v>
                </c:pt>
                <c:pt idx="3">
                  <c:v>34</c:v>
                </c:pt>
                <c:pt idx="4">
                  <c:v>31</c:v>
                </c:pt>
                <c:pt idx="5">
                  <c:v>13</c:v>
                </c:pt>
                <c:pt idx="6">
                  <c:v>26</c:v>
                </c:pt>
                <c:pt idx="7">
                  <c:v>41</c:v>
                </c:pt>
                <c:pt idx="8">
                  <c:v>37</c:v>
                </c:pt>
                <c:pt idx="9">
                  <c:v>34</c:v>
                </c:pt>
                <c:pt idx="10">
                  <c:v>29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'29.09 Namugongo-Sonde'!$V$9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Namugongo-Sonde'!$V$10:$V$21</c:f>
              <c:numCache>
                <c:formatCode>0</c:formatCode>
                <c:ptCount val="12"/>
                <c:pt idx="0">
                  <c:v>31</c:v>
                </c:pt>
                <c:pt idx="1">
                  <c:v>38</c:v>
                </c:pt>
                <c:pt idx="2">
                  <c:v>37</c:v>
                </c:pt>
                <c:pt idx="3">
                  <c:v>39</c:v>
                </c:pt>
                <c:pt idx="4">
                  <c:v>33</c:v>
                </c:pt>
                <c:pt idx="5">
                  <c:v>17</c:v>
                </c:pt>
                <c:pt idx="6">
                  <c:v>52</c:v>
                </c:pt>
                <c:pt idx="7">
                  <c:v>49</c:v>
                </c:pt>
                <c:pt idx="8">
                  <c:v>23</c:v>
                </c:pt>
                <c:pt idx="9">
                  <c:v>35</c:v>
                </c:pt>
                <c:pt idx="10">
                  <c:v>30</c:v>
                </c:pt>
                <c:pt idx="1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'29.09 Namugongo-Sonde'!$W$9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'29.09 Namugongo-Sonde'!$X$9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Namugongo-Sonde'!$X$10:$X$21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'29.09 Namugongo-Sonde'!$Y$9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Namugongo-Sonde'!$Y$10:$Y$21</c:f>
              <c:numCache>
                <c:formatCode>0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7</c:v>
                </c:pt>
                <c:pt idx="3">
                  <c:v>10</c:v>
                </c:pt>
                <c:pt idx="4">
                  <c:v>15</c:v>
                </c:pt>
                <c:pt idx="5">
                  <c:v>10</c:v>
                </c:pt>
                <c:pt idx="6">
                  <c:v>12</c:v>
                </c:pt>
                <c:pt idx="7">
                  <c:v>26</c:v>
                </c:pt>
                <c:pt idx="8">
                  <c:v>12</c:v>
                </c:pt>
                <c:pt idx="9">
                  <c:v>14</c:v>
                </c:pt>
                <c:pt idx="10">
                  <c:v>13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'29.09 Namugongo-Sonde'!$Z$9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Namugongo-Sonde'!$Z$10:$Z$21</c:f>
              <c:numCache>
                <c:formatCode>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12</c:v>
                </c:pt>
                <c:pt idx="5">
                  <c:v>3</c:v>
                </c:pt>
                <c:pt idx="6">
                  <c:v>10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'29.09 Namugongo-Sonde'!$AA$9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'29.09 Namugongo-Sonde'!$AB$9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'29.09 Namugongo-Sonde'!$AC$9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Namugongo-Sonde'!$AC$10:$AC$21</c:f>
              <c:numCache>
                <c:formatCode>0</c:formatCode>
                <c:ptCount val="12"/>
                <c:pt idx="0">
                  <c:v>45</c:v>
                </c:pt>
                <c:pt idx="1">
                  <c:v>60</c:v>
                </c:pt>
                <c:pt idx="2">
                  <c:v>88</c:v>
                </c:pt>
                <c:pt idx="3">
                  <c:v>68</c:v>
                </c:pt>
                <c:pt idx="4">
                  <c:v>82</c:v>
                </c:pt>
                <c:pt idx="5">
                  <c:v>19</c:v>
                </c:pt>
                <c:pt idx="6">
                  <c:v>72</c:v>
                </c:pt>
                <c:pt idx="7">
                  <c:v>96</c:v>
                </c:pt>
                <c:pt idx="8">
                  <c:v>111</c:v>
                </c:pt>
                <c:pt idx="9">
                  <c:v>66</c:v>
                </c:pt>
                <c:pt idx="10">
                  <c:v>94</c:v>
                </c:pt>
                <c:pt idx="1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'29.09 Namugongo-Sonde'!$AD$9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Namugongo-Sonde'!$AD$10:$AD$21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Namugongo-Sonde'!$C$60:$N$60</c:f>
              <c:numCache>
                <c:formatCode>0.00%</c:formatCode>
                <c:ptCount val="12"/>
                <c:pt idx="0">
                  <c:v>0.3605351170568562</c:v>
                </c:pt>
                <c:pt idx="1">
                  <c:v>0.29264214046822745</c:v>
                </c:pt>
                <c:pt idx="2">
                  <c:v>0.10735785953177257</c:v>
                </c:pt>
                <c:pt idx="3">
                  <c:v>0.14448160535117058</c:v>
                </c:pt>
                <c:pt idx="4">
                  <c:v>7.6923076923076927E-3</c:v>
                </c:pt>
                <c:pt idx="5">
                  <c:v>6.3545150501672244E-3</c:v>
                </c:pt>
                <c:pt idx="6">
                  <c:v>5.2173913043478258E-2</c:v>
                </c:pt>
                <c:pt idx="7">
                  <c:v>1.9063545150501671E-2</c:v>
                </c:pt>
                <c:pt idx="8">
                  <c:v>3.6789297658862876E-3</c:v>
                </c:pt>
                <c:pt idx="9">
                  <c:v>4.3478260869565218E-3</c:v>
                </c:pt>
                <c:pt idx="11">
                  <c:v>1.6722408026755853E-3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'[5]29.09 Namugongo-Sonde'!$AE$9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'[5]29.09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'[5]29.09 Namugongo-Sonde'!$AE$10:$AE$21</c:f>
              <c:numCache>
                <c:formatCode>General</c:formatCode>
                <c:ptCount val="12"/>
                <c:pt idx="0">
                  <c:v>110</c:v>
                </c:pt>
                <c:pt idx="1">
                  <c:v>169</c:v>
                </c:pt>
                <c:pt idx="2">
                  <c:v>185</c:v>
                </c:pt>
                <c:pt idx="3">
                  <c:v>233</c:v>
                </c:pt>
                <c:pt idx="4">
                  <c:v>290</c:v>
                </c:pt>
                <c:pt idx="5">
                  <c:v>194</c:v>
                </c:pt>
                <c:pt idx="6">
                  <c:v>319</c:v>
                </c:pt>
                <c:pt idx="7">
                  <c:v>350</c:v>
                </c:pt>
                <c:pt idx="8">
                  <c:v>289</c:v>
                </c:pt>
                <c:pt idx="9">
                  <c:v>227</c:v>
                </c:pt>
                <c:pt idx="10">
                  <c:v>292</c:v>
                </c:pt>
                <c:pt idx="11">
                  <c:v>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E5-4CFF-A014-1077A1258265}"/>
            </c:ext>
          </c:extLst>
        </c:ser>
        <c:ser>
          <c:idx val="1"/>
          <c:order val="1"/>
          <c:tx>
            <c:strRef>
              <c:f>'[5]29.09 Namugongo-Sonde'!$AF$9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'[5]29.09 Namugongo-Sonde'!$R$10:$R$21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'[5]29.09 Namugongo-Sonde'!$AF$10:$AF$21</c:f>
              <c:numCache>
                <c:formatCode>General</c:formatCode>
                <c:ptCount val="12"/>
                <c:pt idx="0">
                  <c:v>155</c:v>
                </c:pt>
                <c:pt idx="1">
                  <c:v>229</c:v>
                </c:pt>
                <c:pt idx="2">
                  <c:v>273</c:v>
                </c:pt>
                <c:pt idx="3">
                  <c:v>301</c:v>
                </c:pt>
                <c:pt idx="4">
                  <c:v>372</c:v>
                </c:pt>
                <c:pt idx="5">
                  <c:v>213</c:v>
                </c:pt>
                <c:pt idx="6">
                  <c:v>391</c:v>
                </c:pt>
                <c:pt idx="7">
                  <c:v>446</c:v>
                </c:pt>
                <c:pt idx="8">
                  <c:v>400</c:v>
                </c:pt>
                <c:pt idx="9">
                  <c:v>293</c:v>
                </c:pt>
                <c:pt idx="10">
                  <c:v>386</c:v>
                </c:pt>
                <c:pt idx="11">
                  <c:v>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E5-4CFF-A014-1077A1258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86-4BD2-85CE-132749B7B0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86-4BD2-85CE-132749B7B0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86-4BD2-85CE-132749B7B0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D86-4BD2-85CE-132749B7B0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D86-4BD2-85CE-132749B7B0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D86-4BD2-85CE-132749B7B0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D86-4BD2-85CE-132749B7B0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D86-4BD2-85CE-132749B7B0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D86-4BD2-85CE-132749B7B0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D86-4BD2-85CE-132749B7B0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D86-4BD2-85CE-132749B7B0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D86-4BD2-85CE-132749B7B07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D86-4BD2-85CE-132749B7B0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'[5]29.09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'[5]29.09 Namugongo-Sonde'!$C$59:$N$59</c:f>
              <c:numCache>
                <c:formatCode>General</c:formatCode>
                <c:ptCount val="12"/>
                <c:pt idx="0">
                  <c:v>0.27563283047813858</c:v>
                </c:pt>
                <c:pt idx="1">
                  <c:v>0.22372794681667094</c:v>
                </c:pt>
                <c:pt idx="2">
                  <c:v>8.20761953464587E-2</c:v>
                </c:pt>
                <c:pt idx="3">
                  <c:v>0.11045768345691639</c:v>
                </c:pt>
                <c:pt idx="4">
                  <c:v>5.8808488877524932E-3</c:v>
                </c:pt>
                <c:pt idx="5">
                  <c:v>4.8580925594477117E-3</c:v>
                </c:pt>
                <c:pt idx="6">
                  <c:v>3.9887496803886473E-2</c:v>
                </c:pt>
                <c:pt idx="7">
                  <c:v>1.4574277678343135E-2</c:v>
                </c:pt>
                <c:pt idx="8">
                  <c:v>2.8125799028381488E-3</c:v>
                </c:pt>
                <c:pt idx="9">
                  <c:v>3.3239580669905395E-3</c:v>
                </c:pt>
                <c:pt idx="10">
                  <c:v>0.23548964459217592</c:v>
                </c:pt>
                <c:pt idx="11">
                  <c:v>1.2784454103809768E-3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86-4BD2-85CE-132749B7B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8D-4445-BF8F-2DAE3F02F7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8D-4445-BF8F-2DAE3F02F7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88D-4445-BF8F-2DAE3F02F7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88D-4445-BF8F-2DAE3F02F7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88D-4445-BF8F-2DAE3F02F7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88D-4445-BF8F-2DAE3F02F7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88D-4445-BF8F-2DAE3F02F7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88D-4445-BF8F-2DAE3F02F7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88D-4445-BF8F-2DAE3F02F79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88D-4445-BF8F-2DAE3F02F79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88D-4445-BF8F-2DAE3F02F79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88D-4445-BF8F-2DAE3F02F79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88D-4445-BF8F-2DAE3F02F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'[5]29.09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'[5]29.09 Namugongo-Sonde'!$C$60:$N$60</c:f>
              <c:numCache>
                <c:formatCode>General</c:formatCode>
                <c:ptCount val="12"/>
                <c:pt idx="0">
                  <c:v>0.3605351170568562</c:v>
                </c:pt>
                <c:pt idx="1">
                  <c:v>0.29264214046822745</c:v>
                </c:pt>
                <c:pt idx="2">
                  <c:v>0.10735785953177257</c:v>
                </c:pt>
                <c:pt idx="3">
                  <c:v>0.14448160535117058</c:v>
                </c:pt>
                <c:pt idx="4">
                  <c:v>7.6923076923076927E-3</c:v>
                </c:pt>
                <c:pt idx="5">
                  <c:v>6.3545150501672244E-3</c:v>
                </c:pt>
                <c:pt idx="6">
                  <c:v>5.2173913043478258E-2</c:v>
                </c:pt>
                <c:pt idx="7">
                  <c:v>1.9063545150501671E-2</c:v>
                </c:pt>
                <c:pt idx="8">
                  <c:v>3.6789297658862876E-3</c:v>
                </c:pt>
                <c:pt idx="9">
                  <c:v>4.3478260869565218E-3</c:v>
                </c:pt>
                <c:pt idx="11">
                  <c:v>1.6722408026755853E-3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8D-4445-BF8F-2DAE3F02F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Sonde-Namugongo'!$AE$9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Sonde-Namugongo'!$R$10:$R$33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Sonde-Namugongo'!$AE$10:$AE$33</c:f>
              <c:numCache>
                <c:formatCode>0</c:formatCode>
                <c:ptCount val="24"/>
                <c:pt idx="0">
                  <c:v>302.42857142857144</c:v>
                </c:pt>
                <c:pt idx="1">
                  <c:v>319.42857142857144</c:v>
                </c:pt>
                <c:pt idx="2">
                  <c:v>304.42857142857139</c:v>
                </c:pt>
                <c:pt idx="3">
                  <c:v>284.14285714285717</c:v>
                </c:pt>
                <c:pt idx="4">
                  <c:v>281.14285714285717</c:v>
                </c:pt>
                <c:pt idx="5">
                  <c:v>276.57142857142861</c:v>
                </c:pt>
                <c:pt idx="6">
                  <c:v>274</c:v>
                </c:pt>
                <c:pt idx="7">
                  <c:v>263.85714285714289</c:v>
                </c:pt>
                <c:pt idx="8">
                  <c:v>309.14285714285717</c:v>
                </c:pt>
                <c:pt idx="9">
                  <c:v>349.42857142857139</c:v>
                </c:pt>
                <c:pt idx="10">
                  <c:v>366.28571428571428</c:v>
                </c:pt>
                <c:pt idx="11">
                  <c:v>333.28571428571428</c:v>
                </c:pt>
                <c:pt idx="12">
                  <c:v>291.5</c:v>
                </c:pt>
                <c:pt idx="13">
                  <c:v>235</c:v>
                </c:pt>
                <c:pt idx="14">
                  <c:v>250</c:v>
                </c:pt>
                <c:pt idx="15">
                  <c:v>189.5</c:v>
                </c:pt>
                <c:pt idx="16">
                  <c:v>104.5</c:v>
                </c:pt>
                <c:pt idx="17">
                  <c:v>48</c:v>
                </c:pt>
                <c:pt idx="18">
                  <c:v>35</c:v>
                </c:pt>
                <c:pt idx="19">
                  <c:v>20</c:v>
                </c:pt>
                <c:pt idx="20">
                  <c:v>16.5</c:v>
                </c:pt>
                <c:pt idx="21">
                  <c:v>19</c:v>
                </c:pt>
                <c:pt idx="22">
                  <c:v>91.5</c:v>
                </c:pt>
                <c:pt idx="23">
                  <c:v>232.5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Sonde-Namugongo'!$AF$9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Sonde-Namugongo'!$R$10:$R$33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Sonde-Namugongo'!$AF$10:$AF$33</c:f>
              <c:numCache>
                <c:formatCode>0</c:formatCode>
                <c:ptCount val="24"/>
                <c:pt idx="0">
                  <c:v>476.57142857142861</c:v>
                </c:pt>
                <c:pt idx="1">
                  <c:v>505.28571428571433</c:v>
                </c:pt>
                <c:pt idx="2">
                  <c:v>464.28571428571422</c:v>
                </c:pt>
                <c:pt idx="3">
                  <c:v>432.42857142857144</c:v>
                </c:pt>
                <c:pt idx="4">
                  <c:v>398</c:v>
                </c:pt>
                <c:pt idx="5">
                  <c:v>368.57142857142867</c:v>
                </c:pt>
                <c:pt idx="6">
                  <c:v>368.28571428571433</c:v>
                </c:pt>
                <c:pt idx="7">
                  <c:v>355</c:v>
                </c:pt>
                <c:pt idx="8">
                  <c:v>419.71428571428578</c:v>
                </c:pt>
                <c:pt idx="9">
                  <c:v>485.42857142857144</c:v>
                </c:pt>
                <c:pt idx="10">
                  <c:v>494.71428571428567</c:v>
                </c:pt>
                <c:pt idx="11">
                  <c:v>463.5714285714285</c:v>
                </c:pt>
                <c:pt idx="12">
                  <c:v>381</c:v>
                </c:pt>
                <c:pt idx="13">
                  <c:v>330.5</c:v>
                </c:pt>
                <c:pt idx="14">
                  <c:v>344.5</c:v>
                </c:pt>
                <c:pt idx="15">
                  <c:v>237</c:v>
                </c:pt>
                <c:pt idx="16">
                  <c:v>145.5</c:v>
                </c:pt>
                <c:pt idx="17">
                  <c:v>78.5</c:v>
                </c:pt>
                <c:pt idx="18">
                  <c:v>58</c:v>
                </c:pt>
                <c:pt idx="19">
                  <c:v>25.5</c:v>
                </c:pt>
                <c:pt idx="20">
                  <c:v>22.5</c:v>
                </c:pt>
                <c:pt idx="21">
                  <c:v>30</c:v>
                </c:pt>
                <c:pt idx="22">
                  <c:v>114.5</c:v>
                </c:pt>
                <c:pt idx="23">
                  <c:v>289.5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Sonde-Namugongo'!$C$107:$N$107</c:f>
              <c:numCache>
                <c:formatCode>0.0%</c:formatCode>
                <c:ptCount val="12"/>
                <c:pt idx="0">
                  <c:v>0.30710281839206621</c:v>
                </c:pt>
                <c:pt idx="1">
                  <c:v>0.15847085570930189</c:v>
                </c:pt>
                <c:pt idx="2">
                  <c:v>6.0317118105915085E-2</c:v>
                </c:pt>
                <c:pt idx="3">
                  <c:v>0.10186782172396222</c:v>
                </c:pt>
                <c:pt idx="4">
                  <c:v>4.145270667555173E-3</c:v>
                </c:pt>
                <c:pt idx="5">
                  <c:v>2.5283211163811691E-3</c:v>
                </c:pt>
                <c:pt idx="6">
                  <c:v>5.0948610403355424E-2</c:v>
                </c:pt>
                <c:pt idx="7">
                  <c:v>1.4591744737564191E-2</c:v>
                </c:pt>
                <c:pt idx="8">
                  <c:v>9.8780918035357313E-3</c:v>
                </c:pt>
                <c:pt idx="9">
                  <c:v>3.1751009368507698E-3</c:v>
                </c:pt>
                <c:pt idx="10">
                  <c:v>0.28697424640351216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Sonde-Namugongo'!$C$9:$N$9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Sonde-Namugongo'!$C$108:$N$108</c:f>
              <c:numCache>
                <c:formatCode>0.00%</c:formatCode>
                <c:ptCount val="12"/>
                <c:pt idx="0">
                  <c:v>0.43070368334249576</c:v>
                </c:pt>
                <c:pt idx="1">
                  <c:v>0.22225123694337542</c:v>
                </c:pt>
                <c:pt idx="2">
                  <c:v>8.4593183067619523E-2</c:v>
                </c:pt>
                <c:pt idx="3">
                  <c:v>0.14286695986805933</c:v>
                </c:pt>
                <c:pt idx="4">
                  <c:v>5.8136338647608561E-3</c:v>
                </c:pt>
                <c:pt idx="5">
                  <c:v>3.5459043430456283E-3</c:v>
                </c:pt>
                <c:pt idx="6">
                  <c:v>7.1454095656954361E-2</c:v>
                </c:pt>
                <c:pt idx="7">
                  <c:v>2.0464540956569539E-2</c:v>
                </c:pt>
                <c:pt idx="8">
                  <c:v>1.3853765805387571E-2</c:v>
                </c:pt>
                <c:pt idx="9">
                  <c:v>4.4529961517317182E-3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Namugongo-Sonde'!$AE$9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Namugongo-Sonde'!$R$10:$R$33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Namugongo-Sonde'!$AE$10:$AE$33</c:f>
              <c:numCache>
                <c:formatCode>0</c:formatCode>
                <c:ptCount val="24"/>
                <c:pt idx="0">
                  <c:v>243.85714285714286</c:v>
                </c:pt>
                <c:pt idx="1">
                  <c:v>308.28571428571433</c:v>
                </c:pt>
                <c:pt idx="2">
                  <c:v>297.5714285714285</c:v>
                </c:pt>
                <c:pt idx="3">
                  <c:v>307.14285714285717</c:v>
                </c:pt>
                <c:pt idx="4">
                  <c:v>296.85714285714283</c:v>
                </c:pt>
                <c:pt idx="5">
                  <c:v>306.85714285714283</c:v>
                </c:pt>
                <c:pt idx="6">
                  <c:v>294.28571428571428</c:v>
                </c:pt>
                <c:pt idx="7">
                  <c:v>319.57142857142856</c:v>
                </c:pt>
                <c:pt idx="8">
                  <c:v>309.85714285714278</c:v>
                </c:pt>
                <c:pt idx="9">
                  <c:v>323.14285714285717</c:v>
                </c:pt>
                <c:pt idx="10">
                  <c:v>363.57142857142861</c:v>
                </c:pt>
                <c:pt idx="11">
                  <c:v>374.28571428571428</c:v>
                </c:pt>
                <c:pt idx="12">
                  <c:v>296</c:v>
                </c:pt>
                <c:pt idx="13">
                  <c:v>332</c:v>
                </c:pt>
                <c:pt idx="14">
                  <c:v>255.5</c:v>
                </c:pt>
                <c:pt idx="15">
                  <c:v>303</c:v>
                </c:pt>
                <c:pt idx="16">
                  <c:v>172.5</c:v>
                </c:pt>
                <c:pt idx="17">
                  <c:v>79</c:v>
                </c:pt>
                <c:pt idx="18">
                  <c:v>40</c:v>
                </c:pt>
                <c:pt idx="19">
                  <c:v>27</c:v>
                </c:pt>
                <c:pt idx="20">
                  <c:v>18.5</c:v>
                </c:pt>
                <c:pt idx="21">
                  <c:v>22</c:v>
                </c:pt>
                <c:pt idx="22">
                  <c:v>55</c:v>
                </c:pt>
                <c:pt idx="23">
                  <c:v>94.5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Namugongo-Sonde'!$AF$9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Namugongo-Sonde'!$R$10:$R$33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Namugongo-Sonde'!$AF$10:$AF$33</c:f>
              <c:numCache>
                <c:formatCode>0</c:formatCode>
                <c:ptCount val="24"/>
                <c:pt idx="0">
                  <c:v>344</c:v>
                </c:pt>
                <c:pt idx="1">
                  <c:v>437.14285714285722</c:v>
                </c:pt>
                <c:pt idx="2">
                  <c:v>430</c:v>
                </c:pt>
                <c:pt idx="3">
                  <c:v>439.57142857142861</c:v>
                </c:pt>
                <c:pt idx="4">
                  <c:v>430.14285714285717</c:v>
                </c:pt>
                <c:pt idx="5">
                  <c:v>421.14285714285717</c:v>
                </c:pt>
                <c:pt idx="6">
                  <c:v>412</c:v>
                </c:pt>
                <c:pt idx="7">
                  <c:v>426.57142857142856</c:v>
                </c:pt>
                <c:pt idx="8">
                  <c:v>424.14285714285711</c:v>
                </c:pt>
                <c:pt idx="9">
                  <c:v>435.28571428571428</c:v>
                </c:pt>
                <c:pt idx="10">
                  <c:v>501.14285714285711</c:v>
                </c:pt>
                <c:pt idx="11">
                  <c:v>535.85714285714289</c:v>
                </c:pt>
                <c:pt idx="12">
                  <c:v>453.5</c:v>
                </c:pt>
                <c:pt idx="13">
                  <c:v>490.5</c:v>
                </c:pt>
                <c:pt idx="14">
                  <c:v>368.5</c:v>
                </c:pt>
                <c:pt idx="15">
                  <c:v>411</c:v>
                </c:pt>
                <c:pt idx="16">
                  <c:v>264</c:v>
                </c:pt>
                <c:pt idx="17">
                  <c:v>128</c:v>
                </c:pt>
                <c:pt idx="18">
                  <c:v>62.5</c:v>
                </c:pt>
                <c:pt idx="19">
                  <c:v>41</c:v>
                </c:pt>
                <c:pt idx="20">
                  <c:v>28</c:v>
                </c:pt>
                <c:pt idx="21">
                  <c:v>29.5</c:v>
                </c:pt>
                <c:pt idx="22">
                  <c:v>61.5</c:v>
                </c:pt>
                <c:pt idx="23">
                  <c:v>120.5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Namugongo-Sonde'!$C$107:$N$107</c:f>
              <c:numCache>
                <c:formatCode>0.0%</c:formatCode>
                <c:ptCount val="12"/>
                <c:pt idx="0">
                  <c:v>0.25525121360349745</c:v>
                </c:pt>
                <c:pt idx="1">
                  <c:v>0.20408958853504369</c:v>
                </c:pt>
                <c:pt idx="2">
                  <c:v>6.1325264301029359E-2</c:v>
                </c:pt>
                <c:pt idx="3">
                  <c:v>9.801646602374299E-2</c:v>
                </c:pt>
                <c:pt idx="4">
                  <c:v>5.6155266992769419E-3</c:v>
                </c:pt>
                <c:pt idx="5">
                  <c:v>1.494379832369567E-3</c:v>
                </c:pt>
                <c:pt idx="6">
                  <c:v>4.9212433982754294E-2</c:v>
                </c:pt>
                <c:pt idx="7">
                  <c:v>2.2740562666493408E-2</c:v>
                </c:pt>
                <c:pt idx="8">
                  <c:v>1.9584729480122895E-3</c:v>
                </c:pt>
                <c:pt idx="9">
                  <c:v>5.2164066198242022E-3</c:v>
                </c:pt>
                <c:pt idx="10">
                  <c:v>0.29305623880375364</c:v>
                </c:pt>
                <c:pt idx="11">
                  <c:v>2.0234459842022705E-3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Namugongo-Sonde'!$C$9:$N$9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Namugongo-Sonde'!$C$108:$N$108</c:f>
              <c:numCache>
                <c:formatCode>0.00%</c:formatCode>
                <c:ptCount val="12"/>
                <c:pt idx="0">
                  <c:v>0.36106296938186028</c:v>
                </c:pt>
                <c:pt idx="1">
                  <c:v>0.28869282075521246</c:v>
                </c:pt>
                <c:pt idx="2">
                  <c:v>8.6747019589307292E-2</c:v>
                </c:pt>
                <c:pt idx="3">
                  <c:v>0.13864818024263431</c:v>
                </c:pt>
                <c:pt idx="4">
                  <c:v>7.9433853264009244E-3</c:v>
                </c:pt>
                <c:pt idx="5">
                  <c:v>2.1138595661992551E-3</c:v>
                </c:pt>
                <c:pt idx="6">
                  <c:v>6.9612940496822637E-2</c:v>
                </c:pt>
                <c:pt idx="7">
                  <c:v>3.2167428181293006E-2</c:v>
                </c:pt>
                <c:pt idx="8">
                  <c:v>2.7703376923480915E-3</c:v>
                </c:pt>
                <c:pt idx="9">
                  <c:v>7.3788141379129259E-3</c:v>
                </c:pt>
                <c:pt idx="11">
                  <c:v>2.8622446300089282E-3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Sonde-Namugongo-2Dir'!$C$9:$N$9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Sonde-Namugongo-2Dir'!$C$107:$N$107</c:f>
              <c:numCache>
                <c:formatCode>0.0%</c:formatCode>
                <c:ptCount val="12"/>
                <c:pt idx="0">
                  <c:v>0.28047344611761788</c:v>
                </c:pt>
                <c:pt idx="1">
                  <c:v>0.18189921870903464</c:v>
                </c:pt>
                <c:pt idx="2">
                  <c:v>6.0834870650821569E-2</c:v>
                </c:pt>
                <c:pt idx="3">
                  <c:v>9.9889885165958758E-2</c:v>
                </c:pt>
                <c:pt idx="4">
                  <c:v>4.9003484586306661E-3</c:v>
                </c:pt>
                <c:pt idx="5">
                  <c:v>1.9973210157259234E-3</c:v>
                </c:pt>
                <c:pt idx="6">
                  <c:v>5.0056964167393629E-2</c:v>
                </c:pt>
                <c:pt idx="7">
                  <c:v>1.8776724298196684E-2</c:v>
                </c:pt>
                <c:pt idx="8">
                  <c:v>5.8108217617420061E-3</c:v>
                </c:pt>
                <c:pt idx="9">
                  <c:v>4.223452076212812E-3</c:v>
                </c:pt>
                <c:pt idx="10">
                  <c:v>0.29009776862537601</c:v>
                </c:pt>
                <c:pt idx="11">
                  <c:v>1.0391789532893827E-3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Sonde-Namugongo-2Dir'!$C$9:$N$9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Sonde-Namugongo-2Dir'!$C$108:$N$108</c:f>
              <c:numCache>
                <c:formatCode>0.00%</c:formatCode>
                <c:ptCount val="12"/>
                <c:pt idx="0">
                  <c:v>0.39508742714404654</c:v>
                </c:pt>
                <c:pt idx="1">
                  <c:v>0.25623136633450616</c:v>
                </c:pt>
                <c:pt idx="2">
                  <c:v>8.5694716768284482E-2</c:v>
                </c:pt>
                <c:pt idx="3">
                  <c:v>0.14070935510730301</c:v>
                </c:pt>
                <c:pt idx="4">
                  <c:v>6.9028497757245288E-3</c:v>
                </c:pt>
                <c:pt idx="5">
                  <c:v>2.8135156187048425E-3</c:v>
                </c:pt>
                <c:pt idx="6">
                  <c:v>7.0512476162337856E-2</c:v>
                </c:pt>
                <c:pt idx="7">
                  <c:v>2.6449732749590386E-2</c:v>
                </c:pt>
                <c:pt idx="8">
                  <c:v>8.1853831484515575E-3</c:v>
                </c:pt>
                <c:pt idx="9">
                  <c:v>5.9493432891944871E-3</c:v>
                </c:pt>
                <c:pt idx="11">
                  <c:v>1.46383390185598E-3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Sonde-Namugongo-2Dir'!$AE$9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Sonde-Namugongo-2Dir'!$R$10:$R$33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Sonde-Namugongo-2Dir'!$AE$10:$AE$33</c:f>
              <c:numCache>
                <c:formatCode>0</c:formatCode>
                <c:ptCount val="24"/>
                <c:pt idx="0">
                  <c:v>546.28571428571422</c:v>
                </c:pt>
                <c:pt idx="1">
                  <c:v>627.71428571428567</c:v>
                </c:pt>
                <c:pt idx="2">
                  <c:v>602</c:v>
                </c:pt>
                <c:pt idx="3">
                  <c:v>591.28571428571433</c:v>
                </c:pt>
                <c:pt idx="4">
                  <c:v>578</c:v>
                </c:pt>
                <c:pt idx="5">
                  <c:v>583.42857142857133</c:v>
                </c:pt>
                <c:pt idx="6">
                  <c:v>568.28571428571422</c:v>
                </c:pt>
                <c:pt idx="7">
                  <c:v>583.42857142857133</c:v>
                </c:pt>
                <c:pt idx="8">
                  <c:v>619</c:v>
                </c:pt>
                <c:pt idx="9">
                  <c:v>672.57142857142856</c:v>
                </c:pt>
                <c:pt idx="10">
                  <c:v>729.85714285714289</c:v>
                </c:pt>
                <c:pt idx="11">
                  <c:v>707.57142857142867</c:v>
                </c:pt>
                <c:pt idx="12">
                  <c:v>587.5</c:v>
                </c:pt>
                <c:pt idx="13">
                  <c:v>567</c:v>
                </c:pt>
                <c:pt idx="14">
                  <c:v>505.5</c:v>
                </c:pt>
                <c:pt idx="15">
                  <c:v>492.5</c:v>
                </c:pt>
                <c:pt idx="16">
                  <c:v>277</c:v>
                </c:pt>
                <c:pt idx="17">
                  <c:v>127</c:v>
                </c:pt>
                <c:pt idx="18">
                  <c:v>75</c:v>
                </c:pt>
                <c:pt idx="19">
                  <c:v>47</c:v>
                </c:pt>
                <c:pt idx="20">
                  <c:v>35</c:v>
                </c:pt>
                <c:pt idx="21">
                  <c:v>41</c:v>
                </c:pt>
                <c:pt idx="22">
                  <c:v>146.5</c:v>
                </c:pt>
                <c:pt idx="23">
                  <c:v>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C6-4F89-B67E-846E67E399F4}"/>
            </c:ext>
          </c:extLst>
        </c:ser>
        <c:ser>
          <c:idx val="1"/>
          <c:order val="1"/>
          <c:tx>
            <c:strRef>
              <c:f>'Avg Week Sonde-Namugongo-2Dir'!$AF$9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Sonde-Namugongo-2Dir'!$R$10:$R$33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Sonde-Namugongo-2Dir'!$AF$10:$AF$33</c:f>
              <c:numCache>
                <c:formatCode>0</c:formatCode>
                <c:ptCount val="24"/>
                <c:pt idx="0">
                  <c:v>820.57142857142856</c:v>
                </c:pt>
                <c:pt idx="1">
                  <c:v>942.42857142857144</c:v>
                </c:pt>
                <c:pt idx="2">
                  <c:v>894.28571428571422</c:v>
                </c:pt>
                <c:pt idx="3">
                  <c:v>872</c:v>
                </c:pt>
                <c:pt idx="4">
                  <c:v>828.14285714285711</c:v>
                </c:pt>
                <c:pt idx="5">
                  <c:v>789.71428571428567</c:v>
                </c:pt>
                <c:pt idx="6">
                  <c:v>780.28571428571422</c:v>
                </c:pt>
                <c:pt idx="7">
                  <c:v>781.57142857142856</c:v>
                </c:pt>
                <c:pt idx="8">
                  <c:v>843.85714285714278</c:v>
                </c:pt>
                <c:pt idx="9">
                  <c:v>920.71428571428555</c:v>
                </c:pt>
                <c:pt idx="10">
                  <c:v>995.85714285714289</c:v>
                </c:pt>
                <c:pt idx="11">
                  <c:v>999.42857142857133</c:v>
                </c:pt>
                <c:pt idx="12">
                  <c:v>834.5</c:v>
                </c:pt>
                <c:pt idx="13">
                  <c:v>821</c:v>
                </c:pt>
                <c:pt idx="14">
                  <c:v>713</c:v>
                </c:pt>
                <c:pt idx="15">
                  <c:v>648</c:v>
                </c:pt>
                <c:pt idx="16">
                  <c:v>409.5</c:v>
                </c:pt>
                <c:pt idx="17">
                  <c:v>206.5</c:v>
                </c:pt>
                <c:pt idx="18">
                  <c:v>120.5</c:v>
                </c:pt>
                <c:pt idx="19">
                  <c:v>66.5</c:v>
                </c:pt>
                <c:pt idx="20">
                  <c:v>50.5</c:v>
                </c:pt>
                <c:pt idx="21">
                  <c:v>59.5</c:v>
                </c:pt>
                <c:pt idx="22">
                  <c:v>176</c:v>
                </c:pt>
                <c:pt idx="23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C6-4F89-B67E-846E67E399F4}"/>
            </c:ext>
          </c:extLst>
        </c:ser>
        <c:ser>
          <c:idx val="5"/>
          <c:order val="2"/>
          <c:tx>
            <c:strRef>
              <c:f>'Avg Week Sonde-Namugongo-2Dir'!$AC$9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Sonde-Namugongo-2Dir'!$R$10:$R$33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Sonde-Namugongo-2Dir'!$AC$10:$AC$33</c:f>
              <c:numCache>
                <c:formatCode>0</c:formatCode>
                <c:ptCount val="24"/>
                <c:pt idx="0">
                  <c:v>274.28571428571428</c:v>
                </c:pt>
                <c:pt idx="1">
                  <c:v>314.71428571428572</c:v>
                </c:pt>
                <c:pt idx="2">
                  <c:v>292.28571428571428</c:v>
                </c:pt>
                <c:pt idx="3">
                  <c:v>280.71428571428572</c:v>
                </c:pt>
                <c:pt idx="4">
                  <c:v>250.14285714285714</c:v>
                </c:pt>
                <c:pt idx="5">
                  <c:v>206.28571428571428</c:v>
                </c:pt>
                <c:pt idx="6">
                  <c:v>212</c:v>
                </c:pt>
                <c:pt idx="7">
                  <c:v>198.14285714285711</c:v>
                </c:pt>
                <c:pt idx="8">
                  <c:v>224.85714285714286</c:v>
                </c:pt>
                <c:pt idx="9">
                  <c:v>248.14285714285714</c:v>
                </c:pt>
                <c:pt idx="10">
                  <c:v>266</c:v>
                </c:pt>
                <c:pt idx="11">
                  <c:v>291.85714285714289</c:v>
                </c:pt>
                <c:pt idx="12">
                  <c:v>247</c:v>
                </c:pt>
                <c:pt idx="13">
                  <c:v>254</c:v>
                </c:pt>
                <c:pt idx="14">
                  <c:v>207.5</c:v>
                </c:pt>
                <c:pt idx="15">
                  <c:v>155.5</c:v>
                </c:pt>
                <c:pt idx="16">
                  <c:v>132.5</c:v>
                </c:pt>
                <c:pt idx="17">
                  <c:v>79.5</c:v>
                </c:pt>
                <c:pt idx="18">
                  <c:v>45.5</c:v>
                </c:pt>
                <c:pt idx="19">
                  <c:v>19.5</c:v>
                </c:pt>
                <c:pt idx="20">
                  <c:v>15.5</c:v>
                </c:pt>
                <c:pt idx="21">
                  <c:v>18.5</c:v>
                </c:pt>
                <c:pt idx="22">
                  <c:v>29.5</c:v>
                </c:pt>
                <c:pt idx="23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C6-4F89-B67E-846E67E3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05792"/>
        <c:axId val="157506944"/>
      </c:lineChart>
      <c:catAx>
        <c:axId val="157505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6944"/>
        <c:crosses val="autoZero"/>
        <c:auto val="1"/>
        <c:lblAlgn val="ctr"/>
        <c:lblOffset val="100"/>
        <c:noMultiLvlLbl val="0"/>
      </c:catAx>
      <c:valAx>
        <c:axId val="15750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579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Sonde-Namugongo-2Dir'!$S$9:$AD$9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</c:strCache>
            </c:strRef>
          </c:cat>
          <c:val>
            <c:numRef>
              <c:f>'Avg Week Sonde-Namugongo-2Dir'!$S$41:$AD$41</c:f>
              <c:numCache>
                <c:formatCode>_(* #,##0_);_(* \(#,##0\);_(* "-"_);_(@_)</c:formatCode>
                <c:ptCount val="12"/>
                <c:pt idx="0">
                  <c:v>4202.7142857142862</c:v>
                </c:pt>
                <c:pt idx="1">
                  <c:v>2725.6428571428573</c:v>
                </c:pt>
                <c:pt idx="2">
                  <c:v>911.57142857142867</c:v>
                </c:pt>
                <c:pt idx="3">
                  <c:v>1496.7857142857142</c:v>
                </c:pt>
                <c:pt idx="4">
                  <c:v>73.428571428571431</c:v>
                </c:pt>
                <c:pt idx="5">
                  <c:v>29.928571428571427</c:v>
                </c:pt>
                <c:pt idx="6">
                  <c:v>750.07142857142856</c:v>
                </c:pt>
                <c:pt idx="7">
                  <c:v>281.35714285714289</c:v>
                </c:pt>
                <c:pt idx="8">
                  <c:v>87.071428571428569</c:v>
                </c:pt>
                <c:pt idx="9">
                  <c:v>63.285714285714292</c:v>
                </c:pt>
                <c:pt idx="10">
                  <c:v>4346.9285714285716</c:v>
                </c:pt>
                <c:pt idx="11">
                  <c:v>15.571428571428571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4-471D-A899-641E427E8A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15168"/>
        <c:axId val="157816704"/>
      </c:barChart>
      <c:catAx>
        <c:axId val="1578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6704"/>
        <c:crosses val="autoZero"/>
        <c:auto val="1"/>
        <c:lblAlgn val="ctr"/>
        <c:lblOffset val="100"/>
        <c:noMultiLvlLbl val="0"/>
      </c:catAx>
      <c:valAx>
        <c:axId val="1578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Sonde-Namugongo-2Dir'!$S$9:$AF$9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Sonde-Namugongo-2Dir'!$S$42:$AF$42</c:f>
              <c:numCache>
                <c:formatCode>0.000</c:formatCode>
                <c:ptCount val="14"/>
                <c:pt idx="0">
                  <c:v>1.4645061728395063</c:v>
                </c:pt>
                <c:pt idx="1">
                  <c:v>1.4692361004158323</c:v>
                </c:pt>
                <c:pt idx="2">
                  <c:v>1.3573707721761328</c:v>
                </c:pt>
                <c:pt idx="3">
                  <c:v>1.4388217522658611</c:v>
                </c:pt>
                <c:pt idx="4">
                  <c:v>1.652733118971061</c:v>
                </c:pt>
                <c:pt idx="5">
                  <c:v>1.5404411764705883</c:v>
                </c:pt>
                <c:pt idx="6">
                  <c:v>1.3145968953430145</c:v>
                </c:pt>
                <c:pt idx="7">
                  <c:v>1.2914754098360657</c:v>
                </c:pt>
                <c:pt idx="8">
                  <c:v>1.3278867102396514</c:v>
                </c:pt>
                <c:pt idx="9">
                  <c:v>1.1876675603217157</c:v>
                </c:pt>
                <c:pt idx="10">
                  <c:v>1.4208302203959655</c:v>
                </c:pt>
                <c:pt idx="11">
                  <c:v>9.9090909090909101</c:v>
                </c:pt>
                <c:pt idx="12">
                  <c:v>1.4356611267497013</c:v>
                </c:pt>
                <c:pt idx="13">
                  <c:v>1.4313269288501953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E-4349-8D97-5A28748E45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61376"/>
        <c:axId val="157862912"/>
      </c:barChart>
      <c:catAx>
        <c:axId val="1578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2912"/>
        <c:crosses val="autoZero"/>
        <c:auto val="1"/>
        <c:lblAlgn val="ctr"/>
        <c:lblOffset val="100"/>
        <c:noMultiLvlLbl val="0"/>
      </c:catAx>
      <c:valAx>
        <c:axId val="1578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4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image" Target="../media/image13.jpeg"/><Relationship Id="rId2" Type="http://schemas.openxmlformats.org/officeDocument/2006/relationships/image" Target="../media/image1.emf"/><Relationship Id="rId16" Type="http://schemas.openxmlformats.org/officeDocument/2006/relationships/chart" Target="../charts/chart4.xml"/><Relationship Id="rId20" Type="http://schemas.openxmlformats.org/officeDocument/2006/relationships/chart" Target="../charts/chart6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19" Type="http://schemas.openxmlformats.org/officeDocument/2006/relationships/chart" Target="../charts/chart5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9.jpeg"/><Relationship Id="rId3" Type="http://schemas.openxmlformats.org/officeDocument/2006/relationships/image" Target="../media/image2.emf"/><Relationship Id="rId21" Type="http://schemas.openxmlformats.org/officeDocument/2006/relationships/chart" Target="../charts/chart12.xml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1.xml"/><Relationship Id="rId2" Type="http://schemas.openxmlformats.org/officeDocument/2006/relationships/image" Target="../media/image1.emf"/><Relationship Id="rId16" Type="http://schemas.openxmlformats.org/officeDocument/2006/relationships/chart" Target="../charts/chart10.xml"/><Relationship Id="rId20" Type="http://schemas.openxmlformats.org/officeDocument/2006/relationships/image" Target="../media/image17.png"/><Relationship Id="rId1" Type="http://schemas.openxmlformats.org/officeDocument/2006/relationships/chart" Target="../charts/chart7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9.xml"/><Relationship Id="rId10" Type="http://schemas.openxmlformats.org/officeDocument/2006/relationships/image" Target="../media/image15.jpeg"/><Relationship Id="rId19" Type="http://schemas.openxmlformats.org/officeDocument/2006/relationships/image" Target="../media/image16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8.xml"/><Relationship Id="rId22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5.jpeg"/><Relationship Id="rId3" Type="http://schemas.openxmlformats.org/officeDocument/2006/relationships/image" Target="../media/image2.emf"/><Relationship Id="rId21" Type="http://schemas.openxmlformats.org/officeDocument/2006/relationships/chart" Target="../charts/chart20.xml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8.xml"/><Relationship Id="rId2" Type="http://schemas.openxmlformats.org/officeDocument/2006/relationships/image" Target="../media/image1.emf"/><Relationship Id="rId16" Type="http://schemas.openxmlformats.org/officeDocument/2006/relationships/chart" Target="../charts/chart17.xml"/><Relationship Id="rId20" Type="http://schemas.openxmlformats.org/officeDocument/2006/relationships/chart" Target="../charts/chart19.xml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21" Type="http://schemas.openxmlformats.org/officeDocument/2006/relationships/chart" Target="../charts/chart26.xml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17" Type="http://schemas.openxmlformats.org/officeDocument/2006/relationships/chart" Target="../charts/chart25.xml"/><Relationship Id="rId2" Type="http://schemas.openxmlformats.org/officeDocument/2006/relationships/image" Target="../media/image1.emf"/><Relationship Id="rId16" Type="http://schemas.openxmlformats.org/officeDocument/2006/relationships/chart" Target="../charts/chart24.xml"/><Relationship Id="rId20" Type="http://schemas.openxmlformats.org/officeDocument/2006/relationships/image" Target="../media/image12.jpeg"/><Relationship Id="rId1" Type="http://schemas.openxmlformats.org/officeDocument/2006/relationships/chart" Target="../charts/chart2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3.xml"/><Relationship Id="rId10" Type="http://schemas.openxmlformats.org/officeDocument/2006/relationships/image" Target="../media/image9.jpeg"/><Relationship Id="rId19" Type="http://schemas.openxmlformats.org/officeDocument/2006/relationships/image" Target="../media/image11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2.xml"/><Relationship Id="rId22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38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44.xml"/><Relationship Id="rId1" Type="http://schemas.openxmlformats.org/officeDocument/2006/relationships/chart" Target="../charts/chart4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4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48.xml"/><Relationship Id="rId1" Type="http://schemas.openxmlformats.org/officeDocument/2006/relationships/chart" Target="../charts/chart45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4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4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17" Type="http://schemas.openxmlformats.org/officeDocument/2006/relationships/chart" Target="../charts/chart53.xml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9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17" Type="http://schemas.openxmlformats.org/officeDocument/2006/relationships/image" Target="../media/image19.jpeg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19" Type="http://schemas.openxmlformats.org/officeDocument/2006/relationships/chart" Target="../charts/chart60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6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65.xml"/><Relationship Id="rId2" Type="http://schemas.openxmlformats.org/officeDocument/2006/relationships/image" Target="../media/image1.emf"/><Relationship Id="rId16" Type="http://schemas.openxmlformats.org/officeDocument/2006/relationships/chart" Target="../charts/chart64.xml"/><Relationship Id="rId1" Type="http://schemas.openxmlformats.org/officeDocument/2006/relationships/chart" Target="../charts/chart6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3.xml"/><Relationship Id="rId10" Type="http://schemas.openxmlformats.org/officeDocument/2006/relationships/image" Target="../media/image9.jpeg"/><Relationship Id="rId19" Type="http://schemas.openxmlformats.org/officeDocument/2006/relationships/chart" Target="../charts/chart67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5.jpeg"/><Relationship Id="rId3" Type="http://schemas.openxmlformats.org/officeDocument/2006/relationships/image" Target="../media/image2.emf"/><Relationship Id="rId21" Type="http://schemas.openxmlformats.org/officeDocument/2006/relationships/chart" Target="../charts/chart73.xml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17" Type="http://schemas.openxmlformats.org/officeDocument/2006/relationships/chart" Target="../charts/chart72.xml"/><Relationship Id="rId2" Type="http://schemas.openxmlformats.org/officeDocument/2006/relationships/image" Target="../media/image1.emf"/><Relationship Id="rId16" Type="http://schemas.openxmlformats.org/officeDocument/2006/relationships/chart" Target="../charts/chart71.xml"/><Relationship Id="rId20" Type="http://schemas.openxmlformats.org/officeDocument/2006/relationships/image" Target="../media/image11.jpeg"/><Relationship Id="rId1" Type="http://schemas.openxmlformats.org/officeDocument/2006/relationships/chart" Target="../charts/chart68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70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9.xml"/><Relationship Id="rId22" Type="http://schemas.openxmlformats.org/officeDocument/2006/relationships/chart" Target="../charts/chart74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75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7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6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jpeg"/><Relationship Id="rId2" Type="http://schemas.openxmlformats.org/officeDocument/2006/relationships/image" Target="../media/image1.emf"/><Relationship Id="rId1" Type="http://schemas.openxmlformats.org/officeDocument/2006/relationships/chart" Target="../charts/chart78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8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85.xml"/><Relationship Id="rId2" Type="http://schemas.openxmlformats.org/officeDocument/2006/relationships/image" Target="../media/image2.emf"/><Relationship Id="rId16" Type="http://schemas.openxmlformats.org/officeDocument/2006/relationships/chart" Target="../charts/chart8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7.png"/><Relationship Id="rId5" Type="http://schemas.openxmlformats.org/officeDocument/2006/relationships/image" Target="../media/image5.emf"/><Relationship Id="rId15" Type="http://schemas.openxmlformats.org/officeDocument/2006/relationships/chart" Target="../charts/chart83.xml"/><Relationship Id="rId10" Type="http://schemas.openxmlformats.org/officeDocument/2006/relationships/image" Target="../media/image16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D0669D4-BA9C-4104-86C7-B6104191F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BA1E515-39B5-4C2B-8A6E-0EB9A87E9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F63AE89-29AE-41B7-944A-428E9996A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C1F25B2-E73A-4270-9E6B-2E9CA31F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3219C2F-8040-4744-B0E0-42B51F3F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5CD41BF-61F6-4C64-A114-C418AFDF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31AE5D9-236F-43F6-807B-DF426473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6AD8112-7ACA-400D-B458-663695A1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C17CC19-540D-4563-BF19-42990472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ABB37C9-71CB-454C-9C3D-090194F3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8CD738A1-CE94-4114-A4F9-5F1C13EDC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oneCellAnchor>
    <xdr:from>
      <xdr:col>4</xdr:col>
      <xdr:colOff>134598</xdr:colOff>
      <xdr:row>7</xdr:row>
      <xdr:rowOff>133350</xdr:rowOff>
    </xdr:from>
    <xdr:ext cx="739775" cy="393700"/>
    <xdr:pic>
      <xdr:nvPicPr>
        <xdr:cNvPr id="29" name="Picture 28">
          <a:extLst>
            <a:ext uri="{FF2B5EF4-FFF2-40B4-BE49-F238E27FC236}">
              <a16:creationId xmlns:a16="http://schemas.microsoft.com/office/drawing/2014/main" id="{1504683D-4660-4B2A-8D6B-D700559D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oneCellAnchor>
  <xdr:oneCellAnchor>
    <xdr:from>
      <xdr:col>13</xdr:col>
      <xdr:colOff>26648</xdr:colOff>
      <xdr:row>7</xdr:row>
      <xdr:rowOff>81643</xdr:rowOff>
    </xdr:from>
    <xdr:ext cx="653710" cy="482599"/>
    <xdr:pic>
      <xdr:nvPicPr>
        <xdr:cNvPr id="30" name="Picture 29">
          <a:extLst>
            <a:ext uri="{FF2B5EF4-FFF2-40B4-BE49-F238E27FC236}">
              <a16:creationId xmlns:a16="http://schemas.microsoft.com/office/drawing/2014/main" id="{D3805FE3-FD33-4CA0-BED4-FD0E3DFE1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one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E5F42C6-2813-4E4A-83E8-4FF3805D6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7A06575-9EEC-4E80-9009-CFD2DF8A2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8BA9CF2-4D6D-44EB-95C6-D80024CE8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8A9B4AE-49A0-4D88-A40E-F56A70889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EC12F08-C18B-4A99-8BC0-76206B07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34102F-8ABF-4808-B4C9-F11184B33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E5A274D-17EB-4771-9559-9048CE25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B0B8B02-BF37-4446-96CC-1AFA369DD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E8BB08A-AF07-426C-8172-025782DE3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648B72B-5D88-478E-930C-51ACDE25C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8957062-596F-4528-AD4A-FD797D52E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F46D0D5-0212-4367-A30D-96C99337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DD32B73B-8AEF-4DC0-A388-549346EA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oneCellAnchor>
    <xdr:from>
      <xdr:col>4</xdr:col>
      <xdr:colOff>134598</xdr:colOff>
      <xdr:row>7</xdr:row>
      <xdr:rowOff>133350</xdr:rowOff>
    </xdr:from>
    <xdr:ext cx="739775" cy="393700"/>
    <xdr:pic>
      <xdr:nvPicPr>
        <xdr:cNvPr id="29" name="Picture 28">
          <a:extLst>
            <a:ext uri="{FF2B5EF4-FFF2-40B4-BE49-F238E27FC236}">
              <a16:creationId xmlns:a16="http://schemas.microsoft.com/office/drawing/2014/main" id="{1D08FFDE-0EC1-4075-85BF-6C82AA289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oneCellAnchor>
  <xdr:oneCellAnchor>
    <xdr:from>
      <xdr:col>13</xdr:col>
      <xdr:colOff>26648</xdr:colOff>
      <xdr:row>7</xdr:row>
      <xdr:rowOff>81643</xdr:rowOff>
    </xdr:from>
    <xdr:ext cx="653710" cy="482599"/>
    <xdr:pic>
      <xdr:nvPicPr>
        <xdr:cNvPr id="30" name="Picture 29">
          <a:extLst>
            <a:ext uri="{FF2B5EF4-FFF2-40B4-BE49-F238E27FC236}">
              <a16:creationId xmlns:a16="http://schemas.microsoft.com/office/drawing/2014/main" id="{09FE4181-8561-4522-9B7B-57361EE50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one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E22C629-77C1-4D7F-A792-6C5C34886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9F15F96-BDD3-4AED-8F0F-1C6EED660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CF9AB88-FDC2-4FF6-A20D-3128E2421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CBD021E-AC97-4224-BB61-74F27BCE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55DB46C-0DC5-4869-8549-67B5FD1C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55672B-179B-4583-BA83-629FE0A4F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076760-EC6F-4129-A218-BBC35F5D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F5D0F37-BF99-482E-8311-95E95ACB6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CD1954-3461-4186-BB08-C724BE93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1EA233-AAC0-4978-BB74-C1FB48542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C64FEAF-843A-4701-8438-154D3E75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687964D-77A4-4AB8-9D1A-02EE293E9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A96ACD29-C942-42ED-AB90-2E59FE2C2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1401DD4-B17E-4E09-BCD7-527679C09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A7B94B0-D622-429D-840A-6827A45FE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87839B4-3024-4B35-B21C-4A6BC7D0C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FCD21CB-20B6-4E0A-85E0-3F92A78E4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33FF7A-C0B1-44BE-BF2A-00A023B48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7BE33E6-5DB5-4425-AFCF-F5560C162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FEB5707-ECC2-4678-980A-2B5288D8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59DC12E-3008-4765-BFED-A41A2599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0503069-B888-4BFC-8CA1-F9D696F09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F644719-261B-4F11-9D58-978ED58C8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5E6606-AB92-45E8-9CEF-309E82CE1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AC7A630-460E-4185-97CC-76B106DCF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80CEE4D-F200-4DD6-8136-494F8058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95AD580-9162-4FBD-B2E2-7CD7D9692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F88C4AA9-03F2-43C5-B52E-2C027B8B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1F2D593-92DE-4356-B63B-62EDF0453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B412C4B-1884-441D-BDD1-EB17A93F2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601D32A-EA19-4705-A6DF-3E05F760E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BE0FD25-8BC6-482A-9C75-0BE233580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F4AB6DC-C89C-47EA-A28E-94D5F5BBC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F540DDC-E7B5-4196-ADB8-422E3A4F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B89E108-13AE-4BCF-997C-4510C4734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20421D-DB35-4493-B187-C0D69BCE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59DA915-5890-440F-B9CA-E5224D266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6DFBC6B-7E07-45E3-8361-1E8F2C2C8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895B0AF-38F4-417E-91CD-DFA5F3C5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6C9D70-09AA-4F18-B612-80E88611E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8E16574-935F-4C57-822B-94E7F3A57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40582B8-E90F-4160-8C32-BEC1D091D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5C32E266-67B0-4666-B68E-18E3BB7F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D7C6C10-7BE0-4625-9B1A-D87A8DFC5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D4736B4-0F6A-4DCF-A5F7-B94C485FC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48CDB75-2491-4106-AF97-566A972EA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AD0CCC2-A54F-4051-BF0A-F5049B4A8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158645D-EA76-4F76-AC35-7EAB804EA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ADE09D-0D08-4D14-9047-EB5A8F32C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2E0A9F9-6C03-45DD-8842-6184D748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63CF8F7-621B-416F-93EE-6021B15B5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D35AE26-675D-4A8C-AE87-CE24C621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71E7C68-A3B7-44A6-A48B-3A7EF980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02A4F94-52FC-43B5-90F2-8AC2F6146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1E13647-4550-4C94-A832-6FD687EC5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C9F4B1D-138B-46C0-96CA-630F8251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F82B723-B22D-473B-AC71-73BEF2BBB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DC28F999-2420-4094-AFAA-CE428BF9C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49C6C47-1168-4AF4-882A-47EE6EBFD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04C0AA1-9B92-4FDF-8583-7E7E2E0F5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A66AF48-759A-40C0-BEF5-54517F66E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E0AAE59-113A-4426-ACBE-3FDF32A2C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F599A09-55D0-4DC7-9DFA-5111BBD6A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CA63165-8BF1-4CBC-9265-4DE377959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438CC8C-692A-44E8-8BD9-350E7EA43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BF823CE-6586-43DD-9C93-E7D069520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1B29397-20FA-42B7-BCF5-B9916896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26AEE9B-8F85-4273-BBD2-5D91C917D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8765D35-943A-410B-BBEA-AEA5F40E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0CC74C0-F360-43F3-9045-0AD5343A2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002C34C-7E4A-4CA5-8141-16A72E454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CEA6CFA-73F3-43C9-B2D6-03F24BB7B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2E24316D-4EC6-434B-B8FD-15415E675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5159BD3-BAA7-4790-ADE4-E09F3D74C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F33C4A8-30D4-43DE-9017-A4724FBD8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500E4C3-ECB9-445B-84C7-C9B7E4169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C13B2F0-1E91-48D5-B480-E66A217A2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8C3B66F-C4C1-4709-BFE9-8C40FCD08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CBC120E-BC24-4329-8EC0-657F6D54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B8EE2B0-BC17-4744-BEE2-6F6CE37F2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9E7BFCD-230C-4219-A3AD-FB9E60CC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E4FEC57-85F6-4CF2-A030-647A014D4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FF518D2-F270-4845-AAEF-364140F5B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CBC7244-2513-41B8-A2C9-0292826B7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F63DEFA-82B8-4D9F-9E28-ED9D79AC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639BFE3-118C-4BF6-AB6A-C6913274F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76D294A-3AF4-4844-ADCA-1B4FCFDA2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AA4FE593-5C8A-429D-8E55-C37B87E0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2448B87-0C7E-404F-B53E-E997A3824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6AE263B-43D3-47F2-BDAF-CD05E027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4FB3FA3-9900-4587-9645-1009E7ACD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130FC76-CA2B-4BEE-AA1A-72FAE0AFF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22224</xdr:rowOff>
    </xdr:from>
    <xdr:to>
      <xdr:col>27</xdr:col>
      <xdr:colOff>698500</xdr:colOff>
      <xdr:row>57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57</xdr:row>
      <xdr:rowOff>263524</xdr:rowOff>
    </xdr:from>
    <xdr:to>
      <xdr:col>22</xdr:col>
      <xdr:colOff>698500</xdr:colOff>
      <xdr:row>73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58</xdr:row>
      <xdr:rowOff>15877</xdr:rowOff>
    </xdr:from>
    <xdr:to>
      <xdr:col>31</xdr:col>
      <xdr:colOff>47625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27</xdr:col>
      <xdr:colOff>698499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58</xdr:row>
      <xdr:rowOff>279400</xdr:rowOff>
    </xdr:from>
    <xdr:to>
      <xdr:col>23</xdr:col>
      <xdr:colOff>1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59</xdr:row>
      <xdr:rowOff>1</xdr:rowOff>
    </xdr:from>
    <xdr:to>
      <xdr:col>30</xdr:col>
      <xdr:colOff>698500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58</xdr:row>
      <xdr:rowOff>263525</xdr:rowOff>
    </xdr:from>
    <xdr:to>
      <xdr:col>24</xdr:col>
      <xdr:colOff>0</xdr:colOff>
      <xdr:row>73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73</xdr:row>
      <xdr:rowOff>95250</xdr:rowOff>
    </xdr:from>
    <xdr:to>
      <xdr:col>24</xdr:col>
      <xdr:colOff>0</xdr:colOff>
      <xdr:row>89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43</xdr:row>
      <xdr:rowOff>15875</xdr:rowOff>
    </xdr:from>
    <xdr:to>
      <xdr:col>28</xdr:col>
      <xdr:colOff>31751</xdr:colOff>
      <xdr:row>58</xdr:row>
      <xdr:rowOff>231778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15874</xdr:colOff>
      <xdr:row>58</xdr:row>
      <xdr:rowOff>269875</xdr:rowOff>
    </xdr:from>
    <xdr:to>
      <xdr:col>30</xdr:col>
      <xdr:colOff>698499</xdr:colOff>
      <xdr:row>73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15874</xdr:colOff>
      <xdr:row>73</xdr:row>
      <xdr:rowOff>95250</xdr:rowOff>
    </xdr:from>
    <xdr:to>
      <xdr:col>30</xdr:col>
      <xdr:colOff>698500</xdr:colOff>
      <xdr:row>89</xdr:row>
      <xdr:rowOff>31750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EDMP%20DATA-C2\Compiled%20Data\23.09\MCC-C2-STN-64-Bukasa-Wakiso%20R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EDMP%20DATA-C2\Compiled%20Data\23.09\MCC-C2-STN%2073-SONDE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CC-C2-STNO%2073-SONDE%20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zan%203.10\MCC-C2-STN-73%20Sonde-Namugongo%2024hr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zan%203.10\MCC-C2-STN%2073%20Sonde-Namugongo%2012h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23.09.19 Bukasa-Wakiso"/>
      <sheetName val="23.09.19 Wakiso-Bukasa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  <sheetName val="23.09.19 -Kira-Kyaliwajara"/>
      <sheetName val="23.09.19 -Kyaliwajara -Kira"/>
    </sheetNames>
    <sheetDataSet>
      <sheetData sheetId="0">
        <row r="5">
          <cell r="G5" t="str">
            <v>Bukasa</v>
          </cell>
          <cell r="H5">
            <v>0</v>
          </cell>
        </row>
      </sheetData>
      <sheetData sheetId="1">
        <row r="3">
          <cell r="C3" t="str">
            <v>MCC - C2- STN0 64-Bukasa RD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-Ssonde-Namugongo"/>
      <sheetName val="23.09.19-Namugongo-Ssonde"/>
    </sheetNames>
    <sheetDataSet>
      <sheetData sheetId="0">
        <row r="5">
          <cell r="D5" t="str">
            <v>23.09.19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348</v>
          </cell>
          <cell r="AF10">
            <v>562</v>
          </cell>
        </row>
        <row r="11">
          <cell r="R11" t="str">
            <v>0800-0900</v>
          </cell>
          <cell r="AE11">
            <v>376</v>
          </cell>
          <cell r="AF11">
            <v>629</v>
          </cell>
        </row>
        <row r="12">
          <cell r="R12" t="str">
            <v>0900-1000</v>
          </cell>
          <cell r="AE12">
            <v>283</v>
          </cell>
          <cell r="AF12">
            <v>461</v>
          </cell>
        </row>
        <row r="13">
          <cell r="R13" t="str">
            <v>1000-1100</v>
          </cell>
          <cell r="AE13">
            <v>260</v>
          </cell>
          <cell r="AF13">
            <v>404</v>
          </cell>
        </row>
        <row r="14">
          <cell r="R14" t="str">
            <v>1100-1200</v>
          </cell>
          <cell r="AE14">
            <v>279</v>
          </cell>
          <cell r="AF14">
            <v>390</v>
          </cell>
        </row>
        <row r="15">
          <cell r="R15" t="str">
            <v>1200-1300</v>
          </cell>
          <cell r="AE15">
            <v>271</v>
          </cell>
          <cell r="AF15">
            <v>365</v>
          </cell>
        </row>
        <row r="16">
          <cell r="R16" t="str">
            <v>1300-1400</v>
          </cell>
          <cell r="AE16">
            <v>238</v>
          </cell>
          <cell r="AF16">
            <v>349</v>
          </cell>
        </row>
        <row r="17">
          <cell r="R17" t="str">
            <v>1400-1500</v>
          </cell>
          <cell r="AE17">
            <v>173</v>
          </cell>
          <cell r="AF17">
            <v>246</v>
          </cell>
        </row>
        <row r="18">
          <cell r="R18" t="str">
            <v>1500-1600</v>
          </cell>
          <cell r="AE18">
            <v>305</v>
          </cell>
          <cell r="AF18">
            <v>375</v>
          </cell>
        </row>
        <row r="19">
          <cell r="R19" t="str">
            <v>1600-1700</v>
          </cell>
          <cell r="AE19">
            <v>264</v>
          </cell>
          <cell r="AF19">
            <v>384</v>
          </cell>
        </row>
        <row r="20">
          <cell r="R20" t="str">
            <v>1700-1800</v>
          </cell>
          <cell r="AE20">
            <v>310</v>
          </cell>
          <cell r="AF20">
            <v>415</v>
          </cell>
        </row>
        <row r="21">
          <cell r="R21" t="str">
            <v>1800-1900</v>
          </cell>
          <cell r="AE21">
            <v>306</v>
          </cell>
          <cell r="AF21">
            <v>419</v>
          </cell>
        </row>
        <row r="59">
          <cell r="C59">
            <v>0.30486097219443886</v>
          </cell>
          <cell r="D59">
            <v>9.9219843968793756E-2</v>
          </cell>
          <cell r="E59">
            <v>6.2812562512502501E-2</v>
          </cell>
          <cell r="F59">
            <v>0.1322264452890578</v>
          </cell>
          <cell r="G59">
            <v>2.0004000800160032E-3</v>
          </cell>
          <cell r="H59">
            <v>8.0016003200640128E-4</v>
          </cell>
          <cell r="I59">
            <v>5.3610722144428885E-2</v>
          </cell>
          <cell r="J59">
            <v>1.5803160632126424E-2</v>
          </cell>
          <cell r="K59">
            <v>1.0602120424084817E-2</v>
          </cell>
          <cell r="L59">
            <v>8.0016003200640128E-4</v>
          </cell>
          <cell r="M59">
            <v>0.31726345269053813</v>
          </cell>
          <cell r="N59">
            <v>0</v>
          </cell>
        </row>
        <row r="60">
          <cell r="C60">
            <v>0.44652798124816878</v>
          </cell>
          <cell r="D60">
            <v>0.14532669205977147</v>
          </cell>
          <cell r="E60">
            <v>9.2001171989452096E-2</v>
          </cell>
          <cell r="F60">
            <v>0.19367125695868737</v>
          </cell>
          <cell r="G60">
            <v>2.9299736302373278E-3</v>
          </cell>
          <cell r="H60">
            <v>1.1719894520949312E-3</v>
          </cell>
          <cell r="I60">
            <v>7.8523293290360383E-2</v>
          </cell>
          <cell r="J60">
            <v>2.314679167887489E-2</v>
          </cell>
          <cell r="K60">
            <v>1.5528860240257838E-2</v>
          </cell>
          <cell r="L60">
            <v>1.1719894520949312E-3</v>
          </cell>
          <cell r="M60">
            <v>0</v>
          </cell>
          <cell r="N60">
            <v>0</v>
          </cell>
        </row>
      </sheetData>
      <sheetData sheetId="1"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321</v>
          </cell>
          <cell r="AF10">
            <v>417</v>
          </cell>
        </row>
        <row r="11">
          <cell r="R11" t="str">
            <v>0800-0900</v>
          </cell>
          <cell r="AE11">
            <v>306</v>
          </cell>
          <cell r="AF11">
            <v>453</v>
          </cell>
        </row>
        <row r="12">
          <cell r="R12" t="str">
            <v>0900-1000</v>
          </cell>
          <cell r="AE12">
            <v>330</v>
          </cell>
          <cell r="AF12">
            <v>489</v>
          </cell>
        </row>
        <row r="13">
          <cell r="R13" t="str">
            <v>1000-1100</v>
          </cell>
          <cell r="AE13">
            <v>326</v>
          </cell>
          <cell r="AF13">
            <v>456</v>
          </cell>
        </row>
        <row r="14">
          <cell r="R14" t="str">
            <v>1100-1200</v>
          </cell>
          <cell r="AE14">
            <v>251</v>
          </cell>
          <cell r="AF14">
            <v>365</v>
          </cell>
        </row>
        <row r="15">
          <cell r="R15" t="str">
            <v>1200-1300</v>
          </cell>
          <cell r="AE15">
            <v>341</v>
          </cell>
          <cell r="AF15">
            <v>457</v>
          </cell>
        </row>
        <row r="16">
          <cell r="R16" t="str">
            <v>1300-1400</v>
          </cell>
          <cell r="AE16">
            <v>284</v>
          </cell>
          <cell r="AF16">
            <v>400</v>
          </cell>
        </row>
        <row r="17">
          <cell r="R17" t="str">
            <v>1400-1500</v>
          </cell>
          <cell r="AE17">
            <v>277</v>
          </cell>
          <cell r="AF17">
            <v>368</v>
          </cell>
        </row>
        <row r="18">
          <cell r="R18" t="str">
            <v>1500-1600</v>
          </cell>
          <cell r="AE18">
            <v>274</v>
          </cell>
          <cell r="AF18">
            <v>369</v>
          </cell>
        </row>
        <row r="19">
          <cell r="R19" t="str">
            <v>1600-1700</v>
          </cell>
          <cell r="AE19">
            <v>304</v>
          </cell>
          <cell r="AF19">
            <v>394</v>
          </cell>
        </row>
        <row r="20">
          <cell r="R20" t="str">
            <v>1700-1800</v>
          </cell>
          <cell r="AE20">
            <v>361</v>
          </cell>
          <cell r="AF20">
            <v>478</v>
          </cell>
        </row>
        <row r="21">
          <cell r="R21" t="str">
            <v>1800-1900</v>
          </cell>
          <cell r="AE21">
            <v>369</v>
          </cell>
          <cell r="AF21">
            <v>547</v>
          </cell>
        </row>
        <row r="59">
          <cell r="C59">
            <v>0.24744848834970151</v>
          </cell>
          <cell r="D59">
            <v>0.20258039668784902</v>
          </cell>
          <cell r="E59">
            <v>7.5871365299441551E-2</v>
          </cell>
          <cell r="F59">
            <v>8.7810514153668404E-2</v>
          </cell>
          <cell r="G59">
            <v>3.4662045060658577E-3</v>
          </cell>
          <cell r="H59">
            <v>5.7770075101097628E-4</v>
          </cell>
          <cell r="I59">
            <v>6.720585403427691E-2</v>
          </cell>
          <cell r="J59">
            <v>2.7729636048526862E-2</v>
          </cell>
          <cell r="K59">
            <v>1.3479684190256115E-3</v>
          </cell>
          <cell r="L59">
            <v>6.3547082611207393E-3</v>
          </cell>
          <cell r="M59">
            <v>0.27902946273830154</v>
          </cell>
          <cell r="N59">
            <v>5.7770075101097628E-4</v>
          </cell>
        </row>
        <row r="60">
          <cell r="C60">
            <v>0.34321581196581197</v>
          </cell>
          <cell r="D60">
            <v>0.28098290598290598</v>
          </cell>
          <cell r="E60">
            <v>0.10523504273504274</v>
          </cell>
          <cell r="F60">
            <v>0.12179487179487179</v>
          </cell>
          <cell r="G60">
            <v>4.807692307692308E-3</v>
          </cell>
          <cell r="H60">
            <v>8.0128205128205125E-4</v>
          </cell>
          <cell r="I60">
            <v>9.3215811965811968E-2</v>
          </cell>
          <cell r="J60">
            <v>3.8461538461538464E-2</v>
          </cell>
          <cell r="K60">
            <v>1.8696581196581197E-3</v>
          </cell>
          <cell r="L60">
            <v>8.814102564102564E-3</v>
          </cell>
          <cell r="M60">
            <v>0</v>
          </cell>
          <cell r="N60">
            <v>8.0128205128205125E-4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19 Namugongo-Ssonde "/>
      <sheetName val="24.09.19-Ssonde -Namugongo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STN073-SONDE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5">
          <cell r="D5" t="str">
            <v>24.09.19</v>
          </cell>
          <cell r="G5" t="str">
            <v>SONDE STATION</v>
          </cell>
          <cell r="H5">
            <v>0</v>
          </cell>
          <cell r="K5" t="str">
            <v>Amony Bella</v>
          </cell>
          <cell r="L5">
            <v>0</v>
          </cell>
        </row>
        <row r="6">
          <cell r="K6" t="str">
            <v>Tracy</v>
          </cell>
          <cell r="L6">
            <v>0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223</v>
          </cell>
          <cell r="AF10">
            <v>319</v>
          </cell>
        </row>
        <row r="11">
          <cell r="R11" t="str">
            <v>0800-0900</v>
          </cell>
          <cell r="AE11">
            <v>341</v>
          </cell>
          <cell r="AF11">
            <v>468</v>
          </cell>
        </row>
        <row r="12">
          <cell r="R12" t="str">
            <v>0900-1000</v>
          </cell>
          <cell r="AE12">
            <v>258</v>
          </cell>
          <cell r="AF12">
            <v>386</v>
          </cell>
        </row>
        <row r="13">
          <cell r="R13" t="str">
            <v>1000-1100</v>
          </cell>
          <cell r="AE13">
            <v>262</v>
          </cell>
          <cell r="AF13">
            <v>409</v>
          </cell>
        </row>
        <row r="14">
          <cell r="R14" t="str">
            <v>1100-1200</v>
          </cell>
          <cell r="AE14">
            <v>246</v>
          </cell>
          <cell r="AF14">
            <v>407</v>
          </cell>
        </row>
        <row r="15">
          <cell r="R15" t="str">
            <v>1200-1300</v>
          </cell>
          <cell r="AE15">
            <v>318</v>
          </cell>
          <cell r="AF15">
            <v>440</v>
          </cell>
        </row>
        <row r="16">
          <cell r="R16" t="str">
            <v>1300-1400</v>
          </cell>
          <cell r="AE16">
            <v>267</v>
          </cell>
          <cell r="AF16">
            <v>382</v>
          </cell>
        </row>
        <row r="17">
          <cell r="R17" t="str">
            <v>1400-1500</v>
          </cell>
          <cell r="AE17">
            <v>262</v>
          </cell>
          <cell r="AF17">
            <v>380</v>
          </cell>
        </row>
        <row r="18">
          <cell r="R18" t="str">
            <v>1500-1600</v>
          </cell>
          <cell r="AE18">
            <v>335</v>
          </cell>
          <cell r="AF18">
            <v>455</v>
          </cell>
        </row>
        <row r="19">
          <cell r="R19" t="str">
            <v>1600-1700</v>
          </cell>
          <cell r="AE19">
            <v>308</v>
          </cell>
          <cell r="AF19">
            <v>414</v>
          </cell>
        </row>
        <row r="20">
          <cell r="R20" t="str">
            <v>1700-1800</v>
          </cell>
          <cell r="AE20">
            <v>407</v>
          </cell>
          <cell r="AF20">
            <v>568</v>
          </cell>
        </row>
        <row r="21">
          <cell r="R21" t="str">
            <v>1800-1900</v>
          </cell>
          <cell r="AE21">
            <v>369</v>
          </cell>
          <cell r="AF21">
            <v>536</v>
          </cell>
        </row>
        <row r="59">
          <cell r="C59">
            <v>0.23663826491092177</v>
          </cell>
          <cell r="D59">
            <v>0.18880712625871418</v>
          </cell>
          <cell r="E59">
            <v>7.0487993803253296E-2</v>
          </cell>
          <cell r="F59">
            <v>9.7598760650658409E-2</v>
          </cell>
          <cell r="G59">
            <v>4.8412083656080556E-3</v>
          </cell>
          <cell r="H59">
            <v>1.1618900077459333E-3</v>
          </cell>
          <cell r="I59">
            <v>5.9643687064291247E-2</v>
          </cell>
          <cell r="J59">
            <v>3.195197521301317E-2</v>
          </cell>
          <cell r="K59">
            <v>1.1618900077459333E-3</v>
          </cell>
          <cell r="L59">
            <v>3.8729666924864447E-3</v>
          </cell>
          <cell r="M59">
            <v>0.30364058869093724</v>
          </cell>
          <cell r="N59">
            <v>1.9364833462432224E-4</v>
          </cell>
        </row>
        <row r="60">
          <cell r="C60">
            <v>0.33982202447163518</v>
          </cell>
          <cell r="D60">
            <v>0.2711345939933259</v>
          </cell>
          <cell r="E60">
            <v>0.10122358175750834</v>
          </cell>
          <cell r="F60">
            <v>0.14015572858731926</v>
          </cell>
          <cell r="G60">
            <v>6.9521690767519462E-3</v>
          </cell>
          <cell r="H60">
            <v>1.6685205784204673E-3</v>
          </cell>
          <cell r="I60">
            <v>8.5650723025583977E-2</v>
          </cell>
          <cell r="J60">
            <v>4.5884315906562848E-2</v>
          </cell>
          <cell r="K60">
            <v>1.6685205784204673E-3</v>
          </cell>
          <cell r="L60">
            <v>5.5617352614015575E-3</v>
          </cell>
          <cell r="M60">
            <v>0</v>
          </cell>
          <cell r="N60">
            <v>2.7808676307007786E-4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354</v>
          </cell>
          <cell r="AF10">
            <v>499</v>
          </cell>
        </row>
        <row r="11">
          <cell r="R11" t="str">
            <v>0800-0900</v>
          </cell>
          <cell r="AE11">
            <v>307</v>
          </cell>
          <cell r="AF11">
            <v>464</v>
          </cell>
        </row>
        <row r="12">
          <cell r="R12" t="str">
            <v>0900-1000</v>
          </cell>
          <cell r="AE12">
            <v>305</v>
          </cell>
          <cell r="AF12">
            <v>458</v>
          </cell>
        </row>
        <row r="13">
          <cell r="R13" t="str">
            <v>1000-1100</v>
          </cell>
          <cell r="AE13">
            <v>236</v>
          </cell>
          <cell r="AF13">
            <v>350</v>
          </cell>
        </row>
        <row r="14">
          <cell r="R14" t="str">
            <v>1100-1200</v>
          </cell>
          <cell r="AE14">
            <v>256</v>
          </cell>
          <cell r="AF14">
            <v>378</v>
          </cell>
        </row>
        <row r="15">
          <cell r="R15" t="str">
            <v>1200-1300</v>
          </cell>
          <cell r="AE15">
            <v>251</v>
          </cell>
          <cell r="AF15">
            <v>341</v>
          </cell>
        </row>
        <row r="16">
          <cell r="R16" t="str">
            <v>1300-1400</v>
          </cell>
          <cell r="AE16">
            <v>235</v>
          </cell>
          <cell r="AF16">
            <v>305</v>
          </cell>
        </row>
        <row r="17">
          <cell r="R17" t="str">
            <v>1400-1500</v>
          </cell>
          <cell r="AE17">
            <v>235</v>
          </cell>
          <cell r="AF17">
            <v>305</v>
          </cell>
        </row>
        <row r="18">
          <cell r="R18" t="str">
            <v>1500-1600</v>
          </cell>
          <cell r="AE18">
            <v>297</v>
          </cell>
          <cell r="AF18">
            <v>408</v>
          </cell>
        </row>
        <row r="19">
          <cell r="R19" t="str">
            <v>1600-1700</v>
          </cell>
          <cell r="AE19">
            <v>368</v>
          </cell>
          <cell r="AF19">
            <v>488</v>
          </cell>
        </row>
        <row r="20">
          <cell r="R20" t="str">
            <v>1700-1800</v>
          </cell>
          <cell r="AE20">
            <v>406</v>
          </cell>
          <cell r="AF20">
            <v>560</v>
          </cell>
        </row>
        <row r="21">
          <cell r="R21" t="str">
            <v>1800-1900</v>
          </cell>
          <cell r="AE21">
            <v>327</v>
          </cell>
          <cell r="AF21">
            <v>482</v>
          </cell>
        </row>
        <row r="59">
          <cell r="C59">
            <v>0.29853116315998413</v>
          </cell>
          <cell r="D59">
            <v>0.13715760222310441</v>
          </cell>
          <cell r="E59">
            <v>7.1853910281857877E-2</v>
          </cell>
          <cell r="F59">
            <v>0.10301707026597856</v>
          </cell>
          <cell r="G59">
            <v>4.168320762207225E-3</v>
          </cell>
          <cell r="H59">
            <v>5.954743946010321E-4</v>
          </cell>
          <cell r="I59">
            <v>5.9547439460103213E-2</v>
          </cell>
          <cell r="J59">
            <v>1.7268757443429931E-2</v>
          </cell>
          <cell r="K59">
            <v>1.4886859865025803E-2</v>
          </cell>
          <cell r="L59">
            <v>2.9773719730051607E-3</v>
          </cell>
          <cell r="M59">
            <v>0.28999603017070263</v>
          </cell>
          <cell r="N59">
            <v>0</v>
          </cell>
        </row>
        <row r="60">
          <cell r="C60">
            <v>0.42046407604137548</v>
          </cell>
          <cell r="D60">
            <v>0.19317864131954152</v>
          </cell>
          <cell r="E60">
            <v>0.10120212468549064</v>
          </cell>
          <cell r="F60">
            <v>0.14509365389991613</v>
          </cell>
          <cell r="G60">
            <v>5.8708414872798431E-3</v>
          </cell>
          <cell r="H60">
            <v>8.3869164103997763E-4</v>
          </cell>
          <cell r="I60">
            <v>8.3869164103997765E-2</v>
          </cell>
          <cell r="J60">
            <v>2.4322057590159353E-2</v>
          </cell>
          <cell r="K60">
            <v>2.0967291025999441E-2</v>
          </cell>
          <cell r="L60">
            <v>4.1934582051998881E-3</v>
          </cell>
          <cell r="M60">
            <v>0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akindye"/>
      <sheetName val="22.07 Makindye-Kibuye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1.10 Nsambya-Mukwano-16h"/>
      <sheetName val="28.09.19.Sonde-Namugongo-24h"/>
      <sheetName val="28.07 Namugongo-Sond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Sonde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278</v>
          </cell>
          <cell r="AF10">
            <v>467</v>
          </cell>
        </row>
        <row r="11">
          <cell r="R11" t="str">
            <v>0800-0900</v>
          </cell>
          <cell r="AE11">
            <v>380</v>
          </cell>
          <cell r="AF11">
            <v>629</v>
          </cell>
        </row>
        <row r="12">
          <cell r="R12" t="str">
            <v>0900-1000</v>
          </cell>
          <cell r="AE12">
            <v>408</v>
          </cell>
          <cell r="AF12">
            <v>612</v>
          </cell>
        </row>
        <row r="13">
          <cell r="R13" t="str">
            <v>1000-1100</v>
          </cell>
          <cell r="AE13">
            <v>393</v>
          </cell>
          <cell r="AF13">
            <v>595</v>
          </cell>
        </row>
        <row r="14">
          <cell r="R14" t="str">
            <v>1100-1200</v>
          </cell>
          <cell r="AE14">
            <v>375</v>
          </cell>
          <cell r="AF14">
            <v>507</v>
          </cell>
        </row>
        <row r="15">
          <cell r="R15" t="str">
            <v>1200-1300</v>
          </cell>
          <cell r="AE15">
            <v>347</v>
          </cell>
          <cell r="AF15">
            <v>505</v>
          </cell>
        </row>
        <row r="16">
          <cell r="R16" t="str">
            <v>1300-1400</v>
          </cell>
          <cell r="AE16">
            <v>359</v>
          </cell>
          <cell r="AF16">
            <v>505</v>
          </cell>
        </row>
        <row r="17">
          <cell r="R17" t="str">
            <v>1400-1500</v>
          </cell>
          <cell r="AE17">
            <v>292</v>
          </cell>
          <cell r="AF17">
            <v>432</v>
          </cell>
        </row>
        <row r="18">
          <cell r="R18" t="str">
            <v>1500-1600</v>
          </cell>
          <cell r="AE18">
            <v>309</v>
          </cell>
          <cell r="AF18">
            <v>424</v>
          </cell>
        </row>
        <row r="19">
          <cell r="R19" t="str">
            <v>1600-1700</v>
          </cell>
          <cell r="AE19">
            <v>349</v>
          </cell>
          <cell r="AF19">
            <v>466</v>
          </cell>
        </row>
        <row r="20">
          <cell r="R20" t="str">
            <v>1700-1800</v>
          </cell>
          <cell r="AE20">
            <v>409</v>
          </cell>
          <cell r="AF20">
            <v>541</v>
          </cell>
        </row>
        <row r="21">
          <cell r="R21" t="str">
            <v>1800-1900</v>
          </cell>
          <cell r="AE21">
            <v>342</v>
          </cell>
          <cell r="AF21">
            <v>438</v>
          </cell>
        </row>
        <row r="22">
          <cell r="R22" t="str">
            <v>1900-2000</v>
          </cell>
          <cell r="AE22">
            <v>304</v>
          </cell>
          <cell r="AF22">
            <v>377</v>
          </cell>
        </row>
        <row r="23">
          <cell r="R23" t="str">
            <v>2000-2100</v>
          </cell>
          <cell r="AE23">
            <v>241</v>
          </cell>
          <cell r="AF23">
            <v>308</v>
          </cell>
        </row>
        <row r="24">
          <cell r="R24" t="str">
            <v>2100-2200</v>
          </cell>
          <cell r="AE24">
            <v>289</v>
          </cell>
          <cell r="AF24">
            <v>368</v>
          </cell>
        </row>
        <row r="25">
          <cell r="R25" t="str">
            <v>2200-2300</v>
          </cell>
          <cell r="AE25">
            <v>238</v>
          </cell>
          <cell r="AF25">
            <v>289</v>
          </cell>
        </row>
        <row r="26">
          <cell r="R26" t="str">
            <v>2300-0000</v>
          </cell>
          <cell r="AE26">
            <v>156</v>
          </cell>
          <cell r="AF26">
            <v>206</v>
          </cell>
        </row>
        <row r="27">
          <cell r="R27" t="str">
            <v>0000-0100</v>
          </cell>
          <cell r="AE27">
            <v>66</v>
          </cell>
          <cell r="AF27">
            <v>102</v>
          </cell>
        </row>
        <row r="28">
          <cell r="R28" t="str">
            <v>0100-0200</v>
          </cell>
          <cell r="AE28">
            <v>38</v>
          </cell>
          <cell r="AF28">
            <v>61</v>
          </cell>
        </row>
        <row r="29">
          <cell r="R29" t="str">
            <v>0200-0300</v>
          </cell>
          <cell r="AE29">
            <v>27</v>
          </cell>
          <cell r="AF29">
            <v>33</v>
          </cell>
        </row>
        <row r="30">
          <cell r="R30" t="str">
            <v>0300-0400</v>
          </cell>
          <cell r="AE30">
            <v>23</v>
          </cell>
          <cell r="AF30">
            <v>32</v>
          </cell>
        </row>
        <row r="31">
          <cell r="R31" t="str">
            <v>0400-0500</v>
          </cell>
          <cell r="AE31">
            <v>20</v>
          </cell>
          <cell r="AF31">
            <v>35</v>
          </cell>
        </row>
        <row r="32">
          <cell r="R32" t="str">
            <v>0500-0600</v>
          </cell>
          <cell r="AE32">
            <v>39</v>
          </cell>
          <cell r="AF32">
            <v>62</v>
          </cell>
        </row>
        <row r="33">
          <cell r="R33" t="str">
            <v>0600-0700</v>
          </cell>
          <cell r="AE33">
            <v>85</v>
          </cell>
          <cell r="AF33">
            <v>144</v>
          </cell>
        </row>
        <row r="107">
          <cell r="C107">
            <v>0.32723027770951096</v>
          </cell>
          <cell r="D107">
            <v>0.15753256328336201</v>
          </cell>
          <cell r="E107">
            <v>5.6402064389284835E-2</v>
          </cell>
          <cell r="F107">
            <v>8.773654460555419E-2</v>
          </cell>
          <cell r="G107">
            <v>6.2668960432538711E-3</v>
          </cell>
          <cell r="H107">
            <v>2.0889653477512904E-3</v>
          </cell>
          <cell r="I107">
            <v>4.6080117965101988E-2</v>
          </cell>
          <cell r="J107">
            <v>1.2288031457360531E-2</v>
          </cell>
          <cell r="K107">
            <v>8.478741705578767E-3</v>
          </cell>
          <cell r="L107">
            <v>4.5465716392233966E-3</v>
          </cell>
          <cell r="M107">
            <v>0.29134922585401818</v>
          </cell>
          <cell r="N107">
            <v>0</v>
          </cell>
        </row>
        <row r="108">
          <cell r="C108">
            <v>0.46176521588347497</v>
          </cell>
          <cell r="D108">
            <v>0.22229928905843593</v>
          </cell>
          <cell r="E108">
            <v>7.9590775099705219E-2</v>
          </cell>
          <cell r="F108">
            <v>0.12380787237731923</v>
          </cell>
          <cell r="G108">
            <v>8.8434194555228017E-3</v>
          </cell>
          <cell r="H108">
            <v>2.9478064851742674E-3</v>
          </cell>
          <cell r="I108">
            <v>6.5025143055314719E-2</v>
          </cell>
          <cell r="J108">
            <v>1.7340038148083926E-2</v>
          </cell>
          <cell r="K108">
            <v>1.1964626322177908E-2</v>
          </cell>
          <cell r="L108">
            <v>6.4158141147910523E-3</v>
          </cell>
          <cell r="N108">
            <v>0</v>
          </cell>
        </row>
      </sheetData>
      <sheetData sheetId="10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261</v>
          </cell>
          <cell r="AF10">
            <v>378</v>
          </cell>
        </row>
        <row r="11">
          <cell r="R11" t="str">
            <v>0800-0900</v>
          </cell>
          <cell r="AE11">
            <v>345</v>
          </cell>
          <cell r="AF11">
            <v>467</v>
          </cell>
        </row>
        <row r="12">
          <cell r="R12" t="str">
            <v>0900-1000</v>
          </cell>
          <cell r="AE12">
            <v>440</v>
          </cell>
          <cell r="AF12">
            <v>597</v>
          </cell>
        </row>
        <row r="13">
          <cell r="R13" t="str">
            <v>1000-1100</v>
          </cell>
          <cell r="AE13">
            <v>436</v>
          </cell>
          <cell r="AF13">
            <v>578</v>
          </cell>
        </row>
        <row r="14">
          <cell r="R14" t="str">
            <v>1100-1200</v>
          </cell>
          <cell r="AE14">
            <v>464</v>
          </cell>
          <cell r="AF14">
            <v>608</v>
          </cell>
        </row>
        <row r="15">
          <cell r="R15" t="str">
            <v>1200-1300</v>
          </cell>
          <cell r="AE15">
            <v>409</v>
          </cell>
          <cell r="AF15">
            <v>569</v>
          </cell>
        </row>
        <row r="16">
          <cell r="R16" t="str">
            <v>1300-1400</v>
          </cell>
          <cell r="AE16">
            <v>382</v>
          </cell>
          <cell r="AF16">
            <v>538</v>
          </cell>
        </row>
        <row r="17">
          <cell r="R17" t="str">
            <v>1400-1500</v>
          </cell>
          <cell r="AE17">
            <v>370</v>
          </cell>
          <cell r="AF17">
            <v>508</v>
          </cell>
        </row>
        <row r="18">
          <cell r="R18" t="str">
            <v>1500-1600</v>
          </cell>
          <cell r="AE18">
            <v>358</v>
          </cell>
          <cell r="AF18">
            <v>490</v>
          </cell>
        </row>
        <row r="19">
          <cell r="R19" t="str">
            <v>1600-1700</v>
          </cell>
          <cell r="AE19">
            <v>454</v>
          </cell>
          <cell r="AF19">
            <v>615</v>
          </cell>
        </row>
        <row r="20">
          <cell r="R20" t="str">
            <v>1700-1800</v>
          </cell>
          <cell r="AE20">
            <v>352</v>
          </cell>
          <cell r="AF20">
            <v>463</v>
          </cell>
        </row>
        <row r="21">
          <cell r="R21" t="str">
            <v>1800-1900</v>
          </cell>
          <cell r="AE21">
            <v>362</v>
          </cell>
          <cell r="AF21">
            <v>485</v>
          </cell>
        </row>
        <row r="22">
          <cell r="R22" t="str">
            <v>1900-2000</v>
          </cell>
          <cell r="AE22">
            <v>292</v>
          </cell>
          <cell r="AF22">
            <v>481</v>
          </cell>
        </row>
        <row r="23">
          <cell r="R23" t="str">
            <v>2000-2100</v>
          </cell>
          <cell r="AE23">
            <v>283</v>
          </cell>
          <cell r="AF23">
            <v>468</v>
          </cell>
        </row>
        <row r="24">
          <cell r="R24" t="str">
            <v>2100-2200</v>
          </cell>
          <cell r="AE24">
            <v>313</v>
          </cell>
          <cell r="AF24">
            <v>456</v>
          </cell>
        </row>
        <row r="25">
          <cell r="R25" t="str">
            <v>2200-2300</v>
          </cell>
          <cell r="AE25">
            <v>346</v>
          </cell>
          <cell r="AF25">
            <v>480</v>
          </cell>
        </row>
        <row r="26">
          <cell r="R26" t="str">
            <v>2300-0000</v>
          </cell>
          <cell r="AE26">
            <v>232</v>
          </cell>
          <cell r="AF26">
            <v>346</v>
          </cell>
        </row>
        <row r="27">
          <cell r="R27" t="str">
            <v>0000-0100</v>
          </cell>
          <cell r="AE27">
            <v>131</v>
          </cell>
          <cell r="AF27">
            <v>206</v>
          </cell>
        </row>
        <row r="28">
          <cell r="R28" t="str">
            <v>0100-0200</v>
          </cell>
          <cell r="AE28">
            <v>62</v>
          </cell>
          <cell r="AF28">
            <v>92</v>
          </cell>
        </row>
        <row r="29">
          <cell r="R29" t="str">
            <v>0200-0300</v>
          </cell>
          <cell r="AE29">
            <v>39</v>
          </cell>
          <cell r="AF29">
            <v>61</v>
          </cell>
        </row>
        <row r="30">
          <cell r="R30" t="str">
            <v>0300-0400</v>
          </cell>
          <cell r="AE30">
            <v>30</v>
          </cell>
          <cell r="AF30">
            <v>45</v>
          </cell>
        </row>
        <row r="31">
          <cell r="R31" t="str">
            <v>0400-0500</v>
          </cell>
          <cell r="AE31">
            <v>16</v>
          </cell>
          <cell r="AF31">
            <v>26</v>
          </cell>
        </row>
        <row r="32">
          <cell r="R32" t="str">
            <v>0500-0600</v>
          </cell>
          <cell r="AE32">
            <v>40</v>
          </cell>
          <cell r="AF32">
            <v>48</v>
          </cell>
        </row>
        <row r="33">
          <cell r="R33" t="str">
            <v>0600-0700</v>
          </cell>
          <cell r="AE33">
            <v>73</v>
          </cell>
          <cell r="AF33">
            <v>103</v>
          </cell>
        </row>
        <row r="107">
          <cell r="C107">
            <v>0.26635924462011418</v>
          </cell>
          <cell r="D107">
            <v>0.21739130434782608</v>
          </cell>
          <cell r="E107">
            <v>5.456741326306544E-2</v>
          </cell>
          <cell r="F107">
            <v>8.6956521739130432E-2</v>
          </cell>
          <cell r="G107">
            <v>9.5520421607378121E-3</v>
          </cell>
          <cell r="H107">
            <v>1.6469038208168643E-3</v>
          </cell>
          <cell r="I107">
            <v>4.5674132630654368E-2</v>
          </cell>
          <cell r="J107">
            <v>2.1848924022837068E-2</v>
          </cell>
          <cell r="K107">
            <v>9.8814229249011851E-4</v>
          </cell>
          <cell r="L107">
            <v>5.379885814668423E-3</v>
          </cell>
          <cell r="M107">
            <v>0.28743961352657005</v>
          </cell>
          <cell r="N107">
            <v>2.1958717610891525E-3</v>
          </cell>
        </row>
        <row r="108">
          <cell r="C108">
            <v>0.37380585516178738</v>
          </cell>
          <cell r="D108">
            <v>0.30508474576271188</v>
          </cell>
          <cell r="E108">
            <v>7.6579352850539295E-2</v>
          </cell>
          <cell r="F108">
            <v>0.12203389830508475</v>
          </cell>
          <cell r="G108">
            <v>1.3405238828967643E-2</v>
          </cell>
          <cell r="H108">
            <v>2.3112480739599386E-3</v>
          </cell>
          <cell r="I108">
            <v>6.4098613251155623E-2</v>
          </cell>
          <cell r="J108">
            <v>3.066255778120185E-2</v>
          </cell>
          <cell r="K108">
            <v>1.386748844375963E-3</v>
          </cell>
          <cell r="L108">
            <v>7.5500770416024651E-3</v>
          </cell>
          <cell r="N108">
            <v>3.0816640986132513E-3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9 Sonde-Namugongo"/>
      <sheetName val="29.09 Namugongo-Sonde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 73 Sonde-Namugongo</v>
          </cell>
        </row>
        <row r="5">
          <cell r="D5" t="str">
            <v>29.09.19</v>
          </cell>
          <cell r="G5" t="str">
            <v>SONDE RD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160</v>
          </cell>
          <cell r="AF10">
            <v>273</v>
          </cell>
        </row>
        <row r="11">
          <cell r="R11" t="str">
            <v>0800-0900</v>
          </cell>
          <cell r="AE11">
            <v>218</v>
          </cell>
          <cell r="AF11">
            <v>350</v>
          </cell>
        </row>
        <row r="12">
          <cell r="R12" t="str">
            <v>0900-1000</v>
          </cell>
          <cell r="AE12">
            <v>259</v>
          </cell>
          <cell r="AF12">
            <v>438</v>
          </cell>
        </row>
        <row r="13">
          <cell r="R13" t="str">
            <v>1000-1100</v>
          </cell>
          <cell r="AE13">
            <v>252</v>
          </cell>
          <cell r="AF13">
            <v>384</v>
          </cell>
        </row>
        <row r="14">
          <cell r="R14" t="str">
            <v>1100-1200</v>
          </cell>
          <cell r="AE14">
            <v>342</v>
          </cell>
          <cell r="AF14">
            <v>464</v>
          </cell>
        </row>
        <row r="15">
          <cell r="R15" t="str">
            <v>1200-1300</v>
          </cell>
          <cell r="AE15">
            <v>226</v>
          </cell>
          <cell r="AF15">
            <v>232</v>
          </cell>
        </row>
        <row r="16">
          <cell r="R16" t="str">
            <v>1300-1400</v>
          </cell>
          <cell r="AE16">
            <v>316</v>
          </cell>
          <cell r="AF16">
            <v>404</v>
          </cell>
        </row>
        <row r="17">
          <cell r="R17" t="str">
            <v>1400-1500</v>
          </cell>
          <cell r="AE17">
            <v>405</v>
          </cell>
          <cell r="AF17">
            <v>555</v>
          </cell>
        </row>
        <row r="18">
          <cell r="R18" t="str">
            <v>1500-1600</v>
          </cell>
          <cell r="AE18">
            <v>330</v>
          </cell>
          <cell r="AF18">
            <v>467</v>
          </cell>
        </row>
        <row r="19">
          <cell r="R19" t="str">
            <v>1600-1700</v>
          </cell>
          <cell r="AE19">
            <v>373</v>
          </cell>
          <cell r="AF19">
            <v>500</v>
          </cell>
        </row>
        <row r="20">
          <cell r="R20" t="str">
            <v>1700-1800</v>
          </cell>
          <cell r="AE20">
            <v>404</v>
          </cell>
          <cell r="AF20">
            <v>524</v>
          </cell>
        </row>
        <row r="21">
          <cell r="R21" t="str">
            <v>1800-1900</v>
          </cell>
          <cell r="AE21">
            <v>384</v>
          </cell>
          <cell r="AF21">
            <v>513</v>
          </cell>
        </row>
        <row r="59">
          <cell r="C59">
            <v>0.31054075235109718</v>
          </cell>
          <cell r="D59">
            <v>0.18554075235109718</v>
          </cell>
          <cell r="E59">
            <v>4.9177115987460815E-2</v>
          </cell>
          <cell r="F59">
            <v>0.10619122257053291</v>
          </cell>
          <cell r="G59">
            <v>2.7429467084639498E-3</v>
          </cell>
          <cell r="H59">
            <v>4.7021943573667714E-3</v>
          </cell>
          <cell r="I59">
            <v>4.0556426332288405E-2</v>
          </cell>
          <cell r="J59">
            <v>7.2492163009404385E-3</v>
          </cell>
          <cell r="K59">
            <v>5.681818181818182E-3</v>
          </cell>
          <cell r="L59">
            <v>6.4655172413793103E-3</v>
          </cell>
          <cell r="M59">
            <v>0.28115203761755486</v>
          </cell>
          <cell r="N59">
            <v>0</v>
          </cell>
        </row>
        <row r="60">
          <cell r="C60">
            <v>0.43199781956936495</v>
          </cell>
          <cell r="D60">
            <v>0.25810847642409374</v>
          </cell>
          <cell r="E60">
            <v>6.8411011174707007E-2</v>
          </cell>
          <cell r="F60">
            <v>0.14772417552466613</v>
          </cell>
          <cell r="G60">
            <v>3.8157536113382394E-3</v>
          </cell>
          <cell r="H60">
            <v>6.5412919051512676E-3</v>
          </cell>
          <cell r="I60">
            <v>5.6418642681929684E-2</v>
          </cell>
          <cell r="J60">
            <v>1.0084491687108205E-2</v>
          </cell>
          <cell r="K60">
            <v>7.9040610520577821E-3</v>
          </cell>
          <cell r="L60">
            <v>8.9942763695829934E-3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110</v>
          </cell>
          <cell r="AF10">
            <v>155</v>
          </cell>
        </row>
        <row r="11">
          <cell r="R11" t="str">
            <v>0800-0900</v>
          </cell>
          <cell r="AE11">
            <v>169</v>
          </cell>
          <cell r="AF11">
            <v>229</v>
          </cell>
        </row>
        <row r="12">
          <cell r="R12" t="str">
            <v>0900-1000</v>
          </cell>
          <cell r="AE12">
            <v>185</v>
          </cell>
          <cell r="AF12">
            <v>273</v>
          </cell>
        </row>
        <row r="13">
          <cell r="R13" t="str">
            <v>1000-1100</v>
          </cell>
          <cell r="AE13">
            <v>233</v>
          </cell>
          <cell r="AF13">
            <v>301</v>
          </cell>
        </row>
        <row r="14">
          <cell r="R14" t="str">
            <v>1100-1200</v>
          </cell>
          <cell r="AE14">
            <v>290</v>
          </cell>
          <cell r="AF14">
            <v>372</v>
          </cell>
        </row>
        <row r="15">
          <cell r="R15" t="str">
            <v>1200-1300</v>
          </cell>
          <cell r="AE15">
            <v>194</v>
          </cell>
          <cell r="AF15">
            <v>213</v>
          </cell>
        </row>
        <row r="16">
          <cell r="R16" t="str">
            <v>1300-1400</v>
          </cell>
          <cell r="AE16">
            <v>319</v>
          </cell>
          <cell r="AF16">
            <v>391</v>
          </cell>
        </row>
        <row r="17">
          <cell r="R17" t="str">
            <v>1400-1500</v>
          </cell>
          <cell r="AE17">
            <v>350</v>
          </cell>
          <cell r="AF17">
            <v>446</v>
          </cell>
        </row>
        <row r="18">
          <cell r="R18" t="str">
            <v>1500-1600</v>
          </cell>
          <cell r="AE18">
            <v>289</v>
          </cell>
          <cell r="AF18">
            <v>400</v>
          </cell>
        </row>
        <row r="19">
          <cell r="R19" t="str">
            <v>1600-1700</v>
          </cell>
          <cell r="AE19">
            <v>227</v>
          </cell>
          <cell r="AF19">
            <v>293</v>
          </cell>
        </row>
        <row r="20">
          <cell r="R20" t="str">
            <v>1700-1800</v>
          </cell>
          <cell r="AE20">
            <v>292</v>
          </cell>
          <cell r="AF20">
            <v>386</v>
          </cell>
        </row>
        <row r="21">
          <cell r="R21" t="str">
            <v>1800-1900</v>
          </cell>
          <cell r="AE21">
            <v>332</v>
          </cell>
          <cell r="AF21">
            <v>452</v>
          </cell>
        </row>
        <row r="59">
          <cell r="C59">
            <v>0.27563283047813858</v>
          </cell>
          <cell r="D59">
            <v>0.22372794681667094</v>
          </cell>
          <cell r="E59">
            <v>8.20761953464587E-2</v>
          </cell>
          <cell r="F59">
            <v>0.11045768345691639</v>
          </cell>
          <cell r="G59">
            <v>5.8808488877524932E-3</v>
          </cell>
          <cell r="H59">
            <v>4.8580925594477117E-3</v>
          </cell>
          <cell r="I59">
            <v>3.9887496803886473E-2</v>
          </cell>
          <cell r="J59">
            <v>1.4574277678343135E-2</v>
          </cell>
          <cell r="K59">
            <v>2.8125799028381488E-3</v>
          </cell>
          <cell r="L59">
            <v>3.3239580669905395E-3</v>
          </cell>
          <cell r="M59">
            <v>0.23548964459217592</v>
          </cell>
          <cell r="N59">
            <v>1.2784454103809768E-3</v>
          </cell>
        </row>
        <row r="60">
          <cell r="C60">
            <v>0.3605351170568562</v>
          </cell>
          <cell r="D60">
            <v>0.29264214046822745</v>
          </cell>
          <cell r="E60">
            <v>0.10735785953177257</v>
          </cell>
          <cell r="F60">
            <v>0.14448160535117058</v>
          </cell>
          <cell r="G60">
            <v>7.6923076923076927E-3</v>
          </cell>
          <cell r="H60">
            <v>6.3545150501672244E-3</v>
          </cell>
          <cell r="I60">
            <v>5.2173913043478258E-2</v>
          </cell>
          <cell r="J60">
            <v>1.9063545150501671E-2</v>
          </cell>
          <cell r="K60">
            <v>3.6789297658862876E-3</v>
          </cell>
          <cell r="L60">
            <v>4.3478260869565218E-3</v>
          </cell>
          <cell r="N60">
            <v>1.6722408026755853E-3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6"/>
  <sheetViews>
    <sheetView view="pageBreakPreview" zoomScale="60" workbookViewId="0">
      <selection activeCell="R48" sqref="R4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">
        <v>164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165</v>
      </c>
      <c r="F5" s="40" t="s">
        <v>1</v>
      </c>
      <c r="G5" s="60" t="str">
        <f>'[1] 23.09.19 Bukasa-Wakiso'!G5:H5</f>
        <v>Bukasa</v>
      </c>
      <c r="H5" s="61"/>
      <c r="I5" s="14"/>
      <c r="J5" s="2" t="s">
        <v>5</v>
      </c>
      <c r="K5" s="60" t="s">
        <v>166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">
        <v>167</v>
      </c>
      <c r="E6" s="61"/>
      <c r="F6" s="2" t="s">
        <v>2</v>
      </c>
      <c r="G6" s="60" t="s">
        <v>168</v>
      </c>
      <c r="H6" s="61"/>
      <c r="J6" s="2" t="s">
        <v>21</v>
      </c>
      <c r="K6" s="60" t="s">
        <v>169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40</v>
      </c>
      <c r="D10" s="49">
        <v>12</v>
      </c>
      <c r="E10" s="49">
        <v>4</v>
      </c>
      <c r="F10" s="49">
        <v>14</v>
      </c>
      <c r="G10" s="49">
        <v>0</v>
      </c>
      <c r="H10" s="49">
        <v>0</v>
      </c>
      <c r="I10" s="49">
        <v>2</v>
      </c>
      <c r="J10" s="49">
        <v>1</v>
      </c>
      <c r="K10" s="49">
        <v>0</v>
      </c>
      <c r="L10" s="49">
        <v>0</v>
      </c>
      <c r="M10" s="49">
        <v>13</v>
      </c>
      <c r="N10" s="49">
        <v>0</v>
      </c>
      <c r="O10" s="17">
        <f t="shared" ref="O10:O57" si="0">SUM(C10:L10,N10)</f>
        <v>73</v>
      </c>
      <c r="P10" s="17">
        <f t="shared" ref="P10:P57" si="1">SUM(C10:N10)</f>
        <v>86</v>
      </c>
      <c r="R10" s="1" t="s">
        <v>6</v>
      </c>
      <c r="S10" s="17">
        <f t="shared" ref="S10:AF10" si="2">SUM(C10:C13)</f>
        <v>186</v>
      </c>
      <c r="T10" s="17">
        <f t="shared" si="2"/>
        <v>61</v>
      </c>
      <c r="U10" s="17">
        <f t="shared" si="2"/>
        <v>26</v>
      </c>
      <c r="V10" s="17">
        <f t="shared" si="2"/>
        <v>51</v>
      </c>
      <c r="W10" s="17">
        <f t="shared" si="2"/>
        <v>0</v>
      </c>
      <c r="X10" s="17">
        <f t="shared" si="2"/>
        <v>3</v>
      </c>
      <c r="Y10" s="17">
        <f t="shared" si="2"/>
        <v>16</v>
      </c>
      <c r="Z10" s="17">
        <f t="shared" si="2"/>
        <v>5</v>
      </c>
      <c r="AA10" s="17">
        <f t="shared" si="2"/>
        <v>0</v>
      </c>
      <c r="AB10" s="17">
        <f t="shared" si="2"/>
        <v>0</v>
      </c>
      <c r="AC10" s="17">
        <f t="shared" si="2"/>
        <v>214</v>
      </c>
      <c r="AD10" s="17">
        <f t="shared" si="2"/>
        <v>0</v>
      </c>
      <c r="AE10" s="30">
        <f t="shared" si="2"/>
        <v>348</v>
      </c>
      <c r="AF10" s="30">
        <f t="shared" si="2"/>
        <v>562</v>
      </c>
    </row>
    <row r="11" spans="2:32" s="6" customFormat="1" ht="23.1" customHeight="1" x14ac:dyDescent="0.25">
      <c r="B11" s="22" t="s">
        <v>38</v>
      </c>
      <c r="C11" s="49">
        <v>45</v>
      </c>
      <c r="D11" s="49">
        <v>13</v>
      </c>
      <c r="E11" s="49">
        <v>7</v>
      </c>
      <c r="F11" s="49">
        <v>19</v>
      </c>
      <c r="G11" s="49">
        <v>0</v>
      </c>
      <c r="H11" s="49">
        <v>0</v>
      </c>
      <c r="I11" s="49">
        <v>4</v>
      </c>
      <c r="J11" s="49">
        <v>2</v>
      </c>
      <c r="K11" s="49">
        <v>0</v>
      </c>
      <c r="L11" s="49">
        <v>0</v>
      </c>
      <c r="M11" s="49">
        <v>72</v>
      </c>
      <c r="N11" s="49">
        <v>0</v>
      </c>
      <c r="O11" s="17">
        <f t="shared" si="0"/>
        <v>90</v>
      </c>
      <c r="P11" s="17">
        <f t="shared" si="1"/>
        <v>162</v>
      </c>
      <c r="R11" s="1" t="s">
        <v>7</v>
      </c>
      <c r="S11" s="17">
        <f t="shared" ref="S11:AF11" si="3">SUM(C14:C17)</f>
        <v>192</v>
      </c>
      <c r="T11" s="17">
        <f t="shared" si="3"/>
        <v>62</v>
      </c>
      <c r="U11" s="17">
        <f t="shared" si="3"/>
        <v>30</v>
      </c>
      <c r="V11" s="17">
        <f t="shared" si="3"/>
        <v>73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5</v>
      </c>
      <c r="AA11" s="17">
        <f t="shared" si="3"/>
        <v>4</v>
      </c>
      <c r="AB11" s="17">
        <f t="shared" si="3"/>
        <v>0</v>
      </c>
      <c r="AC11" s="17">
        <f t="shared" si="3"/>
        <v>253</v>
      </c>
      <c r="AD11" s="17">
        <f t="shared" si="3"/>
        <v>0</v>
      </c>
      <c r="AE11" s="30">
        <f t="shared" si="3"/>
        <v>376</v>
      </c>
      <c r="AF11" s="30">
        <f t="shared" si="3"/>
        <v>629</v>
      </c>
    </row>
    <row r="12" spans="2:32" ht="23.1" customHeight="1" x14ac:dyDescent="0.25">
      <c r="B12" s="22" t="s">
        <v>39</v>
      </c>
      <c r="C12" s="49">
        <v>51</v>
      </c>
      <c r="D12" s="49">
        <v>13</v>
      </c>
      <c r="E12" s="49">
        <v>7</v>
      </c>
      <c r="F12" s="49">
        <v>18</v>
      </c>
      <c r="G12" s="49">
        <v>0</v>
      </c>
      <c r="H12" s="49">
        <v>0</v>
      </c>
      <c r="I12" s="49">
        <v>7</v>
      </c>
      <c r="J12" s="49">
        <v>2</v>
      </c>
      <c r="K12" s="49">
        <v>0</v>
      </c>
      <c r="L12" s="49">
        <v>0</v>
      </c>
      <c r="M12" s="49">
        <v>67</v>
      </c>
      <c r="N12" s="49">
        <v>0</v>
      </c>
      <c r="O12" s="17">
        <f t="shared" si="0"/>
        <v>98</v>
      </c>
      <c r="P12" s="17">
        <f t="shared" si="1"/>
        <v>165</v>
      </c>
      <c r="R12" s="1" t="s">
        <v>8</v>
      </c>
      <c r="S12" s="17">
        <f t="shared" ref="S12:AF12" si="4">SUM(C18:C21)</f>
        <v>141</v>
      </c>
      <c r="T12" s="17">
        <f t="shared" si="4"/>
        <v>32</v>
      </c>
      <c r="U12" s="17">
        <f t="shared" si="4"/>
        <v>27</v>
      </c>
      <c r="V12" s="17">
        <f t="shared" si="4"/>
        <v>56</v>
      </c>
      <c r="W12" s="17">
        <f t="shared" si="4"/>
        <v>0</v>
      </c>
      <c r="X12" s="17">
        <f t="shared" si="4"/>
        <v>1</v>
      </c>
      <c r="Y12" s="17">
        <f t="shared" si="4"/>
        <v>15</v>
      </c>
      <c r="Z12" s="17">
        <f t="shared" si="4"/>
        <v>7</v>
      </c>
      <c r="AA12" s="17">
        <f t="shared" si="4"/>
        <v>4</v>
      </c>
      <c r="AB12" s="17">
        <f t="shared" si="4"/>
        <v>0</v>
      </c>
      <c r="AC12" s="17">
        <f t="shared" si="4"/>
        <v>178</v>
      </c>
      <c r="AD12" s="17">
        <f t="shared" si="4"/>
        <v>0</v>
      </c>
      <c r="AE12" s="30">
        <f t="shared" si="4"/>
        <v>283</v>
      </c>
      <c r="AF12" s="30">
        <f t="shared" si="4"/>
        <v>461</v>
      </c>
    </row>
    <row r="13" spans="2:32" ht="23.1" customHeight="1" x14ac:dyDescent="0.25">
      <c r="B13" s="22" t="s">
        <v>40</v>
      </c>
      <c r="C13" s="49">
        <v>50</v>
      </c>
      <c r="D13" s="49">
        <v>23</v>
      </c>
      <c r="E13" s="49">
        <v>8</v>
      </c>
      <c r="F13" s="49">
        <v>0</v>
      </c>
      <c r="G13" s="49">
        <v>0</v>
      </c>
      <c r="H13" s="49">
        <v>3</v>
      </c>
      <c r="I13" s="49">
        <v>3</v>
      </c>
      <c r="J13" s="49">
        <v>0</v>
      </c>
      <c r="K13" s="49">
        <v>0</v>
      </c>
      <c r="L13" s="49">
        <v>0</v>
      </c>
      <c r="M13" s="49">
        <v>62</v>
      </c>
      <c r="N13" s="49">
        <v>0</v>
      </c>
      <c r="O13" s="17">
        <f t="shared" si="0"/>
        <v>87</v>
      </c>
      <c r="P13" s="17">
        <f t="shared" si="1"/>
        <v>149</v>
      </c>
      <c r="R13" s="1" t="s">
        <v>9</v>
      </c>
      <c r="S13" s="17">
        <f t="shared" ref="S13:AF13" si="5">SUM(C22:C25)</f>
        <v>113</v>
      </c>
      <c r="T13" s="17">
        <f t="shared" si="5"/>
        <v>35</v>
      </c>
      <c r="U13" s="17">
        <f t="shared" si="5"/>
        <v>27</v>
      </c>
      <c r="V13" s="17">
        <f t="shared" si="5"/>
        <v>51</v>
      </c>
      <c r="W13" s="17">
        <f t="shared" si="5"/>
        <v>0</v>
      </c>
      <c r="X13" s="17">
        <f t="shared" si="5"/>
        <v>0</v>
      </c>
      <c r="Y13" s="17">
        <f t="shared" si="5"/>
        <v>23</v>
      </c>
      <c r="Z13" s="17">
        <f t="shared" si="5"/>
        <v>9</v>
      </c>
      <c r="AA13" s="17">
        <f t="shared" si="5"/>
        <v>2</v>
      </c>
      <c r="AB13" s="17">
        <f t="shared" si="5"/>
        <v>0</v>
      </c>
      <c r="AC13" s="17">
        <f t="shared" si="5"/>
        <v>144</v>
      </c>
      <c r="AD13" s="17">
        <f t="shared" si="5"/>
        <v>0</v>
      </c>
      <c r="AE13" s="30">
        <f t="shared" si="5"/>
        <v>260</v>
      </c>
      <c r="AF13" s="30">
        <f t="shared" si="5"/>
        <v>404</v>
      </c>
    </row>
    <row r="14" spans="2:32" ht="23.1" customHeight="1" x14ac:dyDescent="0.25">
      <c r="B14" s="22" t="s">
        <v>41</v>
      </c>
      <c r="C14" s="49">
        <v>42</v>
      </c>
      <c r="D14" s="49">
        <v>15</v>
      </c>
      <c r="E14" s="49">
        <v>6</v>
      </c>
      <c r="F14" s="49">
        <v>14</v>
      </c>
      <c r="G14" s="49">
        <v>0</v>
      </c>
      <c r="H14" s="49">
        <v>0</v>
      </c>
      <c r="I14" s="49">
        <v>2</v>
      </c>
      <c r="J14" s="49">
        <v>2</v>
      </c>
      <c r="K14" s="49">
        <v>2</v>
      </c>
      <c r="L14" s="49">
        <v>0</v>
      </c>
      <c r="M14" s="49">
        <v>57</v>
      </c>
      <c r="N14" s="49">
        <v>0</v>
      </c>
      <c r="O14" s="17">
        <f t="shared" si="0"/>
        <v>83</v>
      </c>
      <c r="P14" s="17">
        <f t="shared" si="1"/>
        <v>140</v>
      </c>
      <c r="R14" s="1" t="s">
        <v>10</v>
      </c>
      <c r="S14" s="17">
        <f t="shared" ref="S14:AF14" si="6">SUM(C26:C29)</f>
        <v>117</v>
      </c>
      <c r="T14" s="17">
        <f t="shared" si="6"/>
        <v>36</v>
      </c>
      <c r="U14" s="17">
        <f t="shared" si="6"/>
        <v>27</v>
      </c>
      <c r="V14" s="17">
        <f t="shared" si="6"/>
        <v>61</v>
      </c>
      <c r="W14" s="17">
        <f t="shared" si="6"/>
        <v>0</v>
      </c>
      <c r="X14" s="17">
        <f t="shared" si="6"/>
        <v>0</v>
      </c>
      <c r="Y14" s="17">
        <f t="shared" si="6"/>
        <v>22</v>
      </c>
      <c r="Z14" s="17">
        <f t="shared" si="6"/>
        <v>7</v>
      </c>
      <c r="AA14" s="17">
        <f t="shared" si="6"/>
        <v>8</v>
      </c>
      <c r="AB14" s="17">
        <f t="shared" si="6"/>
        <v>1</v>
      </c>
      <c r="AC14" s="17">
        <f t="shared" si="6"/>
        <v>111</v>
      </c>
      <c r="AD14" s="17">
        <f t="shared" si="6"/>
        <v>0</v>
      </c>
      <c r="AE14" s="30">
        <f t="shared" si="6"/>
        <v>279</v>
      </c>
      <c r="AF14" s="30">
        <f t="shared" si="6"/>
        <v>390</v>
      </c>
    </row>
    <row r="15" spans="2:32" ht="23.1" customHeight="1" x14ac:dyDescent="0.25">
      <c r="B15" s="22" t="s">
        <v>42</v>
      </c>
      <c r="C15" s="49">
        <v>47</v>
      </c>
      <c r="D15" s="49">
        <v>19</v>
      </c>
      <c r="E15" s="49">
        <v>9</v>
      </c>
      <c r="F15" s="49">
        <v>17</v>
      </c>
      <c r="G15" s="49">
        <v>0</v>
      </c>
      <c r="H15" s="49">
        <v>0</v>
      </c>
      <c r="I15" s="49">
        <v>2</v>
      </c>
      <c r="J15" s="49">
        <v>0</v>
      </c>
      <c r="K15" s="49">
        <v>0</v>
      </c>
      <c r="L15" s="49">
        <v>0</v>
      </c>
      <c r="M15" s="49">
        <v>73</v>
      </c>
      <c r="N15" s="49">
        <v>0</v>
      </c>
      <c r="O15" s="17">
        <f t="shared" si="0"/>
        <v>94</v>
      </c>
      <c r="P15" s="17">
        <f t="shared" si="1"/>
        <v>167</v>
      </c>
      <c r="R15" s="1" t="s">
        <v>11</v>
      </c>
      <c r="S15" s="17">
        <f t="shared" ref="S15:AF15" si="7">SUM(C30:C33)</f>
        <v>124</v>
      </c>
      <c r="T15" s="17">
        <f t="shared" si="7"/>
        <v>33</v>
      </c>
      <c r="U15" s="17">
        <f t="shared" si="7"/>
        <v>26</v>
      </c>
      <c r="V15" s="17">
        <f t="shared" si="7"/>
        <v>50</v>
      </c>
      <c r="W15" s="17">
        <f t="shared" si="7"/>
        <v>0</v>
      </c>
      <c r="X15" s="17">
        <f t="shared" si="7"/>
        <v>0</v>
      </c>
      <c r="Y15" s="17">
        <f t="shared" si="7"/>
        <v>25</v>
      </c>
      <c r="Z15" s="17">
        <f t="shared" si="7"/>
        <v>8</v>
      </c>
      <c r="AA15" s="17">
        <f t="shared" si="7"/>
        <v>4</v>
      </c>
      <c r="AB15" s="17">
        <f t="shared" si="7"/>
        <v>1</v>
      </c>
      <c r="AC15" s="17">
        <f t="shared" si="7"/>
        <v>94</v>
      </c>
      <c r="AD15" s="17">
        <f t="shared" si="7"/>
        <v>0</v>
      </c>
      <c r="AE15" s="30">
        <f t="shared" si="7"/>
        <v>271</v>
      </c>
      <c r="AF15" s="30">
        <f t="shared" si="7"/>
        <v>365</v>
      </c>
    </row>
    <row r="16" spans="2:32" ht="23.1" customHeight="1" x14ac:dyDescent="0.25">
      <c r="B16" s="22" t="s">
        <v>43</v>
      </c>
      <c r="C16" s="49">
        <v>60</v>
      </c>
      <c r="D16" s="49">
        <v>12</v>
      </c>
      <c r="E16" s="49">
        <v>7</v>
      </c>
      <c r="F16" s="49">
        <v>18</v>
      </c>
      <c r="G16" s="49">
        <v>0</v>
      </c>
      <c r="H16" s="49">
        <v>0</v>
      </c>
      <c r="I16" s="49">
        <v>3</v>
      </c>
      <c r="J16" s="49">
        <v>1</v>
      </c>
      <c r="K16" s="49">
        <v>1</v>
      </c>
      <c r="L16" s="49">
        <v>0</v>
      </c>
      <c r="M16" s="49">
        <v>58</v>
      </c>
      <c r="N16" s="49">
        <v>0</v>
      </c>
      <c r="O16" s="17">
        <f t="shared" si="0"/>
        <v>102</v>
      </c>
      <c r="P16" s="17">
        <f t="shared" si="1"/>
        <v>160</v>
      </c>
      <c r="R16" s="1" t="s">
        <v>12</v>
      </c>
      <c r="S16" s="17">
        <f t="shared" ref="S16:AF16" si="8">SUM(C34:C37)</f>
        <v>86</v>
      </c>
      <c r="T16" s="17">
        <f t="shared" si="8"/>
        <v>34</v>
      </c>
      <c r="U16" s="17">
        <f t="shared" si="8"/>
        <v>22</v>
      </c>
      <c r="V16" s="17">
        <f t="shared" si="8"/>
        <v>53</v>
      </c>
      <c r="W16" s="17">
        <f t="shared" si="8"/>
        <v>1</v>
      </c>
      <c r="X16" s="17">
        <f t="shared" si="8"/>
        <v>0</v>
      </c>
      <c r="Y16" s="17">
        <f t="shared" si="8"/>
        <v>31</v>
      </c>
      <c r="Z16" s="17">
        <f t="shared" si="8"/>
        <v>7</v>
      </c>
      <c r="AA16" s="17">
        <f t="shared" si="8"/>
        <v>4</v>
      </c>
      <c r="AB16" s="17">
        <f t="shared" si="8"/>
        <v>0</v>
      </c>
      <c r="AC16" s="17">
        <f t="shared" si="8"/>
        <v>111</v>
      </c>
      <c r="AD16" s="17">
        <f t="shared" si="8"/>
        <v>0</v>
      </c>
      <c r="AE16" s="30">
        <f t="shared" si="8"/>
        <v>238</v>
      </c>
      <c r="AF16" s="30">
        <f t="shared" si="8"/>
        <v>349</v>
      </c>
    </row>
    <row r="17" spans="2:32" ht="23.1" customHeight="1" x14ac:dyDescent="0.25">
      <c r="B17" s="22" t="s">
        <v>44</v>
      </c>
      <c r="C17" s="49">
        <v>43</v>
      </c>
      <c r="D17" s="49">
        <v>16</v>
      </c>
      <c r="E17" s="49">
        <v>8</v>
      </c>
      <c r="F17" s="49">
        <v>24</v>
      </c>
      <c r="G17" s="49">
        <v>0</v>
      </c>
      <c r="H17" s="49">
        <v>0</v>
      </c>
      <c r="I17" s="49">
        <v>3</v>
      </c>
      <c r="J17" s="49">
        <v>2</v>
      </c>
      <c r="K17" s="49">
        <v>1</v>
      </c>
      <c r="L17" s="49">
        <v>0</v>
      </c>
      <c r="M17" s="49">
        <v>65</v>
      </c>
      <c r="N17" s="49">
        <v>0</v>
      </c>
      <c r="O17" s="17">
        <f t="shared" si="0"/>
        <v>97</v>
      </c>
      <c r="P17" s="17">
        <f t="shared" si="1"/>
        <v>162</v>
      </c>
      <c r="R17" s="1" t="s">
        <v>13</v>
      </c>
      <c r="S17" s="17">
        <f t="shared" ref="S17:AF17" si="9">SUM(C38:C41)</f>
        <v>66</v>
      </c>
      <c r="T17" s="17">
        <f t="shared" si="9"/>
        <v>25</v>
      </c>
      <c r="U17" s="17">
        <f t="shared" si="9"/>
        <v>17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22</v>
      </c>
      <c r="Z17" s="17">
        <f t="shared" si="9"/>
        <v>3</v>
      </c>
      <c r="AA17" s="17">
        <f t="shared" si="9"/>
        <v>3</v>
      </c>
      <c r="AB17" s="17">
        <f t="shared" si="9"/>
        <v>1</v>
      </c>
      <c r="AC17" s="17">
        <f t="shared" si="9"/>
        <v>73</v>
      </c>
      <c r="AD17" s="17">
        <f t="shared" si="9"/>
        <v>0</v>
      </c>
      <c r="AE17" s="30">
        <f t="shared" si="9"/>
        <v>173</v>
      </c>
      <c r="AF17" s="30">
        <f t="shared" si="9"/>
        <v>246</v>
      </c>
    </row>
    <row r="18" spans="2:32" ht="23.1" customHeight="1" x14ac:dyDescent="0.25">
      <c r="B18" s="22" t="s">
        <v>45</v>
      </c>
      <c r="C18" s="49">
        <v>44</v>
      </c>
      <c r="D18" s="49">
        <v>6</v>
      </c>
      <c r="E18" s="49">
        <v>6</v>
      </c>
      <c r="F18" s="49">
        <v>13</v>
      </c>
      <c r="G18" s="49">
        <v>0</v>
      </c>
      <c r="H18" s="49">
        <v>1</v>
      </c>
      <c r="I18" s="49">
        <v>3</v>
      </c>
      <c r="J18" s="49">
        <v>1</v>
      </c>
      <c r="K18" s="49">
        <v>0</v>
      </c>
      <c r="L18" s="49">
        <v>0</v>
      </c>
      <c r="M18" s="49">
        <v>44</v>
      </c>
      <c r="N18" s="49">
        <v>0</v>
      </c>
      <c r="O18" s="17">
        <f t="shared" si="0"/>
        <v>74</v>
      </c>
      <c r="P18" s="17">
        <f t="shared" si="1"/>
        <v>118</v>
      </c>
      <c r="R18" s="1" t="s">
        <v>14</v>
      </c>
      <c r="S18" s="17">
        <f t="shared" ref="S18:AF18" si="10">SUM(C42:C45)</f>
        <v>137</v>
      </c>
      <c r="T18" s="17">
        <f t="shared" si="10"/>
        <v>42</v>
      </c>
      <c r="U18" s="17">
        <f t="shared" si="10"/>
        <v>25</v>
      </c>
      <c r="V18" s="17">
        <f t="shared" si="10"/>
        <v>59</v>
      </c>
      <c r="W18" s="17">
        <f t="shared" si="10"/>
        <v>0</v>
      </c>
      <c r="X18" s="17">
        <f t="shared" si="10"/>
        <v>0</v>
      </c>
      <c r="Y18" s="17">
        <f t="shared" si="10"/>
        <v>24</v>
      </c>
      <c r="Z18" s="17">
        <f t="shared" si="10"/>
        <v>10</v>
      </c>
      <c r="AA18" s="17">
        <f t="shared" si="10"/>
        <v>8</v>
      </c>
      <c r="AB18" s="17">
        <f t="shared" si="10"/>
        <v>0</v>
      </c>
      <c r="AC18" s="17">
        <f t="shared" si="10"/>
        <v>70</v>
      </c>
      <c r="AD18" s="17">
        <f t="shared" si="10"/>
        <v>0</v>
      </c>
      <c r="AE18" s="30">
        <f t="shared" si="10"/>
        <v>305</v>
      </c>
      <c r="AF18" s="30">
        <f t="shared" si="10"/>
        <v>375</v>
      </c>
    </row>
    <row r="19" spans="2:32" ht="23.1" customHeight="1" x14ac:dyDescent="0.25">
      <c r="B19" s="22" t="s">
        <v>46</v>
      </c>
      <c r="C19" s="49">
        <v>34</v>
      </c>
      <c r="D19" s="49">
        <v>13</v>
      </c>
      <c r="E19" s="49">
        <v>6</v>
      </c>
      <c r="F19" s="49">
        <v>17</v>
      </c>
      <c r="G19" s="49">
        <v>0</v>
      </c>
      <c r="H19" s="49">
        <v>0</v>
      </c>
      <c r="I19" s="49">
        <v>4</v>
      </c>
      <c r="J19" s="49">
        <v>3</v>
      </c>
      <c r="K19" s="49">
        <v>0</v>
      </c>
      <c r="L19" s="49">
        <v>0</v>
      </c>
      <c r="M19" s="49">
        <v>57</v>
      </c>
      <c r="N19" s="49">
        <v>0</v>
      </c>
      <c r="O19" s="17">
        <f t="shared" si="0"/>
        <v>77</v>
      </c>
      <c r="P19" s="17">
        <f t="shared" si="1"/>
        <v>134</v>
      </c>
      <c r="R19" s="1" t="s">
        <v>15</v>
      </c>
      <c r="S19" s="17">
        <f t="shared" ref="S19:AF19" si="11">SUM(C46:C49)</f>
        <v>112</v>
      </c>
      <c r="T19" s="17">
        <f t="shared" si="11"/>
        <v>44</v>
      </c>
      <c r="U19" s="17">
        <f t="shared" si="11"/>
        <v>28</v>
      </c>
      <c r="V19" s="17">
        <f t="shared" si="11"/>
        <v>49</v>
      </c>
      <c r="W19" s="17">
        <f t="shared" si="11"/>
        <v>2</v>
      </c>
      <c r="X19" s="17">
        <f t="shared" si="11"/>
        <v>0</v>
      </c>
      <c r="Y19" s="17">
        <f t="shared" si="11"/>
        <v>20</v>
      </c>
      <c r="Z19" s="17">
        <f t="shared" si="11"/>
        <v>4</v>
      </c>
      <c r="AA19" s="17">
        <f t="shared" si="11"/>
        <v>5</v>
      </c>
      <c r="AB19" s="17">
        <f t="shared" si="11"/>
        <v>0</v>
      </c>
      <c r="AC19" s="17">
        <f t="shared" si="11"/>
        <v>120</v>
      </c>
      <c r="AD19" s="17">
        <f t="shared" si="11"/>
        <v>0</v>
      </c>
      <c r="AE19" s="30">
        <f t="shared" si="11"/>
        <v>264</v>
      </c>
      <c r="AF19" s="30">
        <f t="shared" si="11"/>
        <v>384</v>
      </c>
    </row>
    <row r="20" spans="2:32" ht="23.1" customHeight="1" x14ac:dyDescent="0.25">
      <c r="B20" s="22" t="s">
        <v>47</v>
      </c>
      <c r="C20" s="49">
        <v>35</v>
      </c>
      <c r="D20" s="49">
        <v>5</v>
      </c>
      <c r="E20" s="49">
        <v>11</v>
      </c>
      <c r="F20" s="49">
        <v>12</v>
      </c>
      <c r="G20" s="49">
        <v>0</v>
      </c>
      <c r="H20" s="49">
        <v>0</v>
      </c>
      <c r="I20" s="49">
        <v>4</v>
      </c>
      <c r="J20" s="49">
        <v>1</v>
      </c>
      <c r="K20" s="49">
        <v>0</v>
      </c>
      <c r="L20" s="49">
        <v>0</v>
      </c>
      <c r="M20" s="49">
        <v>29</v>
      </c>
      <c r="N20" s="49">
        <v>0</v>
      </c>
      <c r="O20" s="17">
        <f t="shared" si="0"/>
        <v>68</v>
      </c>
      <c r="P20" s="17">
        <f t="shared" si="1"/>
        <v>97</v>
      </c>
      <c r="R20" s="1" t="s">
        <v>16</v>
      </c>
      <c r="S20" s="17">
        <f t="shared" ref="S20:AF20" si="12">SUM(C50:C53)</f>
        <v>131</v>
      </c>
      <c r="T20" s="17">
        <f t="shared" si="12"/>
        <v>44</v>
      </c>
      <c r="U20" s="17">
        <f t="shared" si="12"/>
        <v>24</v>
      </c>
      <c r="V20" s="17">
        <f t="shared" si="12"/>
        <v>59</v>
      </c>
      <c r="W20" s="17">
        <f t="shared" si="12"/>
        <v>3</v>
      </c>
      <c r="X20" s="17">
        <f t="shared" si="12"/>
        <v>0</v>
      </c>
      <c r="Y20" s="17">
        <f t="shared" si="12"/>
        <v>35</v>
      </c>
      <c r="Z20" s="17">
        <f t="shared" si="12"/>
        <v>9</v>
      </c>
      <c r="AA20" s="17">
        <f t="shared" si="12"/>
        <v>5</v>
      </c>
      <c r="AB20" s="17">
        <f t="shared" si="12"/>
        <v>0</v>
      </c>
      <c r="AC20" s="17">
        <f t="shared" si="12"/>
        <v>105</v>
      </c>
      <c r="AD20" s="17">
        <f t="shared" si="12"/>
        <v>0</v>
      </c>
      <c r="AE20" s="30">
        <f t="shared" si="12"/>
        <v>310</v>
      </c>
      <c r="AF20" s="30">
        <f t="shared" si="12"/>
        <v>415</v>
      </c>
    </row>
    <row r="21" spans="2:32" ht="23.1" customHeight="1" x14ac:dyDescent="0.25">
      <c r="B21" s="22" t="s">
        <v>48</v>
      </c>
      <c r="C21" s="49">
        <v>28</v>
      </c>
      <c r="D21" s="49">
        <v>8</v>
      </c>
      <c r="E21" s="49">
        <v>4</v>
      </c>
      <c r="F21" s="49">
        <v>14</v>
      </c>
      <c r="G21" s="49">
        <v>0</v>
      </c>
      <c r="H21" s="49">
        <v>0</v>
      </c>
      <c r="I21" s="49">
        <v>4</v>
      </c>
      <c r="J21" s="49">
        <v>2</v>
      </c>
      <c r="K21" s="49">
        <v>4</v>
      </c>
      <c r="L21" s="49">
        <v>0</v>
      </c>
      <c r="M21" s="49">
        <v>48</v>
      </c>
      <c r="N21" s="49">
        <v>0</v>
      </c>
      <c r="O21" s="17">
        <f t="shared" si="0"/>
        <v>64</v>
      </c>
      <c r="P21" s="17">
        <f t="shared" si="1"/>
        <v>112</v>
      </c>
      <c r="R21" s="35" t="s">
        <v>20</v>
      </c>
      <c r="S21" s="33">
        <f t="shared" ref="S21:AF21" si="13">SUM(C54:C57)</f>
        <v>119</v>
      </c>
      <c r="T21" s="17">
        <f t="shared" si="13"/>
        <v>48</v>
      </c>
      <c r="U21" s="17">
        <f t="shared" si="13"/>
        <v>35</v>
      </c>
      <c r="V21" s="17">
        <f t="shared" si="13"/>
        <v>63</v>
      </c>
      <c r="W21" s="17">
        <f t="shared" si="13"/>
        <v>4</v>
      </c>
      <c r="X21" s="17">
        <f t="shared" si="13"/>
        <v>0</v>
      </c>
      <c r="Y21" s="17">
        <f t="shared" si="13"/>
        <v>25</v>
      </c>
      <c r="Z21" s="17">
        <f t="shared" si="13"/>
        <v>5</v>
      </c>
      <c r="AA21" s="17">
        <f t="shared" si="13"/>
        <v>6</v>
      </c>
      <c r="AB21" s="17">
        <f t="shared" si="13"/>
        <v>1</v>
      </c>
      <c r="AC21" s="17">
        <f t="shared" si="13"/>
        <v>113</v>
      </c>
      <c r="AD21" s="17">
        <f t="shared" si="13"/>
        <v>0</v>
      </c>
      <c r="AE21" s="30">
        <f t="shared" si="13"/>
        <v>306</v>
      </c>
      <c r="AF21" s="30">
        <f t="shared" si="13"/>
        <v>419</v>
      </c>
    </row>
    <row r="22" spans="2:32" ht="23.1" customHeight="1" x14ac:dyDescent="0.25">
      <c r="B22" s="22" t="s">
        <v>49</v>
      </c>
      <c r="C22" s="49">
        <v>26</v>
      </c>
      <c r="D22" s="49">
        <v>9</v>
      </c>
      <c r="E22" s="49">
        <v>8</v>
      </c>
      <c r="F22" s="49">
        <v>14</v>
      </c>
      <c r="G22" s="49">
        <v>0</v>
      </c>
      <c r="H22" s="49">
        <v>0</v>
      </c>
      <c r="I22" s="49">
        <v>5</v>
      </c>
      <c r="J22" s="49">
        <v>1</v>
      </c>
      <c r="K22" s="49">
        <v>0</v>
      </c>
      <c r="L22" s="49">
        <v>0</v>
      </c>
      <c r="M22" s="49">
        <v>34</v>
      </c>
      <c r="N22" s="49">
        <v>0</v>
      </c>
      <c r="O22" s="17">
        <f t="shared" si="0"/>
        <v>63</v>
      </c>
      <c r="P22" s="17">
        <f t="shared" si="1"/>
        <v>97</v>
      </c>
      <c r="R22" s="50" t="s">
        <v>90</v>
      </c>
      <c r="S22" s="51">
        <f t="shared" ref="S22:AF22" si="14">MAX(S10:S12)</f>
        <v>192</v>
      </c>
      <c r="T22" s="51">
        <f t="shared" si="14"/>
        <v>62</v>
      </c>
      <c r="U22" s="51">
        <f t="shared" si="14"/>
        <v>30</v>
      </c>
      <c r="V22" s="51">
        <f t="shared" si="14"/>
        <v>73</v>
      </c>
      <c r="W22" s="51">
        <f t="shared" si="14"/>
        <v>0</v>
      </c>
      <c r="X22" s="51">
        <f t="shared" si="14"/>
        <v>3</v>
      </c>
      <c r="Y22" s="51">
        <f t="shared" si="14"/>
        <v>16</v>
      </c>
      <c r="Z22" s="51">
        <f t="shared" si="14"/>
        <v>7</v>
      </c>
      <c r="AA22" s="51">
        <f t="shared" si="14"/>
        <v>4</v>
      </c>
      <c r="AB22" s="51">
        <f t="shared" si="14"/>
        <v>0</v>
      </c>
      <c r="AC22" s="51">
        <f t="shared" si="14"/>
        <v>253</v>
      </c>
      <c r="AD22" s="51">
        <f t="shared" si="14"/>
        <v>0</v>
      </c>
      <c r="AE22" s="39">
        <f t="shared" si="14"/>
        <v>376</v>
      </c>
      <c r="AF22" s="39">
        <f t="shared" si="14"/>
        <v>629</v>
      </c>
    </row>
    <row r="23" spans="2:32" ht="23.1" customHeight="1" x14ac:dyDescent="0.25">
      <c r="B23" s="22" t="s">
        <v>50</v>
      </c>
      <c r="C23" s="49">
        <v>27</v>
      </c>
      <c r="D23" s="49">
        <v>4</v>
      </c>
      <c r="E23" s="49">
        <v>6</v>
      </c>
      <c r="F23" s="49">
        <v>12</v>
      </c>
      <c r="G23" s="49">
        <v>0</v>
      </c>
      <c r="H23" s="49">
        <v>0</v>
      </c>
      <c r="I23" s="49">
        <v>7</v>
      </c>
      <c r="J23" s="49">
        <v>0</v>
      </c>
      <c r="K23" s="49">
        <v>0</v>
      </c>
      <c r="L23" s="49">
        <v>0</v>
      </c>
      <c r="M23" s="49">
        <v>46</v>
      </c>
      <c r="N23" s="49">
        <v>0</v>
      </c>
      <c r="O23" s="17">
        <f t="shared" si="0"/>
        <v>56</v>
      </c>
      <c r="P23" s="17">
        <f t="shared" si="1"/>
        <v>102</v>
      </c>
      <c r="R23" s="50" t="s">
        <v>91</v>
      </c>
      <c r="S23" s="51">
        <f t="shared" ref="S23:AF23" si="15">MAX(S13:S18)</f>
        <v>137</v>
      </c>
      <c r="T23" s="51">
        <f t="shared" si="15"/>
        <v>42</v>
      </c>
      <c r="U23" s="51">
        <f t="shared" si="15"/>
        <v>27</v>
      </c>
      <c r="V23" s="51">
        <f t="shared" si="15"/>
        <v>61</v>
      </c>
      <c r="W23" s="51">
        <f t="shared" si="15"/>
        <v>1</v>
      </c>
      <c r="X23" s="51">
        <f t="shared" si="15"/>
        <v>0</v>
      </c>
      <c r="Y23" s="51">
        <f t="shared" si="15"/>
        <v>31</v>
      </c>
      <c r="Z23" s="51">
        <f t="shared" si="15"/>
        <v>10</v>
      </c>
      <c r="AA23" s="51">
        <f t="shared" si="15"/>
        <v>8</v>
      </c>
      <c r="AB23" s="51">
        <f t="shared" si="15"/>
        <v>1</v>
      </c>
      <c r="AC23" s="51">
        <f t="shared" si="15"/>
        <v>144</v>
      </c>
      <c r="AD23" s="51">
        <f t="shared" si="15"/>
        <v>0</v>
      </c>
      <c r="AE23" s="39">
        <f t="shared" si="15"/>
        <v>305</v>
      </c>
      <c r="AF23" s="39">
        <f t="shared" si="15"/>
        <v>404</v>
      </c>
    </row>
    <row r="24" spans="2:32" ht="23.1" customHeight="1" x14ac:dyDescent="0.25">
      <c r="B24" s="22" t="s">
        <v>51</v>
      </c>
      <c r="C24" s="49">
        <v>28</v>
      </c>
      <c r="D24" s="49">
        <v>12</v>
      </c>
      <c r="E24" s="49">
        <v>7</v>
      </c>
      <c r="F24" s="49">
        <v>15</v>
      </c>
      <c r="G24" s="49">
        <v>0</v>
      </c>
      <c r="H24" s="49">
        <v>0</v>
      </c>
      <c r="I24" s="49">
        <v>4</v>
      </c>
      <c r="J24" s="49">
        <v>4</v>
      </c>
      <c r="K24" s="49">
        <v>1</v>
      </c>
      <c r="L24" s="49">
        <v>0</v>
      </c>
      <c r="M24" s="49">
        <v>29</v>
      </c>
      <c r="N24" s="49">
        <v>0</v>
      </c>
      <c r="O24" s="17">
        <f t="shared" si="0"/>
        <v>71</v>
      </c>
      <c r="P24" s="17">
        <f t="shared" si="1"/>
        <v>100</v>
      </c>
      <c r="R24" s="50" t="s">
        <v>92</v>
      </c>
      <c r="S24" s="51">
        <f t="shared" ref="S24:AF24" si="16">MAX(S19:S21)</f>
        <v>131</v>
      </c>
      <c r="T24" s="51">
        <f t="shared" si="16"/>
        <v>48</v>
      </c>
      <c r="U24" s="51">
        <f t="shared" si="16"/>
        <v>35</v>
      </c>
      <c r="V24" s="51">
        <f t="shared" si="16"/>
        <v>63</v>
      </c>
      <c r="W24" s="51">
        <f t="shared" si="16"/>
        <v>4</v>
      </c>
      <c r="X24" s="51">
        <f t="shared" si="16"/>
        <v>0</v>
      </c>
      <c r="Y24" s="51">
        <f t="shared" si="16"/>
        <v>35</v>
      </c>
      <c r="Z24" s="51">
        <f t="shared" si="16"/>
        <v>9</v>
      </c>
      <c r="AA24" s="51">
        <f t="shared" si="16"/>
        <v>6</v>
      </c>
      <c r="AB24" s="51">
        <f t="shared" si="16"/>
        <v>1</v>
      </c>
      <c r="AC24" s="51">
        <f t="shared" si="16"/>
        <v>120</v>
      </c>
      <c r="AD24" s="51">
        <f t="shared" si="16"/>
        <v>0</v>
      </c>
      <c r="AE24" s="39">
        <f t="shared" si="16"/>
        <v>310</v>
      </c>
      <c r="AF24" s="39">
        <f t="shared" si="16"/>
        <v>419</v>
      </c>
    </row>
    <row r="25" spans="2:32" ht="23.1" customHeight="1" x14ac:dyDescent="0.25">
      <c r="B25" s="22" t="s">
        <v>52</v>
      </c>
      <c r="C25" s="49">
        <v>32</v>
      </c>
      <c r="D25" s="49">
        <v>10</v>
      </c>
      <c r="E25" s="49">
        <v>6</v>
      </c>
      <c r="F25" s="49">
        <v>10</v>
      </c>
      <c r="G25" s="49">
        <v>0</v>
      </c>
      <c r="H25" s="49">
        <v>0</v>
      </c>
      <c r="I25" s="49">
        <v>7</v>
      </c>
      <c r="J25" s="49">
        <v>4</v>
      </c>
      <c r="K25" s="49">
        <v>1</v>
      </c>
      <c r="L25" s="49">
        <v>0</v>
      </c>
      <c r="M25" s="49">
        <v>35</v>
      </c>
      <c r="N25" s="49">
        <v>0</v>
      </c>
      <c r="O25" s="17">
        <f t="shared" si="0"/>
        <v>70</v>
      </c>
      <c r="P25" s="17">
        <f t="shared" si="1"/>
        <v>105</v>
      </c>
      <c r="R25" s="36" t="s">
        <v>85</v>
      </c>
      <c r="S25" s="34">
        <f t="shared" ref="S25:AF25" si="17">SUM(S10:S12)</f>
        <v>519</v>
      </c>
      <c r="T25" s="16">
        <f t="shared" si="17"/>
        <v>155</v>
      </c>
      <c r="U25" s="16">
        <f t="shared" si="17"/>
        <v>83</v>
      </c>
      <c r="V25" s="16">
        <f t="shared" si="17"/>
        <v>180</v>
      </c>
      <c r="W25" s="16">
        <f t="shared" si="17"/>
        <v>0</v>
      </c>
      <c r="X25" s="16">
        <f t="shared" si="17"/>
        <v>4</v>
      </c>
      <c r="Y25" s="16">
        <f t="shared" si="17"/>
        <v>41</v>
      </c>
      <c r="Z25" s="16">
        <f t="shared" si="17"/>
        <v>17</v>
      </c>
      <c r="AA25" s="16">
        <f t="shared" si="17"/>
        <v>8</v>
      </c>
      <c r="AB25" s="16">
        <f t="shared" si="17"/>
        <v>0</v>
      </c>
      <c r="AC25" s="16">
        <f t="shared" si="17"/>
        <v>645</v>
      </c>
      <c r="AD25" s="16">
        <f t="shared" si="17"/>
        <v>0</v>
      </c>
      <c r="AE25" s="31">
        <f t="shared" si="17"/>
        <v>1007</v>
      </c>
      <c r="AF25" s="31">
        <f t="shared" si="17"/>
        <v>1652</v>
      </c>
    </row>
    <row r="26" spans="2:32" ht="23.1" customHeight="1" x14ac:dyDescent="0.25">
      <c r="B26" s="22" t="s">
        <v>53</v>
      </c>
      <c r="C26" s="49">
        <v>28</v>
      </c>
      <c r="D26" s="49">
        <v>8</v>
      </c>
      <c r="E26" s="49">
        <v>5</v>
      </c>
      <c r="F26" s="49">
        <v>16</v>
      </c>
      <c r="G26" s="49">
        <v>0</v>
      </c>
      <c r="H26" s="49">
        <v>0</v>
      </c>
      <c r="I26" s="49">
        <v>6</v>
      </c>
      <c r="J26" s="49">
        <v>1</v>
      </c>
      <c r="K26" s="49">
        <v>1</v>
      </c>
      <c r="L26" s="49">
        <v>0</v>
      </c>
      <c r="M26" s="49">
        <v>23</v>
      </c>
      <c r="N26" s="49">
        <v>0</v>
      </c>
      <c r="O26" s="17">
        <f t="shared" si="0"/>
        <v>65</v>
      </c>
      <c r="P26" s="17">
        <f t="shared" si="1"/>
        <v>88</v>
      </c>
      <c r="R26" s="27" t="s">
        <v>86</v>
      </c>
      <c r="S26" s="16">
        <f t="shared" ref="S26:AF26" si="18">SUM(S13:S18)</f>
        <v>643</v>
      </c>
      <c r="T26" s="16">
        <f t="shared" si="18"/>
        <v>205</v>
      </c>
      <c r="U26" s="16">
        <f t="shared" si="18"/>
        <v>144</v>
      </c>
      <c r="V26" s="16">
        <f t="shared" si="18"/>
        <v>310</v>
      </c>
      <c r="W26" s="16">
        <f t="shared" si="18"/>
        <v>1</v>
      </c>
      <c r="X26" s="16">
        <f t="shared" si="18"/>
        <v>0</v>
      </c>
      <c r="Y26" s="16">
        <f t="shared" si="18"/>
        <v>147</v>
      </c>
      <c r="Z26" s="16">
        <f t="shared" si="18"/>
        <v>44</v>
      </c>
      <c r="AA26" s="16">
        <f t="shared" si="18"/>
        <v>29</v>
      </c>
      <c r="AB26" s="16">
        <f t="shared" si="18"/>
        <v>3</v>
      </c>
      <c r="AC26" s="16">
        <f t="shared" si="18"/>
        <v>603</v>
      </c>
      <c r="AD26" s="16">
        <f t="shared" si="18"/>
        <v>0</v>
      </c>
      <c r="AE26" s="31">
        <f t="shared" si="18"/>
        <v>1526</v>
      </c>
      <c r="AF26" s="31">
        <f t="shared" si="18"/>
        <v>2129</v>
      </c>
    </row>
    <row r="27" spans="2:32" ht="23.1" customHeight="1" x14ac:dyDescent="0.25">
      <c r="B27" s="22" t="s">
        <v>54</v>
      </c>
      <c r="C27" s="49">
        <v>30</v>
      </c>
      <c r="D27" s="49">
        <v>16</v>
      </c>
      <c r="E27" s="49">
        <v>11</v>
      </c>
      <c r="F27" s="49">
        <v>18</v>
      </c>
      <c r="G27" s="49">
        <v>0</v>
      </c>
      <c r="H27" s="49">
        <v>0</v>
      </c>
      <c r="I27" s="49">
        <v>5</v>
      </c>
      <c r="J27" s="49">
        <v>4</v>
      </c>
      <c r="K27" s="49">
        <v>3</v>
      </c>
      <c r="L27" s="49">
        <v>0</v>
      </c>
      <c r="M27" s="49">
        <v>35</v>
      </c>
      <c r="N27" s="49">
        <v>0</v>
      </c>
      <c r="O27" s="17">
        <f t="shared" si="0"/>
        <v>87</v>
      </c>
      <c r="P27" s="17">
        <f t="shared" si="1"/>
        <v>122</v>
      </c>
      <c r="R27" s="28" t="s">
        <v>87</v>
      </c>
      <c r="S27" s="16">
        <f t="shared" ref="S27:AF27" si="19">SUM(S19:S21)</f>
        <v>362</v>
      </c>
      <c r="T27" s="16">
        <f t="shared" si="19"/>
        <v>136</v>
      </c>
      <c r="U27" s="16">
        <f t="shared" si="19"/>
        <v>87</v>
      </c>
      <c r="V27" s="16">
        <f t="shared" si="19"/>
        <v>171</v>
      </c>
      <c r="W27" s="16">
        <f t="shared" si="19"/>
        <v>9</v>
      </c>
      <c r="X27" s="16">
        <f t="shared" si="19"/>
        <v>0</v>
      </c>
      <c r="Y27" s="16">
        <f t="shared" si="19"/>
        <v>80</v>
      </c>
      <c r="Z27" s="16">
        <f t="shared" si="19"/>
        <v>18</v>
      </c>
      <c r="AA27" s="16">
        <f t="shared" si="19"/>
        <v>16</v>
      </c>
      <c r="AB27" s="16">
        <f t="shared" si="19"/>
        <v>1</v>
      </c>
      <c r="AC27" s="16">
        <f t="shared" si="19"/>
        <v>338</v>
      </c>
      <c r="AD27" s="16">
        <f t="shared" si="19"/>
        <v>0</v>
      </c>
      <c r="AE27" s="31">
        <f t="shared" si="19"/>
        <v>880</v>
      </c>
      <c r="AF27" s="31">
        <f t="shared" si="19"/>
        <v>1218</v>
      </c>
    </row>
    <row r="28" spans="2:32" ht="23.1" customHeight="1" x14ac:dyDescent="0.25">
      <c r="B28" s="22" t="s">
        <v>55</v>
      </c>
      <c r="C28" s="49">
        <v>33</v>
      </c>
      <c r="D28" s="49">
        <v>9</v>
      </c>
      <c r="E28" s="49">
        <v>6</v>
      </c>
      <c r="F28" s="49">
        <v>15</v>
      </c>
      <c r="G28" s="49">
        <v>0</v>
      </c>
      <c r="H28" s="49">
        <v>0</v>
      </c>
      <c r="I28" s="49">
        <v>5</v>
      </c>
      <c r="J28" s="49">
        <v>2</v>
      </c>
      <c r="K28" s="49">
        <v>2</v>
      </c>
      <c r="L28" s="49">
        <v>0</v>
      </c>
      <c r="M28" s="49">
        <v>38</v>
      </c>
      <c r="N28" s="49">
        <v>0</v>
      </c>
      <c r="O28" s="17">
        <f t="shared" si="0"/>
        <v>72</v>
      </c>
      <c r="P28" s="17">
        <f t="shared" si="1"/>
        <v>110</v>
      </c>
      <c r="R28" s="5" t="s">
        <v>17</v>
      </c>
      <c r="S28" s="16">
        <f t="shared" ref="S28:AF28" si="20">SUM(S10:S21)</f>
        <v>1524</v>
      </c>
      <c r="T28" s="16">
        <f t="shared" si="20"/>
        <v>496</v>
      </c>
      <c r="U28" s="16">
        <f t="shared" si="20"/>
        <v>314</v>
      </c>
      <c r="V28" s="16">
        <f t="shared" si="20"/>
        <v>661</v>
      </c>
      <c r="W28" s="16">
        <f t="shared" si="20"/>
        <v>10</v>
      </c>
      <c r="X28" s="16">
        <f t="shared" si="20"/>
        <v>4</v>
      </c>
      <c r="Y28" s="16">
        <f t="shared" si="20"/>
        <v>268</v>
      </c>
      <c r="Z28" s="16">
        <f t="shared" si="20"/>
        <v>79</v>
      </c>
      <c r="AA28" s="16">
        <f t="shared" si="20"/>
        <v>53</v>
      </c>
      <c r="AB28" s="16">
        <f t="shared" si="20"/>
        <v>4</v>
      </c>
      <c r="AC28" s="16">
        <f t="shared" si="20"/>
        <v>1586</v>
      </c>
      <c r="AD28" s="16">
        <f t="shared" si="20"/>
        <v>0</v>
      </c>
      <c r="AE28" s="31">
        <f t="shared" si="20"/>
        <v>3413</v>
      </c>
      <c r="AF28" s="31">
        <f t="shared" si="20"/>
        <v>4999</v>
      </c>
    </row>
    <row r="29" spans="2:32" ht="23.1" customHeight="1" x14ac:dyDescent="0.25">
      <c r="B29" s="22" t="s">
        <v>56</v>
      </c>
      <c r="C29" s="49">
        <v>26</v>
      </c>
      <c r="D29" s="49">
        <v>3</v>
      </c>
      <c r="E29" s="49">
        <v>5</v>
      </c>
      <c r="F29" s="49">
        <v>12</v>
      </c>
      <c r="G29" s="49">
        <v>0</v>
      </c>
      <c r="H29" s="49">
        <v>0</v>
      </c>
      <c r="I29" s="49">
        <v>6</v>
      </c>
      <c r="J29" s="49">
        <v>0</v>
      </c>
      <c r="K29" s="49">
        <v>2</v>
      </c>
      <c r="L29" s="49">
        <v>1</v>
      </c>
      <c r="M29" s="49">
        <v>15</v>
      </c>
      <c r="N29" s="49">
        <v>0</v>
      </c>
      <c r="O29" s="17">
        <f t="shared" si="0"/>
        <v>55</v>
      </c>
      <c r="P29" s="17">
        <f t="shared" si="1"/>
        <v>70</v>
      </c>
      <c r="R29"/>
      <c r="S29" s="20"/>
      <c r="T29" s="19"/>
    </row>
    <row r="30" spans="2:32" ht="23.1" customHeight="1" x14ac:dyDescent="0.25">
      <c r="B30" s="22" t="s">
        <v>57</v>
      </c>
      <c r="C30" s="49">
        <v>48</v>
      </c>
      <c r="D30" s="49">
        <v>11</v>
      </c>
      <c r="E30" s="49">
        <v>8</v>
      </c>
      <c r="F30" s="49">
        <v>17</v>
      </c>
      <c r="G30" s="49">
        <v>0</v>
      </c>
      <c r="H30" s="49">
        <v>0</v>
      </c>
      <c r="I30" s="49">
        <v>6</v>
      </c>
      <c r="J30" s="49">
        <v>3</v>
      </c>
      <c r="K30" s="49">
        <v>1</v>
      </c>
      <c r="L30" s="49">
        <v>0</v>
      </c>
      <c r="M30" s="49">
        <v>27</v>
      </c>
      <c r="N30" s="49">
        <v>0</v>
      </c>
      <c r="O30" s="17">
        <f t="shared" si="0"/>
        <v>94</v>
      </c>
      <c r="P30" s="17">
        <f t="shared" si="1"/>
        <v>121</v>
      </c>
      <c r="R30"/>
      <c r="S30" s="19"/>
      <c r="T30" s="19"/>
    </row>
    <row r="31" spans="2:32" ht="23.1" customHeight="1" x14ac:dyDescent="0.25">
      <c r="B31" s="23" t="s">
        <v>58</v>
      </c>
      <c r="C31" s="49">
        <v>21</v>
      </c>
      <c r="D31" s="49">
        <v>5</v>
      </c>
      <c r="E31" s="49">
        <v>4</v>
      </c>
      <c r="F31" s="49">
        <v>7</v>
      </c>
      <c r="G31" s="49">
        <v>0</v>
      </c>
      <c r="H31" s="49">
        <v>0</v>
      </c>
      <c r="I31" s="49">
        <v>8</v>
      </c>
      <c r="J31" s="49">
        <v>0</v>
      </c>
      <c r="K31" s="49">
        <v>1</v>
      </c>
      <c r="L31" s="49">
        <v>0</v>
      </c>
      <c r="M31" s="49">
        <v>20</v>
      </c>
      <c r="N31" s="49">
        <v>0</v>
      </c>
      <c r="O31" s="17">
        <f t="shared" si="0"/>
        <v>46</v>
      </c>
      <c r="P31" s="17">
        <f t="shared" si="1"/>
        <v>66</v>
      </c>
      <c r="R31"/>
      <c r="S31" s="19"/>
      <c r="T31" s="19"/>
    </row>
    <row r="32" spans="2:32" ht="23.1" customHeight="1" x14ac:dyDescent="0.25">
      <c r="B32" s="23" t="s">
        <v>59</v>
      </c>
      <c r="C32" s="49">
        <v>25</v>
      </c>
      <c r="D32" s="49">
        <v>6</v>
      </c>
      <c r="E32" s="49">
        <v>10</v>
      </c>
      <c r="F32" s="49">
        <v>16</v>
      </c>
      <c r="G32" s="49">
        <v>0</v>
      </c>
      <c r="H32" s="49">
        <v>0</v>
      </c>
      <c r="I32" s="49">
        <v>5</v>
      </c>
      <c r="J32" s="49">
        <v>4</v>
      </c>
      <c r="K32" s="49">
        <v>1</v>
      </c>
      <c r="L32" s="49">
        <v>0</v>
      </c>
      <c r="M32" s="49">
        <v>27</v>
      </c>
      <c r="N32" s="49">
        <v>0</v>
      </c>
      <c r="O32" s="17">
        <f t="shared" si="0"/>
        <v>67</v>
      </c>
      <c r="P32" s="17">
        <f t="shared" si="1"/>
        <v>94</v>
      </c>
      <c r="R32"/>
      <c r="S32" s="19"/>
      <c r="T32" s="19"/>
    </row>
    <row r="33" spans="2:20" ht="23.1" customHeight="1" x14ac:dyDescent="0.25">
      <c r="B33" s="22" t="s">
        <v>60</v>
      </c>
      <c r="C33" s="49">
        <v>30</v>
      </c>
      <c r="D33" s="49">
        <v>11</v>
      </c>
      <c r="E33" s="49">
        <v>4</v>
      </c>
      <c r="F33" s="49">
        <v>10</v>
      </c>
      <c r="G33" s="49">
        <v>0</v>
      </c>
      <c r="H33" s="49">
        <v>0</v>
      </c>
      <c r="I33" s="49">
        <v>6</v>
      </c>
      <c r="J33" s="49">
        <v>1</v>
      </c>
      <c r="K33" s="49">
        <v>1</v>
      </c>
      <c r="L33" s="49">
        <v>1</v>
      </c>
      <c r="M33" s="49">
        <v>20</v>
      </c>
      <c r="N33" s="49">
        <v>0</v>
      </c>
      <c r="O33" s="17">
        <f t="shared" si="0"/>
        <v>64</v>
      </c>
      <c r="P33" s="17">
        <f t="shared" si="1"/>
        <v>84</v>
      </c>
      <c r="R33"/>
      <c r="S33" s="19"/>
      <c r="T33" s="19"/>
    </row>
    <row r="34" spans="2:20" ht="23.1" customHeight="1" x14ac:dyDescent="0.25">
      <c r="B34" s="23" t="s">
        <v>61</v>
      </c>
      <c r="C34" s="49">
        <v>15</v>
      </c>
      <c r="D34" s="49">
        <v>6</v>
      </c>
      <c r="E34" s="49">
        <v>5</v>
      </c>
      <c r="F34" s="49">
        <v>10</v>
      </c>
      <c r="G34" s="49">
        <v>0</v>
      </c>
      <c r="H34" s="49">
        <v>0</v>
      </c>
      <c r="I34" s="49">
        <v>2</v>
      </c>
      <c r="J34" s="49">
        <v>3</v>
      </c>
      <c r="K34" s="49">
        <v>0</v>
      </c>
      <c r="L34" s="49">
        <v>0</v>
      </c>
      <c r="M34" s="49">
        <v>17</v>
      </c>
      <c r="N34" s="49">
        <v>0</v>
      </c>
      <c r="O34" s="17">
        <f t="shared" si="0"/>
        <v>41</v>
      </c>
      <c r="P34" s="17">
        <f t="shared" si="1"/>
        <v>58</v>
      </c>
      <c r="R34"/>
      <c r="S34" s="19"/>
      <c r="T34" s="19"/>
    </row>
    <row r="35" spans="2:20" ht="23.1" customHeight="1" x14ac:dyDescent="0.25">
      <c r="B35" s="23" t="s">
        <v>62</v>
      </c>
      <c r="C35" s="49">
        <v>25</v>
      </c>
      <c r="D35" s="49">
        <v>4</v>
      </c>
      <c r="E35" s="49">
        <v>7</v>
      </c>
      <c r="F35" s="49">
        <v>17</v>
      </c>
      <c r="G35" s="49">
        <v>0</v>
      </c>
      <c r="H35" s="49">
        <v>0</v>
      </c>
      <c r="I35" s="49">
        <v>11</v>
      </c>
      <c r="J35" s="49">
        <v>1</v>
      </c>
      <c r="K35" s="49">
        <v>2</v>
      </c>
      <c r="L35" s="49">
        <v>0</v>
      </c>
      <c r="M35" s="49">
        <v>28</v>
      </c>
      <c r="N35" s="49">
        <v>0</v>
      </c>
      <c r="O35" s="17">
        <f t="shared" si="0"/>
        <v>67</v>
      </c>
      <c r="P35" s="17">
        <f t="shared" si="1"/>
        <v>95</v>
      </c>
      <c r="R35"/>
      <c r="S35" s="19"/>
      <c r="T35" s="19"/>
    </row>
    <row r="36" spans="2:20" ht="23.1" customHeight="1" x14ac:dyDescent="0.25">
      <c r="B36" s="23" t="s">
        <v>63</v>
      </c>
      <c r="C36" s="49">
        <v>23</v>
      </c>
      <c r="D36" s="49">
        <v>12</v>
      </c>
      <c r="E36" s="49">
        <v>5</v>
      </c>
      <c r="F36" s="49">
        <v>11</v>
      </c>
      <c r="G36" s="49">
        <v>0</v>
      </c>
      <c r="H36" s="49">
        <v>0</v>
      </c>
      <c r="I36" s="49">
        <v>5</v>
      </c>
      <c r="J36" s="49">
        <v>2</v>
      </c>
      <c r="K36" s="49">
        <v>1</v>
      </c>
      <c r="L36" s="49">
        <v>0</v>
      </c>
      <c r="M36" s="49">
        <v>28</v>
      </c>
      <c r="N36" s="49">
        <v>0</v>
      </c>
      <c r="O36" s="17">
        <f t="shared" si="0"/>
        <v>59</v>
      </c>
      <c r="P36" s="17">
        <f t="shared" si="1"/>
        <v>87</v>
      </c>
      <c r="R36"/>
      <c r="S36" s="19"/>
      <c r="T36" s="19"/>
    </row>
    <row r="37" spans="2:20" ht="23.1" customHeight="1" x14ac:dyDescent="0.25">
      <c r="B37" s="22" t="s">
        <v>64</v>
      </c>
      <c r="C37" s="49">
        <v>23</v>
      </c>
      <c r="D37" s="49">
        <v>12</v>
      </c>
      <c r="E37" s="49">
        <v>5</v>
      </c>
      <c r="F37" s="49">
        <v>15</v>
      </c>
      <c r="G37" s="49">
        <v>1</v>
      </c>
      <c r="H37" s="49">
        <v>0</v>
      </c>
      <c r="I37" s="49">
        <v>13</v>
      </c>
      <c r="J37" s="49">
        <v>1</v>
      </c>
      <c r="K37" s="49">
        <v>1</v>
      </c>
      <c r="L37" s="49">
        <v>0</v>
      </c>
      <c r="M37" s="49">
        <v>38</v>
      </c>
      <c r="N37" s="49">
        <v>0</v>
      </c>
      <c r="O37" s="17">
        <f t="shared" si="0"/>
        <v>71</v>
      </c>
      <c r="P37" s="17">
        <f t="shared" si="1"/>
        <v>109</v>
      </c>
      <c r="R37"/>
      <c r="S37" s="19"/>
      <c r="T37" s="19"/>
    </row>
    <row r="38" spans="2:20" ht="23.1" customHeight="1" x14ac:dyDescent="0.25">
      <c r="B38" s="23" t="s">
        <v>65</v>
      </c>
      <c r="C38" s="49">
        <v>16</v>
      </c>
      <c r="D38" s="49">
        <v>2</v>
      </c>
      <c r="E38" s="49">
        <v>5</v>
      </c>
      <c r="F38" s="49">
        <v>4</v>
      </c>
      <c r="G38" s="49">
        <v>0</v>
      </c>
      <c r="H38" s="49">
        <v>0</v>
      </c>
      <c r="I38" s="49">
        <v>6</v>
      </c>
      <c r="J38" s="49">
        <v>0</v>
      </c>
      <c r="K38" s="49">
        <v>1</v>
      </c>
      <c r="L38" s="49">
        <v>0</v>
      </c>
      <c r="M38" s="49">
        <v>13</v>
      </c>
      <c r="N38" s="49">
        <v>0</v>
      </c>
      <c r="O38" s="17">
        <f t="shared" si="0"/>
        <v>34</v>
      </c>
      <c r="P38" s="17">
        <f t="shared" si="1"/>
        <v>47</v>
      </c>
      <c r="R38"/>
      <c r="S38" s="19"/>
      <c r="T38" s="19"/>
    </row>
    <row r="39" spans="2:20" ht="23.1" customHeight="1" x14ac:dyDescent="0.25">
      <c r="B39" s="23" t="s">
        <v>66</v>
      </c>
      <c r="C39" s="49">
        <v>14</v>
      </c>
      <c r="D39" s="49">
        <v>10</v>
      </c>
      <c r="E39" s="49">
        <v>5</v>
      </c>
      <c r="F39" s="49">
        <v>8</v>
      </c>
      <c r="G39" s="49">
        <v>0</v>
      </c>
      <c r="H39" s="49">
        <v>0</v>
      </c>
      <c r="I39" s="49">
        <v>4</v>
      </c>
      <c r="J39" s="49">
        <v>1</v>
      </c>
      <c r="K39" s="49">
        <v>1</v>
      </c>
      <c r="L39" s="49">
        <v>0</v>
      </c>
      <c r="M39" s="49">
        <v>12</v>
      </c>
      <c r="N39" s="49">
        <v>0</v>
      </c>
      <c r="O39" s="17">
        <f t="shared" si="0"/>
        <v>43</v>
      </c>
      <c r="P39" s="17">
        <f t="shared" si="1"/>
        <v>55</v>
      </c>
      <c r="R39"/>
      <c r="S39" s="19"/>
      <c r="T39" s="19"/>
    </row>
    <row r="40" spans="2:20" ht="23.1" customHeight="1" x14ac:dyDescent="0.25">
      <c r="B40" s="23" t="s">
        <v>67</v>
      </c>
      <c r="C40" s="49">
        <v>15</v>
      </c>
      <c r="D40" s="49">
        <v>12</v>
      </c>
      <c r="E40" s="49">
        <v>4</v>
      </c>
      <c r="F40" s="49">
        <v>10</v>
      </c>
      <c r="G40" s="49">
        <v>0</v>
      </c>
      <c r="H40" s="49">
        <v>0</v>
      </c>
      <c r="I40" s="49">
        <v>8</v>
      </c>
      <c r="J40" s="49">
        <v>2</v>
      </c>
      <c r="K40" s="49">
        <v>0</v>
      </c>
      <c r="L40" s="49">
        <v>0</v>
      </c>
      <c r="M40" s="49">
        <v>28</v>
      </c>
      <c r="N40" s="49">
        <v>0</v>
      </c>
      <c r="O40" s="17">
        <f t="shared" si="0"/>
        <v>51</v>
      </c>
      <c r="P40" s="17">
        <f t="shared" si="1"/>
        <v>79</v>
      </c>
      <c r="R40"/>
      <c r="S40" s="19"/>
      <c r="T40" s="19"/>
    </row>
    <row r="41" spans="2:20" ht="23.1" customHeight="1" x14ac:dyDescent="0.25">
      <c r="B41" s="22" t="s">
        <v>68</v>
      </c>
      <c r="C41" s="49">
        <v>21</v>
      </c>
      <c r="D41" s="49">
        <v>1</v>
      </c>
      <c r="E41" s="49">
        <v>3</v>
      </c>
      <c r="F41" s="49">
        <v>14</v>
      </c>
      <c r="G41" s="49">
        <v>0</v>
      </c>
      <c r="H41" s="49">
        <v>0</v>
      </c>
      <c r="I41" s="49">
        <v>4</v>
      </c>
      <c r="J41" s="49">
        <v>0</v>
      </c>
      <c r="K41" s="49">
        <v>1</v>
      </c>
      <c r="L41" s="49">
        <v>1</v>
      </c>
      <c r="M41" s="49">
        <v>20</v>
      </c>
      <c r="N41" s="49">
        <v>0</v>
      </c>
      <c r="O41" s="17">
        <f t="shared" si="0"/>
        <v>45</v>
      </c>
      <c r="P41" s="17">
        <f t="shared" si="1"/>
        <v>65</v>
      </c>
      <c r="R41"/>
      <c r="S41" s="19"/>
      <c r="T41" s="19"/>
    </row>
    <row r="42" spans="2:20" ht="23.1" customHeight="1" x14ac:dyDescent="0.25">
      <c r="B42" s="23" t="s">
        <v>69</v>
      </c>
      <c r="C42" s="49">
        <v>37</v>
      </c>
      <c r="D42" s="49">
        <v>12</v>
      </c>
      <c r="E42" s="49">
        <v>8</v>
      </c>
      <c r="F42" s="49">
        <v>17</v>
      </c>
      <c r="G42" s="49">
        <v>0</v>
      </c>
      <c r="H42" s="49">
        <v>0</v>
      </c>
      <c r="I42" s="49">
        <v>10</v>
      </c>
      <c r="J42" s="49">
        <v>4</v>
      </c>
      <c r="K42" s="49">
        <v>2</v>
      </c>
      <c r="L42" s="49">
        <v>0</v>
      </c>
      <c r="M42" s="49">
        <v>13</v>
      </c>
      <c r="N42" s="49">
        <v>0</v>
      </c>
      <c r="O42" s="17">
        <f t="shared" si="0"/>
        <v>90</v>
      </c>
      <c r="P42" s="17">
        <f t="shared" si="1"/>
        <v>103</v>
      </c>
      <c r="R42"/>
      <c r="S42" s="19"/>
      <c r="T42" s="19"/>
    </row>
    <row r="43" spans="2:20" ht="23.1" customHeight="1" x14ac:dyDescent="0.25">
      <c r="B43" s="22" t="s">
        <v>70</v>
      </c>
      <c r="C43" s="49">
        <v>30</v>
      </c>
      <c r="D43" s="49">
        <v>7</v>
      </c>
      <c r="E43" s="49">
        <v>4</v>
      </c>
      <c r="F43" s="49">
        <v>13</v>
      </c>
      <c r="G43" s="49">
        <v>0</v>
      </c>
      <c r="H43" s="49">
        <v>0</v>
      </c>
      <c r="I43" s="49">
        <v>10</v>
      </c>
      <c r="J43" s="49">
        <v>0</v>
      </c>
      <c r="K43" s="49">
        <v>1</v>
      </c>
      <c r="L43" s="49">
        <v>0</v>
      </c>
      <c r="M43" s="49">
        <v>14</v>
      </c>
      <c r="N43" s="49">
        <v>0</v>
      </c>
      <c r="O43" s="17">
        <f t="shared" si="0"/>
        <v>65</v>
      </c>
      <c r="P43" s="17">
        <f t="shared" si="1"/>
        <v>79</v>
      </c>
      <c r="R43"/>
      <c r="S43" s="19"/>
      <c r="T43" s="19"/>
    </row>
    <row r="44" spans="2:20" ht="23.1" customHeight="1" x14ac:dyDescent="0.25">
      <c r="B44" s="24" t="s">
        <v>71</v>
      </c>
      <c r="C44" s="49">
        <v>40</v>
      </c>
      <c r="D44" s="49">
        <v>19</v>
      </c>
      <c r="E44" s="49">
        <v>12</v>
      </c>
      <c r="F44" s="49">
        <v>16</v>
      </c>
      <c r="G44" s="49">
        <v>0</v>
      </c>
      <c r="H44" s="49">
        <v>0</v>
      </c>
      <c r="I44" s="49">
        <v>3</v>
      </c>
      <c r="J44" s="49">
        <v>3</v>
      </c>
      <c r="K44" s="49">
        <v>1</v>
      </c>
      <c r="L44" s="49">
        <v>0</v>
      </c>
      <c r="M44" s="49">
        <v>25</v>
      </c>
      <c r="N44" s="49">
        <v>0</v>
      </c>
      <c r="O44" s="17">
        <f t="shared" si="0"/>
        <v>94</v>
      </c>
      <c r="P44" s="17">
        <f t="shared" si="1"/>
        <v>119</v>
      </c>
      <c r="R44"/>
      <c r="S44" s="19"/>
      <c r="T44" s="19"/>
    </row>
    <row r="45" spans="2:20" ht="23.1" customHeight="1" x14ac:dyDescent="0.25">
      <c r="B45" s="22" t="s">
        <v>72</v>
      </c>
      <c r="C45" s="49">
        <v>30</v>
      </c>
      <c r="D45" s="49">
        <v>4</v>
      </c>
      <c r="E45" s="49">
        <v>1</v>
      </c>
      <c r="F45" s="49">
        <v>13</v>
      </c>
      <c r="G45" s="49">
        <v>0</v>
      </c>
      <c r="H45" s="49">
        <v>0</v>
      </c>
      <c r="I45" s="49">
        <v>1</v>
      </c>
      <c r="J45" s="49">
        <v>3</v>
      </c>
      <c r="K45" s="49">
        <v>4</v>
      </c>
      <c r="L45" s="49">
        <v>0</v>
      </c>
      <c r="M45" s="49">
        <v>18</v>
      </c>
      <c r="N45" s="49">
        <v>0</v>
      </c>
      <c r="O45" s="17">
        <f t="shared" si="0"/>
        <v>56</v>
      </c>
      <c r="P45" s="17">
        <f t="shared" si="1"/>
        <v>74</v>
      </c>
      <c r="R45"/>
      <c r="S45" s="19"/>
      <c r="T45" s="19"/>
    </row>
    <row r="46" spans="2:20" ht="23.1" customHeight="1" x14ac:dyDescent="0.25">
      <c r="B46" s="23" t="s">
        <v>73</v>
      </c>
      <c r="C46" s="49">
        <v>34</v>
      </c>
      <c r="D46" s="49">
        <v>12</v>
      </c>
      <c r="E46" s="49">
        <v>4</v>
      </c>
      <c r="F46" s="49">
        <v>15</v>
      </c>
      <c r="G46" s="49">
        <v>1</v>
      </c>
      <c r="H46" s="49">
        <v>0</v>
      </c>
      <c r="I46" s="49">
        <v>6</v>
      </c>
      <c r="J46" s="49">
        <v>2</v>
      </c>
      <c r="K46" s="49">
        <v>4</v>
      </c>
      <c r="L46" s="49">
        <v>0</v>
      </c>
      <c r="M46" s="49">
        <v>20</v>
      </c>
      <c r="N46" s="49">
        <v>0</v>
      </c>
      <c r="O46" s="17">
        <f t="shared" si="0"/>
        <v>78</v>
      </c>
      <c r="P46" s="17">
        <f t="shared" si="1"/>
        <v>98</v>
      </c>
      <c r="R46" s="19"/>
      <c r="S46" s="19"/>
      <c r="T46"/>
    </row>
    <row r="47" spans="2:20" ht="23.1" customHeight="1" x14ac:dyDescent="0.25">
      <c r="B47" s="23" t="s">
        <v>74</v>
      </c>
      <c r="C47" s="49">
        <v>28</v>
      </c>
      <c r="D47" s="49">
        <v>7</v>
      </c>
      <c r="E47" s="49">
        <v>10</v>
      </c>
      <c r="F47" s="49">
        <v>9</v>
      </c>
      <c r="G47" s="49">
        <v>0</v>
      </c>
      <c r="H47" s="49">
        <v>0</v>
      </c>
      <c r="I47" s="49">
        <v>3</v>
      </c>
      <c r="J47" s="49">
        <v>2</v>
      </c>
      <c r="K47" s="49">
        <v>0</v>
      </c>
      <c r="L47" s="49">
        <v>0</v>
      </c>
      <c r="M47" s="49">
        <v>30</v>
      </c>
      <c r="N47" s="49">
        <v>0</v>
      </c>
      <c r="O47" s="17">
        <f t="shared" si="0"/>
        <v>59</v>
      </c>
      <c r="P47" s="17">
        <f t="shared" si="1"/>
        <v>89</v>
      </c>
      <c r="R47" s="19"/>
      <c r="S47" s="19"/>
      <c r="T47"/>
    </row>
    <row r="48" spans="2:20" ht="23.1" customHeight="1" x14ac:dyDescent="0.25">
      <c r="B48" s="23" t="s">
        <v>75</v>
      </c>
      <c r="C48" s="49">
        <v>16</v>
      </c>
      <c r="D48" s="49">
        <v>15</v>
      </c>
      <c r="E48" s="49">
        <v>9</v>
      </c>
      <c r="F48" s="49">
        <v>12</v>
      </c>
      <c r="G48" s="49">
        <v>0</v>
      </c>
      <c r="H48" s="49">
        <v>0</v>
      </c>
      <c r="I48" s="49">
        <v>5</v>
      </c>
      <c r="J48" s="49">
        <v>0</v>
      </c>
      <c r="K48" s="49">
        <v>1</v>
      </c>
      <c r="L48" s="49">
        <v>0</v>
      </c>
      <c r="M48" s="49">
        <v>32</v>
      </c>
      <c r="N48" s="49">
        <v>0</v>
      </c>
      <c r="O48" s="17">
        <f t="shared" si="0"/>
        <v>58</v>
      </c>
      <c r="P48" s="17">
        <f t="shared" si="1"/>
        <v>90</v>
      </c>
      <c r="R48" s="19"/>
      <c r="S48" s="19"/>
      <c r="T48"/>
    </row>
    <row r="49" spans="2:20" ht="23.1" customHeight="1" x14ac:dyDescent="0.25">
      <c r="B49" s="22" t="s">
        <v>76</v>
      </c>
      <c r="C49" s="49">
        <v>34</v>
      </c>
      <c r="D49" s="49">
        <v>10</v>
      </c>
      <c r="E49" s="49">
        <v>5</v>
      </c>
      <c r="F49" s="49">
        <v>13</v>
      </c>
      <c r="G49" s="49">
        <v>1</v>
      </c>
      <c r="H49" s="49">
        <v>0</v>
      </c>
      <c r="I49" s="49">
        <v>6</v>
      </c>
      <c r="J49" s="49">
        <v>0</v>
      </c>
      <c r="K49" s="49">
        <v>0</v>
      </c>
      <c r="L49" s="49">
        <v>0</v>
      </c>
      <c r="M49" s="49">
        <v>38</v>
      </c>
      <c r="N49" s="49">
        <v>0</v>
      </c>
      <c r="O49" s="17">
        <f t="shared" si="0"/>
        <v>69</v>
      </c>
      <c r="P49" s="17">
        <f t="shared" si="1"/>
        <v>107</v>
      </c>
      <c r="R49" s="19"/>
      <c r="S49" s="19"/>
      <c r="T49"/>
    </row>
    <row r="50" spans="2:20" ht="23.1" customHeight="1" x14ac:dyDescent="0.25">
      <c r="B50" s="23" t="s">
        <v>77</v>
      </c>
      <c r="C50" s="49">
        <v>32</v>
      </c>
      <c r="D50" s="49">
        <v>8</v>
      </c>
      <c r="E50" s="49">
        <v>6</v>
      </c>
      <c r="F50" s="49">
        <v>14</v>
      </c>
      <c r="G50" s="49">
        <v>1</v>
      </c>
      <c r="H50" s="49">
        <v>0</v>
      </c>
      <c r="I50" s="49">
        <v>11</v>
      </c>
      <c r="J50" s="49">
        <v>0</v>
      </c>
      <c r="K50" s="49">
        <v>0</v>
      </c>
      <c r="L50" s="49">
        <v>0</v>
      </c>
      <c r="M50" s="49">
        <v>23</v>
      </c>
      <c r="N50" s="49">
        <v>0</v>
      </c>
      <c r="O50" s="17">
        <f t="shared" si="0"/>
        <v>72</v>
      </c>
      <c r="P50" s="17">
        <f t="shared" si="1"/>
        <v>95</v>
      </c>
      <c r="R50" s="19"/>
      <c r="S50" s="19"/>
      <c r="T50"/>
    </row>
    <row r="51" spans="2:20" ht="23.1" customHeight="1" x14ac:dyDescent="0.25">
      <c r="B51" s="23" t="s">
        <v>78</v>
      </c>
      <c r="C51" s="49">
        <v>28</v>
      </c>
      <c r="D51" s="49">
        <v>9</v>
      </c>
      <c r="E51" s="49">
        <v>9</v>
      </c>
      <c r="F51" s="49">
        <v>15</v>
      </c>
      <c r="G51" s="49">
        <v>1</v>
      </c>
      <c r="H51" s="49">
        <v>0</v>
      </c>
      <c r="I51" s="49">
        <v>8</v>
      </c>
      <c r="J51" s="49">
        <v>3</v>
      </c>
      <c r="K51" s="49">
        <v>0</v>
      </c>
      <c r="L51" s="49">
        <v>0</v>
      </c>
      <c r="M51" s="49">
        <v>19</v>
      </c>
      <c r="N51" s="49">
        <v>0</v>
      </c>
      <c r="O51" s="17">
        <f t="shared" si="0"/>
        <v>73</v>
      </c>
      <c r="P51" s="17">
        <f t="shared" si="1"/>
        <v>92</v>
      </c>
      <c r="R51" s="19"/>
      <c r="S51" s="19"/>
      <c r="T51"/>
    </row>
    <row r="52" spans="2:20" ht="23.1" customHeight="1" x14ac:dyDescent="0.25">
      <c r="B52" s="23" t="s">
        <v>79</v>
      </c>
      <c r="C52" s="49">
        <v>30</v>
      </c>
      <c r="D52" s="49">
        <v>9</v>
      </c>
      <c r="E52" s="49">
        <v>4</v>
      </c>
      <c r="F52" s="49">
        <v>18</v>
      </c>
      <c r="G52" s="49">
        <v>1</v>
      </c>
      <c r="H52" s="49">
        <v>0</v>
      </c>
      <c r="I52" s="49">
        <v>6</v>
      </c>
      <c r="J52" s="49">
        <v>2</v>
      </c>
      <c r="K52" s="49">
        <v>4</v>
      </c>
      <c r="L52" s="49">
        <v>0</v>
      </c>
      <c r="M52" s="49">
        <v>36</v>
      </c>
      <c r="N52" s="49">
        <v>0</v>
      </c>
      <c r="O52" s="17">
        <f t="shared" si="0"/>
        <v>74</v>
      </c>
      <c r="P52" s="17">
        <f t="shared" si="1"/>
        <v>110</v>
      </c>
      <c r="R52" s="19"/>
      <c r="S52" s="19"/>
      <c r="T52"/>
    </row>
    <row r="53" spans="2:20" ht="23.1" customHeight="1" x14ac:dyDescent="0.25">
      <c r="B53" s="22" t="s">
        <v>80</v>
      </c>
      <c r="C53" s="49">
        <v>41</v>
      </c>
      <c r="D53" s="49">
        <v>18</v>
      </c>
      <c r="E53" s="49">
        <v>5</v>
      </c>
      <c r="F53" s="49">
        <v>12</v>
      </c>
      <c r="G53" s="49">
        <v>0</v>
      </c>
      <c r="H53" s="49">
        <v>0</v>
      </c>
      <c r="I53" s="49">
        <v>10</v>
      </c>
      <c r="J53" s="49">
        <v>4</v>
      </c>
      <c r="K53" s="49">
        <v>1</v>
      </c>
      <c r="L53" s="49">
        <v>0</v>
      </c>
      <c r="M53" s="49">
        <v>27</v>
      </c>
      <c r="N53" s="49">
        <v>0</v>
      </c>
      <c r="O53" s="17">
        <f t="shared" si="0"/>
        <v>91</v>
      </c>
      <c r="P53" s="17">
        <f t="shared" si="1"/>
        <v>118</v>
      </c>
      <c r="R53" s="19"/>
      <c r="S53" s="19"/>
      <c r="T53"/>
    </row>
    <row r="54" spans="2:20" ht="23.1" customHeight="1" x14ac:dyDescent="0.25">
      <c r="B54" s="22" t="s">
        <v>81</v>
      </c>
      <c r="C54" s="49">
        <v>8</v>
      </c>
      <c r="D54" s="49">
        <v>10</v>
      </c>
      <c r="E54" s="49">
        <v>12</v>
      </c>
      <c r="F54" s="49">
        <v>3</v>
      </c>
      <c r="G54" s="49">
        <v>0</v>
      </c>
      <c r="H54" s="49">
        <v>0</v>
      </c>
      <c r="I54" s="49">
        <v>5</v>
      </c>
      <c r="J54" s="49">
        <v>1</v>
      </c>
      <c r="K54" s="49">
        <v>0</v>
      </c>
      <c r="L54" s="49">
        <v>0</v>
      </c>
      <c r="M54" s="49">
        <v>33</v>
      </c>
      <c r="N54" s="49">
        <v>0</v>
      </c>
      <c r="O54" s="17">
        <f t="shared" si="0"/>
        <v>39</v>
      </c>
      <c r="P54" s="17">
        <f t="shared" si="1"/>
        <v>72</v>
      </c>
      <c r="R54" s="19"/>
      <c r="S54" s="19"/>
      <c r="T54"/>
    </row>
    <row r="55" spans="2:20" ht="23.1" customHeight="1" x14ac:dyDescent="0.25">
      <c r="B55" s="22" t="s">
        <v>82</v>
      </c>
      <c r="C55" s="49">
        <v>46</v>
      </c>
      <c r="D55" s="49">
        <v>13</v>
      </c>
      <c r="E55" s="49">
        <v>9</v>
      </c>
      <c r="F55" s="49">
        <v>31</v>
      </c>
      <c r="G55" s="49">
        <v>3</v>
      </c>
      <c r="H55" s="49">
        <v>0</v>
      </c>
      <c r="I55" s="49">
        <v>7</v>
      </c>
      <c r="J55" s="49">
        <v>0</v>
      </c>
      <c r="K55" s="49">
        <v>3</v>
      </c>
      <c r="L55" s="49">
        <v>0</v>
      </c>
      <c r="M55" s="49">
        <v>30</v>
      </c>
      <c r="N55" s="49">
        <v>0</v>
      </c>
      <c r="O55" s="17">
        <f t="shared" si="0"/>
        <v>112</v>
      </c>
      <c r="P55" s="17">
        <f t="shared" si="1"/>
        <v>142</v>
      </c>
      <c r="R55" s="19"/>
      <c r="S55" s="19"/>
      <c r="T55"/>
    </row>
    <row r="56" spans="2:20" ht="23.1" customHeight="1" x14ac:dyDescent="0.25">
      <c r="B56" s="22" t="s">
        <v>83</v>
      </c>
      <c r="C56" s="49">
        <v>31</v>
      </c>
      <c r="D56" s="49">
        <v>17</v>
      </c>
      <c r="E56" s="49">
        <v>8</v>
      </c>
      <c r="F56" s="49">
        <v>15</v>
      </c>
      <c r="G56" s="49">
        <v>1</v>
      </c>
      <c r="H56" s="49">
        <v>0</v>
      </c>
      <c r="I56" s="49">
        <v>8</v>
      </c>
      <c r="J56" s="49">
        <v>3</v>
      </c>
      <c r="K56" s="49">
        <v>2</v>
      </c>
      <c r="L56" s="49">
        <v>1</v>
      </c>
      <c r="M56" s="49">
        <v>26</v>
      </c>
      <c r="N56" s="49">
        <v>0</v>
      </c>
      <c r="O56" s="17">
        <f t="shared" si="0"/>
        <v>86</v>
      </c>
      <c r="P56" s="17">
        <f t="shared" si="1"/>
        <v>112</v>
      </c>
      <c r="R56" s="19"/>
      <c r="S56" s="19"/>
      <c r="T56"/>
    </row>
    <row r="57" spans="2:20" ht="23.1" customHeight="1" x14ac:dyDescent="0.25">
      <c r="B57" s="22" t="s">
        <v>84</v>
      </c>
      <c r="C57" s="49">
        <v>34</v>
      </c>
      <c r="D57" s="49">
        <v>8</v>
      </c>
      <c r="E57" s="49">
        <v>6</v>
      </c>
      <c r="F57" s="49">
        <v>14</v>
      </c>
      <c r="G57" s="49">
        <v>0</v>
      </c>
      <c r="H57" s="49">
        <v>0</v>
      </c>
      <c r="I57" s="49">
        <v>5</v>
      </c>
      <c r="J57" s="49">
        <v>1</v>
      </c>
      <c r="K57" s="49">
        <v>1</v>
      </c>
      <c r="L57" s="49">
        <v>0</v>
      </c>
      <c r="M57" s="49">
        <v>24</v>
      </c>
      <c r="N57" s="49">
        <v>0</v>
      </c>
      <c r="O57" s="17">
        <f t="shared" si="0"/>
        <v>69</v>
      </c>
      <c r="P57" s="17">
        <f t="shared" si="1"/>
        <v>93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1524</v>
      </c>
      <c r="D58" s="16">
        <f t="shared" si="21"/>
        <v>496</v>
      </c>
      <c r="E58" s="16">
        <f t="shared" si="21"/>
        <v>314</v>
      </c>
      <c r="F58" s="16">
        <f t="shared" si="21"/>
        <v>661</v>
      </c>
      <c r="G58" s="16">
        <f t="shared" si="21"/>
        <v>10</v>
      </c>
      <c r="H58" s="16">
        <f t="shared" si="21"/>
        <v>4</v>
      </c>
      <c r="I58" s="16">
        <f t="shared" si="21"/>
        <v>268</v>
      </c>
      <c r="J58" s="16">
        <f t="shared" si="21"/>
        <v>79</v>
      </c>
      <c r="K58" s="16">
        <f t="shared" si="21"/>
        <v>53</v>
      </c>
      <c r="L58" s="16">
        <f t="shared" si="21"/>
        <v>4</v>
      </c>
      <c r="M58" s="16">
        <f t="shared" si="21"/>
        <v>1586</v>
      </c>
      <c r="N58" s="16">
        <f t="shared" si="21"/>
        <v>0</v>
      </c>
      <c r="O58" s="16">
        <f t="shared" si="21"/>
        <v>3413</v>
      </c>
      <c r="P58" s="16">
        <f t="shared" si="21"/>
        <v>4999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0.30486097219443886</v>
      </c>
      <c r="D59" s="42">
        <f t="shared" si="22"/>
        <v>9.9219843968793756E-2</v>
      </c>
      <c r="E59" s="42">
        <f t="shared" si="22"/>
        <v>6.2812562512502501E-2</v>
      </c>
      <c r="F59" s="42">
        <f t="shared" si="22"/>
        <v>0.1322264452890578</v>
      </c>
      <c r="G59" s="42">
        <f t="shared" si="22"/>
        <v>2.0004000800160032E-3</v>
      </c>
      <c r="H59" s="42">
        <f t="shared" si="22"/>
        <v>8.0016003200640128E-4</v>
      </c>
      <c r="I59" s="42">
        <f t="shared" si="22"/>
        <v>5.3610722144428885E-2</v>
      </c>
      <c r="J59" s="42">
        <f t="shared" si="22"/>
        <v>1.5803160632126424E-2</v>
      </c>
      <c r="K59" s="42">
        <f t="shared" si="22"/>
        <v>1.0602120424084817E-2</v>
      </c>
      <c r="L59" s="42">
        <f t="shared" si="22"/>
        <v>8.0016003200640128E-4</v>
      </c>
      <c r="M59" s="42">
        <f t="shared" si="22"/>
        <v>0.31726345269053813</v>
      </c>
      <c r="N59" s="42">
        <f t="shared" si="22"/>
        <v>0</v>
      </c>
      <c r="R59" s="19"/>
      <c r="S59" s="19"/>
      <c r="T59"/>
    </row>
    <row r="60" spans="2:20" ht="23.1" customHeight="1" x14ac:dyDescent="0.25">
      <c r="B60" s="53" t="s">
        <v>94</v>
      </c>
      <c r="C60" s="43">
        <f t="shared" ref="C60:L60" si="23">C58/$O$58</f>
        <v>0.44652798124816878</v>
      </c>
      <c r="D60" s="43">
        <f t="shared" si="23"/>
        <v>0.14532669205977147</v>
      </c>
      <c r="E60" s="43">
        <f t="shared" si="23"/>
        <v>9.2001171989452096E-2</v>
      </c>
      <c r="F60" s="43">
        <f t="shared" si="23"/>
        <v>0.19367125695868737</v>
      </c>
      <c r="G60" s="43">
        <f t="shared" si="23"/>
        <v>2.9299736302373278E-3</v>
      </c>
      <c r="H60" s="43">
        <f t="shared" si="23"/>
        <v>1.1719894520949312E-3</v>
      </c>
      <c r="I60" s="43">
        <f t="shared" si="23"/>
        <v>7.8523293290360383E-2</v>
      </c>
      <c r="J60" s="43">
        <f t="shared" si="23"/>
        <v>2.314679167887489E-2</v>
      </c>
      <c r="K60" s="43">
        <f t="shared" si="23"/>
        <v>1.5528860240257838E-2</v>
      </c>
      <c r="L60" s="43">
        <f t="shared" si="23"/>
        <v>1.1719894520949312E-3</v>
      </c>
      <c r="M60" s="43"/>
      <c r="N60" s="43">
        <f>N58/$O$58</f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20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20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20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20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20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20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20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20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20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20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20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20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6"/>
  <sheetViews>
    <sheetView view="pageBreakPreview" zoomScale="60" workbookViewId="0">
      <selection activeCell="F6" sqref="F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">
        <v>164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tr">
        <f>'[2]23.09.19-Ssonde-Namugongo'!D5</f>
        <v>23.09.19</v>
      </c>
      <c r="F5" s="40" t="s">
        <v>1</v>
      </c>
      <c r="G5" s="60" t="s">
        <v>170</v>
      </c>
      <c r="H5" s="61"/>
      <c r="I5" s="14"/>
      <c r="J5" s="2" t="s">
        <v>5</v>
      </c>
      <c r="K5" s="60" t="s">
        <v>171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">
        <v>168</v>
      </c>
      <c r="E6" s="61"/>
      <c r="F6" s="2" t="s">
        <v>2</v>
      </c>
      <c r="G6" s="60" t="s">
        <v>167</v>
      </c>
      <c r="H6" s="61"/>
      <c r="J6" s="2" t="s">
        <v>21</v>
      </c>
      <c r="K6" s="60" t="s">
        <v>169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25</v>
      </c>
      <c r="D10" s="49">
        <v>25</v>
      </c>
      <c r="E10" s="49">
        <v>6</v>
      </c>
      <c r="F10" s="49">
        <v>9</v>
      </c>
      <c r="G10" s="49">
        <v>0</v>
      </c>
      <c r="H10" s="49">
        <v>0</v>
      </c>
      <c r="I10" s="49">
        <v>5</v>
      </c>
      <c r="J10" s="49">
        <v>2</v>
      </c>
      <c r="K10" s="49">
        <v>0</v>
      </c>
      <c r="L10" s="49">
        <v>0</v>
      </c>
      <c r="M10" s="49">
        <v>9</v>
      </c>
      <c r="N10" s="49">
        <v>0</v>
      </c>
      <c r="O10" s="17">
        <f t="shared" ref="O10:O57" si="0">SUM(C10:L10,N10)</f>
        <v>72</v>
      </c>
      <c r="P10" s="17">
        <f t="shared" ref="P10:P57" si="1">SUM(C10:N10)</f>
        <v>81</v>
      </c>
      <c r="R10" s="1" t="s">
        <v>6</v>
      </c>
      <c r="S10" s="17">
        <f t="shared" ref="S10:AF10" si="2">SUM(C10:C13)</f>
        <v>108</v>
      </c>
      <c r="T10" s="17">
        <f t="shared" si="2"/>
        <v>106</v>
      </c>
      <c r="U10" s="17">
        <f t="shared" si="2"/>
        <v>46</v>
      </c>
      <c r="V10" s="17">
        <f t="shared" si="2"/>
        <v>42</v>
      </c>
      <c r="W10" s="17">
        <f t="shared" si="2"/>
        <v>2</v>
      </c>
      <c r="X10" s="17">
        <f t="shared" si="2"/>
        <v>0</v>
      </c>
      <c r="Y10" s="17">
        <f t="shared" si="2"/>
        <v>10</v>
      </c>
      <c r="Z10" s="17">
        <f t="shared" si="2"/>
        <v>7</v>
      </c>
      <c r="AA10" s="17">
        <f t="shared" si="2"/>
        <v>0</v>
      </c>
      <c r="AB10" s="17">
        <f t="shared" si="2"/>
        <v>0</v>
      </c>
      <c r="AC10" s="17">
        <f t="shared" si="2"/>
        <v>96</v>
      </c>
      <c r="AD10" s="17">
        <f t="shared" si="2"/>
        <v>0</v>
      </c>
      <c r="AE10" s="30">
        <f t="shared" si="2"/>
        <v>321</v>
      </c>
      <c r="AF10" s="30">
        <f t="shared" si="2"/>
        <v>417</v>
      </c>
    </row>
    <row r="11" spans="2:32" s="6" customFormat="1" ht="23.1" customHeight="1" x14ac:dyDescent="0.25">
      <c r="B11" s="22" t="s">
        <v>38</v>
      </c>
      <c r="C11" s="49">
        <v>23</v>
      </c>
      <c r="D11" s="49">
        <v>20</v>
      </c>
      <c r="E11" s="49">
        <v>15</v>
      </c>
      <c r="F11" s="49">
        <v>12</v>
      </c>
      <c r="G11" s="49">
        <v>1</v>
      </c>
      <c r="H11" s="49">
        <v>0</v>
      </c>
      <c r="I11" s="49">
        <v>1</v>
      </c>
      <c r="J11" s="49">
        <v>2</v>
      </c>
      <c r="K11" s="49">
        <v>0</v>
      </c>
      <c r="L11" s="49">
        <v>0</v>
      </c>
      <c r="M11" s="49">
        <v>19</v>
      </c>
      <c r="N11" s="49">
        <v>0</v>
      </c>
      <c r="O11" s="17">
        <f t="shared" si="0"/>
        <v>74</v>
      </c>
      <c r="P11" s="17">
        <f t="shared" si="1"/>
        <v>93</v>
      </c>
      <c r="R11" s="1" t="s">
        <v>7</v>
      </c>
      <c r="S11" s="17">
        <f t="shared" ref="S11:AF11" si="3">SUM(C14:C17)</f>
        <v>131</v>
      </c>
      <c r="T11" s="17">
        <f t="shared" si="3"/>
        <v>85</v>
      </c>
      <c r="U11" s="17">
        <f t="shared" si="3"/>
        <v>31</v>
      </c>
      <c r="V11" s="17">
        <f t="shared" si="3"/>
        <v>31</v>
      </c>
      <c r="W11" s="17">
        <f t="shared" si="3"/>
        <v>1</v>
      </c>
      <c r="X11" s="17">
        <f t="shared" si="3"/>
        <v>1</v>
      </c>
      <c r="Y11" s="17">
        <f t="shared" si="3"/>
        <v>16</v>
      </c>
      <c r="Z11" s="17">
        <f t="shared" si="3"/>
        <v>9</v>
      </c>
      <c r="AA11" s="17">
        <f t="shared" si="3"/>
        <v>0</v>
      </c>
      <c r="AB11" s="17">
        <f t="shared" si="3"/>
        <v>1</v>
      </c>
      <c r="AC11" s="17">
        <f t="shared" si="3"/>
        <v>147</v>
      </c>
      <c r="AD11" s="17">
        <f t="shared" si="3"/>
        <v>0</v>
      </c>
      <c r="AE11" s="30">
        <f t="shared" si="3"/>
        <v>306</v>
      </c>
      <c r="AF11" s="30">
        <f t="shared" si="3"/>
        <v>453</v>
      </c>
    </row>
    <row r="12" spans="2:32" ht="23.1" customHeight="1" x14ac:dyDescent="0.25">
      <c r="B12" s="22" t="s">
        <v>39</v>
      </c>
      <c r="C12" s="49">
        <v>25</v>
      </c>
      <c r="D12" s="49">
        <v>32</v>
      </c>
      <c r="E12" s="49">
        <v>15</v>
      </c>
      <c r="F12" s="49">
        <v>11</v>
      </c>
      <c r="G12" s="49">
        <v>0</v>
      </c>
      <c r="H12" s="49">
        <v>0</v>
      </c>
      <c r="I12" s="49">
        <v>3</v>
      </c>
      <c r="J12" s="49">
        <v>2</v>
      </c>
      <c r="K12" s="49">
        <v>0</v>
      </c>
      <c r="L12" s="49">
        <v>0</v>
      </c>
      <c r="M12" s="49">
        <v>28</v>
      </c>
      <c r="N12" s="49">
        <v>0</v>
      </c>
      <c r="O12" s="17">
        <f t="shared" si="0"/>
        <v>88</v>
      </c>
      <c r="P12" s="17">
        <f t="shared" si="1"/>
        <v>116</v>
      </c>
      <c r="R12" s="1" t="s">
        <v>8</v>
      </c>
      <c r="S12" s="17">
        <f t="shared" ref="S12:AF12" si="4">SUM(C18:C21)</f>
        <v>113</v>
      </c>
      <c r="T12" s="17">
        <f t="shared" si="4"/>
        <v>95</v>
      </c>
      <c r="U12" s="17">
        <f t="shared" si="4"/>
        <v>41</v>
      </c>
      <c r="V12" s="17">
        <f t="shared" si="4"/>
        <v>44</v>
      </c>
      <c r="W12" s="17">
        <f t="shared" si="4"/>
        <v>2</v>
      </c>
      <c r="X12" s="17">
        <f t="shared" si="4"/>
        <v>0</v>
      </c>
      <c r="Y12" s="17">
        <f t="shared" si="4"/>
        <v>17</v>
      </c>
      <c r="Z12" s="17">
        <f t="shared" si="4"/>
        <v>12</v>
      </c>
      <c r="AA12" s="17">
        <f t="shared" si="4"/>
        <v>1</v>
      </c>
      <c r="AB12" s="17">
        <f t="shared" si="4"/>
        <v>2</v>
      </c>
      <c r="AC12" s="17">
        <f t="shared" si="4"/>
        <v>159</v>
      </c>
      <c r="AD12" s="17">
        <f t="shared" si="4"/>
        <v>3</v>
      </c>
      <c r="AE12" s="30">
        <f t="shared" si="4"/>
        <v>330</v>
      </c>
      <c r="AF12" s="30">
        <f t="shared" si="4"/>
        <v>489</v>
      </c>
    </row>
    <row r="13" spans="2:32" ht="23.1" customHeight="1" x14ac:dyDescent="0.25">
      <c r="B13" s="22" t="s">
        <v>40</v>
      </c>
      <c r="C13" s="49">
        <v>35</v>
      </c>
      <c r="D13" s="49">
        <v>29</v>
      </c>
      <c r="E13" s="49">
        <v>10</v>
      </c>
      <c r="F13" s="49">
        <v>10</v>
      </c>
      <c r="G13" s="49">
        <v>1</v>
      </c>
      <c r="H13" s="49">
        <v>0</v>
      </c>
      <c r="I13" s="49">
        <v>1</v>
      </c>
      <c r="J13" s="49">
        <v>1</v>
      </c>
      <c r="K13" s="49">
        <v>0</v>
      </c>
      <c r="L13" s="49">
        <v>0</v>
      </c>
      <c r="M13" s="49">
        <v>40</v>
      </c>
      <c r="N13" s="49">
        <v>0</v>
      </c>
      <c r="O13" s="17">
        <f t="shared" si="0"/>
        <v>87</v>
      </c>
      <c r="P13" s="17">
        <f t="shared" si="1"/>
        <v>127</v>
      </c>
      <c r="R13" s="1" t="s">
        <v>9</v>
      </c>
      <c r="S13" s="17">
        <f t="shared" ref="S13:AF13" si="5">SUM(C22:C25)</f>
        <v>108</v>
      </c>
      <c r="T13" s="17">
        <f t="shared" si="5"/>
        <v>87</v>
      </c>
      <c r="U13" s="17">
        <f t="shared" si="5"/>
        <v>30</v>
      </c>
      <c r="V13" s="17">
        <f t="shared" si="5"/>
        <v>43</v>
      </c>
      <c r="W13" s="17">
        <f t="shared" si="5"/>
        <v>3</v>
      </c>
      <c r="X13" s="17">
        <f t="shared" si="5"/>
        <v>0</v>
      </c>
      <c r="Y13" s="17">
        <f t="shared" si="5"/>
        <v>41</v>
      </c>
      <c r="Z13" s="17">
        <f t="shared" si="5"/>
        <v>13</v>
      </c>
      <c r="AA13" s="17">
        <f t="shared" si="5"/>
        <v>0</v>
      </c>
      <c r="AB13" s="17">
        <f t="shared" si="5"/>
        <v>1</v>
      </c>
      <c r="AC13" s="17">
        <f t="shared" si="5"/>
        <v>130</v>
      </c>
      <c r="AD13" s="17">
        <f t="shared" si="5"/>
        <v>0</v>
      </c>
      <c r="AE13" s="30">
        <f t="shared" si="5"/>
        <v>326</v>
      </c>
      <c r="AF13" s="30">
        <f t="shared" si="5"/>
        <v>456</v>
      </c>
    </row>
    <row r="14" spans="2:32" ht="23.1" customHeight="1" x14ac:dyDescent="0.25">
      <c r="B14" s="22" t="s">
        <v>41</v>
      </c>
      <c r="C14" s="49">
        <v>26</v>
      </c>
      <c r="D14" s="49">
        <v>8</v>
      </c>
      <c r="E14" s="49">
        <v>6</v>
      </c>
      <c r="F14" s="49">
        <v>5</v>
      </c>
      <c r="G14" s="49">
        <v>0</v>
      </c>
      <c r="H14" s="49">
        <v>0</v>
      </c>
      <c r="I14" s="49">
        <v>3</v>
      </c>
      <c r="J14" s="49">
        <v>0</v>
      </c>
      <c r="K14" s="49">
        <v>0</v>
      </c>
      <c r="L14" s="49">
        <v>0</v>
      </c>
      <c r="M14" s="49">
        <v>35</v>
      </c>
      <c r="N14" s="49">
        <v>0</v>
      </c>
      <c r="O14" s="17">
        <f t="shared" si="0"/>
        <v>48</v>
      </c>
      <c r="P14" s="17">
        <f t="shared" si="1"/>
        <v>83</v>
      </c>
      <c r="R14" s="1" t="s">
        <v>10</v>
      </c>
      <c r="S14" s="17">
        <f t="shared" ref="S14:AF14" si="6">SUM(C26:C29)</f>
        <v>81</v>
      </c>
      <c r="T14" s="17">
        <f t="shared" si="6"/>
        <v>61</v>
      </c>
      <c r="U14" s="17">
        <f t="shared" si="6"/>
        <v>25</v>
      </c>
      <c r="V14" s="17">
        <f t="shared" si="6"/>
        <v>33</v>
      </c>
      <c r="W14" s="17">
        <f t="shared" si="6"/>
        <v>0</v>
      </c>
      <c r="X14" s="17">
        <f t="shared" si="6"/>
        <v>0</v>
      </c>
      <c r="Y14" s="17">
        <f t="shared" si="6"/>
        <v>41</v>
      </c>
      <c r="Z14" s="17">
        <f t="shared" si="6"/>
        <v>10</v>
      </c>
      <c r="AA14" s="17">
        <f t="shared" si="6"/>
        <v>0</v>
      </c>
      <c r="AB14" s="17">
        <f t="shared" si="6"/>
        <v>0</v>
      </c>
      <c r="AC14" s="17">
        <f t="shared" si="6"/>
        <v>114</v>
      </c>
      <c r="AD14" s="17">
        <f t="shared" si="6"/>
        <v>0</v>
      </c>
      <c r="AE14" s="30">
        <f t="shared" si="6"/>
        <v>251</v>
      </c>
      <c r="AF14" s="30">
        <f t="shared" si="6"/>
        <v>365</v>
      </c>
    </row>
    <row r="15" spans="2:32" ht="23.1" customHeight="1" x14ac:dyDescent="0.25">
      <c r="B15" s="22" t="s">
        <v>42</v>
      </c>
      <c r="C15" s="49">
        <v>35</v>
      </c>
      <c r="D15" s="49">
        <v>22</v>
      </c>
      <c r="E15" s="49">
        <v>12</v>
      </c>
      <c r="F15" s="49">
        <v>6</v>
      </c>
      <c r="G15" s="49">
        <v>0</v>
      </c>
      <c r="H15" s="49">
        <v>1</v>
      </c>
      <c r="I15" s="49">
        <v>3</v>
      </c>
      <c r="J15" s="49">
        <v>1</v>
      </c>
      <c r="K15" s="49">
        <v>0</v>
      </c>
      <c r="L15" s="49">
        <v>1</v>
      </c>
      <c r="M15" s="49">
        <v>40</v>
      </c>
      <c r="N15" s="49">
        <v>0</v>
      </c>
      <c r="O15" s="17">
        <f t="shared" si="0"/>
        <v>81</v>
      </c>
      <c r="P15" s="17">
        <f t="shared" si="1"/>
        <v>121</v>
      </c>
      <c r="R15" s="1" t="s">
        <v>11</v>
      </c>
      <c r="S15" s="17">
        <f t="shared" ref="S15:AF15" si="7">SUM(C30:C33)</f>
        <v>117</v>
      </c>
      <c r="T15" s="17">
        <f t="shared" si="7"/>
        <v>85</v>
      </c>
      <c r="U15" s="17">
        <f t="shared" si="7"/>
        <v>33</v>
      </c>
      <c r="V15" s="17">
        <f t="shared" si="7"/>
        <v>43</v>
      </c>
      <c r="W15" s="17">
        <f t="shared" si="7"/>
        <v>3</v>
      </c>
      <c r="X15" s="17">
        <f t="shared" si="7"/>
        <v>0</v>
      </c>
      <c r="Y15" s="17">
        <f t="shared" si="7"/>
        <v>47</v>
      </c>
      <c r="Z15" s="17">
        <f t="shared" si="7"/>
        <v>11</v>
      </c>
      <c r="AA15" s="17">
        <f t="shared" si="7"/>
        <v>0</v>
      </c>
      <c r="AB15" s="17">
        <f t="shared" si="7"/>
        <v>2</v>
      </c>
      <c r="AC15" s="17">
        <f t="shared" si="7"/>
        <v>116</v>
      </c>
      <c r="AD15" s="17">
        <f t="shared" si="7"/>
        <v>0</v>
      </c>
      <c r="AE15" s="30">
        <f t="shared" si="7"/>
        <v>341</v>
      </c>
      <c r="AF15" s="30">
        <f t="shared" si="7"/>
        <v>457</v>
      </c>
    </row>
    <row r="16" spans="2:32" ht="23.1" customHeight="1" x14ac:dyDescent="0.25">
      <c r="B16" s="22" t="s">
        <v>43</v>
      </c>
      <c r="C16" s="49">
        <v>31</v>
      </c>
      <c r="D16" s="49">
        <v>22</v>
      </c>
      <c r="E16" s="49">
        <v>8</v>
      </c>
      <c r="F16" s="49">
        <v>8</v>
      </c>
      <c r="G16" s="49">
        <v>0</v>
      </c>
      <c r="H16" s="49">
        <v>0</v>
      </c>
      <c r="I16" s="49">
        <v>5</v>
      </c>
      <c r="J16" s="49">
        <v>2</v>
      </c>
      <c r="K16" s="49">
        <v>0</v>
      </c>
      <c r="L16" s="49">
        <v>0</v>
      </c>
      <c r="M16" s="49">
        <v>40</v>
      </c>
      <c r="N16" s="49">
        <v>0</v>
      </c>
      <c r="O16" s="17">
        <f t="shared" si="0"/>
        <v>76</v>
      </c>
      <c r="P16" s="17">
        <f t="shared" si="1"/>
        <v>116</v>
      </c>
      <c r="R16" s="1" t="s">
        <v>12</v>
      </c>
      <c r="S16" s="17">
        <f t="shared" ref="S16:AF16" si="8">SUM(C34:C37)</f>
        <v>84</v>
      </c>
      <c r="T16" s="17">
        <f t="shared" si="8"/>
        <v>62</v>
      </c>
      <c r="U16" s="17">
        <f t="shared" si="8"/>
        <v>39</v>
      </c>
      <c r="V16" s="17">
        <f t="shared" si="8"/>
        <v>40</v>
      </c>
      <c r="W16" s="17">
        <f t="shared" si="8"/>
        <v>1</v>
      </c>
      <c r="X16" s="17">
        <f t="shared" si="8"/>
        <v>0</v>
      </c>
      <c r="Y16" s="17">
        <f t="shared" si="8"/>
        <v>37</v>
      </c>
      <c r="Z16" s="17">
        <f t="shared" si="8"/>
        <v>16</v>
      </c>
      <c r="AA16" s="17">
        <f t="shared" si="8"/>
        <v>1</v>
      </c>
      <c r="AB16" s="17">
        <f t="shared" si="8"/>
        <v>4</v>
      </c>
      <c r="AC16" s="17">
        <f t="shared" si="8"/>
        <v>116</v>
      </c>
      <c r="AD16" s="17">
        <f t="shared" si="8"/>
        <v>0</v>
      </c>
      <c r="AE16" s="30">
        <f t="shared" si="8"/>
        <v>284</v>
      </c>
      <c r="AF16" s="30">
        <f t="shared" si="8"/>
        <v>400</v>
      </c>
    </row>
    <row r="17" spans="2:32" ht="23.1" customHeight="1" x14ac:dyDescent="0.25">
      <c r="B17" s="22" t="s">
        <v>44</v>
      </c>
      <c r="C17" s="49">
        <v>39</v>
      </c>
      <c r="D17" s="49">
        <v>33</v>
      </c>
      <c r="E17" s="49">
        <v>5</v>
      </c>
      <c r="F17" s="49">
        <v>12</v>
      </c>
      <c r="G17" s="49">
        <v>1</v>
      </c>
      <c r="H17" s="49">
        <v>0</v>
      </c>
      <c r="I17" s="49">
        <v>5</v>
      </c>
      <c r="J17" s="49">
        <v>6</v>
      </c>
      <c r="K17" s="49">
        <v>0</v>
      </c>
      <c r="L17" s="49">
        <v>0</v>
      </c>
      <c r="M17" s="49">
        <v>32</v>
      </c>
      <c r="N17" s="49">
        <v>0</v>
      </c>
      <c r="O17" s="17">
        <f t="shared" si="0"/>
        <v>101</v>
      </c>
      <c r="P17" s="17">
        <f t="shared" si="1"/>
        <v>133</v>
      </c>
      <c r="R17" s="1" t="s">
        <v>13</v>
      </c>
      <c r="S17" s="17">
        <f t="shared" ref="S17:AF17" si="9">SUM(C38:C41)</f>
        <v>75</v>
      </c>
      <c r="T17" s="17">
        <f t="shared" si="9"/>
        <v>77</v>
      </c>
      <c r="U17" s="17">
        <f t="shared" si="9"/>
        <v>27</v>
      </c>
      <c r="V17" s="17">
        <f t="shared" si="9"/>
        <v>41</v>
      </c>
      <c r="W17" s="17">
        <f t="shared" si="9"/>
        <v>1</v>
      </c>
      <c r="X17" s="17">
        <f t="shared" si="9"/>
        <v>1</v>
      </c>
      <c r="Y17" s="17">
        <f t="shared" si="9"/>
        <v>32</v>
      </c>
      <c r="Z17" s="17">
        <f t="shared" si="9"/>
        <v>12</v>
      </c>
      <c r="AA17" s="17">
        <f t="shared" si="9"/>
        <v>2</v>
      </c>
      <c r="AB17" s="17">
        <f t="shared" si="9"/>
        <v>9</v>
      </c>
      <c r="AC17" s="17">
        <f t="shared" si="9"/>
        <v>91</v>
      </c>
      <c r="AD17" s="17">
        <f t="shared" si="9"/>
        <v>0</v>
      </c>
      <c r="AE17" s="30">
        <f t="shared" si="9"/>
        <v>277</v>
      </c>
      <c r="AF17" s="30">
        <f t="shared" si="9"/>
        <v>368</v>
      </c>
    </row>
    <row r="18" spans="2:32" ht="23.1" customHeight="1" x14ac:dyDescent="0.25">
      <c r="B18" s="22" t="s">
        <v>45</v>
      </c>
      <c r="C18" s="49">
        <v>31</v>
      </c>
      <c r="D18" s="49">
        <v>29</v>
      </c>
      <c r="E18" s="49">
        <v>13</v>
      </c>
      <c r="F18" s="49">
        <v>11</v>
      </c>
      <c r="G18" s="49">
        <v>0</v>
      </c>
      <c r="H18" s="49">
        <v>0</v>
      </c>
      <c r="I18" s="49">
        <v>1</v>
      </c>
      <c r="J18" s="49">
        <v>2</v>
      </c>
      <c r="K18" s="49">
        <v>0</v>
      </c>
      <c r="L18" s="49">
        <v>0</v>
      </c>
      <c r="M18" s="49">
        <v>44</v>
      </c>
      <c r="N18" s="49">
        <v>0</v>
      </c>
      <c r="O18" s="17">
        <f t="shared" si="0"/>
        <v>87</v>
      </c>
      <c r="P18" s="17">
        <f t="shared" si="1"/>
        <v>131</v>
      </c>
      <c r="R18" s="1" t="s">
        <v>14</v>
      </c>
      <c r="S18" s="17">
        <f t="shared" ref="S18:AF18" si="10">SUM(C42:C45)</f>
        <v>73</v>
      </c>
      <c r="T18" s="17">
        <f t="shared" si="10"/>
        <v>76</v>
      </c>
      <c r="U18" s="17">
        <f t="shared" si="10"/>
        <v>35</v>
      </c>
      <c r="V18" s="17">
        <f t="shared" si="10"/>
        <v>34</v>
      </c>
      <c r="W18" s="17">
        <f t="shared" si="10"/>
        <v>1</v>
      </c>
      <c r="X18" s="17">
        <f t="shared" si="10"/>
        <v>0</v>
      </c>
      <c r="Y18" s="17">
        <f t="shared" si="10"/>
        <v>30</v>
      </c>
      <c r="Z18" s="17">
        <f t="shared" si="10"/>
        <v>21</v>
      </c>
      <c r="AA18" s="17">
        <f t="shared" si="10"/>
        <v>0</v>
      </c>
      <c r="AB18" s="17">
        <f t="shared" si="10"/>
        <v>4</v>
      </c>
      <c r="AC18" s="17">
        <f t="shared" si="10"/>
        <v>95</v>
      </c>
      <c r="AD18" s="17">
        <f t="shared" si="10"/>
        <v>0</v>
      </c>
      <c r="AE18" s="30">
        <f t="shared" si="10"/>
        <v>274</v>
      </c>
      <c r="AF18" s="30">
        <f t="shared" si="10"/>
        <v>369</v>
      </c>
    </row>
    <row r="19" spans="2:32" ht="23.1" customHeight="1" x14ac:dyDescent="0.25">
      <c r="B19" s="22" t="s">
        <v>46</v>
      </c>
      <c r="C19" s="49">
        <v>29</v>
      </c>
      <c r="D19" s="49">
        <v>27</v>
      </c>
      <c r="E19" s="49">
        <v>9</v>
      </c>
      <c r="F19" s="49">
        <v>8</v>
      </c>
      <c r="G19" s="49">
        <v>0</v>
      </c>
      <c r="H19" s="49">
        <v>0</v>
      </c>
      <c r="I19" s="49">
        <v>5</v>
      </c>
      <c r="J19" s="49">
        <v>2</v>
      </c>
      <c r="K19" s="49">
        <v>0</v>
      </c>
      <c r="L19" s="49">
        <v>0</v>
      </c>
      <c r="M19" s="49">
        <v>53</v>
      </c>
      <c r="N19" s="49">
        <v>0</v>
      </c>
      <c r="O19" s="17">
        <f t="shared" si="0"/>
        <v>80</v>
      </c>
      <c r="P19" s="17">
        <f t="shared" si="1"/>
        <v>133</v>
      </c>
      <c r="R19" s="1" t="s">
        <v>15</v>
      </c>
      <c r="S19" s="17">
        <f t="shared" ref="S19:AF19" si="11">SUM(C46:C49)</f>
        <v>101</v>
      </c>
      <c r="T19" s="17">
        <f t="shared" si="11"/>
        <v>100</v>
      </c>
      <c r="U19" s="17">
        <f t="shared" si="11"/>
        <v>22</v>
      </c>
      <c r="V19" s="17">
        <f t="shared" si="11"/>
        <v>35</v>
      </c>
      <c r="W19" s="17">
        <f t="shared" si="11"/>
        <v>1</v>
      </c>
      <c r="X19" s="17">
        <f t="shared" si="11"/>
        <v>0</v>
      </c>
      <c r="Y19" s="17">
        <f t="shared" si="11"/>
        <v>28</v>
      </c>
      <c r="Z19" s="17">
        <f t="shared" si="11"/>
        <v>13</v>
      </c>
      <c r="AA19" s="17">
        <f t="shared" si="11"/>
        <v>2</v>
      </c>
      <c r="AB19" s="17">
        <f t="shared" si="11"/>
        <v>2</v>
      </c>
      <c r="AC19" s="17">
        <f t="shared" si="11"/>
        <v>90</v>
      </c>
      <c r="AD19" s="17">
        <f t="shared" si="11"/>
        <v>0</v>
      </c>
      <c r="AE19" s="30">
        <f t="shared" si="11"/>
        <v>304</v>
      </c>
      <c r="AF19" s="30">
        <f t="shared" si="11"/>
        <v>394</v>
      </c>
    </row>
    <row r="20" spans="2:32" ht="23.1" customHeight="1" x14ac:dyDescent="0.25">
      <c r="B20" s="22" t="s">
        <v>47</v>
      </c>
      <c r="C20" s="49">
        <v>22</v>
      </c>
      <c r="D20" s="49">
        <v>17</v>
      </c>
      <c r="E20" s="49">
        <v>5</v>
      </c>
      <c r="F20" s="49">
        <v>13</v>
      </c>
      <c r="G20" s="49">
        <v>1</v>
      </c>
      <c r="H20" s="49">
        <v>0</v>
      </c>
      <c r="I20" s="49">
        <v>6</v>
      </c>
      <c r="J20" s="49">
        <v>3</v>
      </c>
      <c r="K20" s="49">
        <v>1</v>
      </c>
      <c r="L20" s="49">
        <v>1</v>
      </c>
      <c r="M20" s="49">
        <v>27</v>
      </c>
      <c r="N20" s="49">
        <v>0</v>
      </c>
      <c r="O20" s="17">
        <f t="shared" si="0"/>
        <v>69</v>
      </c>
      <c r="P20" s="17">
        <f t="shared" si="1"/>
        <v>96</v>
      </c>
      <c r="R20" s="1" t="s">
        <v>16</v>
      </c>
      <c r="S20" s="17">
        <f t="shared" ref="S20:AF20" si="12">SUM(C50:C53)</f>
        <v>124</v>
      </c>
      <c r="T20" s="17">
        <f t="shared" si="12"/>
        <v>123</v>
      </c>
      <c r="U20" s="17">
        <f t="shared" si="12"/>
        <v>31</v>
      </c>
      <c r="V20" s="17">
        <f t="shared" si="12"/>
        <v>32</v>
      </c>
      <c r="W20" s="17">
        <f t="shared" si="12"/>
        <v>2</v>
      </c>
      <c r="X20" s="17">
        <f t="shared" si="12"/>
        <v>0</v>
      </c>
      <c r="Y20" s="17">
        <f t="shared" si="12"/>
        <v>30</v>
      </c>
      <c r="Z20" s="17">
        <f t="shared" si="12"/>
        <v>14</v>
      </c>
      <c r="AA20" s="17">
        <f t="shared" si="12"/>
        <v>1</v>
      </c>
      <c r="AB20" s="17">
        <f t="shared" si="12"/>
        <v>4</v>
      </c>
      <c r="AC20" s="17">
        <f t="shared" si="12"/>
        <v>117</v>
      </c>
      <c r="AD20" s="17">
        <f t="shared" si="12"/>
        <v>0</v>
      </c>
      <c r="AE20" s="30">
        <f t="shared" si="12"/>
        <v>361</v>
      </c>
      <c r="AF20" s="30">
        <f t="shared" si="12"/>
        <v>478</v>
      </c>
    </row>
    <row r="21" spans="2:32" ht="23.1" customHeight="1" x14ac:dyDescent="0.25">
      <c r="B21" s="22" t="s">
        <v>48</v>
      </c>
      <c r="C21" s="49">
        <v>31</v>
      </c>
      <c r="D21" s="49">
        <v>22</v>
      </c>
      <c r="E21" s="49">
        <v>14</v>
      </c>
      <c r="F21" s="49">
        <v>12</v>
      </c>
      <c r="G21" s="49">
        <v>1</v>
      </c>
      <c r="H21" s="49">
        <v>0</v>
      </c>
      <c r="I21" s="49">
        <v>5</v>
      </c>
      <c r="J21" s="49">
        <v>5</v>
      </c>
      <c r="K21" s="49">
        <v>0</v>
      </c>
      <c r="L21" s="49">
        <v>1</v>
      </c>
      <c r="M21" s="49">
        <v>35</v>
      </c>
      <c r="N21" s="49">
        <v>3</v>
      </c>
      <c r="O21" s="17">
        <f t="shared" si="0"/>
        <v>94</v>
      </c>
      <c r="P21" s="17">
        <f t="shared" si="1"/>
        <v>129</v>
      </c>
      <c r="R21" s="35" t="s">
        <v>20</v>
      </c>
      <c r="S21" s="33">
        <f t="shared" ref="S21:AF21" si="13">SUM(C54:C57)</f>
        <v>170</v>
      </c>
      <c r="T21" s="17">
        <f t="shared" si="13"/>
        <v>95</v>
      </c>
      <c r="U21" s="17">
        <f t="shared" si="13"/>
        <v>34</v>
      </c>
      <c r="V21" s="17">
        <f t="shared" si="13"/>
        <v>38</v>
      </c>
      <c r="W21" s="17">
        <f t="shared" si="13"/>
        <v>1</v>
      </c>
      <c r="X21" s="17">
        <f t="shared" si="13"/>
        <v>1</v>
      </c>
      <c r="Y21" s="17">
        <f t="shared" si="13"/>
        <v>20</v>
      </c>
      <c r="Z21" s="17">
        <f t="shared" si="13"/>
        <v>6</v>
      </c>
      <c r="AA21" s="17">
        <f t="shared" si="13"/>
        <v>0</v>
      </c>
      <c r="AB21" s="17">
        <f t="shared" si="13"/>
        <v>4</v>
      </c>
      <c r="AC21" s="17">
        <f t="shared" si="13"/>
        <v>178</v>
      </c>
      <c r="AD21" s="17">
        <f t="shared" si="13"/>
        <v>0</v>
      </c>
      <c r="AE21" s="30">
        <f t="shared" si="13"/>
        <v>369</v>
      </c>
      <c r="AF21" s="30">
        <f t="shared" si="13"/>
        <v>547</v>
      </c>
    </row>
    <row r="22" spans="2:32" ht="23.1" customHeight="1" x14ac:dyDescent="0.25">
      <c r="B22" s="22" t="s">
        <v>49</v>
      </c>
      <c r="C22" s="49">
        <v>31</v>
      </c>
      <c r="D22" s="49">
        <v>26</v>
      </c>
      <c r="E22" s="49">
        <v>3</v>
      </c>
      <c r="F22" s="49">
        <v>8</v>
      </c>
      <c r="G22" s="49">
        <v>2</v>
      </c>
      <c r="H22" s="49">
        <v>0</v>
      </c>
      <c r="I22" s="49">
        <v>11</v>
      </c>
      <c r="J22" s="49">
        <v>8</v>
      </c>
      <c r="K22" s="49">
        <v>0</v>
      </c>
      <c r="L22" s="49">
        <v>0</v>
      </c>
      <c r="M22" s="49">
        <v>38</v>
      </c>
      <c r="N22" s="49">
        <v>0</v>
      </c>
      <c r="O22" s="17">
        <f t="shared" si="0"/>
        <v>89</v>
      </c>
      <c r="P22" s="17">
        <f t="shared" si="1"/>
        <v>127</v>
      </c>
      <c r="R22" s="50" t="s">
        <v>90</v>
      </c>
      <c r="S22" s="51">
        <f t="shared" ref="S22:AF22" si="14">MAX(S10:S12)</f>
        <v>131</v>
      </c>
      <c r="T22" s="51">
        <f t="shared" si="14"/>
        <v>106</v>
      </c>
      <c r="U22" s="51">
        <f t="shared" si="14"/>
        <v>46</v>
      </c>
      <c r="V22" s="51">
        <f t="shared" si="14"/>
        <v>44</v>
      </c>
      <c r="W22" s="51">
        <f t="shared" si="14"/>
        <v>2</v>
      </c>
      <c r="X22" s="51">
        <f t="shared" si="14"/>
        <v>1</v>
      </c>
      <c r="Y22" s="51">
        <f t="shared" si="14"/>
        <v>17</v>
      </c>
      <c r="Z22" s="51">
        <f t="shared" si="14"/>
        <v>12</v>
      </c>
      <c r="AA22" s="51">
        <f t="shared" si="14"/>
        <v>1</v>
      </c>
      <c r="AB22" s="51">
        <f t="shared" si="14"/>
        <v>2</v>
      </c>
      <c r="AC22" s="51">
        <f t="shared" si="14"/>
        <v>159</v>
      </c>
      <c r="AD22" s="51">
        <f t="shared" si="14"/>
        <v>3</v>
      </c>
      <c r="AE22" s="39">
        <f t="shared" si="14"/>
        <v>330</v>
      </c>
      <c r="AF22" s="39">
        <f t="shared" si="14"/>
        <v>489</v>
      </c>
    </row>
    <row r="23" spans="2:32" ht="23.1" customHeight="1" x14ac:dyDescent="0.25">
      <c r="B23" s="22" t="s">
        <v>50</v>
      </c>
      <c r="C23" s="49">
        <v>24</v>
      </c>
      <c r="D23" s="49">
        <v>21</v>
      </c>
      <c r="E23" s="49">
        <v>8</v>
      </c>
      <c r="F23" s="49">
        <v>14</v>
      </c>
      <c r="G23" s="49">
        <v>0</v>
      </c>
      <c r="H23" s="49">
        <v>0</v>
      </c>
      <c r="I23" s="49">
        <v>15</v>
      </c>
      <c r="J23" s="49">
        <v>2</v>
      </c>
      <c r="K23" s="49">
        <v>0</v>
      </c>
      <c r="L23" s="49">
        <v>1</v>
      </c>
      <c r="M23" s="49">
        <v>29</v>
      </c>
      <c r="N23" s="49">
        <v>0</v>
      </c>
      <c r="O23" s="17">
        <f t="shared" si="0"/>
        <v>85</v>
      </c>
      <c r="P23" s="17">
        <f t="shared" si="1"/>
        <v>114</v>
      </c>
      <c r="R23" s="50" t="s">
        <v>91</v>
      </c>
      <c r="S23" s="51">
        <f t="shared" ref="S23:AF23" si="15">MAX(S13:S18)</f>
        <v>117</v>
      </c>
      <c r="T23" s="51">
        <f t="shared" si="15"/>
        <v>87</v>
      </c>
      <c r="U23" s="51">
        <f t="shared" si="15"/>
        <v>39</v>
      </c>
      <c r="V23" s="51">
        <f t="shared" si="15"/>
        <v>43</v>
      </c>
      <c r="W23" s="51">
        <f t="shared" si="15"/>
        <v>3</v>
      </c>
      <c r="X23" s="51">
        <f t="shared" si="15"/>
        <v>1</v>
      </c>
      <c r="Y23" s="51">
        <f t="shared" si="15"/>
        <v>47</v>
      </c>
      <c r="Z23" s="51">
        <f t="shared" si="15"/>
        <v>21</v>
      </c>
      <c r="AA23" s="51">
        <f t="shared" si="15"/>
        <v>2</v>
      </c>
      <c r="AB23" s="51">
        <f t="shared" si="15"/>
        <v>9</v>
      </c>
      <c r="AC23" s="51">
        <f t="shared" si="15"/>
        <v>130</v>
      </c>
      <c r="AD23" s="51">
        <f t="shared" si="15"/>
        <v>0</v>
      </c>
      <c r="AE23" s="39">
        <f t="shared" si="15"/>
        <v>341</v>
      </c>
      <c r="AF23" s="39">
        <f t="shared" si="15"/>
        <v>457</v>
      </c>
    </row>
    <row r="24" spans="2:32" ht="23.1" customHeight="1" x14ac:dyDescent="0.25">
      <c r="B24" s="22" t="s">
        <v>51</v>
      </c>
      <c r="C24" s="49">
        <v>30</v>
      </c>
      <c r="D24" s="49">
        <v>23</v>
      </c>
      <c r="E24" s="49">
        <v>14</v>
      </c>
      <c r="F24" s="49">
        <v>7</v>
      </c>
      <c r="G24" s="49">
        <v>1</v>
      </c>
      <c r="H24" s="49">
        <v>0</v>
      </c>
      <c r="I24" s="49">
        <v>12</v>
      </c>
      <c r="J24" s="49">
        <v>2</v>
      </c>
      <c r="K24" s="49">
        <v>0</v>
      </c>
      <c r="L24" s="49">
        <v>0</v>
      </c>
      <c r="M24" s="49">
        <v>28</v>
      </c>
      <c r="N24" s="49">
        <v>0</v>
      </c>
      <c r="O24" s="17">
        <f t="shared" si="0"/>
        <v>89</v>
      </c>
      <c r="P24" s="17">
        <f t="shared" si="1"/>
        <v>117</v>
      </c>
      <c r="R24" s="50" t="s">
        <v>92</v>
      </c>
      <c r="S24" s="51">
        <f t="shared" ref="S24:AF24" si="16">MAX(S19:S21)</f>
        <v>170</v>
      </c>
      <c r="T24" s="51">
        <f t="shared" si="16"/>
        <v>123</v>
      </c>
      <c r="U24" s="51">
        <f t="shared" si="16"/>
        <v>34</v>
      </c>
      <c r="V24" s="51">
        <f t="shared" si="16"/>
        <v>38</v>
      </c>
      <c r="W24" s="51">
        <f t="shared" si="16"/>
        <v>2</v>
      </c>
      <c r="X24" s="51">
        <f t="shared" si="16"/>
        <v>1</v>
      </c>
      <c r="Y24" s="51">
        <f t="shared" si="16"/>
        <v>30</v>
      </c>
      <c r="Z24" s="51">
        <f t="shared" si="16"/>
        <v>14</v>
      </c>
      <c r="AA24" s="51">
        <f t="shared" si="16"/>
        <v>2</v>
      </c>
      <c r="AB24" s="51">
        <f t="shared" si="16"/>
        <v>4</v>
      </c>
      <c r="AC24" s="51">
        <f t="shared" si="16"/>
        <v>178</v>
      </c>
      <c r="AD24" s="51">
        <f t="shared" si="16"/>
        <v>0</v>
      </c>
      <c r="AE24" s="39">
        <f t="shared" si="16"/>
        <v>369</v>
      </c>
      <c r="AF24" s="39">
        <f t="shared" si="16"/>
        <v>547</v>
      </c>
    </row>
    <row r="25" spans="2:32" ht="23.1" customHeight="1" x14ac:dyDescent="0.25">
      <c r="B25" s="22" t="s">
        <v>52</v>
      </c>
      <c r="C25" s="49">
        <v>23</v>
      </c>
      <c r="D25" s="49">
        <v>17</v>
      </c>
      <c r="E25" s="49">
        <v>5</v>
      </c>
      <c r="F25" s="49">
        <v>14</v>
      </c>
      <c r="G25" s="49">
        <v>0</v>
      </c>
      <c r="H25" s="49">
        <v>0</v>
      </c>
      <c r="I25" s="49">
        <v>3</v>
      </c>
      <c r="J25" s="49">
        <v>1</v>
      </c>
      <c r="K25" s="49">
        <v>0</v>
      </c>
      <c r="L25" s="49">
        <v>0</v>
      </c>
      <c r="M25" s="49">
        <v>35</v>
      </c>
      <c r="N25" s="49">
        <v>0</v>
      </c>
      <c r="O25" s="17">
        <f t="shared" si="0"/>
        <v>63</v>
      </c>
      <c r="P25" s="17">
        <f t="shared" si="1"/>
        <v>98</v>
      </c>
      <c r="R25" s="36" t="s">
        <v>85</v>
      </c>
      <c r="S25" s="34">
        <f t="shared" ref="S25:AF25" si="17">SUM(S10:S12)</f>
        <v>352</v>
      </c>
      <c r="T25" s="16">
        <f t="shared" si="17"/>
        <v>286</v>
      </c>
      <c r="U25" s="16">
        <f t="shared" si="17"/>
        <v>118</v>
      </c>
      <c r="V25" s="16">
        <f t="shared" si="17"/>
        <v>117</v>
      </c>
      <c r="W25" s="16">
        <f t="shared" si="17"/>
        <v>5</v>
      </c>
      <c r="X25" s="16">
        <f t="shared" si="17"/>
        <v>1</v>
      </c>
      <c r="Y25" s="16">
        <f t="shared" si="17"/>
        <v>43</v>
      </c>
      <c r="Z25" s="16">
        <f t="shared" si="17"/>
        <v>28</v>
      </c>
      <c r="AA25" s="16">
        <f t="shared" si="17"/>
        <v>1</v>
      </c>
      <c r="AB25" s="16">
        <f t="shared" si="17"/>
        <v>3</v>
      </c>
      <c r="AC25" s="16">
        <f t="shared" si="17"/>
        <v>402</v>
      </c>
      <c r="AD25" s="16">
        <f t="shared" si="17"/>
        <v>3</v>
      </c>
      <c r="AE25" s="31">
        <f t="shared" si="17"/>
        <v>957</v>
      </c>
      <c r="AF25" s="31">
        <f t="shared" si="17"/>
        <v>1359</v>
      </c>
    </row>
    <row r="26" spans="2:32" ht="23.1" customHeight="1" x14ac:dyDescent="0.25">
      <c r="B26" s="22" t="s">
        <v>53</v>
      </c>
      <c r="C26" s="49">
        <v>27</v>
      </c>
      <c r="D26" s="49">
        <v>17</v>
      </c>
      <c r="E26" s="49">
        <v>6</v>
      </c>
      <c r="F26" s="49">
        <v>7</v>
      </c>
      <c r="G26" s="49">
        <v>0</v>
      </c>
      <c r="H26" s="49">
        <v>0</v>
      </c>
      <c r="I26" s="49">
        <v>8</v>
      </c>
      <c r="J26" s="49">
        <v>1</v>
      </c>
      <c r="K26" s="49">
        <v>0</v>
      </c>
      <c r="L26" s="49">
        <v>0</v>
      </c>
      <c r="M26" s="49">
        <v>30</v>
      </c>
      <c r="N26" s="49">
        <v>0</v>
      </c>
      <c r="O26" s="17">
        <f t="shared" si="0"/>
        <v>66</v>
      </c>
      <c r="P26" s="17">
        <f t="shared" si="1"/>
        <v>96</v>
      </c>
      <c r="R26" s="27" t="s">
        <v>86</v>
      </c>
      <c r="S26" s="16">
        <f t="shared" ref="S26:AF26" si="18">SUM(S13:S18)</f>
        <v>538</v>
      </c>
      <c r="T26" s="16">
        <f t="shared" si="18"/>
        <v>448</v>
      </c>
      <c r="U26" s="16">
        <f t="shared" si="18"/>
        <v>189</v>
      </c>
      <c r="V26" s="16">
        <f t="shared" si="18"/>
        <v>234</v>
      </c>
      <c r="W26" s="16">
        <f t="shared" si="18"/>
        <v>9</v>
      </c>
      <c r="X26" s="16">
        <f t="shared" si="18"/>
        <v>1</v>
      </c>
      <c r="Y26" s="16">
        <f t="shared" si="18"/>
        <v>228</v>
      </c>
      <c r="Z26" s="16">
        <f t="shared" si="18"/>
        <v>83</v>
      </c>
      <c r="AA26" s="16">
        <f t="shared" si="18"/>
        <v>3</v>
      </c>
      <c r="AB26" s="16">
        <f t="shared" si="18"/>
        <v>20</v>
      </c>
      <c r="AC26" s="16">
        <f t="shared" si="18"/>
        <v>662</v>
      </c>
      <c r="AD26" s="16">
        <f t="shared" si="18"/>
        <v>0</v>
      </c>
      <c r="AE26" s="31">
        <f t="shared" si="18"/>
        <v>1753</v>
      </c>
      <c r="AF26" s="31">
        <f t="shared" si="18"/>
        <v>2415</v>
      </c>
    </row>
    <row r="27" spans="2:32" ht="23.1" customHeight="1" x14ac:dyDescent="0.25">
      <c r="B27" s="22" t="s">
        <v>54</v>
      </c>
      <c r="C27" s="49">
        <v>18</v>
      </c>
      <c r="D27" s="49">
        <v>14</v>
      </c>
      <c r="E27" s="49">
        <v>9</v>
      </c>
      <c r="F27" s="49">
        <v>8</v>
      </c>
      <c r="G27" s="49">
        <v>0</v>
      </c>
      <c r="H27" s="49">
        <v>0</v>
      </c>
      <c r="I27" s="49">
        <v>7</v>
      </c>
      <c r="J27" s="49">
        <v>4</v>
      </c>
      <c r="K27" s="49">
        <v>0</v>
      </c>
      <c r="L27" s="49">
        <v>0</v>
      </c>
      <c r="M27" s="49">
        <v>37</v>
      </c>
      <c r="N27" s="49">
        <v>0</v>
      </c>
      <c r="O27" s="17">
        <f t="shared" si="0"/>
        <v>60</v>
      </c>
      <c r="P27" s="17">
        <f t="shared" si="1"/>
        <v>97</v>
      </c>
      <c r="R27" s="28" t="s">
        <v>87</v>
      </c>
      <c r="S27" s="16">
        <f t="shared" ref="S27:AF27" si="19">SUM(S19:S21)</f>
        <v>395</v>
      </c>
      <c r="T27" s="16">
        <f t="shared" si="19"/>
        <v>318</v>
      </c>
      <c r="U27" s="16">
        <f t="shared" si="19"/>
        <v>87</v>
      </c>
      <c r="V27" s="16">
        <f t="shared" si="19"/>
        <v>105</v>
      </c>
      <c r="W27" s="16">
        <f t="shared" si="19"/>
        <v>4</v>
      </c>
      <c r="X27" s="16">
        <f t="shared" si="19"/>
        <v>1</v>
      </c>
      <c r="Y27" s="16">
        <f t="shared" si="19"/>
        <v>78</v>
      </c>
      <c r="Z27" s="16">
        <f t="shared" si="19"/>
        <v>33</v>
      </c>
      <c r="AA27" s="16">
        <f t="shared" si="19"/>
        <v>3</v>
      </c>
      <c r="AB27" s="16">
        <f t="shared" si="19"/>
        <v>10</v>
      </c>
      <c r="AC27" s="16">
        <f t="shared" si="19"/>
        <v>385</v>
      </c>
      <c r="AD27" s="16">
        <f t="shared" si="19"/>
        <v>0</v>
      </c>
      <c r="AE27" s="31">
        <f t="shared" si="19"/>
        <v>1034</v>
      </c>
      <c r="AF27" s="31">
        <f t="shared" si="19"/>
        <v>1419</v>
      </c>
    </row>
    <row r="28" spans="2:32" ht="23.1" customHeight="1" x14ac:dyDescent="0.25">
      <c r="B28" s="22" t="s">
        <v>55</v>
      </c>
      <c r="C28" s="49">
        <v>23</v>
      </c>
      <c r="D28" s="49">
        <v>17</v>
      </c>
      <c r="E28" s="49">
        <v>5</v>
      </c>
      <c r="F28" s="49">
        <v>10</v>
      </c>
      <c r="G28" s="49">
        <v>0</v>
      </c>
      <c r="H28" s="49">
        <v>0</v>
      </c>
      <c r="I28" s="49">
        <v>13</v>
      </c>
      <c r="J28" s="49">
        <v>0</v>
      </c>
      <c r="K28" s="49">
        <v>0</v>
      </c>
      <c r="L28" s="49">
        <v>0</v>
      </c>
      <c r="M28" s="49">
        <v>19</v>
      </c>
      <c r="N28" s="49">
        <v>0</v>
      </c>
      <c r="O28" s="17">
        <f t="shared" si="0"/>
        <v>68</v>
      </c>
      <c r="P28" s="17">
        <f t="shared" si="1"/>
        <v>87</v>
      </c>
      <c r="R28" s="5" t="s">
        <v>17</v>
      </c>
      <c r="S28" s="16">
        <f t="shared" ref="S28:AF28" si="20">SUM(S10:S21)</f>
        <v>1285</v>
      </c>
      <c r="T28" s="16">
        <f t="shared" si="20"/>
        <v>1052</v>
      </c>
      <c r="U28" s="16">
        <f t="shared" si="20"/>
        <v>394</v>
      </c>
      <c r="V28" s="16">
        <f t="shared" si="20"/>
        <v>456</v>
      </c>
      <c r="W28" s="16">
        <f t="shared" si="20"/>
        <v>18</v>
      </c>
      <c r="X28" s="16">
        <f t="shared" si="20"/>
        <v>3</v>
      </c>
      <c r="Y28" s="16">
        <f t="shared" si="20"/>
        <v>349</v>
      </c>
      <c r="Z28" s="16">
        <f t="shared" si="20"/>
        <v>144</v>
      </c>
      <c r="AA28" s="16">
        <f t="shared" si="20"/>
        <v>7</v>
      </c>
      <c r="AB28" s="16">
        <f t="shared" si="20"/>
        <v>33</v>
      </c>
      <c r="AC28" s="16">
        <f t="shared" si="20"/>
        <v>1449</v>
      </c>
      <c r="AD28" s="16">
        <f t="shared" si="20"/>
        <v>3</v>
      </c>
      <c r="AE28" s="31">
        <f t="shared" si="20"/>
        <v>3744</v>
      </c>
      <c r="AF28" s="31">
        <f t="shared" si="20"/>
        <v>5193</v>
      </c>
    </row>
    <row r="29" spans="2:32" ht="23.1" customHeight="1" x14ac:dyDescent="0.25">
      <c r="B29" s="22" t="s">
        <v>56</v>
      </c>
      <c r="C29" s="49">
        <v>13</v>
      </c>
      <c r="D29" s="49">
        <v>13</v>
      </c>
      <c r="E29" s="49">
        <v>5</v>
      </c>
      <c r="F29" s="49">
        <v>8</v>
      </c>
      <c r="G29" s="49">
        <v>0</v>
      </c>
      <c r="H29" s="49">
        <v>0</v>
      </c>
      <c r="I29" s="49">
        <v>13</v>
      </c>
      <c r="J29" s="49">
        <v>5</v>
      </c>
      <c r="K29" s="49">
        <v>0</v>
      </c>
      <c r="L29" s="49">
        <v>0</v>
      </c>
      <c r="M29" s="49">
        <v>28</v>
      </c>
      <c r="N29" s="49">
        <v>0</v>
      </c>
      <c r="O29" s="17">
        <f t="shared" si="0"/>
        <v>57</v>
      </c>
      <c r="P29" s="17">
        <f t="shared" si="1"/>
        <v>85</v>
      </c>
      <c r="R29"/>
      <c r="S29" s="20"/>
      <c r="T29" s="19"/>
    </row>
    <row r="30" spans="2:32" ht="23.1" customHeight="1" x14ac:dyDescent="0.25">
      <c r="B30" s="22" t="s">
        <v>57</v>
      </c>
      <c r="C30" s="49">
        <v>35</v>
      </c>
      <c r="D30" s="49">
        <v>24</v>
      </c>
      <c r="E30" s="49">
        <v>9</v>
      </c>
      <c r="F30" s="49">
        <v>15</v>
      </c>
      <c r="G30" s="49">
        <v>0</v>
      </c>
      <c r="H30" s="49">
        <v>0</v>
      </c>
      <c r="I30" s="49">
        <v>9</v>
      </c>
      <c r="J30" s="49">
        <v>5</v>
      </c>
      <c r="K30" s="49">
        <v>0</v>
      </c>
      <c r="L30" s="49">
        <v>1</v>
      </c>
      <c r="M30" s="49">
        <v>29</v>
      </c>
      <c r="N30" s="49">
        <v>0</v>
      </c>
      <c r="O30" s="17">
        <f t="shared" si="0"/>
        <v>98</v>
      </c>
      <c r="P30" s="17">
        <f t="shared" si="1"/>
        <v>127</v>
      </c>
      <c r="R30"/>
      <c r="S30" s="19"/>
      <c r="T30" s="19"/>
    </row>
    <row r="31" spans="2:32" ht="23.1" customHeight="1" x14ac:dyDescent="0.25">
      <c r="B31" s="23" t="s">
        <v>58</v>
      </c>
      <c r="C31" s="49">
        <v>30</v>
      </c>
      <c r="D31" s="49">
        <v>24</v>
      </c>
      <c r="E31" s="49">
        <v>8</v>
      </c>
      <c r="F31" s="49">
        <v>7</v>
      </c>
      <c r="G31" s="49">
        <v>1</v>
      </c>
      <c r="H31" s="49">
        <v>0</v>
      </c>
      <c r="I31" s="49">
        <v>13</v>
      </c>
      <c r="J31" s="49">
        <v>4</v>
      </c>
      <c r="K31" s="49">
        <v>0</v>
      </c>
      <c r="L31" s="49">
        <v>0</v>
      </c>
      <c r="M31" s="49">
        <v>35</v>
      </c>
      <c r="N31" s="49">
        <v>0</v>
      </c>
      <c r="O31" s="17">
        <f t="shared" si="0"/>
        <v>87</v>
      </c>
      <c r="P31" s="17">
        <f t="shared" si="1"/>
        <v>122</v>
      </c>
      <c r="R31"/>
      <c r="S31" s="19"/>
      <c r="T31" s="19"/>
    </row>
    <row r="32" spans="2:32" ht="23.1" customHeight="1" x14ac:dyDescent="0.25">
      <c r="B32" s="23" t="s">
        <v>59</v>
      </c>
      <c r="C32" s="49">
        <v>24</v>
      </c>
      <c r="D32" s="49">
        <v>21</v>
      </c>
      <c r="E32" s="49">
        <v>7</v>
      </c>
      <c r="F32" s="49">
        <v>11</v>
      </c>
      <c r="G32" s="49">
        <v>2</v>
      </c>
      <c r="H32" s="49">
        <v>0</v>
      </c>
      <c r="I32" s="49">
        <v>14</v>
      </c>
      <c r="J32" s="49">
        <v>0</v>
      </c>
      <c r="K32" s="49">
        <v>0</v>
      </c>
      <c r="L32" s="49">
        <v>1</v>
      </c>
      <c r="M32" s="49">
        <v>32</v>
      </c>
      <c r="N32" s="49">
        <v>0</v>
      </c>
      <c r="O32" s="17">
        <f t="shared" si="0"/>
        <v>80</v>
      </c>
      <c r="P32" s="17">
        <f t="shared" si="1"/>
        <v>112</v>
      </c>
      <c r="R32"/>
      <c r="S32" s="19"/>
      <c r="T32" s="19"/>
    </row>
    <row r="33" spans="2:20" ht="23.1" customHeight="1" x14ac:dyDescent="0.25">
      <c r="B33" s="22" t="s">
        <v>60</v>
      </c>
      <c r="C33" s="49">
        <v>28</v>
      </c>
      <c r="D33" s="49">
        <v>16</v>
      </c>
      <c r="E33" s="49">
        <v>9</v>
      </c>
      <c r="F33" s="49">
        <v>10</v>
      </c>
      <c r="G33" s="49">
        <v>0</v>
      </c>
      <c r="H33" s="49">
        <v>0</v>
      </c>
      <c r="I33" s="49">
        <v>11</v>
      </c>
      <c r="J33" s="49">
        <v>2</v>
      </c>
      <c r="K33" s="49">
        <v>0</v>
      </c>
      <c r="L33" s="49">
        <v>0</v>
      </c>
      <c r="M33" s="49">
        <v>20</v>
      </c>
      <c r="N33" s="49">
        <v>0</v>
      </c>
      <c r="O33" s="17">
        <f t="shared" si="0"/>
        <v>76</v>
      </c>
      <c r="P33" s="17">
        <f t="shared" si="1"/>
        <v>96</v>
      </c>
      <c r="R33"/>
      <c r="S33" s="19"/>
      <c r="T33" s="19"/>
    </row>
    <row r="34" spans="2:20" ht="23.1" customHeight="1" x14ac:dyDescent="0.25">
      <c r="B34" s="23" t="s">
        <v>61</v>
      </c>
      <c r="C34" s="49">
        <v>27</v>
      </c>
      <c r="D34" s="49">
        <v>16</v>
      </c>
      <c r="E34" s="49">
        <v>7</v>
      </c>
      <c r="F34" s="49">
        <v>11</v>
      </c>
      <c r="G34" s="49">
        <v>1</v>
      </c>
      <c r="H34" s="49">
        <v>0</v>
      </c>
      <c r="I34" s="49">
        <v>11</v>
      </c>
      <c r="J34" s="49">
        <v>2</v>
      </c>
      <c r="K34" s="49">
        <v>1</v>
      </c>
      <c r="L34" s="49">
        <v>0</v>
      </c>
      <c r="M34" s="49">
        <v>27</v>
      </c>
      <c r="N34" s="49">
        <v>0</v>
      </c>
      <c r="O34" s="17">
        <f t="shared" si="0"/>
        <v>76</v>
      </c>
      <c r="P34" s="17">
        <f t="shared" si="1"/>
        <v>103</v>
      </c>
      <c r="R34"/>
      <c r="S34" s="19"/>
      <c r="T34" s="19"/>
    </row>
    <row r="35" spans="2:20" ht="23.1" customHeight="1" x14ac:dyDescent="0.25">
      <c r="B35" s="23" t="s">
        <v>62</v>
      </c>
      <c r="C35" s="49">
        <v>13</v>
      </c>
      <c r="D35" s="49">
        <v>12</v>
      </c>
      <c r="E35" s="49">
        <v>10</v>
      </c>
      <c r="F35" s="49">
        <v>8</v>
      </c>
      <c r="G35" s="49">
        <v>0</v>
      </c>
      <c r="H35" s="49">
        <v>0</v>
      </c>
      <c r="I35" s="49">
        <v>9</v>
      </c>
      <c r="J35" s="49">
        <v>3</v>
      </c>
      <c r="K35" s="49">
        <v>0</v>
      </c>
      <c r="L35" s="49">
        <v>2</v>
      </c>
      <c r="M35" s="49">
        <v>33</v>
      </c>
      <c r="N35" s="49">
        <v>0</v>
      </c>
      <c r="O35" s="17">
        <f t="shared" si="0"/>
        <v>57</v>
      </c>
      <c r="P35" s="17">
        <f t="shared" si="1"/>
        <v>90</v>
      </c>
      <c r="R35"/>
      <c r="S35" s="19"/>
      <c r="T35" s="19"/>
    </row>
    <row r="36" spans="2:20" ht="23.1" customHeight="1" x14ac:dyDescent="0.25">
      <c r="B36" s="23" t="s">
        <v>63</v>
      </c>
      <c r="C36" s="49">
        <v>22</v>
      </c>
      <c r="D36" s="49">
        <v>16</v>
      </c>
      <c r="E36" s="49">
        <v>17</v>
      </c>
      <c r="F36" s="49">
        <v>11</v>
      </c>
      <c r="G36" s="49">
        <v>0</v>
      </c>
      <c r="H36" s="49">
        <v>0</v>
      </c>
      <c r="I36" s="49">
        <v>10</v>
      </c>
      <c r="J36" s="49">
        <v>4</v>
      </c>
      <c r="K36" s="49">
        <v>0</v>
      </c>
      <c r="L36" s="49">
        <v>2</v>
      </c>
      <c r="M36" s="49">
        <v>32</v>
      </c>
      <c r="N36" s="49">
        <v>0</v>
      </c>
      <c r="O36" s="17">
        <f t="shared" si="0"/>
        <v>82</v>
      </c>
      <c r="P36" s="17">
        <f t="shared" si="1"/>
        <v>114</v>
      </c>
      <c r="R36"/>
      <c r="S36" s="19"/>
      <c r="T36" s="19"/>
    </row>
    <row r="37" spans="2:20" ht="23.1" customHeight="1" x14ac:dyDescent="0.25">
      <c r="B37" s="22" t="s">
        <v>64</v>
      </c>
      <c r="C37" s="49">
        <v>22</v>
      </c>
      <c r="D37" s="49">
        <v>18</v>
      </c>
      <c r="E37" s="49">
        <v>5</v>
      </c>
      <c r="F37" s="49">
        <v>10</v>
      </c>
      <c r="G37" s="49">
        <v>0</v>
      </c>
      <c r="H37" s="49">
        <v>0</v>
      </c>
      <c r="I37" s="49">
        <v>7</v>
      </c>
      <c r="J37" s="49">
        <v>7</v>
      </c>
      <c r="K37" s="49">
        <v>0</v>
      </c>
      <c r="L37" s="49">
        <v>0</v>
      </c>
      <c r="M37" s="49">
        <v>24</v>
      </c>
      <c r="N37" s="49">
        <v>0</v>
      </c>
      <c r="O37" s="17">
        <f t="shared" si="0"/>
        <v>69</v>
      </c>
      <c r="P37" s="17">
        <f t="shared" si="1"/>
        <v>93</v>
      </c>
      <c r="R37"/>
      <c r="S37" s="19"/>
      <c r="T37" s="19"/>
    </row>
    <row r="38" spans="2:20" ht="23.1" customHeight="1" x14ac:dyDescent="0.25">
      <c r="B38" s="23" t="s">
        <v>65</v>
      </c>
      <c r="C38" s="49">
        <v>17</v>
      </c>
      <c r="D38" s="49">
        <v>14</v>
      </c>
      <c r="E38" s="49">
        <v>6</v>
      </c>
      <c r="F38" s="49">
        <v>14</v>
      </c>
      <c r="G38" s="49">
        <v>0</v>
      </c>
      <c r="H38" s="49">
        <v>0</v>
      </c>
      <c r="I38" s="49">
        <v>8</v>
      </c>
      <c r="J38" s="49">
        <v>7</v>
      </c>
      <c r="K38" s="49">
        <v>1</v>
      </c>
      <c r="L38" s="49">
        <v>3</v>
      </c>
      <c r="M38" s="49">
        <v>24</v>
      </c>
      <c r="N38" s="49">
        <v>0</v>
      </c>
      <c r="O38" s="17">
        <f t="shared" si="0"/>
        <v>70</v>
      </c>
      <c r="P38" s="17">
        <f t="shared" si="1"/>
        <v>94</v>
      </c>
      <c r="R38"/>
      <c r="S38" s="19"/>
      <c r="T38" s="19"/>
    </row>
    <row r="39" spans="2:20" ht="23.1" customHeight="1" x14ac:dyDescent="0.25">
      <c r="B39" s="23" t="s">
        <v>66</v>
      </c>
      <c r="C39" s="49">
        <v>19</v>
      </c>
      <c r="D39" s="49">
        <v>26</v>
      </c>
      <c r="E39" s="49">
        <v>8</v>
      </c>
      <c r="F39" s="49">
        <v>10</v>
      </c>
      <c r="G39" s="49">
        <v>0</v>
      </c>
      <c r="H39" s="49">
        <v>0</v>
      </c>
      <c r="I39" s="49">
        <v>5</v>
      </c>
      <c r="J39" s="49">
        <v>1</v>
      </c>
      <c r="K39" s="49">
        <v>0</v>
      </c>
      <c r="L39" s="49">
        <v>2</v>
      </c>
      <c r="M39" s="49">
        <v>22</v>
      </c>
      <c r="N39" s="49">
        <v>0</v>
      </c>
      <c r="O39" s="17">
        <f t="shared" si="0"/>
        <v>71</v>
      </c>
      <c r="P39" s="17">
        <f t="shared" si="1"/>
        <v>93</v>
      </c>
      <c r="R39"/>
      <c r="S39" s="19"/>
      <c r="T39" s="19"/>
    </row>
    <row r="40" spans="2:20" ht="23.1" customHeight="1" x14ac:dyDescent="0.25">
      <c r="B40" s="23" t="s">
        <v>67</v>
      </c>
      <c r="C40" s="49">
        <v>16</v>
      </c>
      <c r="D40" s="49">
        <v>19</v>
      </c>
      <c r="E40" s="49">
        <v>9</v>
      </c>
      <c r="F40" s="49">
        <v>8</v>
      </c>
      <c r="G40" s="49">
        <v>1</v>
      </c>
      <c r="H40" s="49">
        <v>0</v>
      </c>
      <c r="I40" s="49">
        <v>12</v>
      </c>
      <c r="J40" s="49">
        <v>2</v>
      </c>
      <c r="K40" s="49">
        <v>1</v>
      </c>
      <c r="L40" s="49">
        <v>3</v>
      </c>
      <c r="M40" s="49">
        <v>26</v>
      </c>
      <c r="N40" s="49">
        <v>0</v>
      </c>
      <c r="O40" s="17">
        <f t="shared" si="0"/>
        <v>71</v>
      </c>
      <c r="P40" s="17">
        <f t="shared" si="1"/>
        <v>97</v>
      </c>
      <c r="R40"/>
      <c r="S40" s="19"/>
      <c r="T40" s="19"/>
    </row>
    <row r="41" spans="2:20" ht="23.1" customHeight="1" x14ac:dyDescent="0.25">
      <c r="B41" s="22" t="s">
        <v>68</v>
      </c>
      <c r="C41" s="49">
        <v>23</v>
      </c>
      <c r="D41" s="49">
        <v>18</v>
      </c>
      <c r="E41" s="49">
        <v>4</v>
      </c>
      <c r="F41" s="49">
        <v>9</v>
      </c>
      <c r="G41" s="49">
        <v>0</v>
      </c>
      <c r="H41" s="49">
        <v>1</v>
      </c>
      <c r="I41" s="49">
        <v>7</v>
      </c>
      <c r="J41" s="49">
        <v>2</v>
      </c>
      <c r="K41" s="49">
        <v>0</v>
      </c>
      <c r="L41" s="49">
        <v>1</v>
      </c>
      <c r="M41" s="49">
        <v>19</v>
      </c>
      <c r="N41" s="49">
        <v>0</v>
      </c>
      <c r="O41" s="17">
        <f t="shared" si="0"/>
        <v>65</v>
      </c>
      <c r="P41" s="17">
        <f t="shared" si="1"/>
        <v>84</v>
      </c>
      <c r="R41"/>
      <c r="S41" s="19"/>
      <c r="T41" s="19"/>
    </row>
    <row r="42" spans="2:20" ht="23.1" customHeight="1" x14ac:dyDescent="0.25">
      <c r="B42" s="23" t="s">
        <v>69</v>
      </c>
      <c r="C42" s="49">
        <v>12</v>
      </c>
      <c r="D42" s="49">
        <v>19</v>
      </c>
      <c r="E42" s="49">
        <v>13</v>
      </c>
      <c r="F42" s="49">
        <v>9</v>
      </c>
      <c r="G42" s="49">
        <v>0</v>
      </c>
      <c r="H42" s="49">
        <v>0</v>
      </c>
      <c r="I42" s="49">
        <v>6</v>
      </c>
      <c r="J42" s="49">
        <v>6</v>
      </c>
      <c r="K42" s="49">
        <v>0</v>
      </c>
      <c r="L42" s="49">
        <v>2</v>
      </c>
      <c r="M42" s="49">
        <v>20</v>
      </c>
      <c r="N42" s="49">
        <v>0</v>
      </c>
      <c r="O42" s="17">
        <f t="shared" si="0"/>
        <v>67</v>
      </c>
      <c r="P42" s="17">
        <f t="shared" si="1"/>
        <v>87</v>
      </c>
      <c r="R42"/>
      <c r="S42" s="19"/>
      <c r="T42" s="19"/>
    </row>
    <row r="43" spans="2:20" ht="23.1" customHeight="1" x14ac:dyDescent="0.25">
      <c r="B43" s="22" t="s">
        <v>70</v>
      </c>
      <c r="C43" s="49">
        <v>15</v>
      </c>
      <c r="D43" s="49">
        <v>29</v>
      </c>
      <c r="E43" s="49">
        <v>14</v>
      </c>
      <c r="F43" s="49">
        <v>13</v>
      </c>
      <c r="G43" s="49">
        <v>0</v>
      </c>
      <c r="H43" s="49">
        <v>0</v>
      </c>
      <c r="I43" s="49">
        <v>11</v>
      </c>
      <c r="J43" s="49">
        <v>7</v>
      </c>
      <c r="K43" s="49">
        <v>0</v>
      </c>
      <c r="L43" s="49">
        <v>2</v>
      </c>
      <c r="M43" s="49">
        <v>25</v>
      </c>
      <c r="N43" s="49">
        <v>0</v>
      </c>
      <c r="O43" s="17">
        <f t="shared" si="0"/>
        <v>91</v>
      </c>
      <c r="P43" s="17">
        <f t="shared" si="1"/>
        <v>116</v>
      </c>
      <c r="R43"/>
      <c r="S43" s="19"/>
      <c r="T43" s="19"/>
    </row>
    <row r="44" spans="2:20" ht="23.1" customHeight="1" x14ac:dyDescent="0.25">
      <c r="B44" s="24" t="s">
        <v>71</v>
      </c>
      <c r="C44" s="49">
        <v>19</v>
      </c>
      <c r="D44" s="49">
        <v>22</v>
      </c>
      <c r="E44" s="49">
        <v>6</v>
      </c>
      <c r="F44" s="49">
        <v>7</v>
      </c>
      <c r="G44" s="49">
        <v>0</v>
      </c>
      <c r="H44" s="49">
        <v>0</v>
      </c>
      <c r="I44" s="49">
        <v>8</v>
      </c>
      <c r="J44" s="49">
        <v>7</v>
      </c>
      <c r="K44" s="49">
        <v>0</v>
      </c>
      <c r="L44" s="49">
        <v>0</v>
      </c>
      <c r="M44" s="49">
        <v>27</v>
      </c>
      <c r="N44" s="49">
        <v>0</v>
      </c>
      <c r="O44" s="17">
        <f t="shared" si="0"/>
        <v>69</v>
      </c>
      <c r="P44" s="17">
        <f t="shared" si="1"/>
        <v>96</v>
      </c>
      <c r="R44"/>
      <c r="S44" s="19"/>
      <c r="T44" s="19"/>
    </row>
    <row r="45" spans="2:20" ht="23.1" customHeight="1" x14ac:dyDescent="0.25">
      <c r="B45" s="22" t="s">
        <v>72</v>
      </c>
      <c r="C45" s="49">
        <v>27</v>
      </c>
      <c r="D45" s="49">
        <v>6</v>
      </c>
      <c r="E45" s="49">
        <v>2</v>
      </c>
      <c r="F45" s="49">
        <v>5</v>
      </c>
      <c r="G45" s="49">
        <v>1</v>
      </c>
      <c r="H45" s="49">
        <v>0</v>
      </c>
      <c r="I45" s="49">
        <v>5</v>
      </c>
      <c r="J45" s="49">
        <v>1</v>
      </c>
      <c r="K45" s="49">
        <v>0</v>
      </c>
      <c r="L45" s="49">
        <v>0</v>
      </c>
      <c r="M45" s="49">
        <v>23</v>
      </c>
      <c r="N45" s="49">
        <v>0</v>
      </c>
      <c r="O45" s="17">
        <f t="shared" si="0"/>
        <v>47</v>
      </c>
      <c r="P45" s="17">
        <f t="shared" si="1"/>
        <v>70</v>
      </c>
      <c r="R45"/>
      <c r="S45" s="19"/>
      <c r="T45" s="19"/>
    </row>
    <row r="46" spans="2:20" ht="23.1" customHeight="1" x14ac:dyDescent="0.25">
      <c r="B46" s="23" t="s">
        <v>73</v>
      </c>
      <c r="C46" s="49">
        <v>19</v>
      </c>
      <c r="D46" s="49">
        <v>15</v>
      </c>
      <c r="E46" s="49">
        <v>3</v>
      </c>
      <c r="F46" s="49">
        <v>9</v>
      </c>
      <c r="G46" s="49">
        <v>0</v>
      </c>
      <c r="H46" s="49">
        <v>0</v>
      </c>
      <c r="I46" s="49">
        <v>9</v>
      </c>
      <c r="J46" s="49">
        <v>1</v>
      </c>
      <c r="K46" s="49">
        <v>2</v>
      </c>
      <c r="L46" s="49">
        <v>0</v>
      </c>
      <c r="M46" s="49">
        <v>20</v>
      </c>
      <c r="N46" s="49">
        <v>0</v>
      </c>
      <c r="O46" s="17">
        <f t="shared" si="0"/>
        <v>58</v>
      </c>
      <c r="P46" s="17">
        <f t="shared" si="1"/>
        <v>78</v>
      </c>
      <c r="R46" s="19"/>
      <c r="S46" s="19"/>
      <c r="T46"/>
    </row>
    <row r="47" spans="2:20" ht="23.1" customHeight="1" x14ac:dyDescent="0.25">
      <c r="B47" s="23" t="s">
        <v>74</v>
      </c>
      <c r="C47" s="49">
        <v>24</v>
      </c>
      <c r="D47" s="49">
        <v>23</v>
      </c>
      <c r="E47" s="49">
        <v>6</v>
      </c>
      <c r="F47" s="49">
        <v>7</v>
      </c>
      <c r="G47" s="49">
        <v>1</v>
      </c>
      <c r="H47" s="49">
        <v>0</v>
      </c>
      <c r="I47" s="49">
        <v>8</v>
      </c>
      <c r="J47" s="49">
        <v>4</v>
      </c>
      <c r="K47" s="49">
        <v>0</v>
      </c>
      <c r="L47" s="49">
        <v>2</v>
      </c>
      <c r="M47" s="49">
        <v>26</v>
      </c>
      <c r="N47" s="49">
        <v>0</v>
      </c>
      <c r="O47" s="17">
        <f t="shared" si="0"/>
        <v>75</v>
      </c>
      <c r="P47" s="17">
        <f t="shared" si="1"/>
        <v>101</v>
      </c>
      <c r="R47" s="19"/>
      <c r="S47" s="19"/>
      <c r="T47"/>
    </row>
    <row r="48" spans="2:20" ht="23.1" customHeight="1" x14ac:dyDescent="0.25">
      <c r="B48" s="23" t="s">
        <v>75</v>
      </c>
      <c r="C48" s="49">
        <v>33</v>
      </c>
      <c r="D48" s="49">
        <v>32</v>
      </c>
      <c r="E48" s="49">
        <v>9</v>
      </c>
      <c r="F48" s="49">
        <v>7</v>
      </c>
      <c r="G48" s="49">
        <v>0</v>
      </c>
      <c r="H48" s="49">
        <v>0</v>
      </c>
      <c r="I48" s="49">
        <v>4</v>
      </c>
      <c r="J48" s="49">
        <v>6</v>
      </c>
      <c r="K48" s="49">
        <v>0</v>
      </c>
      <c r="L48" s="49">
        <v>0</v>
      </c>
      <c r="M48" s="49">
        <v>22</v>
      </c>
      <c r="N48" s="49">
        <v>0</v>
      </c>
      <c r="O48" s="17">
        <f t="shared" si="0"/>
        <v>91</v>
      </c>
      <c r="P48" s="17">
        <f t="shared" si="1"/>
        <v>113</v>
      </c>
      <c r="R48" s="19"/>
      <c r="S48" s="19"/>
      <c r="T48"/>
    </row>
    <row r="49" spans="2:20" ht="23.1" customHeight="1" x14ac:dyDescent="0.25">
      <c r="B49" s="22" t="s">
        <v>76</v>
      </c>
      <c r="C49" s="49">
        <v>25</v>
      </c>
      <c r="D49" s="49">
        <v>30</v>
      </c>
      <c r="E49" s="49">
        <v>4</v>
      </c>
      <c r="F49" s="49">
        <v>12</v>
      </c>
      <c r="G49" s="49">
        <v>0</v>
      </c>
      <c r="H49" s="49">
        <v>0</v>
      </c>
      <c r="I49" s="49">
        <v>7</v>
      </c>
      <c r="J49" s="49">
        <v>2</v>
      </c>
      <c r="K49" s="49">
        <v>0</v>
      </c>
      <c r="L49" s="49">
        <v>0</v>
      </c>
      <c r="M49" s="49">
        <v>22</v>
      </c>
      <c r="N49" s="49">
        <v>0</v>
      </c>
      <c r="O49" s="17">
        <f t="shared" si="0"/>
        <v>80</v>
      </c>
      <c r="P49" s="17">
        <f t="shared" si="1"/>
        <v>102</v>
      </c>
      <c r="R49" s="19"/>
      <c r="S49" s="19"/>
      <c r="T49"/>
    </row>
    <row r="50" spans="2:20" ht="23.1" customHeight="1" x14ac:dyDescent="0.25">
      <c r="B50" s="23" t="s">
        <v>77</v>
      </c>
      <c r="C50" s="49">
        <v>29</v>
      </c>
      <c r="D50" s="49">
        <v>23</v>
      </c>
      <c r="E50" s="49">
        <v>14</v>
      </c>
      <c r="F50" s="49">
        <v>9</v>
      </c>
      <c r="G50" s="49">
        <v>0</v>
      </c>
      <c r="H50" s="49">
        <v>0</v>
      </c>
      <c r="I50" s="49">
        <v>6</v>
      </c>
      <c r="J50" s="49">
        <v>7</v>
      </c>
      <c r="K50" s="49">
        <v>0</v>
      </c>
      <c r="L50" s="49">
        <v>0</v>
      </c>
      <c r="M50" s="49">
        <v>20</v>
      </c>
      <c r="N50" s="49">
        <v>0</v>
      </c>
      <c r="O50" s="17">
        <f t="shared" si="0"/>
        <v>88</v>
      </c>
      <c r="P50" s="17">
        <f t="shared" si="1"/>
        <v>108</v>
      </c>
      <c r="R50" s="19"/>
      <c r="S50" s="19"/>
      <c r="T50"/>
    </row>
    <row r="51" spans="2:20" ht="23.1" customHeight="1" x14ac:dyDescent="0.25">
      <c r="B51" s="23" t="s">
        <v>78</v>
      </c>
      <c r="C51" s="49">
        <v>27</v>
      </c>
      <c r="D51" s="49">
        <v>29</v>
      </c>
      <c r="E51" s="49">
        <v>2</v>
      </c>
      <c r="F51" s="49">
        <v>8</v>
      </c>
      <c r="G51" s="49">
        <v>0</v>
      </c>
      <c r="H51" s="49">
        <v>0</v>
      </c>
      <c r="I51" s="49">
        <v>8</v>
      </c>
      <c r="J51" s="49">
        <v>2</v>
      </c>
      <c r="K51" s="49">
        <v>0</v>
      </c>
      <c r="L51" s="49">
        <v>1</v>
      </c>
      <c r="M51" s="49">
        <v>28</v>
      </c>
      <c r="N51" s="49">
        <v>0</v>
      </c>
      <c r="O51" s="17">
        <f t="shared" si="0"/>
        <v>77</v>
      </c>
      <c r="P51" s="17">
        <f t="shared" si="1"/>
        <v>105</v>
      </c>
      <c r="R51" s="19"/>
      <c r="S51" s="19"/>
      <c r="T51"/>
    </row>
    <row r="52" spans="2:20" ht="23.1" customHeight="1" x14ac:dyDescent="0.25">
      <c r="B52" s="23" t="s">
        <v>79</v>
      </c>
      <c r="C52" s="49">
        <v>42</v>
      </c>
      <c r="D52" s="49">
        <v>33</v>
      </c>
      <c r="E52" s="49">
        <v>7</v>
      </c>
      <c r="F52" s="49">
        <v>9</v>
      </c>
      <c r="G52" s="49">
        <v>2</v>
      </c>
      <c r="H52" s="49">
        <v>0</v>
      </c>
      <c r="I52" s="49">
        <v>6</v>
      </c>
      <c r="J52" s="49">
        <v>2</v>
      </c>
      <c r="K52" s="49">
        <v>1</v>
      </c>
      <c r="L52" s="49">
        <v>2</v>
      </c>
      <c r="M52" s="49">
        <v>33</v>
      </c>
      <c r="N52" s="49">
        <v>0</v>
      </c>
      <c r="O52" s="17">
        <f t="shared" si="0"/>
        <v>104</v>
      </c>
      <c r="P52" s="17">
        <f t="shared" si="1"/>
        <v>137</v>
      </c>
      <c r="R52" s="19"/>
      <c r="S52" s="19"/>
      <c r="T52"/>
    </row>
    <row r="53" spans="2:20" ht="23.1" customHeight="1" x14ac:dyDescent="0.25">
      <c r="B53" s="22" t="s">
        <v>80</v>
      </c>
      <c r="C53" s="49">
        <v>26</v>
      </c>
      <c r="D53" s="49">
        <v>38</v>
      </c>
      <c r="E53" s="49">
        <v>8</v>
      </c>
      <c r="F53" s="49">
        <v>6</v>
      </c>
      <c r="G53" s="49">
        <v>0</v>
      </c>
      <c r="H53" s="49">
        <v>0</v>
      </c>
      <c r="I53" s="49">
        <v>10</v>
      </c>
      <c r="J53" s="49">
        <v>3</v>
      </c>
      <c r="K53" s="49">
        <v>0</v>
      </c>
      <c r="L53" s="49">
        <v>1</v>
      </c>
      <c r="M53" s="49">
        <v>36</v>
      </c>
      <c r="N53" s="49">
        <v>0</v>
      </c>
      <c r="O53" s="17">
        <f t="shared" si="0"/>
        <v>92</v>
      </c>
      <c r="P53" s="17">
        <f t="shared" si="1"/>
        <v>128</v>
      </c>
      <c r="R53" s="19"/>
      <c r="S53" s="19"/>
      <c r="T53"/>
    </row>
    <row r="54" spans="2:20" ht="23.1" customHeight="1" x14ac:dyDescent="0.25">
      <c r="B54" s="22" t="s">
        <v>81</v>
      </c>
      <c r="C54" s="49">
        <v>41</v>
      </c>
      <c r="D54" s="49">
        <v>21</v>
      </c>
      <c r="E54" s="49">
        <v>12</v>
      </c>
      <c r="F54" s="49">
        <v>11</v>
      </c>
      <c r="G54" s="49">
        <v>0</v>
      </c>
      <c r="H54" s="49">
        <v>0</v>
      </c>
      <c r="I54" s="49">
        <v>5</v>
      </c>
      <c r="J54" s="49">
        <v>3</v>
      </c>
      <c r="K54" s="49">
        <v>0</v>
      </c>
      <c r="L54" s="49">
        <v>0</v>
      </c>
      <c r="M54" s="49">
        <v>45</v>
      </c>
      <c r="N54" s="49">
        <v>0</v>
      </c>
      <c r="O54" s="17">
        <f t="shared" si="0"/>
        <v>93</v>
      </c>
      <c r="P54" s="17">
        <f t="shared" si="1"/>
        <v>138</v>
      </c>
      <c r="R54" s="19"/>
      <c r="S54" s="19"/>
      <c r="T54"/>
    </row>
    <row r="55" spans="2:20" ht="23.1" customHeight="1" x14ac:dyDescent="0.25">
      <c r="B55" s="22" t="s">
        <v>82</v>
      </c>
      <c r="C55" s="49">
        <v>34</v>
      </c>
      <c r="D55" s="49">
        <v>25</v>
      </c>
      <c r="E55" s="49">
        <v>10</v>
      </c>
      <c r="F55" s="49">
        <v>8</v>
      </c>
      <c r="G55" s="49">
        <v>0</v>
      </c>
      <c r="H55" s="49">
        <v>0</v>
      </c>
      <c r="I55" s="49">
        <v>2</v>
      </c>
      <c r="J55" s="49">
        <v>1</v>
      </c>
      <c r="K55" s="49">
        <v>0</v>
      </c>
      <c r="L55" s="49">
        <v>2</v>
      </c>
      <c r="M55" s="49">
        <v>47</v>
      </c>
      <c r="N55" s="49">
        <v>0</v>
      </c>
      <c r="O55" s="17">
        <f t="shared" si="0"/>
        <v>82</v>
      </c>
      <c r="P55" s="17">
        <f t="shared" si="1"/>
        <v>129</v>
      </c>
      <c r="R55" s="19"/>
      <c r="S55" s="19"/>
      <c r="T55"/>
    </row>
    <row r="56" spans="2:20" ht="23.1" customHeight="1" x14ac:dyDescent="0.25">
      <c r="B56" s="22" t="s">
        <v>83</v>
      </c>
      <c r="C56" s="49">
        <v>48</v>
      </c>
      <c r="D56" s="49">
        <v>23</v>
      </c>
      <c r="E56" s="49">
        <v>3</v>
      </c>
      <c r="F56" s="49">
        <v>11</v>
      </c>
      <c r="G56" s="49">
        <v>1</v>
      </c>
      <c r="H56" s="49">
        <v>1</v>
      </c>
      <c r="I56" s="49">
        <v>4</v>
      </c>
      <c r="J56" s="49">
        <v>1</v>
      </c>
      <c r="K56" s="49">
        <v>0</v>
      </c>
      <c r="L56" s="49">
        <v>1</v>
      </c>
      <c r="M56" s="49">
        <v>49</v>
      </c>
      <c r="N56" s="49">
        <v>0</v>
      </c>
      <c r="O56" s="17">
        <f t="shared" si="0"/>
        <v>93</v>
      </c>
      <c r="P56" s="17">
        <f t="shared" si="1"/>
        <v>142</v>
      </c>
      <c r="R56" s="19"/>
      <c r="S56" s="19"/>
      <c r="T56"/>
    </row>
    <row r="57" spans="2:20" ht="23.1" customHeight="1" x14ac:dyDescent="0.25">
      <c r="B57" s="22" t="s">
        <v>84</v>
      </c>
      <c r="C57" s="49">
        <v>47</v>
      </c>
      <c r="D57" s="49">
        <v>26</v>
      </c>
      <c r="E57" s="49">
        <v>9</v>
      </c>
      <c r="F57" s="49">
        <v>8</v>
      </c>
      <c r="G57" s="49">
        <v>0</v>
      </c>
      <c r="H57" s="49">
        <v>0</v>
      </c>
      <c r="I57" s="49">
        <v>9</v>
      </c>
      <c r="J57" s="49">
        <v>1</v>
      </c>
      <c r="K57" s="49">
        <v>0</v>
      </c>
      <c r="L57" s="49">
        <v>1</v>
      </c>
      <c r="M57" s="49">
        <v>37</v>
      </c>
      <c r="N57" s="49">
        <v>0</v>
      </c>
      <c r="O57" s="17">
        <f t="shared" si="0"/>
        <v>101</v>
      </c>
      <c r="P57" s="17">
        <f t="shared" si="1"/>
        <v>138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1285</v>
      </c>
      <c r="D58" s="16">
        <f t="shared" si="21"/>
        <v>1052</v>
      </c>
      <c r="E58" s="16">
        <f t="shared" si="21"/>
        <v>394</v>
      </c>
      <c r="F58" s="16">
        <f t="shared" si="21"/>
        <v>456</v>
      </c>
      <c r="G58" s="16">
        <f t="shared" si="21"/>
        <v>18</v>
      </c>
      <c r="H58" s="16">
        <f t="shared" si="21"/>
        <v>3</v>
      </c>
      <c r="I58" s="16">
        <f t="shared" si="21"/>
        <v>349</v>
      </c>
      <c r="J58" s="16">
        <f t="shared" si="21"/>
        <v>144</v>
      </c>
      <c r="K58" s="16">
        <f t="shared" si="21"/>
        <v>7</v>
      </c>
      <c r="L58" s="16">
        <f t="shared" si="21"/>
        <v>33</v>
      </c>
      <c r="M58" s="16">
        <f t="shared" si="21"/>
        <v>1449</v>
      </c>
      <c r="N58" s="16">
        <f t="shared" si="21"/>
        <v>3</v>
      </c>
      <c r="O58" s="16">
        <f t="shared" si="21"/>
        <v>3744</v>
      </c>
      <c r="P58" s="16">
        <f t="shared" si="21"/>
        <v>5193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0.24744848834970151</v>
      </c>
      <c r="D59" s="42">
        <f t="shared" si="22"/>
        <v>0.20258039668784902</v>
      </c>
      <c r="E59" s="42">
        <f t="shared" si="22"/>
        <v>7.5871365299441551E-2</v>
      </c>
      <c r="F59" s="42">
        <f t="shared" si="22"/>
        <v>8.7810514153668404E-2</v>
      </c>
      <c r="G59" s="42">
        <f t="shared" si="22"/>
        <v>3.4662045060658577E-3</v>
      </c>
      <c r="H59" s="42">
        <f t="shared" si="22"/>
        <v>5.7770075101097628E-4</v>
      </c>
      <c r="I59" s="42">
        <f t="shared" si="22"/>
        <v>6.720585403427691E-2</v>
      </c>
      <c r="J59" s="42">
        <f t="shared" si="22"/>
        <v>2.7729636048526862E-2</v>
      </c>
      <c r="K59" s="42">
        <f t="shared" si="22"/>
        <v>1.3479684190256115E-3</v>
      </c>
      <c r="L59" s="42">
        <f t="shared" si="22"/>
        <v>6.3547082611207393E-3</v>
      </c>
      <c r="M59" s="42">
        <f t="shared" si="22"/>
        <v>0.27902946273830154</v>
      </c>
      <c r="N59" s="42">
        <f t="shared" si="22"/>
        <v>5.7770075101097628E-4</v>
      </c>
      <c r="R59" s="19"/>
      <c r="S59" s="19"/>
      <c r="T59"/>
    </row>
    <row r="60" spans="2:20" ht="23.1" customHeight="1" x14ac:dyDescent="0.25">
      <c r="B60" s="53" t="s">
        <v>94</v>
      </c>
      <c r="C60" s="43">
        <f t="shared" ref="C60:L60" si="23">C58/$O$58</f>
        <v>0.34321581196581197</v>
      </c>
      <c r="D60" s="43">
        <f t="shared" si="23"/>
        <v>0.28098290598290598</v>
      </c>
      <c r="E60" s="43">
        <f t="shared" si="23"/>
        <v>0.10523504273504274</v>
      </c>
      <c r="F60" s="43">
        <f t="shared" si="23"/>
        <v>0.12179487179487179</v>
      </c>
      <c r="G60" s="43">
        <f t="shared" si="23"/>
        <v>4.807692307692308E-3</v>
      </c>
      <c r="H60" s="43">
        <f t="shared" si="23"/>
        <v>8.0128205128205125E-4</v>
      </c>
      <c r="I60" s="43">
        <f t="shared" si="23"/>
        <v>9.3215811965811968E-2</v>
      </c>
      <c r="J60" s="43">
        <f t="shared" si="23"/>
        <v>3.8461538461538464E-2</v>
      </c>
      <c r="K60" s="43">
        <f t="shared" si="23"/>
        <v>1.8696581196581197E-3</v>
      </c>
      <c r="L60" s="43">
        <f t="shared" si="23"/>
        <v>8.814102564102564E-3</v>
      </c>
      <c r="M60" s="43"/>
      <c r="N60" s="43">
        <f>N58/$O$58</f>
        <v>8.0128205128205125E-4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1:32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1:32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1:32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6"/>
  <sheetViews>
    <sheetView view="pageBreakPreview" zoomScale="60" workbookViewId="0">
      <selection activeCell="N6" sqref="N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tr">
        <f>'[3]24.09.19 Namugongo-Ssonde '!C3:G3</f>
        <v>MCC - C2 - STN073-SONDE ROAD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tr">
        <f>'[3]24.09.19 Namugongo-Ssonde '!D5</f>
        <v>24.09.19</v>
      </c>
      <c r="F5" s="40" t="s">
        <v>1</v>
      </c>
      <c r="G5" s="60" t="str">
        <f>'[3]24.09.19 Namugongo-Ssonde '!G5:H5</f>
        <v>SONDE STATION</v>
      </c>
      <c r="H5" s="61"/>
      <c r="I5" s="14"/>
      <c r="J5" s="2" t="s">
        <v>5</v>
      </c>
      <c r="K5" s="60" t="str">
        <f>'[3]24.09.19 Namugongo-Ssonde '!K5:L5</f>
        <v>Amony Bella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190</v>
      </c>
      <c r="E6" s="67"/>
      <c r="F6" s="2" t="s">
        <v>2</v>
      </c>
      <c r="G6" s="66" t="s">
        <v>192</v>
      </c>
      <c r="H6" s="67"/>
      <c r="J6" s="2" t="s">
        <v>21</v>
      </c>
      <c r="K6" s="60" t="str">
        <f>'[3]24.09.19 Namugongo-Ssonde '!K6:L6</f>
        <v>Tracy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44</v>
      </c>
      <c r="D10" s="49">
        <v>12</v>
      </c>
      <c r="E10" s="49">
        <v>11</v>
      </c>
      <c r="F10" s="49">
        <v>12</v>
      </c>
      <c r="G10" s="49">
        <v>1</v>
      </c>
      <c r="H10" s="49">
        <v>0</v>
      </c>
      <c r="I10" s="49">
        <v>6</v>
      </c>
      <c r="J10" s="49">
        <v>1</v>
      </c>
      <c r="K10" s="49">
        <v>1</v>
      </c>
      <c r="L10" s="49">
        <v>0</v>
      </c>
      <c r="M10" s="49">
        <v>32</v>
      </c>
      <c r="N10" s="49">
        <v>0</v>
      </c>
      <c r="O10" s="17">
        <f t="shared" ref="O10:O57" si="0">SUM(C10:L10,N10)</f>
        <v>88</v>
      </c>
      <c r="P10" s="17">
        <f t="shared" ref="P10:P57" si="1">SUM(C10:N10)</f>
        <v>120</v>
      </c>
      <c r="R10" s="1" t="s">
        <v>6</v>
      </c>
      <c r="S10" s="17">
        <f t="shared" ref="S10:AF10" si="2">SUM(C10:C13)</f>
        <v>150</v>
      </c>
      <c r="T10" s="17">
        <f t="shared" si="2"/>
        <v>62</v>
      </c>
      <c r="U10" s="17">
        <f t="shared" si="2"/>
        <v>37</v>
      </c>
      <c r="V10" s="17">
        <f t="shared" si="2"/>
        <v>59</v>
      </c>
      <c r="W10" s="17">
        <f t="shared" si="2"/>
        <v>4</v>
      </c>
      <c r="X10" s="17">
        <f t="shared" si="2"/>
        <v>1</v>
      </c>
      <c r="Y10" s="17">
        <f t="shared" si="2"/>
        <v>16</v>
      </c>
      <c r="Z10" s="17">
        <f t="shared" si="2"/>
        <v>16</v>
      </c>
      <c r="AA10" s="17">
        <f t="shared" si="2"/>
        <v>6</v>
      </c>
      <c r="AB10" s="17">
        <f t="shared" si="2"/>
        <v>3</v>
      </c>
      <c r="AC10" s="17">
        <f t="shared" si="2"/>
        <v>145</v>
      </c>
      <c r="AD10" s="17">
        <f t="shared" si="2"/>
        <v>0</v>
      </c>
      <c r="AE10" s="30">
        <f t="shared" si="2"/>
        <v>354</v>
      </c>
      <c r="AF10" s="30">
        <f t="shared" si="2"/>
        <v>499</v>
      </c>
    </row>
    <row r="11" spans="2:32" s="6" customFormat="1" ht="23.1" customHeight="1" x14ac:dyDescent="0.25">
      <c r="B11" s="22" t="s">
        <v>38</v>
      </c>
      <c r="C11" s="49">
        <v>32</v>
      </c>
      <c r="D11" s="49">
        <v>20</v>
      </c>
      <c r="E11" s="49">
        <v>7</v>
      </c>
      <c r="F11" s="49">
        <v>10</v>
      </c>
      <c r="G11" s="49">
        <v>2</v>
      </c>
      <c r="H11" s="49">
        <v>0</v>
      </c>
      <c r="I11" s="49">
        <v>4</v>
      </c>
      <c r="J11" s="49">
        <v>2</v>
      </c>
      <c r="K11" s="49">
        <v>1</v>
      </c>
      <c r="L11" s="49">
        <v>0</v>
      </c>
      <c r="M11" s="49">
        <v>38</v>
      </c>
      <c r="N11" s="49">
        <v>0</v>
      </c>
      <c r="O11" s="17">
        <f t="shared" si="0"/>
        <v>78</v>
      </c>
      <c r="P11" s="17">
        <f t="shared" si="1"/>
        <v>116</v>
      </c>
      <c r="R11" s="1" t="s">
        <v>7</v>
      </c>
      <c r="S11" s="17">
        <f t="shared" ref="S11:AF11" si="3">SUM(C14:C17)</f>
        <v>148</v>
      </c>
      <c r="T11" s="17">
        <f t="shared" si="3"/>
        <v>71</v>
      </c>
      <c r="U11" s="17">
        <f t="shared" si="3"/>
        <v>30</v>
      </c>
      <c r="V11" s="17">
        <f t="shared" si="3"/>
        <v>36</v>
      </c>
      <c r="W11" s="17">
        <f t="shared" si="3"/>
        <v>1</v>
      </c>
      <c r="X11" s="17">
        <f t="shared" si="3"/>
        <v>0</v>
      </c>
      <c r="Y11" s="17">
        <f t="shared" si="3"/>
        <v>12</v>
      </c>
      <c r="Z11" s="17">
        <f t="shared" si="3"/>
        <v>5</v>
      </c>
      <c r="AA11" s="17">
        <f t="shared" si="3"/>
        <v>3</v>
      </c>
      <c r="AB11" s="17">
        <f t="shared" si="3"/>
        <v>1</v>
      </c>
      <c r="AC11" s="17">
        <f t="shared" si="3"/>
        <v>157</v>
      </c>
      <c r="AD11" s="17">
        <f t="shared" si="3"/>
        <v>0</v>
      </c>
      <c r="AE11" s="30">
        <f t="shared" si="3"/>
        <v>307</v>
      </c>
      <c r="AF11" s="30">
        <f t="shared" si="3"/>
        <v>464</v>
      </c>
    </row>
    <row r="12" spans="2:32" ht="23.1" customHeight="1" x14ac:dyDescent="0.25">
      <c r="B12" s="22" t="s">
        <v>39</v>
      </c>
      <c r="C12" s="49">
        <v>35</v>
      </c>
      <c r="D12" s="49">
        <v>19</v>
      </c>
      <c r="E12" s="49">
        <v>10</v>
      </c>
      <c r="F12" s="49">
        <v>16</v>
      </c>
      <c r="G12" s="49">
        <v>1</v>
      </c>
      <c r="H12" s="49">
        <v>1</v>
      </c>
      <c r="I12" s="49">
        <v>3</v>
      </c>
      <c r="J12" s="49">
        <v>3</v>
      </c>
      <c r="K12" s="49">
        <v>1</v>
      </c>
      <c r="L12" s="49">
        <v>3</v>
      </c>
      <c r="M12" s="49">
        <v>27</v>
      </c>
      <c r="N12" s="49">
        <v>0</v>
      </c>
      <c r="O12" s="17">
        <f t="shared" si="0"/>
        <v>92</v>
      </c>
      <c r="P12" s="17">
        <f t="shared" si="1"/>
        <v>119</v>
      </c>
      <c r="R12" s="1" t="s">
        <v>8</v>
      </c>
      <c r="S12" s="17">
        <f t="shared" ref="S12:AF12" si="4">SUM(C18:C21)</f>
        <v>137</v>
      </c>
      <c r="T12" s="17">
        <f t="shared" si="4"/>
        <v>53</v>
      </c>
      <c r="U12" s="17">
        <f t="shared" si="4"/>
        <v>40</v>
      </c>
      <c r="V12" s="17">
        <f t="shared" si="4"/>
        <v>46</v>
      </c>
      <c r="W12" s="17">
        <f t="shared" si="4"/>
        <v>0</v>
      </c>
      <c r="X12" s="17">
        <f t="shared" si="4"/>
        <v>0</v>
      </c>
      <c r="Y12" s="17">
        <f t="shared" si="4"/>
        <v>19</v>
      </c>
      <c r="Z12" s="17">
        <f t="shared" si="4"/>
        <v>3</v>
      </c>
      <c r="AA12" s="17">
        <f t="shared" si="4"/>
        <v>7</v>
      </c>
      <c r="AB12" s="17">
        <f t="shared" si="4"/>
        <v>0</v>
      </c>
      <c r="AC12" s="17">
        <f t="shared" si="4"/>
        <v>153</v>
      </c>
      <c r="AD12" s="17">
        <f t="shared" si="4"/>
        <v>0</v>
      </c>
      <c r="AE12" s="30">
        <f t="shared" si="4"/>
        <v>305</v>
      </c>
      <c r="AF12" s="30">
        <f t="shared" si="4"/>
        <v>458</v>
      </c>
    </row>
    <row r="13" spans="2:32" ht="23.1" customHeight="1" x14ac:dyDescent="0.25">
      <c r="B13" s="22" t="s">
        <v>40</v>
      </c>
      <c r="C13" s="49">
        <v>39</v>
      </c>
      <c r="D13" s="49">
        <v>11</v>
      </c>
      <c r="E13" s="49">
        <v>9</v>
      </c>
      <c r="F13" s="49">
        <v>21</v>
      </c>
      <c r="G13" s="49">
        <v>0</v>
      </c>
      <c r="H13" s="49">
        <v>0</v>
      </c>
      <c r="I13" s="49">
        <v>3</v>
      </c>
      <c r="J13" s="49">
        <v>10</v>
      </c>
      <c r="K13" s="49">
        <v>3</v>
      </c>
      <c r="L13" s="49">
        <v>0</v>
      </c>
      <c r="M13" s="49">
        <v>48</v>
      </c>
      <c r="N13" s="49">
        <v>0</v>
      </c>
      <c r="O13" s="17">
        <f t="shared" si="0"/>
        <v>96</v>
      </c>
      <c r="P13" s="17">
        <f t="shared" si="1"/>
        <v>144</v>
      </c>
      <c r="R13" s="1" t="s">
        <v>9</v>
      </c>
      <c r="S13" s="17">
        <f t="shared" ref="S13:AF13" si="5">SUM(C22:C25)</f>
        <v>97</v>
      </c>
      <c r="T13" s="17">
        <f t="shared" si="5"/>
        <v>46</v>
      </c>
      <c r="U13" s="17">
        <f t="shared" si="5"/>
        <v>28</v>
      </c>
      <c r="V13" s="17">
        <f t="shared" si="5"/>
        <v>40</v>
      </c>
      <c r="W13" s="17">
        <f t="shared" si="5"/>
        <v>1</v>
      </c>
      <c r="X13" s="17">
        <f t="shared" si="5"/>
        <v>0</v>
      </c>
      <c r="Y13" s="17">
        <f t="shared" si="5"/>
        <v>13</v>
      </c>
      <c r="Z13" s="17">
        <f t="shared" si="5"/>
        <v>6</v>
      </c>
      <c r="AA13" s="17">
        <f t="shared" si="5"/>
        <v>5</v>
      </c>
      <c r="AB13" s="17">
        <f t="shared" si="5"/>
        <v>0</v>
      </c>
      <c r="AC13" s="17">
        <f t="shared" si="5"/>
        <v>114</v>
      </c>
      <c r="AD13" s="17">
        <f t="shared" si="5"/>
        <v>0</v>
      </c>
      <c r="AE13" s="30">
        <f t="shared" si="5"/>
        <v>236</v>
      </c>
      <c r="AF13" s="30">
        <f t="shared" si="5"/>
        <v>350</v>
      </c>
    </row>
    <row r="14" spans="2:32" ht="23.1" customHeight="1" x14ac:dyDescent="0.25">
      <c r="B14" s="22" t="s">
        <v>41</v>
      </c>
      <c r="C14" s="49">
        <v>35</v>
      </c>
      <c r="D14" s="49">
        <v>16</v>
      </c>
      <c r="E14" s="49">
        <v>13</v>
      </c>
      <c r="F14" s="49">
        <v>8</v>
      </c>
      <c r="G14" s="49">
        <v>0</v>
      </c>
      <c r="H14" s="49">
        <v>0</v>
      </c>
      <c r="I14" s="49">
        <v>0</v>
      </c>
      <c r="J14" s="49">
        <v>2</v>
      </c>
      <c r="K14" s="49">
        <v>0</v>
      </c>
      <c r="L14" s="49">
        <v>1</v>
      </c>
      <c r="M14" s="49">
        <v>42</v>
      </c>
      <c r="N14" s="49">
        <v>0</v>
      </c>
      <c r="O14" s="17">
        <f t="shared" si="0"/>
        <v>75</v>
      </c>
      <c r="P14" s="17">
        <f t="shared" si="1"/>
        <v>117</v>
      </c>
      <c r="R14" s="1" t="s">
        <v>10</v>
      </c>
      <c r="S14" s="17">
        <f t="shared" ref="S14:AF14" si="6">SUM(C26:C29)</f>
        <v>98</v>
      </c>
      <c r="T14" s="17">
        <f t="shared" si="6"/>
        <v>55</v>
      </c>
      <c r="U14" s="17">
        <f t="shared" si="6"/>
        <v>24</v>
      </c>
      <c r="V14" s="17">
        <f t="shared" si="6"/>
        <v>32</v>
      </c>
      <c r="W14" s="17">
        <f t="shared" si="6"/>
        <v>0</v>
      </c>
      <c r="X14" s="17">
        <f t="shared" si="6"/>
        <v>1</v>
      </c>
      <c r="Y14" s="17">
        <f t="shared" si="6"/>
        <v>32</v>
      </c>
      <c r="Z14" s="17">
        <f t="shared" si="6"/>
        <v>7</v>
      </c>
      <c r="AA14" s="17">
        <f t="shared" si="6"/>
        <v>5</v>
      </c>
      <c r="AB14" s="17">
        <f t="shared" si="6"/>
        <v>2</v>
      </c>
      <c r="AC14" s="17">
        <f t="shared" si="6"/>
        <v>122</v>
      </c>
      <c r="AD14" s="17">
        <f t="shared" si="6"/>
        <v>0</v>
      </c>
      <c r="AE14" s="30">
        <f t="shared" si="6"/>
        <v>256</v>
      </c>
      <c r="AF14" s="30">
        <f t="shared" si="6"/>
        <v>378</v>
      </c>
    </row>
    <row r="15" spans="2:32" ht="23.1" customHeight="1" x14ac:dyDescent="0.25">
      <c r="B15" s="22" t="s">
        <v>42</v>
      </c>
      <c r="C15" s="49">
        <v>37</v>
      </c>
      <c r="D15" s="49">
        <v>21</v>
      </c>
      <c r="E15" s="49">
        <v>6</v>
      </c>
      <c r="F15" s="49">
        <v>9</v>
      </c>
      <c r="G15" s="49">
        <v>1</v>
      </c>
      <c r="H15" s="49">
        <v>0</v>
      </c>
      <c r="I15" s="49">
        <v>5</v>
      </c>
      <c r="J15" s="49">
        <v>1</v>
      </c>
      <c r="K15" s="49">
        <v>1</v>
      </c>
      <c r="L15" s="49">
        <v>0</v>
      </c>
      <c r="M15" s="49">
        <v>49</v>
      </c>
      <c r="N15" s="49">
        <v>0</v>
      </c>
      <c r="O15" s="17">
        <f t="shared" si="0"/>
        <v>81</v>
      </c>
      <c r="P15" s="17">
        <f t="shared" si="1"/>
        <v>130</v>
      </c>
      <c r="R15" s="1" t="s">
        <v>11</v>
      </c>
      <c r="S15" s="17">
        <f t="shared" ref="S15:AF15" si="7">SUM(C30:C33)</f>
        <v>107</v>
      </c>
      <c r="T15" s="17">
        <f t="shared" si="7"/>
        <v>38</v>
      </c>
      <c r="U15" s="17">
        <f t="shared" si="7"/>
        <v>28</v>
      </c>
      <c r="V15" s="17">
        <f t="shared" si="7"/>
        <v>31</v>
      </c>
      <c r="W15" s="17">
        <f t="shared" si="7"/>
        <v>0</v>
      </c>
      <c r="X15" s="17">
        <f t="shared" si="7"/>
        <v>0</v>
      </c>
      <c r="Y15" s="17">
        <f t="shared" si="7"/>
        <v>33</v>
      </c>
      <c r="Z15" s="17">
        <f t="shared" si="7"/>
        <v>6</v>
      </c>
      <c r="AA15" s="17">
        <f t="shared" si="7"/>
        <v>8</v>
      </c>
      <c r="AB15" s="17">
        <f t="shared" si="7"/>
        <v>0</v>
      </c>
      <c r="AC15" s="17">
        <f t="shared" si="7"/>
        <v>90</v>
      </c>
      <c r="AD15" s="17">
        <f t="shared" si="7"/>
        <v>0</v>
      </c>
      <c r="AE15" s="30">
        <f t="shared" si="7"/>
        <v>251</v>
      </c>
      <c r="AF15" s="30">
        <f t="shared" si="7"/>
        <v>341</v>
      </c>
    </row>
    <row r="16" spans="2:32" ht="23.1" customHeight="1" x14ac:dyDescent="0.25">
      <c r="B16" s="22" t="s">
        <v>43</v>
      </c>
      <c r="C16" s="49">
        <v>31</v>
      </c>
      <c r="D16" s="49">
        <v>16</v>
      </c>
      <c r="E16" s="49">
        <v>6</v>
      </c>
      <c r="F16" s="49">
        <v>10</v>
      </c>
      <c r="G16" s="49">
        <v>0</v>
      </c>
      <c r="H16" s="49">
        <v>0</v>
      </c>
      <c r="I16" s="49">
        <v>5</v>
      </c>
      <c r="J16" s="49">
        <v>1</v>
      </c>
      <c r="K16" s="49">
        <v>1</v>
      </c>
      <c r="L16" s="49">
        <v>0</v>
      </c>
      <c r="M16" s="49">
        <v>34</v>
      </c>
      <c r="N16" s="49">
        <v>0</v>
      </c>
      <c r="O16" s="17">
        <f t="shared" si="0"/>
        <v>70</v>
      </c>
      <c r="P16" s="17">
        <f t="shared" si="1"/>
        <v>104</v>
      </c>
      <c r="R16" s="1" t="s">
        <v>12</v>
      </c>
      <c r="S16" s="17">
        <f t="shared" ref="S16:AF16" si="8">SUM(C34:C37)</f>
        <v>104</v>
      </c>
      <c r="T16" s="17">
        <f t="shared" si="8"/>
        <v>39</v>
      </c>
      <c r="U16" s="17">
        <f t="shared" si="8"/>
        <v>19</v>
      </c>
      <c r="V16" s="17">
        <f t="shared" si="8"/>
        <v>30</v>
      </c>
      <c r="W16" s="17">
        <f t="shared" si="8"/>
        <v>0</v>
      </c>
      <c r="X16" s="17">
        <f t="shared" si="8"/>
        <v>1</v>
      </c>
      <c r="Y16" s="17">
        <f t="shared" si="8"/>
        <v>29</v>
      </c>
      <c r="Z16" s="17">
        <f t="shared" si="8"/>
        <v>5</v>
      </c>
      <c r="AA16" s="17">
        <f t="shared" si="8"/>
        <v>7</v>
      </c>
      <c r="AB16" s="17">
        <f t="shared" si="8"/>
        <v>1</v>
      </c>
      <c r="AC16" s="17">
        <f t="shared" si="8"/>
        <v>70</v>
      </c>
      <c r="AD16" s="17">
        <f t="shared" si="8"/>
        <v>0</v>
      </c>
      <c r="AE16" s="30">
        <f t="shared" si="8"/>
        <v>235</v>
      </c>
      <c r="AF16" s="30">
        <f t="shared" si="8"/>
        <v>305</v>
      </c>
    </row>
    <row r="17" spans="2:32" ht="23.1" customHeight="1" x14ac:dyDescent="0.25">
      <c r="B17" s="22" t="s">
        <v>44</v>
      </c>
      <c r="C17" s="49">
        <v>45</v>
      </c>
      <c r="D17" s="49">
        <v>18</v>
      </c>
      <c r="E17" s="49">
        <v>5</v>
      </c>
      <c r="F17" s="49">
        <v>9</v>
      </c>
      <c r="G17" s="49">
        <v>0</v>
      </c>
      <c r="H17" s="49">
        <v>0</v>
      </c>
      <c r="I17" s="49">
        <v>2</v>
      </c>
      <c r="J17" s="49">
        <v>1</v>
      </c>
      <c r="K17" s="49">
        <v>1</v>
      </c>
      <c r="L17" s="49">
        <v>0</v>
      </c>
      <c r="M17" s="49">
        <v>32</v>
      </c>
      <c r="N17" s="49">
        <v>0</v>
      </c>
      <c r="O17" s="17">
        <f t="shared" si="0"/>
        <v>81</v>
      </c>
      <c r="P17" s="17">
        <f t="shared" si="1"/>
        <v>113</v>
      </c>
      <c r="R17" s="1" t="s">
        <v>13</v>
      </c>
      <c r="S17" s="17">
        <f t="shared" ref="S17:AF17" si="9">SUM(C38:C41)</f>
        <v>87</v>
      </c>
      <c r="T17" s="17">
        <f t="shared" si="9"/>
        <v>47</v>
      </c>
      <c r="U17" s="17">
        <f t="shared" si="9"/>
        <v>17</v>
      </c>
      <c r="V17" s="17">
        <f t="shared" si="9"/>
        <v>33</v>
      </c>
      <c r="W17" s="17">
        <f t="shared" si="9"/>
        <v>0</v>
      </c>
      <c r="X17" s="17">
        <f t="shared" si="9"/>
        <v>0</v>
      </c>
      <c r="Y17" s="17">
        <f t="shared" si="9"/>
        <v>35</v>
      </c>
      <c r="Z17" s="17">
        <f t="shared" si="9"/>
        <v>2</v>
      </c>
      <c r="AA17" s="17">
        <f t="shared" si="9"/>
        <v>10</v>
      </c>
      <c r="AB17" s="17">
        <f t="shared" si="9"/>
        <v>4</v>
      </c>
      <c r="AC17" s="17">
        <f t="shared" si="9"/>
        <v>70</v>
      </c>
      <c r="AD17" s="17">
        <f t="shared" si="9"/>
        <v>0</v>
      </c>
      <c r="AE17" s="30">
        <f t="shared" si="9"/>
        <v>235</v>
      </c>
      <c r="AF17" s="30">
        <f t="shared" si="9"/>
        <v>305</v>
      </c>
    </row>
    <row r="18" spans="2:32" ht="23.1" customHeight="1" x14ac:dyDescent="0.25">
      <c r="B18" s="22" t="s">
        <v>45</v>
      </c>
      <c r="C18" s="49">
        <v>35</v>
      </c>
      <c r="D18" s="49">
        <v>11</v>
      </c>
      <c r="E18" s="49">
        <v>9</v>
      </c>
      <c r="F18" s="49">
        <v>13</v>
      </c>
      <c r="G18" s="49">
        <v>0</v>
      </c>
      <c r="H18" s="49">
        <v>0</v>
      </c>
      <c r="I18" s="49">
        <v>1</v>
      </c>
      <c r="J18" s="49">
        <v>0</v>
      </c>
      <c r="K18" s="49">
        <v>0</v>
      </c>
      <c r="L18" s="49">
        <v>0</v>
      </c>
      <c r="M18" s="49">
        <v>43</v>
      </c>
      <c r="N18" s="49">
        <v>0</v>
      </c>
      <c r="O18" s="17">
        <f t="shared" si="0"/>
        <v>69</v>
      </c>
      <c r="P18" s="17">
        <f t="shared" si="1"/>
        <v>112</v>
      </c>
      <c r="R18" s="1" t="s">
        <v>14</v>
      </c>
      <c r="S18" s="17">
        <f t="shared" ref="S18:AF18" si="10">SUM(C42:C45)</f>
        <v>120</v>
      </c>
      <c r="T18" s="17">
        <f t="shared" si="10"/>
        <v>62</v>
      </c>
      <c r="U18" s="17">
        <f t="shared" si="10"/>
        <v>30</v>
      </c>
      <c r="V18" s="17">
        <f t="shared" si="10"/>
        <v>44</v>
      </c>
      <c r="W18" s="17">
        <f t="shared" si="10"/>
        <v>0</v>
      </c>
      <c r="X18" s="17">
        <f t="shared" si="10"/>
        <v>0</v>
      </c>
      <c r="Y18" s="17">
        <f t="shared" si="10"/>
        <v>24</v>
      </c>
      <c r="Z18" s="17">
        <f t="shared" si="10"/>
        <v>9</v>
      </c>
      <c r="AA18" s="17">
        <f t="shared" si="10"/>
        <v>7</v>
      </c>
      <c r="AB18" s="17">
        <f t="shared" si="10"/>
        <v>1</v>
      </c>
      <c r="AC18" s="17">
        <f t="shared" si="10"/>
        <v>111</v>
      </c>
      <c r="AD18" s="17">
        <f t="shared" si="10"/>
        <v>0</v>
      </c>
      <c r="AE18" s="30">
        <f t="shared" si="10"/>
        <v>297</v>
      </c>
      <c r="AF18" s="30">
        <f t="shared" si="10"/>
        <v>408</v>
      </c>
    </row>
    <row r="19" spans="2:32" ht="23.1" customHeight="1" x14ac:dyDescent="0.25">
      <c r="B19" s="22" t="s">
        <v>46</v>
      </c>
      <c r="C19" s="49">
        <v>41</v>
      </c>
      <c r="D19" s="49">
        <v>18</v>
      </c>
      <c r="E19" s="49">
        <v>10</v>
      </c>
      <c r="F19" s="49">
        <v>12</v>
      </c>
      <c r="G19" s="49">
        <v>0</v>
      </c>
      <c r="H19" s="49">
        <v>0</v>
      </c>
      <c r="I19" s="49">
        <v>8</v>
      </c>
      <c r="J19" s="49">
        <v>1</v>
      </c>
      <c r="K19" s="49">
        <v>1</v>
      </c>
      <c r="L19" s="49">
        <v>0</v>
      </c>
      <c r="M19" s="49">
        <v>43</v>
      </c>
      <c r="N19" s="49">
        <v>0</v>
      </c>
      <c r="O19" s="17">
        <f t="shared" si="0"/>
        <v>91</v>
      </c>
      <c r="P19" s="17">
        <f t="shared" si="1"/>
        <v>134</v>
      </c>
      <c r="R19" s="1" t="s">
        <v>15</v>
      </c>
      <c r="S19" s="17">
        <f t="shared" ref="S19:AF19" si="11">SUM(C46:C49)</f>
        <v>128</v>
      </c>
      <c r="T19" s="17">
        <f t="shared" si="11"/>
        <v>78</v>
      </c>
      <c r="U19" s="17">
        <f t="shared" si="11"/>
        <v>49</v>
      </c>
      <c r="V19" s="17">
        <f t="shared" si="11"/>
        <v>50</v>
      </c>
      <c r="W19" s="17">
        <f t="shared" si="11"/>
        <v>7</v>
      </c>
      <c r="X19" s="17">
        <f t="shared" si="11"/>
        <v>0</v>
      </c>
      <c r="Y19" s="17">
        <f t="shared" si="11"/>
        <v>33</v>
      </c>
      <c r="Z19" s="17">
        <f t="shared" si="11"/>
        <v>13</v>
      </c>
      <c r="AA19" s="17">
        <f t="shared" si="11"/>
        <v>7</v>
      </c>
      <c r="AB19" s="17">
        <f t="shared" si="11"/>
        <v>3</v>
      </c>
      <c r="AC19" s="17">
        <f t="shared" si="11"/>
        <v>120</v>
      </c>
      <c r="AD19" s="17">
        <f t="shared" si="11"/>
        <v>0</v>
      </c>
      <c r="AE19" s="30">
        <f t="shared" si="11"/>
        <v>368</v>
      </c>
      <c r="AF19" s="30">
        <f t="shared" si="11"/>
        <v>488</v>
      </c>
    </row>
    <row r="20" spans="2:32" ht="23.1" customHeight="1" x14ac:dyDescent="0.25">
      <c r="B20" s="22" t="s">
        <v>47</v>
      </c>
      <c r="C20" s="49">
        <v>26</v>
      </c>
      <c r="D20" s="49">
        <v>9</v>
      </c>
      <c r="E20" s="49">
        <v>10</v>
      </c>
      <c r="F20" s="49">
        <v>9</v>
      </c>
      <c r="G20" s="49">
        <v>0</v>
      </c>
      <c r="H20" s="49">
        <v>0</v>
      </c>
      <c r="I20" s="49">
        <v>7</v>
      </c>
      <c r="J20" s="49">
        <v>0</v>
      </c>
      <c r="K20" s="49">
        <v>2</v>
      </c>
      <c r="L20" s="49">
        <v>0</v>
      </c>
      <c r="M20" s="49">
        <v>30</v>
      </c>
      <c r="N20" s="49">
        <v>0</v>
      </c>
      <c r="O20" s="17">
        <f t="shared" si="0"/>
        <v>63</v>
      </c>
      <c r="P20" s="17">
        <f t="shared" si="1"/>
        <v>93</v>
      </c>
      <c r="R20" s="1" t="s">
        <v>16</v>
      </c>
      <c r="S20" s="17">
        <f t="shared" ref="S20:AF20" si="12">SUM(C50:C53)</f>
        <v>166</v>
      </c>
      <c r="T20" s="17">
        <f t="shared" si="12"/>
        <v>89</v>
      </c>
      <c r="U20" s="17">
        <f t="shared" si="12"/>
        <v>32</v>
      </c>
      <c r="V20" s="17">
        <f t="shared" si="12"/>
        <v>58</v>
      </c>
      <c r="W20" s="17">
        <f t="shared" si="12"/>
        <v>7</v>
      </c>
      <c r="X20" s="17">
        <f t="shared" si="12"/>
        <v>0</v>
      </c>
      <c r="Y20" s="17">
        <f t="shared" si="12"/>
        <v>37</v>
      </c>
      <c r="Z20" s="17">
        <f t="shared" si="12"/>
        <v>10</v>
      </c>
      <c r="AA20" s="17">
        <f t="shared" si="12"/>
        <v>7</v>
      </c>
      <c r="AB20" s="17">
        <f t="shared" si="12"/>
        <v>0</v>
      </c>
      <c r="AC20" s="17">
        <f t="shared" si="12"/>
        <v>154</v>
      </c>
      <c r="AD20" s="17">
        <f t="shared" si="12"/>
        <v>0</v>
      </c>
      <c r="AE20" s="30">
        <f t="shared" si="12"/>
        <v>406</v>
      </c>
      <c r="AF20" s="30">
        <f t="shared" si="12"/>
        <v>560</v>
      </c>
    </row>
    <row r="21" spans="2:32" ht="23.1" customHeight="1" x14ac:dyDescent="0.25">
      <c r="B21" s="22" t="s">
        <v>48</v>
      </c>
      <c r="C21" s="49">
        <v>35</v>
      </c>
      <c r="D21" s="49">
        <v>15</v>
      </c>
      <c r="E21" s="49">
        <v>11</v>
      </c>
      <c r="F21" s="49">
        <v>12</v>
      </c>
      <c r="G21" s="49">
        <v>0</v>
      </c>
      <c r="H21" s="49">
        <v>0</v>
      </c>
      <c r="I21" s="49">
        <v>3</v>
      </c>
      <c r="J21" s="49">
        <v>2</v>
      </c>
      <c r="K21" s="49">
        <v>4</v>
      </c>
      <c r="L21" s="49">
        <v>0</v>
      </c>
      <c r="M21" s="49">
        <v>37</v>
      </c>
      <c r="N21" s="49">
        <v>0</v>
      </c>
      <c r="O21" s="17">
        <f t="shared" si="0"/>
        <v>82</v>
      </c>
      <c r="P21" s="17">
        <f t="shared" si="1"/>
        <v>119</v>
      </c>
      <c r="R21" s="35" t="s">
        <v>20</v>
      </c>
      <c r="S21" s="33">
        <f t="shared" ref="S21:AF21" si="13">SUM(C54:C57)</f>
        <v>162</v>
      </c>
      <c r="T21" s="17">
        <f t="shared" si="13"/>
        <v>51</v>
      </c>
      <c r="U21" s="17">
        <f t="shared" si="13"/>
        <v>28</v>
      </c>
      <c r="V21" s="17">
        <f t="shared" si="13"/>
        <v>60</v>
      </c>
      <c r="W21" s="17">
        <f t="shared" si="13"/>
        <v>1</v>
      </c>
      <c r="X21" s="17">
        <f t="shared" si="13"/>
        <v>0</v>
      </c>
      <c r="Y21" s="17">
        <f t="shared" si="13"/>
        <v>17</v>
      </c>
      <c r="Z21" s="17">
        <f t="shared" si="13"/>
        <v>5</v>
      </c>
      <c r="AA21" s="17">
        <f t="shared" si="13"/>
        <v>3</v>
      </c>
      <c r="AB21" s="17">
        <f t="shared" si="13"/>
        <v>0</v>
      </c>
      <c r="AC21" s="17">
        <f t="shared" si="13"/>
        <v>155</v>
      </c>
      <c r="AD21" s="17">
        <f t="shared" si="13"/>
        <v>0</v>
      </c>
      <c r="AE21" s="30">
        <f t="shared" si="13"/>
        <v>327</v>
      </c>
      <c r="AF21" s="30">
        <f t="shared" si="13"/>
        <v>482</v>
      </c>
    </row>
    <row r="22" spans="2:32" ht="23.1" customHeight="1" x14ac:dyDescent="0.25">
      <c r="B22" s="22" t="s">
        <v>49</v>
      </c>
      <c r="C22" s="49">
        <v>28</v>
      </c>
      <c r="D22" s="49">
        <v>8</v>
      </c>
      <c r="E22" s="49">
        <v>7</v>
      </c>
      <c r="F22" s="49">
        <v>16</v>
      </c>
      <c r="G22" s="49">
        <v>1</v>
      </c>
      <c r="H22" s="49">
        <v>0</v>
      </c>
      <c r="I22" s="49">
        <v>1</v>
      </c>
      <c r="J22" s="49">
        <v>0</v>
      </c>
      <c r="K22" s="49">
        <v>1</v>
      </c>
      <c r="L22" s="49">
        <v>0</v>
      </c>
      <c r="M22" s="49">
        <v>30</v>
      </c>
      <c r="N22" s="49">
        <v>0</v>
      </c>
      <c r="O22" s="17">
        <f t="shared" si="0"/>
        <v>62</v>
      </c>
      <c r="P22" s="17">
        <f t="shared" si="1"/>
        <v>92</v>
      </c>
      <c r="R22" s="50" t="s">
        <v>90</v>
      </c>
      <c r="S22" s="51">
        <f>MAX(S10:S12)</f>
        <v>150</v>
      </c>
      <c r="T22" s="51">
        <f t="shared" ref="T22:AF22" si="14">MAX(T10:T12)</f>
        <v>71</v>
      </c>
      <c r="U22" s="51">
        <f t="shared" si="14"/>
        <v>40</v>
      </c>
      <c r="V22" s="51">
        <f t="shared" si="14"/>
        <v>59</v>
      </c>
      <c r="W22" s="51">
        <f t="shared" si="14"/>
        <v>4</v>
      </c>
      <c r="X22" s="51">
        <f t="shared" si="14"/>
        <v>1</v>
      </c>
      <c r="Y22" s="51">
        <f t="shared" si="14"/>
        <v>19</v>
      </c>
      <c r="Z22" s="51">
        <f t="shared" si="14"/>
        <v>16</v>
      </c>
      <c r="AA22" s="51">
        <f t="shared" si="14"/>
        <v>7</v>
      </c>
      <c r="AB22" s="51">
        <f t="shared" si="14"/>
        <v>3</v>
      </c>
      <c r="AC22" s="51">
        <f t="shared" si="14"/>
        <v>157</v>
      </c>
      <c r="AD22" s="51">
        <f t="shared" si="14"/>
        <v>0</v>
      </c>
      <c r="AE22" s="39">
        <f t="shared" si="14"/>
        <v>354</v>
      </c>
      <c r="AF22" s="39">
        <f t="shared" si="14"/>
        <v>499</v>
      </c>
    </row>
    <row r="23" spans="2:32" ht="23.1" customHeight="1" x14ac:dyDescent="0.25">
      <c r="B23" s="22" t="s">
        <v>50</v>
      </c>
      <c r="C23" s="49">
        <v>14</v>
      </c>
      <c r="D23" s="49">
        <v>11</v>
      </c>
      <c r="E23" s="49">
        <v>9</v>
      </c>
      <c r="F23" s="49">
        <v>11</v>
      </c>
      <c r="G23" s="49">
        <v>0</v>
      </c>
      <c r="H23" s="49">
        <v>0</v>
      </c>
      <c r="I23" s="49">
        <v>5</v>
      </c>
      <c r="J23" s="49">
        <v>1</v>
      </c>
      <c r="K23" s="49">
        <v>1</v>
      </c>
      <c r="L23" s="49">
        <v>0</v>
      </c>
      <c r="M23" s="49">
        <v>26</v>
      </c>
      <c r="N23" s="49">
        <v>0</v>
      </c>
      <c r="O23" s="17">
        <f t="shared" si="0"/>
        <v>52</v>
      </c>
      <c r="P23" s="17">
        <f t="shared" si="1"/>
        <v>78</v>
      </c>
      <c r="R23" s="50" t="s">
        <v>91</v>
      </c>
      <c r="S23" s="51">
        <f>MAX(S13:S18)</f>
        <v>120</v>
      </c>
      <c r="T23" s="51">
        <f t="shared" ref="T23:AF23" si="15">MAX(T13:T18)</f>
        <v>62</v>
      </c>
      <c r="U23" s="51">
        <f t="shared" si="15"/>
        <v>30</v>
      </c>
      <c r="V23" s="51">
        <f t="shared" si="15"/>
        <v>44</v>
      </c>
      <c r="W23" s="51">
        <f t="shared" si="15"/>
        <v>1</v>
      </c>
      <c r="X23" s="51">
        <f t="shared" si="15"/>
        <v>1</v>
      </c>
      <c r="Y23" s="51">
        <f t="shared" si="15"/>
        <v>35</v>
      </c>
      <c r="Z23" s="51">
        <f t="shared" si="15"/>
        <v>9</v>
      </c>
      <c r="AA23" s="51">
        <f t="shared" si="15"/>
        <v>10</v>
      </c>
      <c r="AB23" s="51">
        <f t="shared" si="15"/>
        <v>4</v>
      </c>
      <c r="AC23" s="51">
        <f t="shared" si="15"/>
        <v>122</v>
      </c>
      <c r="AD23" s="51">
        <f t="shared" si="15"/>
        <v>0</v>
      </c>
      <c r="AE23" s="39">
        <f t="shared" si="15"/>
        <v>297</v>
      </c>
      <c r="AF23" s="39">
        <f t="shared" si="15"/>
        <v>408</v>
      </c>
    </row>
    <row r="24" spans="2:32" ht="23.1" customHeight="1" x14ac:dyDescent="0.25">
      <c r="B24" s="22" t="s">
        <v>51</v>
      </c>
      <c r="C24" s="49">
        <v>38</v>
      </c>
      <c r="D24" s="49">
        <v>15</v>
      </c>
      <c r="E24" s="49">
        <v>4</v>
      </c>
      <c r="F24" s="49">
        <v>5</v>
      </c>
      <c r="G24" s="49">
        <v>0</v>
      </c>
      <c r="H24" s="49">
        <v>0</v>
      </c>
      <c r="I24" s="49">
        <v>4</v>
      </c>
      <c r="J24" s="49">
        <v>3</v>
      </c>
      <c r="K24" s="49">
        <v>0</v>
      </c>
      <c r="L24" s="49">
        <v>0</v>
      </c>
      <c r="M24" s="49">
        <v>23</v>
      </c>
      <c r="N24" s="49">
        <v>0</v>
      </c>
      <c r="O24" s="17">
        <f t="shared" si="0"/>
        <v>69</v>
      </c>
      <c r="P24" s="17">
        <f t="shared" si="1"/>
        <v>92</v>
      </c>
      <c r="R24" s="50" t="s">
        <v>92</v>
      </c>
      <c r="S24" s="51">
        <f>MAX(S19:S21)</f>
        <v>166</v>
      </c>
      <c r="T24" s="51">
        <f t="shared" ref="T24:AF24" si="16">MAX(T19:T21)</f>
        <v>89</v>
      </c>
      <c r="U24" s="51">
        <f t="shared" si="16"/>
        <v>49</v>
      </c>
      <c r="V24" s="51">
        <f t="shared" si="16"/>
        <v>60</v>
      </c>
      <c r="W24" s="51">
        <f t="shared" si="16"/>
        <v>7</v>
      </c>
      <c r="X24" s="51">
        <f t="shared" si="16"/>
        <v>0</v>
      </c>
      <c r="Y24" s="51">
        <f t="shared" si="16"/>
        <v>37</v>
      </c>
      <c r="Z24" s="51">
        <f t="shared" si="16"/>
        <v>13</v>
      </c>
      <c r="AA24" s="51">
        <f t="shared" si="16"/>
        <v>7</v>
      </c>
      <c r="AB24" s="51">
        <f t="shared" si="16"/>
        <v>3</v>
      </c>
      <c r="AC24" s="51">
        <f t="shared" si="16"/>
        <v>155</v>
      </c>
      <c r="AD24" s="51">
        <f t="shared" si="16"/>
        <v>0</v>
      </c>
      <c r="AE24" s="39">
        <f t="shared" si="16"/>
        <v>406</v>
      </c>
      <c r="AF24" s="39">
        <f t="shared" si="16"/>
        <v>560</v>
      </c>
    </row>
    <row r="25" spans="2:32" ht="23.1" customHeight="1" x14ac:dyDescent="0.25">
      <c r="B25" s="22" t="s">
        <v>52</v>
      </c>
      <c r="C25" s="49">
        <v>17</v>
      </c>
      <c r="D25" s="49">
        <v>12</v>
      </c>
      <c r="E25" s="49">
        <v>8</v>
      </c>
      <c r="F25" s="49">
        <v>8</v>
      </c>
      <c r="G25" s="49">
        <v>0</v>
      </c>
      <c r="H25" s="49">
        <v>0</v>
      </c>
      <c r="I25" s="49">
        <v>3</v>
      </c>
      <c r="J25" s="49">
        <v>2</v>
      </c>
      <c r="K25" s="49">
        <v>3</v>
      </c>
      <c r="L25" s="49">
        <v>0</v>
      </c>
      <c r="M25" s="49">
        <v>35</v>
      </c>
      <c r="N25" s="49">
        <v>0</v>
      </c>
      <c r="O25" s="17">
        <f t="shared" si="0"/>
        <v>53</v>
      </c>
      <c r="P25" s="17">
        <f t="shared" si="1"/>
        <v>88</v>
      </c>
      <c r="R25" s="36" t="s">
        <v>85</v>
      </c>
      <c r="S25" s="34">
        <f t="shared" ref="S25:AF25" si="17">SUM(S10:S12)</f>
        <v>435</v>
      </c>
      <c r="T25" s="16">
        <f t="shared" si="17"/>
        <v>186</v>
      </c>
      <c r="U25" s="16">
        <f t="shared" si="17"/>
        <v>107</v>
      </c>
      <c r="V25" s="16">
        <f t="shared" si="17"/>
        <v>141</v>
      </c>
      <c r="W25" s="16">
        <f t="shared" si="17"/>
        <v>5</v>
      </c>
      <c r="X25" s="16">
        <f t="shared" si="17"/>
        <v>1</v>
      </c>
      <c r="Y25" s="16">
        <f t="shared" si="17"/>
        <v>47</v>
      </c>
      <c r="Z25" s="16">
        <f t="shared" si="17"/>
        <v>24</v>
      </c>
      <c r="AA25" s="16">
        <f t="shared" si="17"/>
        <v>16</v>
      </c>
      <c r="AB25" s="16">
        <f t="shared" si="17"/>
        <v>4</v>
      </c>
      <c r="AC25" s="16">
        <f t="shared" si="17"/>
        <v>455</v>
      </c>
      <c r="AD25" s="16">
        <f t="shared" si="17"/>
        <v>0</v>
      </c>
      <c r="AE25" s="31">
        <f t="shared" si="17"/>
        <v>966</v>
      </c>
      <c r="AF25" s="31">
        <f t="shared" si="17"/>
        <v>1421</v>
      </c>
    </row>
    <row r="26" spans="2:32" ht="23.1" customHeight="1" x14ac:dyDescent="0.25">
      <c r="B26" s="22" t="s">
        <v>53</v>
      </c>
      <c r="C26" s="49">
        <v>36</v>
      </c>
      <c r="D26" s="49">
        <v>17</v>
      </c>
      <c r="E26" s="49">
        <v>10</v>
      </c>
      <c r="F26" s="49">
        <v>6</v>
      </c>
      <c r="G26" s="49">
        <v>0</v>
      </c>
      <c r="H26" s="49">
        <v>0</v>
      </c>
      <c r="I26" s="49">
        <v>11</v>
      </c>
      <c r="J26" s="49">
        <v>5</v>
      </c>
      <c r="K26" s="49">
        <v>1</v>
      </c>
      <c r="L26" s="49">
        <v>0</v>
      </c>
      <c r="M26" s="49">
        <v>37</v>
      </c>
      <c r="N26" s="49">
        <v>0</v>
      </c>
      <c r="O26" s="17">
        <f t="shared" si="0"/>
        <v>86</v>
      </c>
      <c r="P26" s="17">
        <f t="shared" si="1"/>
        <v>123</v>
      </c>
      <c r="R26" s="27" t="s">
        <v>86</v>
      </c>
      <c r="S26" s="16">
        <f t="shared" ref="S26:AF26" si="18">SUM(S13:S18)</f>
        <v>613</v>
      </c>
      <c r="T26" s="16">
        <f t="shared" si="18"/>
        <v>287</v>
      </c>
      <c r="U26" s="16">
        <f t="shared" si="18"/>
        <v>146</v>
      </c>
      <c r="V26" s="16">
        <f t="shared" si="18"/>
        <v>210</v>
      </c>
      <c r="W26" s="16">
        <f t="shared" si="18"/>
        <v>1</v>
      </c>
      <c r="X26" s="16">
        <f t="shared" si="18"/>
        <v>2</v>
      </c>
      <c r="Y26" s="16">
        <f t="shared" si="18"/>
        <v>166</v>
      </c>
      <c r="Z26" s="16">
        <f t="shared" si="18"/>
        <v>35</v>
      </c>
      <c r="AA26" s="16">
        <f t="shared" si="18"/>
        <v>42</v>
      </c>
      <c r="AB26" s="16">
        <f t="shared" si="18"/>
        <v>8</v>
      </c>
      <c r="AC26" s="16">
        <f t="shared" si="18"/>
        <v>577</v>
      </c>
      <c r="AD26" s="16">
        <f t="shared" si="18"/>
        <v>0</v>
      </c>
      <c r="AE26" s="31">
        <f t="shared" si="18"/>
        <v>1510</v>
      </c>
      <c r="AF26" s="31">
        <f t="shared" si="18"/>
        <v>2087</v>
      </c>
    </row>
    <row r="27" spans="2:32" ht="23.1" customHeight="1" x14ac:dyDescent="0.25">
      <c r="B27" s="22" t="s">
        <v>54</v>
      </c>
      <c r="C27" s="49">
        <v>19</v>
      </c>
      <c r="D27" s="49">
        <v>16</v>
      </c>
      <c r="E27" s="49">
        <v>4</v>
      </c>
      <c r="F27" s="49">
        <v>4</v>
      </c>
      <c r="G27" s="49">
        <v>0</v>
      </c>
      <c r="H27" s="49">
        <v>0</v>
      </c>
      <c r="I27" s="49">
        <v>6</v>
      </c>
      <c r="J27" s="49">
        <v>1</v>
      </c>
      <c r="K27" s="49">
        <v>0</v>
      </c>
      <c r="L27" s="49">
        <v>2</v>
      </c>
      <c r="M27" s="49">
        <v>18</v>
      </c>
      <c r="N27" s="49">
        <v>0</v>
      </c>
      <c r="O27" s="17">
        <f t="shared" si="0"/>
        <v>52</v>
      </c>
      <c r="P27" s="17">
        <f t="shared" si="1"/>
        <v>70</v>
      </c>
      <c r="R27" s="28" t="s">
        <v>87</v>
      </c>
      <c r="S27" s="16">
        <f t="shared" ref="S27:AF27" si="19">SUM(S19:S21)</f>
        <v>456</v>
      </c>
      <c r="T27" s="16">
        <f t="shared" si="19"/>
        <v>218</v>
      </c>
      <c r="U27" s="16">
        <f t="shared" si="19"/>
        <v>109</v>
      </c>
      <c r="V27" s="16">
        <f t="shared" si="19"/>
        <v>168</v>
      </c>
      <c r="W27" s="16">
        <f t="shared" si="19"/>
        <v>15</v>
      </c>
      <c r="X27" s="16">
        <f t="shared" si="19"/>
        <v>0</v>
      </c>
      <c r="Y27" s="16">
        <f t="shared" si="19"/>
        <v>87</v>
      </c>
      <c r="Z27" s="16">
        <f t="shared" si="19"/>
        <v>28</v>
      </c>
      <c r="AA27" s="16">
        <f t="shared" si="19"/>
        <v>17</v>
      </c>
      <c r="AB27" s="16">
        <f t="shared" si="19"/>
        <v>3</v>
      </c>
      <c r="AC27" s="16">
        <f t="shared" si="19"/>
        <v>429</v>
      </c>
      <c r="AD27" s="16">
        <f t="shared" si="19"/>
        <v>0</v>
      </c>
      <c r="AE27" s="31">
        <f t="shared" si="19"/>
        <v>1101</v>
      </c>
      <c r="AF27" s="31">
        <f t="shared" si="19"/>
        <v>1530</v>
      </c>
    </row>
    <row r="28" spans="2:32" ht="23.1" customHeight="1" x14ac:dyDescent="0.25">
      <c r="B28" s="22" t="s">
        <v>55</v>
      </c>
      <c r="C28" s="49">
        <v>22</v>
      </c>
      <c r="D28" s="49">
        <v>10</v>
      </c>
      <c r="E28" s="49">
        <v>7</v>
      </c>
      <c r="F28" s="49">
        <v>16</v>
      </c>
      <c r="G28" s="49">
        <v>0</v>
      </c>
      <c r="H28" s="49">
        <v>1</v>
      </c>
      <c r="I28" s="49">
        <v>10</v>
      </c>
      <c r="J28" s="49">
        <v>1</v>
      </c>
      <c r="K28" s="49">
        <v>2</v>
      </c>
      <c r="L28" s="49">
        <v>0</v>
      </c>
      <c r="M28" s="49">
        <v>36</v>
      </c>
      <c r="N28" s="49">
        <v>0</v>
      </c>
      <c r="O28" s="17">
        <f t="shared" si="0"/>
        <v>69</v>
      </c>
      <c r="P28" s="17">
        <f t="shared" si="1"/>
        <v>105</v>
      </c>
      <c r="R28" s="5" t="s">
        <v>17</v>
      </c>
      <c r="S28" s="16">
        <f t="shared" ref="S28:AF28" si="20">SUM(S10:S21)</f>
        <v>1504</v>
      </c>
      <c r="T28" s="16">
        <f t="shared" si="20"/>
        <v>691</v>
      </c>
      <c r="U28" s="16">
        <f t="shared" si="20"/>
        <v>362</v>
      </c>
      <c r="V28" s="16">
        <f t="shared" si="20"/>
        <v>519</v>
      </c>
      <c r="W28" s="16">
        <f t="shared" si="20"/>
        <v>21</v>
      </c>
      <c r="X28" s="16">
        <f t="shared" si="20"/>
        <v>3</v>
      </c>
      <c r="Y28" s="16">
        <f t="shared" si="20"/>
        <v>300</v>
      </c>
      <c r="Z28" s="16">
        <f t="shared" si="20"/>
        <v>87</v>
      </c>
      <c r="AA28" s="16">
        <f t="shared" si="20"/>
        <v>75</v>
      </c>
      <c r="AB28" s="16">
        <f t="shared" si="20"/>
        <v>15</v>
      </c>
      <c r="AC28" s="16">
        <f t="shared" si="20"/>
        <v>1461</v>
      </c>
      <c r="AD28" s="16">
        <f t="shared" si="20"/>
        <v>0</v>
      </c>
      <c r="AE28" s="31">
        <f t="shared" si="20"/>
        <v>3577</v>
      </c>
      <c r="AF28" s="31">
        <f t="shared" si="20"/>
        <v>5038</v>
      </c>
    </row>
    <row r="29" spans="2:32" ht="23.1" customHeight="1" x14ac:dyDescent="0.25">
      <c r="B29" s="22" t="s">
        <v>56</v>
      </c>
      <c r="C29" s="49">
        <v>21</v>
      </c>
      <c r="D29" s="49">
        <v>12</v>
      </c>
      <c r="E29" s="49">
        <v>3</v>
      </c>
      <c r="F29" s="49">
        <v>6</v>
      </c>
      <c r="G29" s="49">
        <v>0</v>
      </c>
      <c r="H29" s="49">
        <v>0</v>
      </c>
      <c r="I29" s="49">
        <v>5</v>
      </c>
      <c r="J29" s="49">
        <v>0</v>
      </c>
      <c r="K29" s="49">
        <v>2</v>
      </c>
      <c r="L29" s="49">
        <v>0</v>
      </c>
      <c r="M29" s="49">
        <v>31</v>
      </c>
      <c r="N29" s="49">
        <v>0</v>
      </c>
      <c r="O29" s="17">
        <f t="shared" si="0"/>
        <v>49</v>
      </c>
      <c r="P29" s="17">
        <f t="shared" si="1"/>
        <v>80</v>
      </c>
      <c r="R29"/>
      <c r="S29" s="20"/>
      <c r="T29" s="19"/>
    </row>
    <row r="30" spans="2:32" ht="23.1" customHeight="1" x14ac:dyDescent="0.25">
      <c r="B30" s="22" t="s">
        <v>57</v>
      </c>
      <c r="C30" s="49">
        <v>30</v>
      </c>
      <c r="D30" s="49">
        <v>16</v>
      </c>
      <c r="E30" s="49">
        <v>4</v>
      </c>
      <c r="F30" s="49">
        <v>10</v>
      </c>
      <c r="G30" s="49">
        <v>0</v>
      </c>
      <c r="H30" s="49">
        <v>0</v>
      </c>
      <c r="I30" s="49">
        <v>9</v>
      </c>
      <c r="J30" s="49">
        <v>2</v>
      </c>
      <c r="K30" s="49">
        <v>2</v>
      </c>
      <c r="L30" s="49">
        <v>0</v>
      </c>
      <c r="M30" s="49">
        <v>26</v>
      </c>
      <c r="N30" s="49">
        <v>0</v>
      </c>
      <c r="O30" s="17">
        <f t="shared" si="0"/>
        <v>73</v>
      </c>
      <c r="P30" s="17">
        <f t="shared" si="1"/>
        <v>99</v>
      </c>
      <c r="R30"/>
      <c r="S30" s="19"/>
      <c r="T30" s="19"/>
    </row>
    <row r="31" spans="2:32" ht="23.1" customHeight="1" x14ac:dyDescent="0.25">
      <c r="B31" s="23" t="s">
        <v>58</v>
      </c>
      <c r="C31" s="49">
        <v>29</v>
      </c>
      <c r="D31" s="49">
        <v>10</v>
      </c>
      <c r="E31" s="49">
        <v>9</v>
      </c>
      <c r="F31" s="49">
        <v>8</v>
      </c>
      <c r="G31" s="49">
        <v>0</v>
      </c>
      <c r="H31" s="49">
        <v>0</v>
      </c>
      <c r="I31" s="49">
        <v>6</v>
      </c>
      <c r="J31" s="49">
        <v>1</v>
      </c>
      <c r="K31" s="49">
        <v>4</v>
      </c>
      <c r="L31" s="49">
        <v>0</v>
      </c>
      <c r="M31" s="49">
        <v>31</v>
      </c>
      <c r="N31" s="49">
        <v>0</v>
      </c>
      <c r="O31" s="17">
        <f t="shared" si="0"/>
        <v>67</v>
      </c>
      <c r="P31" s="17">
        <f t="shared" si="1"/>
        <v>98</v>
      </c>
      <c r="R31"/>
      <c r="S31" s="19"/>
      <c r="T31" s="19"/>
    </row>
    <row r="32" spans="2:32" ht="23.1" customHeight="1" x14ac:dyDescent="0.25">
      <c r="B32" s="23" t="s">
        <v>59</v>
      </c>
      <c r="C32" s="49">
        <v>20</v>
      </c>
      <c r="D32" s="49">
        <v>6</v>
      </c>
      <c r="E32" s="49">
        <v>8</v>
      </c>
      <c r="F32" s="49">
        <v>7</v>
      </c>
      <c r="G32" s="49">
        <v>0</v>
      </c>
      <c r="H32" s="49">
        <v>0</v>
      </c>
      <c r="I32" s="49">
        <v>12</v>
      </c>
      <c r="J32" s="49">
        <v>2</v>
      </c>
      <c r="K32" s="49">
        <v>1</v>
      </c>
      <c r="L32" s="49">
        <v>0</v>
      </c>
      <c r="M32" s="49">
        <v>16</v>
      </c>
      <c r="N32" s="49">
        <v>0</v>
      </c>
      <c r="O32" s="17">
        <f t="shared" si="0"/>
        <v>56</v>
      </c>
      <c r="P32" s="17">
        <f t="shared" si="1"/>
        <v>72</v>
      </c>
      <c r="R32"/>
      <c r="S32" s="19"/>
      <c r="T32" s="19"/>
    </row>
    <row r="33" spans="2:20" ht="23.1" customHeight="1" x14ac:dyDescent="0.25">
      <c r="B33" s="22" t="s">
        <v>60</v>
      </c>
      <c r="C33" s="49">
        <v>28</v>
      </c>
      <c r="D33" s="49">
        <v>6</v>
      </c>
      <c r="E33" s="49">
        <v>7</v>
      </c>
      <c r="F33" s="49">
        <v>6</v>
      </c>
      <c r="G33" s="49">
        <v>0</v>
      </c>
      <c r="H33" s="49">
        <v>0</v>
      </c>
      <c r="I33" s="49">
        <v>6</v>
      </c>
      <c r="J33" s="49">
        <v>1</v>
      </c>
      <c r="K33" s="49">
        <v>1</v>
      </c>
      <c r="L33" s="49">
        <v>0</v>
      </c>
      <c r="M33" s="49">
        <v>17</v>
      </c>
      <c r="N33" s="49">
        <v>0</v>
      </c>
      <c r="O33" s="17">
        <f t="shared" si="0"/>
        <v>55</v>
      </c>
      <c r="P33" s="17">
        <f t="shared" si="1"/>
        <v>72</v>
      </c>
      <c r="R33"/>
      <c r="S33" s="19"/>
      <c r="T33" s="19"/>
    </row>
    <row r="34" spans="2:20" ht="23.1" customHeight="1" x14ac:dyDescent="0.25">
      <c r="B34" s="23" t="s">
        <v>61</v>
      </c>
      <c r="C34" s="49">
        <v>23</v>
      </c>
      <c r="D34" s="49">
        <v>7</v>
      </c>
      <c r="E34" s="49">
        <v>5</v>
      </c>
      <c r="F34" s="49">
        <v>6</v>
      </c>
      <c r="G34" s="49">
        <v>0</v>
      </c>
      <c r="H34" s="49">
        <v>0</v>
      </c>
      <c r="I34" s="49">
        <v>3</v>
      </c>
      <c r="J34" s="49">
        <v>1</v>
      </c>
      <c r="K34" s="49">
        <v>3</v>
      </c>
      <c r="L34" s="49">
        <v>0</v>
      </c>
      <c r="M34" s="49">
        <v>11</v>
      </c>
      <c r="N34" s="49">
        <v>0</v>
      </c>
      <c r="O34" s="17">
        <f t="shared" si="0"/>
        <v>48</v>
      </c>
      <c r="P34" s="17">
        <f t="shared" si="1"/>
        <v>59</v>
      </c>
      <c r="R34"/>
      <c r="S34" s="19"/>
      <c r="T34" s="19"/>
    </row>
    <row r="35" spans="2:20" ht="23.1" customHeight="1" x14ac:dyDescent="0.25">
      <c r="B35" s="23" t="s">
        <v>62</v>
      </c>
      <c r="C35" s="49">
        <v>28</v>
      </c>
      <c r="D35" s="49">
        <v>15</v>
      </c>
      <c r="E35" s="49">
        <v>5</v>
      </c>
      <c r="F35" s="49">
        <v>8</v>
      </c>
      <c r="G35" s="49">
        <v>0</v>
      </c>
      <c r="H35" s="49">
        <v>0</v>
      </c>
      <c r="I35" s="49">
        <v>13</v>
      </c>
      <c r="J35" s="49">
        <v>1</v>
      </c>
      <c r="K35" s="49">
        <v>0</v>
      </c>
      <c r="L35" s="49">
        <v>1</v>
      </c>
      <c r="M35" s="49">
        <v>18</v>
      </c>
      <c r="N35" s="49">
        <v>0</v>
      </c>
      <c r="O35" s="17">
        <f t="shared" si="0"/>
        <v>71</v>
      </c>
      <c r="P35" s="17">
        <f t="shared" si="1"/>
        <v>89</v>
      </c>
      <c r="R35"/>
      <c r="S35" s="19"/>
      <c r="T35" s="19"/>
    </row>
    <row r="36" spans="2:20" ht="23.1" customHeight="1" x14ac:dyDescent="0.25">
      <c r="B36" s="23" t="s">
        <v>63</v>
      </c>
      <c r="C36" s="49">
        <v>26</v>
      </c>
      <c r="D36" s="49">
        <v>15</v>
      </c>
      <c r="E36" s="49">
        <v>5</v>
      </c>
      <c r="F36" s="49">
        <v>11</v>
      </c>
      <c r="G36" s="49">
        <v>0</v>
      </c>
      <c r="H36" s="49">
        <v>1</v>
      </c>
      <c r="I36" s="49">
        <v>7</v>
      </c>
      <c r="J36" s="49">
        <v>2</v>
      </c>
      <c r="K36" s="49">
        <v>1</v>
      </c>
      <c r="L36" s="49">
        <v>0</v>
      </c>
      <c r="M36" s="49">
        <v>28</v>
      </c>
      <c r="N36" s="49">
        <v>0</v>
      </c>
      <c r="O36" s="17">
        <f t="shared" si="0"/>
        <v>68</v>
      </c>
      <c r="P36" s="17">
        <f t="shared" si="1"/>
        <v>96</v>
      </c>
      <c r="R36"/>
      <c r="S36" s="19"/>
      <c r="T36" s="19"/>
    </row>
    <row r="37" spans="2:20" ht="23.1" customHeight="1" x14ac:dyDescent="0.25">
      <c r="B37" s="22" t="s">
        <v>64</v>
      </c>
      <c r="C37" s="49">
        <v>27</v>
      </c>
      <c r="D37" s="49">
        <v>2</v>
      </c>
      <c r="E37" s="49">
        <v>4</v>
      </c>
      <c r="F37" s="49">
        <v>5</v>
      </c>
      <c r="G37" s="49">
        <v>0</v>
      </c>
      <c r="H37" s="49">
        <v>0</v>
      </c>
      <c r="I37" s="49">
        <v>6</v>
      </c>
      <c r="J37" s="49">
        <v>1</v>
      </c>
      <c r="K37" s="49">
        <v>3</v>
      </c>
      <c r="L37" s="49">
        <v>0</v>
      </c>
      <c r="M37" s="49">
        <v>13</v>
      </c>
      <c r="N37" s="49">
        <v>0</v>
      </c>
      <c r="O37" s="17">
        <f t="shared" si="0"/>
        <v>48</v>
      </c>
      <c r="P37" s="17">
        <f t="shared" si="1"/>
        <v>61</v>
      </c>
      <c r="R37"/>
      <c r="S37" s="19"/>
      <c r="T37" s="19"/>
    </row>
    <row r="38" spans="2:20" ht="23.1" customHeight="1" x14ac:dyDescent="0.25">
      <c r="B38" s="23" t="s">
        <v>65</v>
      </c>
      <c r="C38" s="49">
        <v>20</v>
      </c>
      <c r="D38" s="49">
        <v>21</v>
      </c>
      <c r="E38" s="49">
        <v>7</v>
      </c>
      <c r="F38" s="49">
        <v>6</v>
      </c>
      <c r="G38" s="49">
        <v>0</v>
      </c>
      <c r="H38" s="49">
        <v>0</v>
      </c>
      <c r="I38" s="49">
        <v>11</v>
      </c>
      <c r="J38" s="49">
        <v>0</v>
      </c>
      <c r="K38" s="49">
        <v>2</v>
      </c>
      <c r="L38" s="49">
        <v>0</v>
      </c>
      <c r="M38" s="49">
        <v>21</v>
      </c>
      <c r="N38" s="49">
        <v>0</v>
      </c>
      <c r="O38" s="17">
        <f t="shared" si="0"/>
        <v>67</v>
      </c>
      <c r="P38" s="17">
        <f t="shared" si="1"/>
        <v>88</v>
      </c>
      <c r="R38"/>
      <c r="S38" s="19"/>
      <c r="T38" s="19"/>
    </row>
    <row r="39" spans="2:20" ht="23.1" customHeight="1" x14ac:dyDescent="0.25">
      <c r="B39" s="23" t="s">
        <v>66</v>
      </c>
      <c r="C39" s="49">
        <v>25</v>
      </c>
      <c r="D39" s="49">
        <v>3</v>
      </c>
      <c r="E39" s="49">
        <v>4</v>
      </c>
      <c r="F39" s="49">
        <v>9</v>
      </c>
      <c r="G39" s="49">
        <v>0</v>
      </c>
      <c r="H39" s="49">
        <v>0</v>
      </c>
      <c r="I39" s="49">
        <v>5</v>
      </c>
      <c r="J39" s="49">
        <v>2</v>
      </c>
      <c r="K39" s="49">
        <v>4</v>
      </c>
      <c r="L39" s="49">
        <v>0</v>
      </c>
      <c r="M39" s="49">
        <v>7</v>
      </c>
      <c r="N39" s="49">
        <v>0</v>
      </c>
      <c r="O39" s="17">
        <f t="shared" si="0"/>
        <v>52</v>
      </c>
      <c r="P39" s="17">
        <f t="shared" si="1"/>
        <v>59</v>
      </c>
      <c r="R39"/>
      <c r="S39" s="19"/>
      <c r="T39" s="19"/>
    </row>
    <row r="40" spans="2:20" ht="23.1" customHeight="1" x14ac:dyDescent="0.25">
      <c r="B40" s="23" t="s">
        <v>67</v>
      </c>
      <c r="C40" s="49">
        <v>19</v>
      </c>
      <c r="D40" s="49">
        <v>9</v>
      </c>
      <c r="E40" s="49">
        <v>2</v>
      </c>
      <c r="F40" s="49">
        <v>9</v>
      </c>
      <c r="G40" s="49">
        <v>0</v>
      </c>
      <c r="H40" s="49">
        <v>0</v>
      </c>
      <c r="I40" s="49">
        <v>12</v>
      </c>
      <c r="J40" s="49">
        <v>0</v>
      </c>
      <c r="K40" s="49">
        <v>1</v>
      </c>
      <c r="L40" s="49">
        <v>1</v>
      </c>
      <c r="M40" s="49">
        <v>20</v>
      </c>
      <c r="N40" s="49">
        <v>0</v>
      </c>
      <c r="O40" s="17">
        <f t="shared" si="0"/>
        <v>53</v>
      </c>
      <c r="P40" s="17">
        <f t="shared" si="1"/>
        <v>73</v>
      </c>
      <c r="R40"/>
      <c r="S40" s="19"/>
      <c r="T40" s="19"/>
    </row>
    <row r="41" spans="2:20" ht="23.1" customHeight="1" x14ac:dyDescent="0.25">
      <c r="B41" s="22" t="s">
        <v>68</v>
      </c>
      <c r="C41" s="49">
        <v>23</v>
      </c>
      <c r="D41" s="49">
        <v>14</v>
      </c>
      <c r="E41" s="49">
        <v>4</v>
      </c>
      <c r="F41" s="49">
        <v>9</v>
      </c>
      <c r="G41" s="49">
        <v>0</v>
      </c>
      <c r="H41" s="49">
        <v>0</v>
      </c>
      <c r="I41" s="49">
        <v>7</v>
      </c>
      <c r="J41" s="49">
        <v>0</v>
      </c>
      <c r="K41" s="49">
        <v>3</v>
      </c>
      <c r="L41" s="49">
        <v>3</v>
      </c>
      <c r="M41" s="49">
        <v>22</v>
      </c>
      <c r="N41" s="49">
        <v>0</v>
      </c>
      <c r="O41" s="17">
        <f t="shared" si="0"/>
        <v>63</v>
      </c>
      <c r="P41" s="17">
        <f t="shared" si="1"/>
        <v>85</v>
      </c>
      <c r="R41"/>
      <c r="S41" s="19"/>
      <c r="T41" s="19"/>
    </row>
    <row r="42" spans="2:20" ht="23.1" customHeight="1" x14ac:dyDescent="0.25">
      <c r="B42" s="23" t="s">
        <v>69</v>
      </c>
      <c r="C42" s="49">
        <v>32</v>
      </c>
      <c r="D42" s="49">
        <v>12</v>
      </c>
      <c r="E42" s="49">
        <v>4</v>
      </c>
      <c r="F42" s="49">
        <v>6</v>
      </c>
      <c r="G42" s="49">
        <v>0</v>
      </c>
      <c r="H42" s="49">
        <v>0</v>
      </c>
      <c r="I42" s="49">
        <v>8</v>
      </c>
      <c r="J42" s="49">
        <v>2</v>
      </c>
      <c r="K42" s="49">
        <v>2</v>
      </c>
      <c r="L42" s="49">
        <v>0</v>
      </c>
      <c r="M42" s="49">
        <v>34</v>
      </c>
      <c r="N42" s="49">
        <v>0</v>
      </c>
      <c r="O42" s="17">
        <f t="shared" si="0"/>
        <v>66</v>
      </c>
      <c r="P42" s="17">
        <f t="shared" si="1"/>
        <v>100</v>
      </c>
      <c r="R42"/>
      <c r="S42" s="19"/>
      <c r="T42" s="19"/>
    </row>
    <row r="43" spans="2:20" ht="23.1" customHeight="1" x14ac:dyDescent="0.25">
      <c r="B43" s="22" t="s">
        <v>70</v>
      </c>
      <c r="C43" s="49">
        <v>25</v>
      </c>
      <c r="D43" s="49">
        <v>22</v>
      </c>
      <c r="E43" s="49">
        <v>12</v>
      </c>
      <c r="F43" s="49">
        <v>13</v>
      </c>
      <c r="G43" s="49">
        <v>0</v>
      </c>
      <c r="H43" s="49">
        <v>0</v>
      </c>
      <c r="I43" s="49">
        <v>4</v>
      </c>
      <c r="J43" s="49">
        <v>1</v>
      </c>
      <c r="K43" s="49">
        <v>0</v>
      </c>
      <c r="L43" s="49">
        <v>1</v>
      </c>
      <c r="M43" s="49">
        <v>20</v>
      </c>
      <c r="N43" s="49">
        <v>0</v>
      </c>
      <c r="O43" s="17">
        <f t="shared" si="0"/>
        <v>78</v>
      </c>
      <c r="P43" s="17">
        <f t="shared" si="1"/>
        <v>98</v>
      </c>
      <c r="R43"/>
      <c r="S43" s="19"/>
      <c r="T43" s="19"/>
    </row>
    <row r="44" spans="2:20" ht="23.1" customHeight="1" x14ac:dyDescent="0.25">
      <c r="B44" s="24" t="s">
        <v>71</v>
      </c>
      <c r="C44" s="49">
        <v>22</v>
      </c>
      <c r="D44" s="49">
        <v>11</v>
      </c>
      <c r="E44" s="49">
        <v>5</v>
      </c>
      <c r="F44" s="49">
        <v>17</v>
      </c>
      <c r="G44" s="49">
        <v>0</v>
      </c>
      <c r="H44" s="49">
        <v>0</v>
      </c>
      <c r="I44" s="49">
        <v>6</v>
      </c>
      <c r="J44" s="49">
        <v>2</v>
      </c>
      <c r="K44" s="49">
        <v>2</v>
      </c>
      <c r="L44" s="49">
        <v>0</v>
      </c>
      <c r="M44" s="49">
        <v>32</v>
      </c>
      <c r="N44" s="49">
        <v>0</v>
      </c>
      <c r="O44" s="17">
        <f t="shared" si="0"/>
        <v>65</v>
      </c>
      <c r="P44" s="17">
        <f t="shared" si="1"/>
        <v>97</v>
      </c>
      <c r="R44"/>
      <c r="S44" s="19"/>
      <c r="T44" s="19"/>
    </row>
    <row r="45" spans="2:20" ht="23.1" customHeight="1" x14ac:dyDescent="0.25">
      <c r="B45" s="22" t="s">
        <v>72</v>
      </c>
      <c r="C45" s="49">
        <v>41</v>
      </c>
      <c r="D45" s="49">
        <v>17</v>
      </c>
      <c r="E45" s="49">
        <v>9</v>
      </c>
      <c r="F45" s="49">
        <v>8</v>
      </c>
      <c r="G45" s="49">
        <v>0</v>
      </c>
      <c r="H45" s="49">
        <v>0</v>
      </c>
      <c r="I45" s="49">
        <v>6</v>
      </c>
      <c r="J45" s="49">
        <v>4</v>
      </c>
      <c r="K45" s="49">
        <v>3</v>
      </c>
      <c r="L45" s="49">
        <v>0</v>
      </c>
      <c r="M45" s="49">
        <v>25</v>
      </c>
      <c r="N45" s="49">
        <v>0</v>
      </c>
      <c r="O45" s="17">
        <f t="shared" si="0"/>
        <v>88</v>
      </c>
      <c r="P45" s="17">
        <f t="shared" si="1"/>
        <v>113</v>
      </c>
      <c r="R45"/>
      <c r="S45" s="19"/>
      <c r="T45" s="19"/>
    </row>
    <row r="46" spans="2:20" ht="23.1" customHeight="1" x14ac:dyDescent="0.25">
      <c r="B46" s="23" t="s">
        <v>73</v>
      </c>
      <c r="C46" s="49">
        <v>30</v>
      </c>
      <c r="D46" s="49">
        <v>17</v>
      </c>
      <c r="E46" s="49">
        <v>9</v>
      </c>
      <c r="F46" s="49">
        <v>12</v>
      </c>
      <c r="G46" s="49">
        <v>0</v>
      </c>
      <c r="H46" s="49">
        <v>0</v>
      </c>
      <c r="I46" s="49">
        <v>8</v>
      </c>
      <c r="J46" s="49">
        <v>4</v>
      </c>
      <c r="K46" s="49">
        <v>4</v>
      </c>
      <c r="L46" s="49">
        <v>1</v>
      </c>
      <c r="M46" s="49">
        <v>26</v>
      </c>
      <c r="N46" s="49">
        <v>0</v>
      </c>
      <c r="O46" s="17">
        <f t="shared" si="0"/>
        <v>85</v>
      </c>
      <c r="P46" s="17">
        <f t="shared" si="1"/>
        <v>111</v>
      </c>
      <c r="R46" s="19"/>
      <c r="S46" s="19"/>
      <c r="T46"/>
    </row>
    <row r="47" spans="2:20" ht="23.1" customHeight="1" x14ac:dyDescent="0.25">
      <c r="B47" s="23" t="s">
        <v>74</v>
      </c>
      <c r="C47" s="49">
        <v>33</v>
      </c>
      <c r="D47" s="49">
        <v>25</v>
      </c>
      <c r="E47" s="49">
        <v>12</v>
      </c>
      <c r="F47" s="49">
        <v>14</v>
      </c>
      <c r="G47" s="49">
        <v>0</v>
      </c>
      <c r="H47" s="49">
        <v>0</v>
      </c>
      <c r="I47" s="49">
        <v>7</v>
      </c>
      <c r="J47" s="49">
        <v>3</v>
      </c>
      <c r="K47" s="49">
        <v>0</v>
      </c>
      <c r="L47" s="49">
        <v>1</v>
      </c>
      <c r="M47" s="49">
        <v>38</v>
      </c>
      <c r="N47" s="49">
        <v>0</v>
      </c>
      <c r="O47" s="17">
        <f t="shared" si="0"/>
        <v>95</v>
      </c>
      <c r="P47" s="17">
        <f t="shared" si="1"/>
        <v>133</v>
      </c>
      <c r="R47" s="19"/>
      <c r="S47" s="19"/>
      <c r="T47"/>
    </row>
    <row r="48" spans="2:20" ht="23.1" customHeight="1" x14ac:dyDescent="0.25">
      <c r="B48" s="23" t="s">
        <v>75</v>
      </c>
      <c r="C48" s="49">
        <v>34</v>
      </c>
      <c r="D48" s="49">
        <v>13</v>
      </c>
      <c r="E48" s="49">
        <v>16</v>
      </c>
      <c r="F48" s="49">
        <v>14</v>
      </c>
      <c r="G48" s="49">
        <v>0</v>
      </c>
      <c r="H48" s="49">
        <v>0</v>
      </c>
      <c r="I48" s="49">
        <v>11</v>
      </c>
      <c r="J48" s="49">
        <v>5</v>
      </c>
      <c r="K48" s="49">
        <v>2</v>
      </c>
      <c r="L48" s="49">
        <v>1</v>
      </c>
      <c r="M48" s="49">
        <v>26</v>
      </c>
      <c r="N48" s="49">
        <v>0</v>
      </c>
      <c r="O48" s="17">
        <f t="shared" si="0"/>
        <v>96</v>
      </c>
      <c r="P48" s="17">
        <f t="shared" si="1"/>
        <v>122</v>
      </c>
      <c r="R48" s="19"/>
      <c r="S48" s="19"/>
      <c r="T48"/>
    </row>
    <row r="49" spans="2:20" ht="23.1" customHeight="1" x14ac:dyDescent="0.25">
      <c r="B49" s="22" t="s">
        <v>76</v>
      </c>
      <c r="C49" s="49">
        <v>31</v>
      </c>
      <c r="D49" s="49">
        <v>23</v>
      </c>
      <c r="E49" s="49">
        <v>12</v>
      </c>
      <c r="F49" s="49">
        <v>10</v>
      </c>
      <c r="G49" s="49">
        <v>7</v>
      </c>
      <c r="H49" s="49">
        <v>0</v>
      </c>
      <c r="I49" s="49">
        <v>7</v>
      </c>
      <c r="J49" s="49">
        <v>1</v>
      </c>
      <c r="K49" s="49">
        <v>1</v>
      </c>
      <c r="L49" s="49">
        <v>0</v>
      </c>
      <c r="M49" s="49">
        <v>30</v>
      </c>
      <c r="N49" s="49">
        <v>0</v>
      </c>
      <c r="O49" s="17">
        <f t="shared" si="0"/>
        <v>92</v>
      </c>
      <c r="P49" s="17">
        <f t="shared" si="1"/>
        <v>122</v>
      </c>
      <c r="R49" s="19"/>
      <c r="S49" s="19"/>
      <c r="T49"/>
    </row>
    <row r="50" spans="2:20" ht="23.1" customHeight="1" x14ac:dyDescent="0.25">
      <c r="B50" s="23" t="s">
        <v>77</v>
      </c>
      <c r="C50" s="49">
        <v>37</v>
      </c>
      <c r="D50" s="49">
        <v>25</v>
      </c>
      <c r="E50" s="49">
        <v>9</v>
      </c>
      <c r="F50" s="49">
        <v>16</v>
      </c>
      <c r="G50" s="49">
        <v>2</v>
      </c>
      <c r="H50" s="49">
        <v>0</v>
      </c>
      <c r="I50" s="49">
        <v>10</v>
      </c>
      <c r="J50" s="49">
        <v>0</v>
      </c>
      <c r="K50" s="49">
        <v>2</v>
      </c>
      <c r="L50" s="49">
        <v>0</v>
      </c>
      <c r="M50" s="49">
        <v>36</v>
      </c>
      <c r="N50" s="49">
        <v>0</v>
      </c>
      <c r="O50" s="17">
        <f t="shared" si="0"/>
        <v>101</v>
      </c>
      <c r="P50" s="17">
        <f t="shared" si="1"/>
        <v>137</v>
      </c>
      <c r="R50" s="19"/>
      <c r="S50" s="19"/>
      <c r="T50"/>
    </row>
    <row r="51" spans="2:20" ht="23.1" customHeight="1" x14ac:dyDescent="0.25">
      <c r="B51" s="23" t="s">
        <v>78</v>
      </c>
      <c r="C51" s="49">
        <v>41</v>
      </c>
      <c r="D51" s="49">
        <v>28</v>
      </c>
      <c r="E51" s="49">
        <v>8</v>
      </c>
      <c r="F51" s="49">
        <v>16</v>
      </c>
      <c r="G51" s="49">
        <v>3</v>
      </c>
      <c r="H51" s="49">
        <v>0</v>
      </c>
      <c r="I51" s="49">
        <v>10</v>
      </c>
      <c r="J51" s="49">
        <v>5</v>
      </c>
      <c r="K51" s="49">
        <v>1</v>
      </c>
      <c r="L51" s="49">
        <v>0</v>
      </c>
      <c r="M51" s="49">
        <v>46</v>
      </c>
      <c r="N51" s="49">
        <v>0</v>
      </c>
      <c r="O51" s="17">
        <f t="shared" si="0"/>
        <v>112</v>
      </c>
      <c r="P51" s="17">
        <f t="shared" si="1"/>
        <v>158</v>
      </c>
      <c r="R51" s="19"/>
      <c r="S51" s="19"/>
      <c r="T51"/>
    </row>
    <row r="52" spans="2:20" ht="23.1" customHeight="1" x14ac:dyDescent="0.25">
      <c r="B52" s="23" t="s">
        <v>79</v>
      </c>
      <c r="C52" s="49">
        <v>41</v>
      </c>
      <c r="D52" s="49">
        <v>19</v>
      </c>
      <c r="E52" s="49">
        <v>6</v>
      </c>
      <c r="F52" s="49">
        <v>12</v>
      </c>
      <c r="G52" s="49">
        <v>1</v>
      </c>
      <c r="H52" s="49">
        <v>0</v>
      </c>
      <c r="I52" s="49">
        <v>9</v>
      </c>
      <c r="J52" s="49">
        <v>2</v>
      </c>
      <c r="K52" s="49">
        <v>2</v>
      </c>
      <c r="L52" s="49">
        <v>0</v>
      </c>
      <c r="M52" s="49">
        <v>32</v>
      </c>
      <c r="N52" s="49">
        <v>0</v>
      </c>
      <c r="O52" s="17">
        <f t="shared" si="0"/>
        <v>92</v>
      </c>
      <c r="P52" s="17">
        <f t="shared" si="1"/>
        <v>124</v>
      </c>
      <c r="R52" s="19"/>
      <c r="S52" s="19"/>
      <c r="T52"/>
    </row>
    <row r="53" spans="2:20" ht="23.1" customHeight="1" x14ac:dyDescent="0.25">
      <c r="B53" s="22" t="s">
        <v>80</v>
      </c>
      <c r="C53" s="49">
        <v>47</v>
      </c>
      <c r="D53" s="49">
        <v>17</v>
      </c>
      <c r="E53" s="49">
        <v>9</v>
      </c>
      <c r="F53" s="49">
        <v>14</v>
      </c>
      <c r="G53" s="49">
        <v>1</v>
      </c>
      <c r="H53" s="49">
        <v>0</v>
      </c>
      <c r="I53" s="49">
        <v>8</v>
      </c>
      <c r="J53" s="49">
        <v>3</v>
      </c>
      <c r="K53" s="49">
        <v>2</v>
      </c>
      <c r="L53" s="49">
        <v>0</v>
      </c>
      <c r="M53" s="49">
        <v>40</v>
      </c>
      <c r="N53" s="49">
        <v>0</v>
      </c>
      <c r="O53" s="17">
        <f t="shared" si="0"/>
        <v>101</v>
      </c>
      <c r="P53" s="17">
        <f t="shared" si="1"/>
        <v>141</v>
      </c>
      <c r="R53" s="19"/>
      <c r="S53" s="19"/>
      <c r="T53"/>
    </row>
    <row r="54" spans="2:20" ht="23.1" customHeight="1" x14ac:dyDescent="0.25">
      <c r="B54" s="22" t="s">
        <v>81</v>
      </c>
      <c r="C54" s="49">
        <v>46</v>
      </c>
      <c r="D54" s="49">
        <v>7</v>
      </c>
      <c r="E54" s="49">
        <v>6</v>
      </c>
      <c r="F54" s="49">
        <v>14</v>
      </c>
      <c r="G54" s="49">
        <v>0</v>
      </c>
      <c r="H54" s="49">
        <v>0</v>
      </c>
      <c r="I54" s="49">
        <v>4</v>
      </c>
      <c r="J54" s="49">
        <v>0</v>
      </c>
      <c r="K54" s="49">
        <v>0</v>
      </c>
      <c r="L54" s="49">
        <v>0</v>
      </c>
      <c r="M54" s="49">
        <v>48</v>
      </c>
      <c r="N54" s="49">
        <v>0</v>
      </c>
      <c r="O54" s="17">
        <f t="shared" si="0"/>
        <v>77</v>
      </c>
      <c r="P54" s="17">
        <f t="shared" si="1"/>
        <v>125</v>
      </c>
      <c r="R54" s="19"/>
      <c r="S54" s="19"/>
      <c r="T54"/>
    </row>
    <row r="55" spans="2:20" ht="23.1" customHeight="1" x14ac:dyDescent="0.25">
      <c r="B55" s="22" t="s">
        <v>82</v>
      </c>
      <c r="C55" s="49">
        <v>37</v>
      </c>
      <c r="D55" s="49">
        <v>9</v>
      </c>
      <c r="E55" s="49">
        <v>6</v>
      </c>
      <c r="F55" s="49">
        <v>7</v>
      </c>
      <c r="G55" s="49">
        <v>0</v>
      </c>
      <c r="H55" s="49">
        <v>0</v>
      </c>
      <c r="I55" s="49">
        <v>0</v>
      </c>
      <c r="J55" s="49">
        <v>5</v>
      </c>
      <c r="K55" s="49">
        <v>3</v>
      </c>
      <c r="L55" s="49">
        <v>0</v>
      </c>
      <c r="M55" s="49">
        <v>27</v>
      </c>
      <c r="N55" s="49">
        <v>0</v>
      </c>
      <c r="O55" s="17">
        <f t="shared" si="0"/>
        <v>67</v>
      </c>
      <c r="P55" s="17">
        <f t="shared" si="1"/>
        <v>94</v>
      </c>
      <c r="R55" s="19"/>
      <c r="S55" s="19"/>
      <c r="T55"/>
    </row>
    <row r="56" spans="2:20" ht="23.1" customHeight="1" x14ac:dyDescent="0.25">
      <c r="B56" s="22" t="s">
        <v>83</v>
      </c>
      <c r="C56" s="49">
        <v>38</v>
      </c>
      <c r="D56" s="49">
        <v>17</v>
      </c>
      <c r="E56" s="49">
        <v>9</v>
      </c>
      <c r="F56" s="49">
        <v>23</v>
      </c>
      <c r="G56" s="49">
        <v>0</v>
      </c>
      <c r="H56" s="49">
        <v>0</v>
      </c>
      <c r="I56" s="49">
        <v>3</v>
      </c>
      <c r="J56" s="49">
        <v>0</v>
      </c>
      <c r="K56" s="49">
        <v>0</v>
      </c>
      <c r="L56" s="49">
        <v>0</v>
      </c>
      <c r="M56" s="49">
        <v>48</v>
      </c>
      <c r="N56" s="49">
        <v>0</v>
      </c>
      <c r="O56" s="17">
        <f t="shared" si="0"/>
        <v>90</v>
      </c>
      <c r="P56" s="17">
        <f t="shared" si="1"/>
        <v>138</v>
      </c>
      <c r="R56" s="19"/>
      <c r="S56" s="19"/>
      <c r="T56"/>
    </row>
    <row r="57" spans="2:20" ht="23.1" customHeight="1" x14ac:dyDescent="0.25">
      <c r="B57" s="22" t="s">
        <v>84</v>
      </c>
      <c r="C57" s="49">
        <v>41</v>
      </c>
      <c r="D57" s="49">
        <v>18</v>
      </c>
      <c r="E57" s="49">
        <v>7</v>
      </c>
      <c r="F57" s="49">
        <v>16</v>
      </c>
      <c r="G57" s="49">
        <v>1</v>
      </c>
      <c r="H57" s="49">
        <v>0</v>
      </c>
      <c r="I57" s="49">
        <v>10</v>
      </c>
      <c r="J57" s="49">
        <v>0</v>
      </c>
      <c r="K57" s="49">
        <v>0</v>
      </c>
      <c r="L57" s="49">
        <v>0</v>
      </c>
      <c r="M57" s="49">
        <v>32</v>
      </c>
      <c r="N57" s="49">
        <v>0</v>
      </c>
      <c r="O57" s="17">
        <f t="shared" si="0"/>
        <v>93</v>
      </c>
      <c r="P57" s="17">
        <f t="shared" si="1"/>
        <v>125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1504</v>
      </c>
      <c r="D58" s="16">
        <f t="shared" si="21"/>
        <v>691</v>
      </c>
      <c r="E58" s="16">
        <f t="shared" si="21"/>
        <v>362</v>
      </c>
      <c r="F58" s="16">
        <f t="shared" si="21"/>
        <v>519</v>
      </c>
      <c r="G58" s="16">
        <f t="shared" si="21"/>
        <v>21</v>
      </c>
      <c r="H58" s="16">
        <f t="shared" si="21"/>
        <v>3</v>
      </c>
      <c r="I58" s="16">
        <f t="shared" si="21"/>
        <v>300</v>
      </c>
      <c r="J58" s="16">
        <f t="shared" si="21"/>
        <v>87</v>
      </c>
      <c r="K58" s="16">
        <f t="shared" si="21"/>
        <v>75</v>
      </c>
      <c r="L58" s="16">
        <f t="shared" si="21"/>
        <v>15</v>
      </c>
      <c r="M58" s="16">
        <f t="shared" si="21"/>
        <v>1461</v>
      </c>
      <c r="N58" s="16">
        <f t="shared" si="21"/>
        <v>0</v>
      </c>
      <c r="O58" s="16">
        <f t="shared" si="21"/>
        <v>3577</v>
      </c>
      <c r="P58" s="16">
        <f t="shared" si="21"/>
        <v>5038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0.29853116315998413</v>
      </c>
      <c r="D59" s="42">
        <f t="shared" si="22"/>
        <v>0.13715760222310441</v>
      </c>
      <c r="E59" s="42">
        <f t="shared" si="22"/>
        <v>7.1853910281857877E-2</v>
      </c>
      <c r="F59" s="42">
        <f t="shared" si="22"/>
        <v>0.10301707026597856</v>
      </c>
      <c r="G59" s="42">
        <f t="shared" si="22"/>
        <v>4.168320762207225E-3</v>
      </c>
      <c r="H59" s="42">
        <f t="shared" si="22"/>
        <v>5.954743946010321E-4</v>
      </c>
      <c r="I59" s="42">
        <f t="shared" si="22"/>
        <v>5.9547439460103213E-2</v>
      </c>
      <c r="J59" s="42">
        <f t="shared" si="22"/>
        <v>1.7268757443429931E-2</v>
      </c>
      <c r="K59" s="42">
        <f t="shared" si="22"/>
        <v>1.4886859865025803E-2</v>
      </c>
      <c r="L59" s="42">
        <f t="shared" si="22"/>
        <v>2.9773719730051607E-3</v>
      </c>
      <c r="M59" s="42">
        <f t="shared" si="22"/>
        <v>0.28999603017070263</v>
      </c>
      <c r="N59" s="42">
        <f t="shared" si="22"/>
        <v>0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0.42046407604137548</v>
      </c>
      <c r="D60" s="43">
        <f t="shared" ref="D60:N60" si="23">D58/$O$58</f>
        <v>0.19317864131954152</v>
      </c>
      <c r="E60" s="43">
        <f t="shared" si="23"/>
        <v>0.10120212468549064</v>
      </c>
      <c r="F60" s="43">
        <f t="shared" si="23"/>
        <v>0.14509365389991613</v>
      </c>
      <c r="G60" s="43">
        <f t="shared" si="23"/>
        <v>5.8708414872798431E-3</v>
      </c>
      <c r="H60" s="43">
        <f t="shared" si="23"/>
        <v>8.3869164103997763E-4</v>
      </c>
      <c r="I60" s="43">
        <f t="shared" si="23"/>
        <v>8.3869164103997765E-2</v>
      </c>
      <c r="J60" s="43">
        <f t="shared" si="23"/>
        <v>2.4322057590159353E-2</v>
      </c>
      <c r="K60" s="43">
        <f t="shared" si="23"/>
        <v>2.0967291025999441E-2</v>
      </c>
      <c r="L60" s="43">
        <f t="shared" si="23"/>
        <v>4.1934582051998881E-3</v>
      </c>
      <c r="M60" s="43"/>
      <c r="N60" s="43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1:32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1:32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6"/>
  <sheetViews>
    <sheetView view="pageBreakPreview" zoomScale="60" workbookViewId="0">
      <selection activeCell="S53" sqref="S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8" t="s">
        <v>172</v>
      </c>
      <c r="D3" s="68"/>
      <c r="E3" s="68"/>
      <c r="F3" s="68"/>
      <c r="G3" s="68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173</v>
      </c>
      <c r="F5" s="40" t="s">
        <v>1</v>
      </c>
      <c r="G5" s="66" t="s">
        <v>174</v>
      </c>
      <c r="H5" s="67"/>
      <c r="I5" s="14"/>
      <c r="J5" s="2" t="s">
        <v>5</v>
      </c>
      <c r="K5" s="66" t="s">
        <v>175</v>
      </c>
      <c r="L5" s="6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167</v>
      </c>
      <c r="H6" s="67"/>
      <c r="J6" s="2" t="s">
        <v>21</v>
      </c>
      <c r="K6" s="66" t="s">
        <v>169</v>
      </c>
      <c r="L6" s="6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17</v>
      </c>
      <c r="D10" s="49">
        <v>4</v>
      </c>
      <c r="E10" s="49">
        <v>4</v>
      </c>
      <c r="F10" s="49">
        <v>3</v>
      </c>
      <c r="G10" s="49">
        <v>1</v>
      </c>
      <c r="H10" s="49">
        <v>0</v>
      </c>
      <c r="I10" s="49">
        <v>1</v>
      </c>
      <c r="J10" s="49">
        <v>2</v>
      </c>
      <c r="K10" s="49">
        <v>0</v>
      </c>
      <c r="L10" s="49">
        <v>0</v>
      </c>
      <c r="M10" s="49">
        <v>19</v>
      </c>
      <c r="N10" s="49">
        <v>0</v>
      </c>
      <c r="O10" s="17">
        <f t="shared" ref="O10:O57" si="0">SUM(C10:L10,N10)</f>
        <v>32</v>
      </c>
      <c r="P10" s="17">
        <f t="shared" ref="P10:P57" si="1">SUM(C10:N10)</f>
        <v>51</v>
      </c>
      <c r="R10" s="1" t="s">
        <v>6</v>
      </c>
      <c r="S10" s="17">
        <f t="shared" ref="S10:AF10" si="2">SUM(C10:C13)</f>
        <v>87</v>
      </c>
      <c r="T10" s="17">
        <f t="shared" si="2"/>
        <v>61</v>
      </c>
      <c r="U10" s="17">
        <f t="shared" si="2"/>
        <v>31</v>
      </c>
      <c r="V10" s="17">
        <f t="shared" si="2"/>
        <v>24</v>
      </c>
      <c r="W10" s="17">
        <f t="shared" si="2"/>
        <v>1</v>
      </c>
      <c r="X10" s="17">
        <f t="shared" si="2"/>
        <v>0</v>
      </c>
      <c r="Y10" s="17">
        <f t="shared" si="2"/>
        <v>12</v>
      </c>
      <c r="Z10" s="17">
        <f t="shared" si="2"/>
        <v>7</v>
      </c>
      <c r="AA10" s="17">
        <f t="shared" si="2"/>
        <v>0</v>
      </c>
      <c r="AB10" s="17">
        <f t="shared" si="2"/>
        <v>0</v>
      </c>
      <c r="AC10" s="17">
        <f t="shared" si="2"/>
        <v>96</v>
      </c>
      <c r="AD10" s="17">
        <f t="shared" si="2"/>
        <v>0</v>
      </c>
      <c r="AE10" s="30">
        <f t="shared" si="2"/>
        <v>223</v>
      </c>
      <c r="AF10" s="30">
        <f t="shared" si="2"/>
        <v>319</v>
      </c>
    </row>
    <row r="11" spans="2:32" s="6" customFormat="1" ht="23.1" customHeight="1" x14ac:dyDescent="0.25">
      <c r="B11" s="22" t="s">
        <v>38</v>
      </c>
      <c r="C11" s="49">
        <v>27</v>
      </c>
      <c r="D11" s="49">
        <v>23</v>
      </c>
      <c r="E11" s="49">
        <v>14</v>
      </c>
      <c r="F11" s="49">
        <v>8</v>
      </c>
      <c r="G11" s="49">
        <v>0</v>
      </c>
      <c r="H11" s="49">
        <v>0</v>
      </c>
      <c r="I11" s="49">
        <v>4</v>
      </c>
      <c r="J11" s="49">
        <v>3</v>
      </c>
      <c r="K11" s="49">
        <v>0</v>
      </c>
      <c r="L11" s="49">
        <v>0</v>
      </c>
      <c r="M11" s="49">
        <v>28</v>
      </c>
      <c r="N11" s="49">
        <v>0</v>
      </c>
      <c r="O11" s="17">
        <f t="shared" si="0"/>
        <v>79</v>
      </c>
      <c r="P11" s="17">
        <f t="shared" si="1"/>
        <v>107</v>
      </c>
      <c r="R11" s="1" t="s">
        <v>7</v>
      </c>
      <c r="S11" s="17">
        <f t="shared" ref="S11:AF11" si="3">SUM(C14:C17)</f>
        <v>113</v>
      </c>
      <c r="T11" s="17">
        <f t="shared" si="3"/>
        <v>105</v>
      </c>
      <c r="U11" s="17">
        <f t="shared" si="3"/>
        <v>41</v>
      </c>
      <c r="V11" s="17">
        <f t="shared" si="3"/>
        <v>49</v>
      </c>
      <c r="W11" s="17">
        <f t="shared" si="3"/>
        <v>0</v>
      </c>
      <c r="X11" s="17">
        <f t="shared" si="3"/>
        <v>0</v>
      </c>
      <c r="Y11" s="17">
        <f t="shared" si="3"/>
        <v>26</v>
      </c>
      <c r="Z11" s="17">
        <f t="shared" si="3"/>
        <v>6</v>
      </c>
      <c r="AA11" s="17">
        <f t="shared" si="3"/>
        <v>0</v>
      </c>
      <c r="AB11" s="17">
        <f t="shared" si="3"/>
        <v>1</v>
      </c>
      <c r="AC11" s="17">
        <f t="shared" si="3"/>
        <v>127</v>
      </c>
      <c r="AD11" s="17">
        <f t="shared" si="3"/>
        <v>0</v>
      </c>
      <c r="AE11" s="30">
        <f t="shared" si="3"/>
        <v>341</v>
      </c>
      <c r="AF11" s="30">
        <f t="shared" si="3"/>
        <v>468</v>
      </c>
    </row>
    <row r="12" spans="2:32" ht="23.1" customHeight="1" x14ac:dyDescent="0.25">
      <c r="B12" s="22" t="s">
        <v>39</v>
      </c>
      <c r="C12" s="49">
        <v>25</v>
      </c>
      <c r="D12" s="49">
        <v>17</v>
      </c>
      <c r="E12" s="49">
        <v>8</v>
      </c>
      <c r="F12" s="49">
        <v>9</v>
      </c>
      <c r="G12" s="49">
        <v>0</v>
      </c>
      <c r="H12" s="49">
        <v>0</v>
      </c>
      <c r="I12" s="49">
        <v>4</v>
      </c>
      <c r="J12" s="49">
        <v>0</v>
      </c>
      <c r="K12" s="49">
        <v>0</v>
      </c>
      <c r="L12" s="49">
        <v>0</v>
      </c>
      <c r="M12" s="49">
        <v>23</v>
      </c>
      <c r="N12" s="49">
        <v>0</v>
      </c>
      <c r="O12" s="17">
        <f t="shared" si="0"/>
        <v>63</v>
      </c>
      <c r="P12" s="17">
        <f t="shared" si="1"/>
        <v>86</v>
      </c>
      <c r="R12" s="1" t="s">
        <v>8</v>
      </c>
      <c r="S12" s="17">
        <f t="shared" ref="S12:AF12" si="4">SUM(C18:C21)</f>
        <v>74</v>
      </c>
      <c r="T12" s="17">
        <f t="shared" si="4"/>
        <v>75</v>
      </c>
      <c r="U12" s="17">
        <f t="shared" si="4"/>
        <v>22</v>
      </c>
      <c r="V12" s="17">
        <f t="shared" si="4"/>
        <v>53</v>
      </c>
      <c r="W12" s="17">
        <f t="shared" si="4"/>
        <v>0</v>
      </c>
      <c r="X12" s="17">
        <f t="shared" si="4"/>
        <v>2</v>
      </c>
      <c r="Y12" s="17">
        <f t="shared" si="4"/>
        <v>14</v>
      </c>
      <c r="Z12" s="17">
        <f t="shared" si="4"/>
        <v>16</v>
      </c>
      <c r="AA12" s="17">
        <f t="shared" si="4"/>
        <v>2</v>
      </c>
      <c r="AB12" s="17">
        <f t="shared" si="4"/>
        <v>0</v>
      </c>
      <c r="AC12" s="17">
        <f t="shared" si="4"/>
        <v>128</v>
      </c>
      <c r="AD12" s="17">
        <f t="shared" si="4"/>
        <v>0</v>
      </c>
      <c r="AE12" s="30">
        <f t="shared" si="4"/>
        <v>258</v>
      </c>
      <c r="AF12" s="30">
        <f t="shared" si="4"/>
        <v>386</v>
      </c>
    </row>
    <row r="13" spans="2:32" ht="23.1" customHeight="1" x14ac:dyDescent="0.25">
      <c r="B13" s="22" t="s">
        <v>40</v>
      </c>
      <c r="C13" s="49">
        <v>18</v>
      </c>
      <c r="D13" s="49">
        <v>17</v>
      </c>
      <c r="E13" s="49">
        <v>5</v>
      </c>
      <c r="F13" s="49">
        <v>4</v>
      </c>
      <c r="G13" s="49">
        <v>0</v>
      </c>
      <c r="H13" s="49">
        <v>0</v>
      </c>
      <c r="I13" s="49">
        <v>3</v>
      </c>
      <c r="J13" s="49">
        <v>2</v>
      </c>
      <c r="K13" s="49">
        <v>0</v>
      </c>
      <c r="L13" s="49">
        <v>0</v>
      </c>
      <c r="M13" s="49">
        <v>26</v>
      </c>
      <c r="N13" s="49">
        <v>0</v>
      </c>
      <c r="O13" s="17">
        <f t="shared" si="0"/>
        <v>49</v>
      </c>
      <c r="P13" s="17">
        <f t="shared" si="1"/>
        <v>75</v>
      </c>
      <c r="R13" s="1" t="s">
        <v>9</v>
      </c>
      <c r="S13" s="17">
        <f t="shared" ref="S13:AF13" si="5">SUM(C22:C25)</f>
        <v>99</v>
      </c>
      <c r="T13" s="17">
        <f t="shared" si="5"/>
        <v>58</v>
      </c>
      <c r="U13" s="17">
        <f t="shared" si="5"/>
        <v>34</v>
      </c>
      <c r="V13" s="17">
        <f t="shared" si="5"/>
        <v>34</v>
      </c>
      <c r="W13" s="17">
        <f t="shared" si="5"/>
        <v>1</v>
      </c>
      <c r="X13" s="17">
        <f t="shared" si="5"/>
        <v>0</v>
      </c>
      <c r="Y13" s="17">
        <f t="shared" si="5"/>
        <v>29</v>
      </c>
      <c r="Z13" s="17">
        <f t="shared" si="5"/>
        <v>6</v>
      </c>
      <c r="AA13" s="17">
        <f t="shared" si="5"/>
        <v>0</v>
      </c>
      <c r="AB13" s="17">
        <f t="shared" si="5"/>
        <v>1</v>
      </c>
      <c r="AC13" s="17">
        <f t="shared" si="5"/>
        <v>147</v>
      </c>
      <c r="AD13" s="17">
        <f t="shared" si="5"/>
        <v>0</v>
      </c>
      <c r="AE13" s="30">
        <f t="shared" si="5"/>
        <v>262</v>
      </c>
      <c r="AF13" s="30">
        <f t="shared" si="5"/>
        <v>409</v>
      </c>
    </row>
    <row r="14" spans="2:32" ht="23.1" customHeight="1" x14ac:dyDescent="0.25">
      <c r="B14" s="22" t="s">
        <v>41</v>
      </c>
      <c r="C14" s="49">
        <v>25</v>
      </c>
      <c r="D14" s="49">
        <v>27</v>
      </c>
      <c r="E14" s="49">
        <v>7</v>
      </c>
      <c r="F14" s="49">
        <v>8</v>
      </c>
      <c r="G14" s="49">
        <v>0</v>
      </c>
      <c r="H14" s="49">
        <v>0</v>
      </c>
      <c r="I14" s="49">
        <v>4</v>
      </c>
      <c r="J14" s="49">
        <v>0</v>
      </c>
      <c r="K14" s="49">
        <v>0</v>
      </c>
      <c r="L14" s="49">
        <v>0</v>
      </c>
      <c r="M14" s="49">
        <v>24</v>
      </c>
      <c r="N14" s="49">
        <v>0</v>
      </c>
      <c r="O14" s="17">
        <f t="shared" si="0"/>
        <v>71</v>
      </c>
      <c r="P14" s="17">
        <f t="shared" si="1"/>
        <v>95</v>
      </c>
      <c r="R14" s="1" t="s">
        <v>10</v>
      </c>
      <c r="S14" s="17">
        <f t="shared" ref="S14:AF14" si="6">SUM(C26:C29)</f>
        <v>79</v>
      </c>
      <c r="T14" s="17">
        <f t="shared" si="6"/>
        <v>64</v>
      </c>
      <c r="U14" s="17">
        <f t="shared" si="6"/>
        <v>19</v>
      </c>
      <c r="V14" s="17">
        <f t="shared" si="6"/>
        <v>40</v>
      </c>
      <c r="W14" s="17">
        <f t="shared" si="6"/>
        <v>3</v>
      </c>
      <c r="X14" s="17">
        <f t="shared" si="6"/>
        <v>0</v>
      </c>
      <c r="Y14" s="17">
        <f t="shared" si="6"/>
        <v>27</v>
      </c>
      <c r="Z14" s="17">
        <f t="shared" si="6"/>
        <v>14</v>
      </c>
      <c r="AA14" s="17">
        <f t="shared" si="6"/>
        <v>0</v>
      </c>
      <c r="AB14" s="17">
        <f t="shared" si="6"/>
        <v>0</v>
      </c>
      <c r="AC14" s="17">
        <f t="shared" si="6"/>
        <v>161</v>
      </c>
      <c r="AD14" s="17">
        <f t="shared" si="6"/>
        <v>0</v>
      </c>
      <c r="AE14" s="30">
        <f t="shared" si="6"/>
        <v>246</v>
      </c>
      <c r="AF14" s="30">
        <f t="shared" si="6"/>
        <v>407</v>
      </c>
    </row>
    <row r="15" spans="2:32" ht="23.1" customHeight="1" x14ac:dyDescent="0.25">
      <c r="B15" s="22" t="s">
        <v>42</v>
      </c>
      <c r="C15" s="49">
        <v>24</v>
      </c>
      <c r="D15" s="49">
        <v>25</v>
      </c>
      <c r="E15" s="49">
        <v>15</v>
      </c>
      <c r="F15" s="49">
        <v>16</v>
      </c>
      <c r="G15" s="49">
        <v>0</v>
      </c>
      <c r="H15" s="49">
        <v>0</v>
      </c>
      <c r="I15" s="49">
        <v>7</v>
      </c>
      <c r="J15" s="49">
        <v>3</v>
      </c>
      <c r="K15" s="49">
        <v>0</v>
      </c>
      <c r="L15" s="49">
        <v>0</v>
      </c>
      <c r="M15" s="49">
        <v>30</v>
      </c>
      <c r="N15" s="49">
        <v>0</v>
      </c>
      <c r="O15" s="17">
        <f t="shared" si="0"/>
        <v>90</v>
      </c>
      <c r="P15" s="17">
        <f t="shared" si="1"/>
        <v>120</v>
      </c>
      <c r="R15" s="1" t="s">
        <v>11</v>
      </c>
      <c r="S15" s="17">
        <f t="shared" ref="S15:AF15" si="7">SUM(C30:C33)</f>
        <v>73</v>
      </c>
      <c r="T15" s="17">
        <f t="shared" si="7"/>
        <v>87</v>
      </c>
      <c r="U15" s="17">
        <f t="shared" si="7"/>
        <v>34</v>
      </c>
      <c r="V15" s="17">
        <f t="shared" si="7"/>
        <v>49</v>
      </c>
      <c r="W15" s="17">
        <f t="shared" si="7"/>
        <v>6</v>
      </c>
      <c r="X15" s="17">
        <f t="shared" si="7"/>
        <v>0</v>
      </c>
      <c r="Y15" s="17">
        <f t="shared" si="7"/>
        <v>41</v>
      </c>
      <c r="Z15" s="17">
        <f t="shared" si="7"/>
        <v>23</v>
      </c>
      <c r="AA15" s="17">
        <f t="shared" si="7"/>
        <v>1</v>
      </c>
      <c r="AB15" s="17">
        <f t="shared" si="7"/>
        <v>4</v>
      </c>
      <c r="AC15" s="17">
        <f t="shared" si="7"/>
        <v>122</v>
      </c>
      <c r="AD15" s="17">
        <f t="shared" si="7"/>
        <v>0</v>
      </c>
      <c r="AE15" s="30">
        <f t="shared" si="7"/>
        <v>318</v>
      </c>
      <c r="AF15" s="30">
        <f t="shared" si="7"/>
        <v>440</v>
      </c>
    </row>
    <row r="16" spans="2:32" ht="23.1" customHeight="1" x14ac:dyDescent="0.25">
      <c r="B16" s="22" t="s">
        <v>43</v>
      </c>
      <c r="C16" s="49">
        <v>30</v>
      </c>
      <c r="D16" s="49">
        <v>30</v>
      </c>
      <c r="E16" s="49">
        <v>10</v>
      </c>
      <c r="F16" s="49">
        <v>12</v>
      </c>
      <c r="G16" s="49">
        <v>0</v>
      </c>
      <c r="H16" s="49">
        <v>0</v>
      </c>
      <c r="I16" s="49">
        <v>9</v>
      </c>
      <c r="J16" s="49">
        <v>2</v>
      </c>
      <c r="K16" s="49">
        <v>0</v>
      </c>
      <c r="L16" s="49">
        <v>1</v>
      </c>
      <c r="M16" s="49">
        <v>41</v>
      </c>
      <c r="N16" s="49">
        <v>0</v>
      </c>
      <c r="O16" s="17">
        <f t="shared" si="0"/>
        <v>94</v>
      </c>
      <c r="P16" s="17">
        <f t="shared" si="1"/>
        <v>135</v>
      </c>
      <c r="R16" s="1" t="s">
        <v>12</v>
      </c>
      <c r="S16" s="17">
        <f t="shared" ref="S16:AF16" si="8">SUM(C34:C37)</f>
        <v>74</v>
      </c>
      <c r="T16" s="17">
        <f t="shared" si="8"/>
        <v>75</v>
      </c>
      <c r="U16" s="17">
        <f t="shared" si="8"/>
        <v>26</v>
      </c>
      <c r="V16" s="17">
        <f t="shared" si="8"/>
        <v>39</v>
      </c>
      <c r="W16" s="17">
        <f t="shared" si="8"/>
        <v>2</v>
      </c>
      <c r="X16" s="17">
        <f t="shared" si="8"/>
        <v>1</v>
      </c>
      <c r="Y16" s="17">
        <f t="shared" si="8"/>
        <v>31</v>
      </c>
      <c r="Z16" s="17">
        <f t="shared" si="8"/>
        <v>18</v>
      </c>
      <c r="AA16" s="17">
        <f t="shared" si="8"/>
        <v>0</v>
      </c>
      <c r="AB16" s="17">
        <f t="shared" si="8"/>
        <v>0</v>
      </c>
      <c r="AC16" s="17">
        <f t="shared" si="8"/>
        <v>115</v>
      </c>
      <c r="AD16" s="17">
        <f t="shared" si="8"/>
        <v>1</v>
      </c>
      <c r="AE16" s="30">
        <f t="shared" si="8"/>
        <v>267</v>
      </c>
      <c r="AF16" s="30">
        <f t="shared" si="8"/>
        <v>382</v>
      </c>
    </row>
    <row r="17" spans="2:32" ht="23.1" customHeight="1" x14ac:dyDescent="0.25">
      <c r="B17" s="22" t="s">
        <v>44</v>
      </c>
      <c r="C17" s="49">
        <v>34</v>
      </c>
      <c r="D17" s="49">
        <v>23</v>
      </c>
      <c r="E17" s="49">
        <v>9</v>
      </c>
      <c r="F17" s="49">
        <v>13</v>
      </c>
      <c r="G17" s="49">
        <v>0</v>
      </c>
      <c r="H17" s="49">
        <v>0</v>
      </c>
      <c r="I17" s="49">
        <v>6</v>
      </c>
      <c r="J17" s="49">
        <v>1</v>
      </c>
      <c r="K17" s="49">
        <v>0</v>
      </c>
      <c r="L17" s="49">
        <v>0</v>
      </c>
      <c r="M17" s="49">
        <v>32</v>
      </c>
      <c r="N17" s="49">
        <v>0</v>
      </c>
      <c r="O17" s="17">
        <f t="shared" si="0"/>
        <v>86</v>
      </c>
      <c r="P17" s="17">
        <f t="shared" si="1"/>
        <v>118</v>
      </c>
      <c r="R17" s="1" t="s">
        <v>13</v>
      </c>
      <c r="S17" s="17">
        <f t="shared" ref="S17:AF17" si="9">SUM(C38:C41)</f>
        <v>78</v>
      </c>
      <c r="T17" s="17">
        <f t="shared" si="9"/>
        <v>58</v>
      </c>
      <c r="U17" s="17">
        <f t="shared" si="9"/>
        <v>35</v>
      </c>
      <c r="V17" s="17">
        <f t="shared" si="9"/>
        <v>40</v>
      </c>
      <c r="W17" s="17">
        <f t="shared" si="9"/>
        <v>0</v>
      </c>
      <c r="X17" s="17">
        <f t="shared" si="9"/>
        <v>0</v>
      </c>
      <c r="Y17" s="17">
        <f t="shared" si="9"/>
        <v>31</v>
      </c>
      <c r="Z17" s="17">
        <f t="shared" si="9"/>
        <v>19</v>
      </c>
      <c r="AA17" s="17">
        <f t="shared" si="9"/>
        <v>0</v>
      </c>
      <c r="AB17" s="17">
        <f t="shared" si="9"/>
        <v>1</v>
      </c>
      <c r="AC17" s="17">
        <f t="shared" si="9"/>
        <v>118</v>
      </c>
      <c r="AD17" s="17">
        <f t="shared" si="9"/>
        <v>0</v>
      </c>
      <c r="AE17" s="30">
        <f t="shared" si="9"/>
        <v>262</v>
      </c>
      <c r="AF17" s="30">
        <f t="shared" si="9"/>
        <v>380</v>
      </c>
    </row>
    <row r="18" spans="2:32" ht="23.1" customHeight="1" x14ac:dyDescent="0.25">
      <c r="B18" s="22" t="s">
        <v>45</v>
      </c>
      <c r="C18" s="49">
        <v>20</v>
      </c>
      <c r="D18" s="49">
        <v>21</v>
      </c>
      <c r="E18" s="49">
        <v>10</v>
      </c>
      <c r="F18" s="49">
        <v>11</v>
      </c>
      <c r="G18" s="49">
        <v>0</v>
      </c>
      <c r="H18" s="49">
        <v>0</v>
      </c>
      <c r="I18" s="49">
        <v>6</v>
      </c>
      <c r="J18" s="49">
        <v>2</v>
      </c>
      <c r="K18" s="49">
        <v>0</v>
      </c>
      <c r="L18" s="49">
        <v>0</v>
      </c>
      <c r="M18" s="49">
        <v>40</v>
      </c>
      <c r="N18" s="49">
        <v>0</v>
      </c>
      <c r="O18" s="17">
        <f t="shared" si="0"/>
        <v>70</v>
      </c>
      <c r="P18" s="17">
        <f t="shared" si="1"/>
        <v>110</v>
      </c>
      <c r="R18" s="1" t="s">
        <v>14</v>
      </c>
      <c r="S18" s="17">
        <f t="shared" ref="S18:AF18" si="10">SUM(C42:C45)</f>
        <v>109</v>
      </c>
      <c r="T18" s="17">
        <f t="shared" si="10"/>
        <v>82</v>
      </c>
      <c r="U18" s="17">
        <f t="shared" si="10"/>
        <v>29</v>
      </c>
      <c r="V18" s="17">
        <f t="shared" si="10"/>
        <v>55</v>
      </c>
      <c r="W18" s="17">
        <f t="shared" si="10"/>
        <v>0</v>
      </c>
      <c r="X18" s="17">
        <f t="shared" si="10"/>
        <v>1</v>
      </c>
      <c r="Y18" s="17">
        <f t="shared" si="10"/>
        <v>32</v>
      </c>
      <c r="Z18" s="17">
        <f t="shared" si="10"/>
        <v>26</v>
      </c>
      <c r="AA18" s="17">
        <f t="shared" si="10"/>
        <v>0</v>
      </c>
      <c r="AB18" s="17">
        <f t="shared" si="10"/>
        <v>1</v>
      </c>
      <c r="AC18" s="17">
        <f t="shared" si="10"/>
        <v>120</v>
      </c>
      <c r="AD18" s="17">
        <f t="shared" si="10"/>
        <v>0</v>
      </c>
      <c r="AE18" s="30">
        <f t="shared" si="10"/>
        <v>335</v>
      </c>
      <c r="AF18" s="30">
        <f t="shared" si="10"/>
        <v>455</v>
      </c>
    </row>
    <row r="19" spans="2:32" ht="23.1" customHeight="1" x14ac:dyDescent="0.25">
      <c r="B19" s="22" t="s">
        <v>46</v>
      </c>
      <c r="C19" s="49">
        <v>32</v>
      </c>
      <c r="D19" s="49">
        <v>16</v>
      </c>
      <c r="E19" s="49">
        <v>5</v>
      </c>
      <c r="F19" s="49">
        <v>16</v>
      </c>
      <c r="G19" s="49">
        <v>0</v>
      </c>
      <c r="H19" s="49">
        <v>1</v>
      </c>
      <c r="I19" s="49">
        <v>3</v>
      </c>
      <c r="J19" s="49">
        <v>4</v>
      </c>
      <c r="K19" s="49">
        <v>0</v>
      </c>
      <c r="L19" s="49">
        <v>0</v>
      </c>
      <c r="M19" s="49">
        <v>25</v>
      </c>
      <c r="N19" s="49">
        <v>0</v>
      </c>
      <c r="O19" s="17">
        <f t="shared" si="0"/>
        <v>77</v>
      </c>
      <c r="P19" s="17">
        <f t="shared" si="1"/>
        <v>102</v>
      </c>
      <c r="R19" s="1" t="s">
        <v>15</v>
      </c>
      <c r="S19" s="17">
        <f t="shared" ref="S19:AF19" si="11">SUM(C46:C49)</f>
        <v>120</v>
      </c>
      <c r="T19" s="17">
        <f t="shared" si="11"/>
        <v>82</v>
      </c>
      <c r="U19" s="17">
        <f t="shared" si="11"/>
        <v>27</v>
      </c>
      <c r="V19" s="17">
        <f t="shared" si="11"/>
        <v>37</v>
      </c>
      <c r="W19" s="17">
        <f t="shared" si="11"/>
        <v>0</v>
      </c>
      <c r="X19" s="17">
        <f t="shared" si="11"/>
        <v>1</v>
      </c>
      <c r="Y19" s="17">
        <f t="shared" si="11"/>
        <v>27</v>
      </c>
      <c r="Z19" s="17">
        <f t="shared" si="11"/>
        <v>10</v>
      </c>
      <c r="AA19" s="17">
        <f t="shared" si="11"/>
        <v>0</v>
      </c>
      <c r="AB19" s="17">
        <f t="shared" si="11"/>
        <v>4</v>
      </c>
      <c r="AC19" s="17">
        <f t="shared" si="11"/>
        <v>106</v>
      </c>
      <c r="AD19" s="17">
        <f t="shared" si="11"/>
        <v>0</v>
      </c>
      <c r="AE19" s="30">
        <f t="shared" si="11"/>
        <v>308</v>
      </c>
      <c r="AF19" s="30">
        <f t="shared" si="11"/>
        <v>414</v>
      </c>
    </row>
    <row r="20" spans="2:32" ht="23.1" customHeight="1" x14ac:dyDescent="0.25">
      <c r="B20" s="22" t="s">
        <v>47</v>
      </c>
      <c r="C20" s="49">
        <v>10</v>
      </c>
      <c r="D20" s="49">
        <v>16</v>
      </c>
      <c r="E20" s="49">
        <v>2</v>
      </c>
      <c r="F20" s="49">
        <v>11</v>
      </c>
      <c r="G20" s="49">
        <v>0</v>
      </c>
      <c r="H20" s="49">
        <v>1</v>
      </c>
      <c r="I20" s="49">
        <v>3</v>
      </c>
      <c r="J20" s="49">
        <v>6</v>
      </c>
      <c r="K20" s="49">
        <v>2</v>
      </c>
      <c r="L20" s="49">
        <v>0</v>
      </c>
      <c r="M20" s="49">
        <v>40</v>
      </c>
      <c r="N20" s="49">
        <v>0</v>
      </c>
      <c r="O20" s="17">
        <f t="shared" si="0"/>
        <v>51</v>
      </c>
      <c r="P20" s="17">
        <f t="shared" si="1"/>
        <v>91</v>
      </c>
      <c r="R20" s="1" t="s">
        <v>16</v>
      </c>
      <c r="S20" s="17">
        <f t="shared" ref="S20:AF20" si="12">SUM(C50:C53)</f>
        <v>164</v>
      </c>
      <c r="T20" s="17">
        <f t="shared" si="12"/>
        <v>116</v>
      </c>
      <c r="U20" s="17">
        <f t="shared" si="12"/>
        <v>34</v>
      </c>
      <c r="V20" s="17">
        <f t="shared" si="12"/>
        <v>39</v>
      </c>
      <c r="W20" s="17">
        <f t="shared" si="12"/>
        <v>11</v>
      </c>
      <c r="X20" s="17">
        <f t="shared" si="12"/>
        <v>1</v>
      </c>
      <c r="Y20" s="17">
        <f t="shared" si="12"/>
        <v>22</v>
      </c>
      <c r="Z20" s="17">
        <f t="shared" si="12"/>
        <v>11</v>
      </c>
      <c r="AA20" s="17">
        <f t="shared" si="12"/>
        <v>3</v>
      </c>
      <c r="AB20" s="17">
        <f t="shared" si="12"/>
        <v>6</v>
      </c>
      <c r="AC20" s="17">
        <f t="shared" si="12"/>
        <v>161</v>
      </c>
      <c r="AD20" s="17">
        <f t="shared" si="12"/>
        <v>0</v>
      </c>
      <c r="AE20" s="30">
        <f t="shared" si="12"/>
        <v>407</v>
      </c>
      <c r="AF20" s="30">
        <f t="shared" si="12"/>
        <v>568</v>
      </c>
    </row>
    <row r="21" spans="2:32" ht="23.1" customHeight="1" x14ac:dyDescent="0.25">
      <c r="B21" s="22" t="s">
        <v>48</v>
      </c>
      <c r="C21" s="49">
        <v>12</v>
      </c>
      <c r="D21" s="49">
        <v>22</v>
      </c>
      <c r="E21" s="49">
        <v>5</v>
      </c>
      <c r="F21" s="49">
        <v>15</v>
      </c>
      <c r="G21" s="49">
        <v>0</v>
      </c>
      <c r="H21" s="49">
        <v>0</v>
      </c>
      <c r="I21" s="49">
        <v>2</v>
      </c>
      <c r="J21" s="49">
        <v>4</v>
      </c>
      <c r="K21" s="49">
        <v>0</v>
      </c>
      <c r="L21" s="49">
        <v>0</v>
      </c>
      <c r="M21" s="49">
        <v>23</v>
      </c>
      <c r="N21" s="49">
        <v>0</v>
      </c>
      <c r="O21" s="17">
        <f t="shared" si="0"/>
        <v>60</v>
      </c>
      <c r="P21" s="17">
        <f t="shared" si="1"/>
        <v>83</v>
      </c>
      <c r="R21" s="35" t="s">
        <v>20</v>
      </c>
      <c r="S21" s="33">
        <f t="shared" ref="S21:AF21" si="13">SUM(C54:C57)</f>
        <v>152</v>
      </c>
      <c r="T21" s="17">
        <f t="shared" si="13"/>
        <v>112</v>
      </c>
      <c r="U21" s="17">
        <f t="shared" si="13"/>
        <v>32</v>
      </c>
      <c r="V21" s="17">
        <f t="shared" si="13"/>
        <v>45</v>
      </c>
      <c r="W21" s="17">
        <f t="shared" si="13"/>
        <v>1</v>
      </c>
      <c r="X21" s="17">
        <f t="shared" si="13"/>
        <v>0</v>
      </c>
      <c r="Y21" s="17">
        <f t="shared" si="13"/>
        <v>16</v>
      </c>
      <c r="Z21" s="17">
        <f t="shared" si="13"/>
        <v>9</v>
      </c>
      <c r="AA21" s="17">
        <f t="shared" si="13"/>
        <v>0</v>
      </c>
      <c r="AB21" s="17">
        <f t="shared" si="13"/>
        <v>2</v>
      </c>
      <c r="AC21" s="17">
        <f t="shared" si="13"/>
        <v>167</v>
      </c>
      <c r="AD21" s="17">
        <f t="shared" si="13"/>
        <v>0</v>
      </c>
      <c r="AE21" s="30">
        <f t="shared" si="13"/>
        <v>369</v>
      </c>
      <c r="AF21" s="30">
        <f t="shared" si="13"/>
        <v>536</v>
      </c>
    </row>
    <row r="22" spans="2:32" ht="23.1" customHeight="1" x14ac:dyDescent="0.25">
      <c r="B22" s="22" t="s">
        <v>49</v>
      </c>
      <c r="C22" s="49">
        <v>25</v>
      </c>
      <c r="D22" s="49">
        <v>17</v>
      </c>
      <c r="E22" s="49">
        <v>8</v>
      </c>
      <c r="F22" s="49">
        <v>10</v>
      </c>
      <c r="G22" s="49">
        <v>0</v>
      </c>
      <c r="H22" s="49">
        <v>0</v>
      </c>
      <c r="I22" s="49">
        <v>4</v>
      </c>
      <c r="J22" s="49">
        <v>0</v>
      </c>
      <c r="K22" s="49">
        <v>0</v>
      </c>
      <c r="L22" s="49">
        <v>0</v>
      </c>
      <c r="M22" s="49">
        <v>31</v>
      </c>
      <c r="N22" s="49">
        <v>0</v>
      </c>
      <c r="O22" s="17">
        <f t="shared" si="0"/>
        <v>64</v>
      </c>
      <c r="P22" s="17">
        <f t="shared" si="1"/>
        <v>95</v>
      </c>
      <c r="R22" s="50" t="s">
        <v>90</v>
      </c>
      <c r="S22" s="51">
        <f>MAX(S10:S12)</f>
        <v>113</v>
      </c>
      <c r="T22" s="51">
        <f t="shared" ref="T22:AF22" si="14">MAX(T10:T12)</f>
        <v>105</v>
      </c>
      <c r="U22" s="51">
        <f t="shared" si="14"/>
        <v>41</v>
      </c>
      <c r="V22" s="51">
        <f t="shared" si="14"/>
        <v>53</v>
      </c>
      <c r="W22" s="51">
        <f t="shared" si="14"/>
        <v>1</v>
      </c>
      <c r="X22" s="51">
        <f t="shared" si="14"/>
        <v>2</v>
      </c>
      <c r="Y22" s="51">
        <f t="shared" si="14"/>
        <v>26</v>
      </c>
      <c r="Z22" s="51">
        <f t="shared" si="14"/>
        <v>16</v>
      </c>
      <c r="AA22" s="51">
        <f t="shared" si="14"/>
        <v>2</v>
      </c>
      <c r="AB22" s="51">
        <f t="shared" si="14"/>
        <v>1</v>
      </c>
      <c r="AC22" s="51">
        <f t="shared" si="14"/>
        <v>128</v>
      </c>
      <c r="AD22" s="51">
        <f t="shared" si="14"/>
        <v>0</v>
      </c>
      <c r="AE22" s="39">
        <f t="shared" si="14"/>
        <v>341</v>
      </c>
      <c r="AF22" s="39">
        <f t="shared" si="14"/>
        <v>468</v>
      </c>
    </row>
    <row r="23" spans="2:32" ht="23.1" customHeight="1" x14ac:dyDescent="0.25">
      <c r="B23" s="22" t="s">
        <v>50</v>
      </c>
      <c r="C23" s="49">
        <v>28</v>
      </c>
      <c r="D23" s="49">
        <v>10</v>
      </c>
      <c r="E23" s="49">
        <v>10</v>
      </c>
      <c r="F23" s="49">
        <v>9</v>
      </c>
      <c r="G23" s="49">
        <v>0</v>
      </c>
      <c r="H23" s="49">
        <v>0</v>
      </c>
      <c r="I23" s="49">
        <v>5</v>
      </c>
      <c r="J23" s="49">
        <v>0</v>
      </c>
      <c r="K23" s="49">
        <v>0</v>
      </c>
      <c r="L23" s="49">
        <v>0</v>
      </c>
      <c r="M23" s="49">
        <v>41</v>
      </c>
      <c r="N23" s="49">
        <v>0</v>
      </c>
      <c r="O23" s="17">
        <f t="shared" si="0"/>
        <v>62</v>
      </c>
      <c r="P23" s="17">
        <f t="shared" si="1"/>
        <v>103</v>
      </c>
      <c r="R23" s="50" t="s">
        <v>91</v>
      </c>
      <c r="S23" s="51">
        <f>MAX(S13:S18)</f>
        <v>109</v>
      </c>
      <c r="T23" s="51">
        <f t="shared" ref="T23:AF23" si="15">MAX(T13:T18)</f>
        <v>87</v>
      </c>
      <c r="U23" s="51">
        <f t="shared" si="15"/>
        <v>35</v>
      </c>
      <c r="V23" s="51">
        <f t="shared" si="15"/>
        <v>55</v>
      </c>
      <c r="W23" s="51">
        <f t="shared" si="15"/>
        <v>6</v>
      </c>
      <c r="X23" s="51">
        <f t="shared" si="15"/>
        <v>1</v>
      </c>
      <c r="Y23" s="51">
        <f t="shared" si="15"/>
        <v>41</v>
      </c>
      <c r="Z23" s="51">
        <f t="shared" si="15"/>
        <v>26</v>
      </c>
      <c r="AA23" s="51">
        <f t="shared" si="15"/>
        <v>1</v>
      </c>
      <c r="AB23" s="51">
        <f t="shared" si="15"/>
        <v>4</v>
      </c>
      <c r="AC23" s="51">
        <f t="shared" si="15"/>
        <v>161</v>
      </c>
      <c r="AD23" s="51">
        <f t="shared" si="15"/>
        <v>1</v>
      </c>
      <c r="AE23" s="39">
        <f t="shared" si="15"/>
        <v>335</v>
      </c>
      <c r="AF23" s="39">
        <f t="shared" si="15"/>
        <v>455</v>
      </c>
    </row>
    <row r="24" spans="2:32" ht="23.1" customHeight="1" x14ac:dyDescent="0.25">
      <c r="B24" s="22" t="s">
        <v>51</v>
      </c>
      <c r="C24" s="49">
        <v>19</v>
      </c>
      <c r="D24" s="49">
        <v>18</v>
      </c>
      <c r="E24" s="49">
        <v>12</v>
      </c>
      <c r="F24" s="49">
        <v>7</v>
      </c>
      <c r="G24" s="49">
        <v>0</v>
      </c>
      <c r="H24" s="49">
        <v>0</v>
      </c>
      <c r="I24" s="49">
        <v>6</v>
      </c>
      <c r="J24" s="49">
        <v>0</v>
      </c>
      <c r="K24" s="49">
        <v>0</v>
      </c>
      <c r="L24" s="49">
        <v>0</v>
      </c>
      <c r="M24" s="49">
        <v>49</v>
      </c>
      <c r="N24" s="49">
        <v>0</v>
      </c>
      <c r="O24" s="17">
        <f t="shared" si="0"/>
        <v>62</v>
      </c>
      <c r="P24" s="17">
        <f t="shared" si="1"/>
        <v>111</v>
      </c>
      <c r="R24" s="50" t="s">
        <v>92</v>
      </c>
      <c r="S24" s="51">
        <f>MAX(S19:S21)</f>
        <v>164</v>
      </c>
      <c r="T24" s="51">
        <f t="shared" ref="T24:AF24" si="16">MAX(T19:T21)</f>
        <v>116</v>
      </c>
      <c r="U24" s="51">
        <f t="shared" si="16"/>
        <v>34</v>
      </c>
      <c r="V24" s="51">
        <f t="shared" si="16"/>
        <v>45</v>
      </c>
      <c r="W24" s="51">
        <f t="shared" si="16"/>
        <v>11</v>
      </c>
      <c r="X24" s="51">
        <f t="shared" si="16"/>
        <v>1</v>
      </c>
      <c r="Y24" s="51">
        <f t="shared" si="16"/>
        <v>27</v>
      </c>
      <c r="Z24" s="51">
        <f t="shared" si="16"/>
        <v>11</v>
      </c>
      <c r="AA24" s="51">
        <f t="shared" si="16"/>
        <v>3</v>
      </c>
      <c r="AB24" s="51">
        <f t="shared" si="16"/>
        <v>6</v>
      </c>
      <c r="AC24" s="51">
        <f t="shared" si="16"/>
        <v>167</v>
      </c>
      <c r="AD24" s="51">
        <f t="shared" si="16"/>
        <v>0</v>
      </c>
      <c r="AE24" s="39">
        <f t="shared" si="16"/>
        <v>407</v>
      </c>
      <c r="AF24" s="39">
        <f t="shared" si="16"/>
        <v>568</v>
      </c>
    </row>
    <row r="25" spans="2:32" ht="23.1" customHeight="1" x14ac:dyDescent="0.25">
      <c r="B25" s="22" t="s">
        <v>52</v>
      </c>
      <c r="C25" s="49">
        <v>27</v>
      </c>
      <c r="D25" s="49">
        <v>13</v>
      </c>
      <c r="E25" s="49">
        <v>4</v>
      </c>
      <c r="F25" s="49">
        <v>8</v>
      </c>
      <c r="G25" s="49">
        <v>1</v>
      </c>
      <c r="H25" s="49">
        <v>0</v>
      </c>
      <c r="I25" s="49">
        <v>14</v>
      </c>
      <c r="J25" s="49">
        <v>6</v>
      </c>
      <c r="K25" s="49">
        <v>0</v>
      </c>
      <c r="L25" s="49">
        <v>1</v>
      </c>
      <c r="M25" s="49">
        <v>26</v>
      </c>
      <c r="N25" s="49">
        <v>0</v>
      </c>
      <c r="O25" s="17">
        <f t="shared" si="0"/>
        <v>74</v>
      </c>
      <c r="P25" s="17">
        <f t="shared" si="1"/>
        <v>100</v>
      </c>
      <c r="R25" s="36" t="s">
        <v>85</v>
      </c>
      <c r="S25" s="34">
        <f t="shared" ref="S25:AF25" si="17">SUM(S10:S12)</f>
        <v>274</v>
      </c>
      <c r="T25" s="16">
        <f t="shared" si="17"/>
        <v>241</v>
      </c>
      <c r="U25" s="16">
        <f t="shared" si="17"/>
        <v>94</v>
      </c>
      <c r="V25" s="16">
        <f t="shared" si="17"/>
        <v>126</v>
      </c>
      <c r="W25" s="16">
        <f t="shared" si="17"/>
        <v>1</v>
      </c>
      <c r="X25" s="16">
        <f t="shared" si="17"/>
        <v>2</v>
      </c>
      <c r="Y25" s="16">
        <f t="shared" si="17"/>
        <v>52</v>
      </c>
      <c r="Z25" s="16">
        <f t="shared" si="17"/>
        <v>29</v>
      </c>
      <c r="AA25" s="16">
        <f t="shared" si="17"/>
        <v>2</v>
      </c>
      <c r="AB25" s="16">
        <f t="shared" si="17"/>
        <v>1</v>
      </c>
      <c r="AC25" s="16">
        <f t="shared" si="17"/>
        <v>351</v>
      </c>
      <c r="AD25" s="16">
        <f t="shared" si="17"/>
        <v>0</v>
      </c>
      <c r="AE25" s="31">
        <f t="shared" si="17"/>
        <v>822</v>
      </c>
      <c r="AF25" s="31">
        <f t="shared" si="17"/>
        <v>1173</v>
      </c>
    </row>
    <row r="26" spans="2:32" ht="23.1" customHeight="1" x14ac:dyDescent="0.25">
      <c r="B26" s="22" t="s">
        <v>53</v>
      </c>
      <c r="C26" s="49">
        <v>15</v>
      </c>
      <c r="D26" s="49">
        <v>20</v>
      </c>
      <c r="E26" s="49">
        <v>5</v>
      </c>
      <c r="F26" s="49">
        <v>6</v>
      </c>
      <c r="G26" s="49">
        <v>1</v>
      </c>
      <c r="H26" s="49">
        <v>0</v>
      </c>
      <c r="I26" s="49">
        <v>6</v>
      </c>
      <c r="J26" s="49">
        <v>3</v>
      </c>
      <c r="K26" s="49">
        <v>0</v>
      </c>
      <c r="L26" s="49">
        <v>0</v>
      </c>
      <c r="M26" s="49">
        <v>45</v>
      </c>
      <c r="N26" s="49">
        <v>0</v>
      </c>
      <c r="O26" s="17">
        <f t="shared" si="0"/>
        <v>56</v>
      </c>
      <c r="P26" s="17">
        <f t="shared" si="1"/>
        <v>101</v>
      </c>
      <c r="R26" s="27" t="s">
        <v>86</v>
      </c>
      <c r="S26" s="16">
        <f t="shared" ref="S26:AF26" si="18">SUM(S13:S18)</f>
        <v>512</v>
      </c>
      <c r="T26" s="16">
        <f t="shared" si="18"/>
        <v>424</v>
      </c>
      <c r="U26" s="16">
        <f t="shared" si="18"/>
        <v>177</v>
      </c>
      <c r="V26" s="16">
        <f t="shared" si="18"/>
        <v>257</v>
      </c>
      <c r="W26" s="16">
        <f t="shared" si="18"/>
        <v>12</v>
      </c>
      <c r="X26" s="16">
        <f t="shared" si="18"/>
        <v>2</v>
      </c>
      <c r="Y26" s="16">
        <f t="shared" si="18"/>
        <v>191</v>
      </c>
      <c r="Z26" s="16">
        <f t="shared" si="18"/>
        <v>106</v>
      </c>
      <c r="AA26" s="16">
        <f t="shared" si="18"/>
        <v>1</v>
      </c>
      <c r="AB26" s="16">
        <f t="shared" si="18"/>
        <v>7</v>
      </c>
      <c r="AC26" s="16">
        <f t="shared" si="18"/>
        <v>783</v>
      </c>
      <c r="AD26" s="16">
        <f t="shared" si="18"/>
        <v>1</v>
      </c>
      <c r="AE26" s="31">
        <f t="shared" si="18"/>
        <v>1690</v>
      </c>
      <c r="AF26" s="31">
        <f t="shared" si="18"/>
        <v>2473</v>
      </c>
    </row>
    <row r="27" spans="2:32" ht="23.1" customHeight="1" x14ac:dyDescent="0.25">
      <c r="B27" s="22" t="s">
        <v>54</v>
      </c>
      <c r="C27" s="49">
        <v>18</v>
      </c>
      <c r="D27" s="49">
        <v>12</v>
      </c>
      <c r="E27" s="49">
        <v>3</v>
      </c>
      <c r="F27" s="49">
        <v>10</v>
      </c>
      <c r="G27" s="49">
        <v>1</v>
      </c>
      <c r="H27" s="49">
        <v>0</v>
      </c>
      <c r="I27" s="49">
        <v>3</v>
      </c>
      <c r="J27" s="49">
        <v>4</v>
      </c>
      <c r="K27" s="49">
        <v>0</v>
      </c>
      <c r="L27" s="49">
        <v>0</v>
      </c>
      <c r="M27" s="49">
        <v>26</v>
      </c>
      <c r="N27" s="49">
        <v>0</v>
      </c>
      <c r="O27" s="17">
        <f t="shared" si="0"/>
        <v>51</v>
      </c>
      <c r="P27" s="17">
        <f t="shared" si="1"/>
        <v>77</v>
      </c>
      <c r="R27" s="28" t="s">
        <v>87</v>
      </c>
      <c r="S27" s="16">
        <f t="shared" ref="S27:AF27" si="19">SUM(S19:S21)</f>
        <v>436</v>
      </c>
      <c r="T27" s="16">
        <f t="shared" si="19"/>
        <v>310</v>
      </c>
      <c r="U27" s="16">
        <f t="shared" si="19"/>
        <v>93</v>
      </c>
      <c r="V27" s="16">
        <f t="shared" si="19"/>
        <v>121</v>
      </c>
      <c r="W27" s="16">
        <f t="shared" si="19"/>
        <v>12</v>
      </c>
      <c r="X27" s="16">
        <f t="shared" si="19"/>
        <v>2</v>
      </c>
      <c r="Y27" s="16">
        <f t="shared" si="19"/>
        <v>65</v>
      </c>
      <c r="Z27" s="16">
        <f t="shared" si="19"/>
        <v>30</v>
      </c>
      <c r="AA27" s="16">
        <f t="shared" si="19"/>
        <v>3</v>
      </c>
      <c r="AB27" s="16">
        <f t="shared" si="19"/>
        <v>12</v>
      </c>
      <c r="AC27" s="16">
        <f t="shared" si="19"/>
        <v>434</v>
      </c>
      <c r="AD27" s="16">
        <f t="shared" si="19"/>
        <v>0</v>
      </c>
      <c r="AE27" s="31">
        <f t="shared" si="19"/>
        <v>1084</v>
      </c>
      <c r="AF27" s="31">
        <f t="shared" si="19"/>
        <v>1518</v>
      </c>
    </row>
    <row r="28" spans="2:32" ht="23.1" customHeight="1" x14ac:dyDescent="0.25">
      <c r="B28" s="22" t="s">
        <v>55</v>
      </c>
      <c r="C28" s="49">
        <v>20</v>
      </c>
      <c r="D28" s="49">
        <v>18</v>
      </c>
      <c r="E28" s="49">
        <v>6</v>
      </c>
      <c r="F28" s="49">
        <v>12</v>
      </c>
      <c r="G28" s="49">
        <v>1</v>
      </c>
      <c r="H28" s="49">
        <v>0</v>
      </c>
      <c r="I28" s="49">
        <v>5</v>
      </c>
      <c r="J28" s="49">
        <v>3</v>
      </c>
      <c r="K28" s="49">
        <v>0</v>
      </c>
      <c r="L28" s="49">
        <v>0</v>
      </c>
      <c r="M28" s="49">
        <v>42</v>
      </c>
      <c r="N28" s="49">
        <v>0</v>
      </c>
      <c r="O28" s="17">
        <f t="shared" si="0"/>
        <v>65</v>
      </c>
      <c r="P28" s="17">
        <f t="shared" si="1"/>
        <v>107</v>
      </c>
      <c r="R28" s="5" t="s">
        <v>17</v>
      </c>
      <c r="S28" s="16">
        <f t="shared" ref="S28:AF28" si="20">SUM(S10:S21)</f>
        <v>1222</v>
      </c>
      <c r="T28" s="16">
        <f t="shared" si="20"/>
        <v>975</v>
      </c>
      <c r="U28" s="16">
        <f t="shared" si="20"/>
        <v>364</v>
      </c>
      <c r="V28" s="16">
        <f t="shared" si="20"/>
        <v>504</v>
      </c>
      <c r="W28" s="16">
        <f t="shared" si="20"/>
        <v>25</v>
      </c>
      <c r="X28" s="16">
        <f t="shared" si="20"/>
        <v>6</v>
      </c>
      <c r="Y28" s="16">
        <f t="shared" si="20"/>
        <v>308</v>
      </c>
      <c r="Z28" s="16">
        <f t="shared" si="20"/>
        <v>165</v>
      </c>
      <c r="AA28" s="16">
        <f t="shared" si="20"/>
        <v>6</v>
      </c>
      <c r="AB28" s="16">
        <f t="shared" si="20"/>
        <v>20</v>
      </c>
      <c r="AC28" s="16">
        <f t="shared" si="20"/>
        <v>1568</v>
      </c>
      <c r="AD28" s="16">
        <f t="shared" si="20"/>
        <v>1</v>
      </c>
      <c r="AE28" s="31">
        <f t="shared" si="20"/>
        <v>3596</v>
      </c>
      <c r="AF28" s="31">
        <f t="shared" si="20"/>
        <v>5164</v>
      </c>
    </row>
    <row r="29" spans="2:32" ht="23.1" customHeight="1" x14ac:dyDescent="0.25">
      <c r="B29" s="22" t="s">
        <v>56</v>
      </c>
      <c r="C29" s="49">
        <v>26</v>
      </c>
      <c r="D29" s="49">
        <v>14</v>
      </c>
      <c r="E29" s="49">
        <v>5</v>
      </c>
      <c r="F29" s="49">
        <v>12</v>
      </c>
      <c r="G29" s="49">
        <v>0</v>
      </c>
      <c r="H29" s="49">
        <v>0</v>
      </c>
      <c r="I29" s="49">
        <v>13</v>
      </c>
      <c r="J29" s="49">
        <v>4</v>
      </c>
      <c r="K29" s="49">
        <v>0</v>
      </c>
      <c r="L29" s="49">
        <v>0</v>
      </c>
      <c r="M29" s="49">
        <v>48</v>
      </c>
      <c r="N29" s="49">
        <v>0</v>
      </c>
      <c r="O29" s="17">
        <f t="shared" si="0"/>
        <v>74</v>
      </c>
      <c r="P29" s="17">
        <f t="shared" si="1"/>
        <v>122</v>
      </c>
      <c r="R29"/>
      <c r="S29" s="20"/>
      <c r="T29" s="19"/>
    </row>
    <row r="30" spans="2:32" ht="23.1" customHeight="1" x14ac:dyDescent="0.25">
      <c r="B30" s="22" t="s">
        <v>57</v>
      </c>
      <c r="C30" s="49">
        <v>24</v>
      </c>
      <c r="D30" s="49">
        <v>6</v>
      </c>
      <c r="E30" s="49">
        <v>6</v>
      </c>
      <c r="F30" s="49">
        <v>11</v>
      </c>
      <c r="G30" s="49">
        <v>1</v>
      </c>
      <c r="H30" s="49">
        <v>0</v>
      </c>
      <c r="I30" s="49">
        <v>11</v>
      </c>
      <c r="J30" s="49">
        <v>11</v>
      </c>
      <c r="K30" s="49">
        <v>0</v>
      </c>
      <c r="L30" s="49">
        <v>1</v>
      </c>
      <c r="M30" s="49">
        <v>40</v>
      </c>
      <c r="N30" s="49">
        <v>0</v>
      </c>
      <c r="O30" s="17">
        <f t="shared" si="0"/>
        <v>71</v>
      </c>
      <c r="P30" s="17">
        <f t="shared" si="1"/>
        <v>111</v>
      </c>
      <c r="R30"/>
      <c r="S30" s="19"/>
      <c r="T30" s="19"/>
    </row>
    <row r="31" spans="2:32" ht="23.1" customHeight="1" x14ac:dyDescent="0.25">
      <c r="B31" s="23" t="s">
        <v>58</v>
      </c>
      <c r="C31" s="49">
        <v>18</v>
      </c>
      <c r="D31" s="49">
        <v>22</v>
      </c>
      <c r="E31" s="49">
        <v>11</v>
      </c>
      <c r="F31" s="49">
        <v>13</v>
      </c>
      <c r="G31" s="49">
        <v>0</v>
      </c>
      <c r="H31" s="49">
        <v>0</v>
      </c>
      <c r="I31" s="49">
        <v>8</v>
      </c>
      <c r="J31" s="49">
        <v>2</v>
      </c>
      <c r="K31" s="49">
        <v>0</v>
      </c>
      <c r="L31" s="49">
        <v>0</v>
      </c>
      <c r="M31" s="49">
        <v>29</v>
      </c>
      <c r="N31" s="49">
        <v>0</v>
      </c>
      <c r="O31" s="17">
        <f t="shared" si="0"/>
        <v>74</v>
      </c>
      <c r="P31" s="17">
        <f t="shared" si="1"/>
        <v>103</v>
      </c>
      <c r="R31"/>
      <c r="S31" s="19"/>
      <c r="T31" s="19"/>
    </row>
    <row r="32" spans="2:32" ht="23.1" customHeight="1" x14ac:dyDescent="0.25">
      <c r="B32" s="23" t="s">
        <v>59</v>
      </c>
      <c r="C32" s="49">
        <v>12</v>
      </c>
      <c r="D32" s="49">
        <v>27</v>
      </c>
      <c r="E32" s="49">
        <v>8</v>
      </c>
      <c r="F32" s="49">
        <v>11</v>
      </c>
      <c r="G32" s="49">
        <v>3</v>
      </c>
      <c r="H32" s="49">
        <v>0</v>
      </c>
      <c r="I32" s="49">
        <v>11</v>
      </c>
      <c r="J32" s="49">
        <v>6</v>
      </c>
      <c r="K32" s="49">
        <v>0</v>
      </c>
      <c r="L32" s="49">
        <v>2</v>
      </c>
      <c r="M32" s="49">
        <v>20</v>
      </c>
      <c r="N32" s="49">
        <v>0</v>
      </c>
      <c r="O32" s="17">
        <f t="shared" si="0"/>
        <v>80</v>
      </c>
      <c r="P32" s="17">
        <f t="shared" si="1"/>
        <v>100</v>
      </c>
      <c r="R32"/>
      <c r="S32" s="19"/>
      <c r="T32" s="19"/>
    </row>
    <row r="33" spans="2:20" ht="23.1" customHeight="1" x14ac:dyDescent="0.25">
      <c r="B33" s="22" t="s">
        <v>60</v>
      </c>
      <c r="C33" s="49">
        <v>19</v>
      </c>
      <c r="D33" s="49">
        <v>32</v>
      </c>
      <c r="E33" s="49">
        <v>9</v>
      </c>
      <c r="F33" s="49">
        <v>14</v>
      </c>
      <c r="G33" s="49">
        <v>2</v>
      </c>
      <c r="H33" s="49">
        <v>0</v>
      </c>
      <c r="I33" s="49">
        <v>11</v>
      </c>
      <c r="J33" s="49">
        <v>4</v>
      </c>
      <c r="K33" s="49">
        <v>1</v>
      </c>
      <c r="L33" s="49">
        <v>1</v>
      </c>
      <c r="M33" s="49">
        <v>33</v>
      </c>
      <c r="N33" s="49">
        <v>0</v>
      </c>
      <c r="O33" s="17">
        <f t="shared" si="0"/>
        <v>93</v>
      </c>
      <c r="P33" s="17">
        <f t="shared" si="1"/>
        <v>126</v>
      </c>
      <c r="R33"/>
      <c r="S33" s="19"/>
      <c r="T33" s="19"/>
    </row>
    <row r="34" spans="2:20" ht="23.1" customHeight="1" x14ac:dyDescent="0.25">
      <c r="B34" s="23" t="s">
        <v>61</v>
      </c>
      <c r="C34" s="49">
        <v>20</v>
      </c>
      <c r="D34" s="49">
        <v>18</v>
      </c>
      <c r="E34" s="49">
        <v>4</v>
      </c>
      <c r="F34" s="49">
        <v>10</v>
      </c>
      <c r="G34" s="49">
        <v>0</v>
      </c>
      <c r="H34" s="49">
        <v>0</v>
      </c>
      <c r="I34" s="49">
        <v>6</v>
      </c>
      <c r="J34" s="49">
        <v>3</v>
      </c>
      <c r="K34" s="49">
        <v>0</v>
      </c>
      <c r="L34" s="49">
        <v>0</v>
      </c>
      <c r="M34" s="49">
        <v>28</v>
      </c>
      <c r="N34" s="49">
        <v>0</v>
      </c>
      <c r="O34" s="17">
        <f t="shared" si="0"/>
        <v>61</v>
      </c>
      <c r="P34" s="17">
        <f t="shared" si="1"/>
        <v>89</v>
      </c>
      <c r="R34"/>
      <c r="S34" s="19"/>
      <c r="T34" s="19"/>
    </row>
    <row r="35" spans="2:20" ht="23.1" customHeight="1" x14ac:dyDescent="0.25">
      <c r="B35" s="23" t="s">
        <v>62</v>
      </c>
      <c r="C35" s="49">
        <v>18</v>
      </c>
      <c r="D35" s="49">
        <v>18</v>
      </c>
      <c r="E35" s="49">
        <v>9</v>
      </c>
      <c r="F35" s="49">
        <v>10</v>
      </c>
      <c r="G35" s="49">
        <v>0</v>
      </c>
      <c r="H35" s="49">
        <v>1</v>
      </c>
      <c r="I35" s="49">
        <v>5</v>
      </c>
      <c r="J35" s="49">
        <v>6</v>
      </c>
      <c r="K35" s="49">
        <v>0</v>
      </c>
      <c r="L35" s="49">
        <v>0</v>
      </c>
      <c r="M35" s="49">
        <v>32</v>
      </c>
      <c r="N35" s="49">
        <v>0</v>
      </c>
      <c r="O35" s="17">
        <f t="shared" si="0"/>
        <v>67</v>
      </c>
      <c r="P35" s="17">
        <f t="shared" si="1"/>
        <v>99</v>
      </c>
      <c r="R35"/>
      <c r="S35" s="19"/>
      <c r="T35" s="19"/>
    </row>
    <row r="36" spans="2:20" ht="23.1" customHeight="1" x14ac:dyDescent="0.25">
      <c r="B36" s="23" t="s">
        <v>63</v>
      </c>
      <c r="C36" s="49">
        <v>20</v>
      </c>
      <c r="D36" s="49">
        <v>23</v>
      </c>
      <c r="E36" s="49">
        <v>6</v>
      </c>
      <c r="F36" s="49">
        <v>8</v>
      </c>
      <c r="G36" s="49">
        <v>2</v>
      </c>
      <c r="H36" s="49">
        <v>0</v>
      </c>
      <c r="I36" s="49">
        <v>14</v>
      </c>
      <c r="J36" s="49">
        <v>5</v>
      </c>
      <c r="K36" s="49">
        <v>0</v>
      </c>
      <c r="L36" s="49">
        <v>0</v>
      </c>
      <c r="M36" s="49">
        <v>32</v>
      </c>
      <c r="N36" s="49">
        <v>0</v>
      </c>
      <c r="O36" s="17">
        <f t="shared" si="0"/>
        <v>78</v>
      </c>
      <c r="P36" s="17">
        <f t="shared" si="1"/>
        <v>110</v>
      </c>
      <c r="R36"/>
      <c r="S36" s="19"/>
      <c r="T36" s="19"/>
    </row>
    <row r="37" spans="2:20" ht="23.1" customHeight="1" x14ac:dyDescent="0.25">
      <c r="B37" s="22" t="s">
        <v>64</v>
      </c>
      <c r="C37" s="49">
        <v>16</v>
      </c>
      <c r="D37" s="49">
        <v>16</v>
      </c>
      <c r="E37" s="49">
        <v>7</v>
      </c>
      <c r="F37" s="49">
        <v>11</v>
      </c>
      <c r="G37" s="49">
        <v>0</v>
      </c>
      <c r="H37" s="49">
        <v>0</v>
      </c>
      <c r="I37" s="49">
        <v>6</v>
      </c>
      <c r="J37" s="49">
        <v>4</v>
      </c>
      <c r="K37" s="49">
        <v>0</v>
      </c>
      <c r="L37" s="49">
        <v>0</v>
      </c>
      <c r="M37" s="49">
        <v>23</v>
      </c>
      <c r="N37" s="49">
        <v>1</v>
      </c>
      <c r="O37" s="17">
        <f t="shared" si="0"/>
        <v>61</v>
      </c>
      <c r="P37" s="17">
        <f t="shared" si="1"/>
        <v>84</v>
      </c>
      <c r="R37"/>
      <c r="S37" s="19"/>
      <c r="T37" s="19"/>
    </row>
    <row r="38" spans="2:20" ht="23.1" customHeight="1" x14ac:dyDescent="0.25">
      <c r="B38" s="23" t="s">
        <v>65</v>
      </c>
      <c r="C38" s="49">
        <v>12</v>
      </c>
      <c r="D38" s="49">
        <v>13</v>
      </c>
      <c r="E38" s="49">
        <v>12</v>
      </c>
      <c r="F38" s="49">
        <v>8</v>
      </c>
      <c r="G38" s="49">
        <v>0</v>
      </c>
      <c r="H38" s="49">
        <v>0</v>
      </c>
      <c r="I38" s="49">
        <v>7</v>
      </c>
      <c r="J38" s="49">
        <v>5</v>
      </c>
      <c r="K38" s="49">
        <v>0</v>
      </c>
      <c r="L38" s="49">
        <v>0</v>
      </c>
      <c r="M38" s="49">
        <v>29</v>
      </c>
      <c r="N38" s="49">
        <v>0</v>
      </c>
      <c r="O38" s="17">
        <f t="shared" si="0"/>
        <v>57</v>
      </c>
      <c r="P38" s="17">
        <f t="shared" si="1"/>
        <v>86</v>
      </c>
      <c r="R38"/>
      <c r="S38" s="19"/>
      <c r="T38" s="19"/>
    </row>
    <row r="39" spans="2:20" ht="23.1" customHeight="1" x14ac:dyDescent="0.25">
      <c r="B39" s="23" t="s">
        <v>66</v>
      </c>
      <c r="C39" s="49">
        <v>26</v>
      </c>
      <c r="D39" s="49">
        <v>18</v>
      </c>
      <c r="E39" s="49">
        <v>9</v>
      </c>
      <c r="F39" s="49">
        <v>13</v>
      </c>
      <c r="G39" s="49">
        <v>0</v>
      </c>
      <c r="H39" s="49">
        <v>0</v>
      </c>
      <c r="I39" s="49">
        <v>9</v>
      </c>
      <c r="J39" s="49">
        <v>2</v>
      </c>
      <c r="K39" s="49">
        <v>0</v>
      </c>
      <c r="L39" s="49">
        <v>1</v>
      </c>
      <c r="M39" s="49">
        <v>25</v>
      </c>
      <c r="N39" s="49">
        <v>0</v>
      </c>
      <c r="O39" s="17">
        <f t="shared" si="0"/>
        <v>78</v>
      </c>
      <c r="P39" s="17">
        <f t="shared" si="1"/>
        <v>103</v>
      </c>
      <c r="R39"/>
      <c r="S39" s="19"/>
      <c r="T39" s="19"/>
    </row>
    <row r="40" spans="2:20" ht="23.1" customHeight="1" x14ac:dyDescent="0.25">
      <c r="B40" s="23" t="s">
        <v>67</v>
      </c>
      <c r="C40" s="49">
        <v>13</v>
      </c>
      <c r="D40" s="49">
        <v>14</v>
      </c>
      <c r="E40" s="49">
        <v>6</v>
      </c>
      <c r="F40" s="49">
        <v>12</v>
      </c>
      <c r="G40" s="49">
        <v>0</v>
      </c>
      <c r="H40" s="49">
        <v>0</v>
      </c>
      <c r="I40" s="49">
        <v>7</v>
      </c>
      <c r="J40" s="49">
        <v>6</v>
      </c>
      <c r="K40" s="49">
        <v>0</v>
      </c>
      <c r="L40" s="49">
        <v>0</v>
      </c>
      <c r="M40" s="49">
        <v>34</v>
      </c>
      <c r="N40" s="49">
        <v>0</v>
      </c>
      <c r="O40" s="17">
        <f t="shared" si="0"/>
        <v>58</v>
      </c>
      <c r="P40" s="17">
        <f t="shared" si="1"/>
        <v>92</v>
      </c>
      <c r="R40"/>
      <c r="S40" s="19"/>
      <c r="T40" s="19"/>
    </row>
    <row r="41" spans="2:20" ht="23.1" customHeight="1" x14ac:dyDescent="0.25">
      <c r="B41" s="22" t="s">
        <v>68</v>
      </c>
      <c r="C41" s="49">
        <v>27</v>
      </c>
      <c r="D41" s="49">
        <v>13</v>
      </c>
      <c r="E41" s="49">
        <v>8</v>
      </c>
      <c r="F41" s="49">
        <v>7</v>
      </c>
      <c r="G41" s="49">
        <v>0</v>
      </c>
      <c r="H41" s="49">
        <v>0</v>
      </c>
      <c r="I41" s="49">
        <v>8</v>
      </c>
      <c r="J41" s="49">
        <v>6</v>
      </c>
      <c r="K41" s="49">
        <v>0</v>
      </c>
      <c r="L41" s="49">
        <v>0</v>
      </c>
      <c r="M41" s="49">
        <v>30</v>
      </c>
      <c r="N41" s="49">
        <v>0</v>
      </c>
      <c r="O41" s="17">
        <f t="shared" si="0"/>
        <v>69</v>
      </c>
      <c r="P41" s="17">
        <f t="shared" si="1"/>
        <v>99</v>
      </c>
      <c r="R41"/>
      <c r="S41" s="19"/>
      <c r="T41" s="19"/>
    </row>
    <row r="42" spans="2:20" ht="23.1" customHeight="1" x14ac:dyDescent="0.25">
      <c r="B42" s="23" t="s">
        <v>69</v>
      </c>
      <c r="C42" s="49">
        <v>29</v>
      </c>
      <c r="D42" s="49">
        <v>22</v>
      </c>
      <c r="E42" s="49">
        <v>7</v>
      </c>
      <c r="F42" s="49">
        <v>16</v>
      </c>
      <c r="G42" s="49">
        <v>0</v>
      </c>
      <c r="H42" s="49">
        <v>0</v>
      </c>
      <c r="I42" s="49">
        <v>8</v>
      </c>
      <c r="J42" s="49">
        <v>9</v>
      </c>
      <c r="K42" s="49">
        <v>0</v>
      </c>
      <c r="L42" s="49">
        <v>1</v>
      </c>
      <c r="M42" s="49">
        <v>30</v>
      </c>
      <c r="N42" s="49">
        <v>0</v>
      </c>
      <c r="O42" s="17">
        <f t="shared" si="0"/>
        <v>92</v>
      </c>
      <c r="P42" s="17">
        <f t="shared" si="1"/>
        <v>122</v>
      </c>
      <c r="R42"/>
      <c r="S42" s="19"/>
      <c r="T42" s="19"/>
    </row>
    <row r="43" spans="2:20" ht="23.1" customHeight="1" x14ac:dyDescent="0.25">
      <c r="B43" s="22" t="s">
        <v>70</v>
      </c>
      <c r="C43" s="49">
        <v>24</v>
      </c>
      <c r="D43" s="49">
        <v>19</v>
      </c>
      <c r="E43" s="49">
        <v>9</v>
      </c>
      <c r="F43" s="49">
        <v>12</v>
      </c>
      <c r="G43" s="49">
        <v>0</v>
      </c>
      <c r="H43" s="49">
        <v>0</v>
      </c>
      <c r="I43" s="49">
        <v>8</v>
      </c>
      <c r="J43" s="49">
        <v>7</v>
      </c>
      <c r="K43" s="49">
        <v>0</v>
      </c>
      <c r="L43" s="49">
        <v>0</v>
      </c>
      <c r="M43" s="49">
        <v>27</v>
      </c>
      <c r="N43" s="49">
        <v>0</v>
      </c>
      <c r="O43" s="17">
        <f t="shared" si="0"/>
        <v>79</v>
      </c>
      <c r="P43" s="17">
        <f t="shared" si="1"/>
        <v>106</v>
      </c>
      <c r="R43"/>
      <c r="S43" s="19"/>
      <c r="T43" s="19"/>
    </row>
    <row r="44" spans="2:20" ht="23.1" customHeight="1" x14ac:dyDescent="0.25">
      <c r="B44" s="24" t="s">
        <v>71</v>
      </c>
      <c r="C44" s="49">
        <v>26</v>
      </c>
      <c r="D44" s="49">
        <v>19</v>
      </c>
      <c r="E44" s="49">
        <v>8</v>
      </c>
      <c r="F44" s="49">
        <v>11</v>
      </c>
      <c r="G44" s="49">
        <v>0</v>
      </c>
      <c r="H44" s="49">
        <v>0</v>
      </c>
      <c r="I44" s="49">
        <v>9</v>
      </c>
      <c r="J44" s="49">
        <v>6</v>
      </c>
      <c r="K44" s="49">
        <v>0</v>
      </c>
      <c r="L44" s="49">
        <v>0</v>
      </c>
      <c r="M44" s="49">
        <v>25</v>
      </c>
      <c r="N44" s="49">
        <v>0</v>
      </c>
      <c r="O44" s="17">
        <f t="shared" si="0"/>
        <v>79</v>
      </c>
      <c r="P44" s="17">
        <f t="shared" si="1"/>
        <v>104</v>
      </c>
      <c r="R44"/>
      <c r="S44" s="19"/>
      <c r="T44" s="19"/>
    </row>
    <row r="45" spans="2:20" ht="23.1" customHeight="1" x14ac:dyDescent="0.25">
      <c r="B45" s="22" t="s">
        <v>72</v>
      </c>
      <c r="C45" s="49">
        <v>30</v>
      </c>
      <c r="D45" s="49">
        <v>22</v>
      </c>
      <c r="E45" s="49">
        <v>5</v>
      </c>
      <c r="F45" s="49">
        <v>16</v>
      </c>
      <c r="G45" s="49">
        <v>0</v>
      </c>
      <c r="H45" s="49">
        <v>1</v>
      </c>
      <c r="I45" s="49">
        <v>7</v>
      </c>
      <c r="J45" s="49">
        <v>4</v>
      </c>
      <c r="K45" s="49">
        <v>0</v>
      </c>
      <c r="L45" s="49">
        <v>0</v>
      </c>
      <c r="M45" s="49">
        <v>38</v>
      </c>
      <c r="N45" s="49">
        <v>0</v>
      </c>
      <c r="O45" s="17">
        <f t="shared" si="0"/>
        <v>85</v>
      </c>
      <c r="P45" s="17">
        <f t="shared" si="1"/>
        <v>123</v>
      </c>
      <c r="R45"/>
      <c r="S45" s="19"/>
      <c r="T45" s="19"/>
    </row>
    <row r="46" spans="2:20" ht="23.1" customHeight="1" x14ac:dyDescent="0.25">
      <c r="B46" s="23" t="s">
        <v>73</v>
      </c>
      <c r="C46" s="49">
        <v>35</v>
      </c>
      <c r="D46" s="49">
        <v>17</v>
      </c>
      <c r="E46" s="49">
        <v>5</v>
      </c>
      <c r="F46" s="49">
        <v>7</v>
      </c>
      <c r="G46" s="49">
        <v>0</v>
      </c>
      <c r="H46" s="49">
        <v>1</v>
      </c>
      <c r="I46" s="49">
        <v>5</v>
      </c>
      <c r="J46" s="49">
        <v>2</v>
      </c>
      <c r="K46" s="49">
        <v>0</v>
      </c>
      <c r="L46" s="49">
        <v>1</v>
      </c>
      <c r="M46" s="49">
        <v>26</v>
      </c>
      <c r="N46" s="49">
        <v>0</v>
      </c>
      <c r="O46" s="17">
        <f t="shared" si="0"/>
        <v>73</v>
      </c>
      <c r="P46" s="17">
        <f t="shared" si="1"/>
        <v>99</v>
      </c>
      <c r="R46" s="19"/>
      <c r="S46" s="19"/>
      <c r="T46"/>
    </row>
    <row r="47" spans="2:20" ht="23.1" customHeight="1" x14ac:dyDescent="0.25">
      <c r="B47" s="23" t="s">
        <v>74</v>
      </c>
      <c r="C47" s="49">
        <v>27</v>
      </c>
      <c r="D47" s="49">
        <v>13</v>
      </c>
      <c r="E47" s="49">
        <v>5</v>
      </c>
      <c r="F47" s="49">
        <v>9</v>
      </c>
      <c r="G47" s="49">
        <v>0</v>
      </c>
      <c r="H47" s="49">
        <v>0</v>
      </c>
      <c r="I47" s="49">
        <v>7</v>
      </c>
      <c r="J47" s="49">
        <v>2</v>
      </c>
      <c r="K47" s="49">
        <v>0</v>
      </c>
      <c r="L47" s="49">
        <v>1</v>
      </c>
      <c r="M47" s="49">
        <v>33</v>
      </c>
      <c r="N47" s="49">
        <v>0</v>
      </c>
      <c r="O47" s="17">
        <f t="shared" si="0"/>
        <v>64</v>
      </c>
      <c r="P47" s="17">
        <f t="shared" si="1"/>
        <v>97</v>
      </c>
      <c r="R47" s="19"/>
      <c r="S47" s="19"/>
      <c r="T47"/>
    </row>
    <row r="48" spans="2:20" ht="23.1" customHeight="1" x14ac:dyDescent="0.25">
      <c r="B48" s="23" t="s">
        <v>75</v>
      </c>
      <c r="C48" s="49">
        <v>23</v>
      </c>
      <c r="D48" s="49">
        <v>26</v>
      </c>
      <c r="E48" s="49">
        <v>9</v>
      </c>
      <c r="F48" s="49">
        <v>10</v>
      </c>
      <c r="G48" s="49">
        <v>0</v>
      </c>
      <c r="H48" s="49">
        <v>0</v>
      </c>
      <c r="I48" s="49">
        <v>6</v>
      </c>
      <c r="J48" s="49">
        <v>2</v>
      </c>
      <c r="K48" s="49">
        <v>0</v>
      </c>
      <c r="L48" s="49">
        <v>1</v>
      </c>
      <c r="M48" s="49">
        <v>26</v>
      </c>
      <c r="N48" s="49">
        <v>0</v>
      </c>
      <c r="O48" s="17">
        <f t="shared" si="0"/>
        <v>77</v>
      </c>
      <c r="P48" s="17">
        <f t="shared" si="1"/>
        <v>103</v>
      </c>
      <c r="R48" s="19"/>
      <c r="S48" s="19"/>
      <c r="T48"/>
    </row>
    <row r="49" spans="2:20" ht="23.1" customHeight="1" x14ac:dyDescent="0.25">
      <c r="B49" s="22" t="s">
        <v>76</v>
      </c>
      <c r="C49" s="49">
        <v>35</v>
      </c>
      <c r="D49" s="49">
        <v>26</v>
      </c>
      <c r="E49" s="49">
        <v>8</v>
      </c>
      <c r="F49" s="49">
        <v>11</v>
      </c>
      <c r="G49" s="49">
        <v>0</v>
      </c>
      <c r="H49" s="49">
        <v>0</v>
      </c>
      <c r="I49" s="49">
        <v>9</v>
      </c>
      <c r="J49" s="49">
        <v>4</v>
      </c>
      <c r="K49" s="49">
        <v>0</v>
      </c>
      <c r="L49" s="49">
        <v>1</v>
      </c>
      <c r="M49" s="49">
        <v>21</v>
      </c>
      <c r="N49" s="49">
        <v>0</v>
      </c>
      <c r="O49" s="17">
        <f t="shared" si="0"/>
        <v>94</v>
      </c>
      <c r="P49" s="17">
        <f t="shared" si="1"/>
        <v>115</v>
      </c>
      <c r="R49" s="19"/>
      <c r="S49" s="19"/>
      <c r="T49"/>
    </row>
    <row r="50" spans="2:20" ht="23.1" customHeight="1" x14ac:dyDescent="0.25">
      <c r="B50" s="23" t="s">
        <v>77</v>
      </c>
      <c r="C50" s="49">
        <v>36</v>
      </c>
      <c r="D50" s="49">
        <v>33</v>
      </c>
      <c r="E50" s="49">
        <v>9</v>
      </c>
      <c r="F50" s="49">
        <v>8</v>
      </c>
      <c r="G50" s="49">
        <v>0</v>
      </c>
      <c r="H50" s="49">
        <v>0</v>
      </c>
      <c r="I50" s="49">
        <v>4</v>
      </c>
      <c r="J50" s="49">
        <v>3</v>
      </c>
      <c r="K50" s="49">
        <v>0</v>
      </c>
      <c r="L50" s="49">
        <v>0</v>
      </c>
      <c r="M50" s="49">
        <v>40</v>
      </c>
      <c r="N50" s="49">
        <v>0</v>
      </c>
      <c r="O50" s="17">
        <f t="shared" si="0"/>
        <v>93</v>
      </c>
      <c r="P50" s="17">
        <f t="shared" si="1"/>
        <v>133</v>
      </c>
      <c r="R50" s="19"/>
      <c r="S50" s="19"/>
      <c r="T50"/>
    </row>
    <row r="51" spans="2:20" ht="23.1" customHeight="1" x14ac:dyDescent="0.25">
      <c r="B51" s="23" t="s">
        <v>78</v>
      </c>
      <c r="C51" s="49">
        <v>33</v>
      </c>
      <c r="D51" s="49">
        <v>20</v>
      </c>
      <c r="E51" s="49">
        <v>6</v>
      </c>
      <c r="F51" s="49">
        <v>8</v>
      </c>
      <c r="G51" s="49">
        <v>0</v>
      </c>
      <c r="H51" s="49">
        <v>0</v>
      </c>
      <c r="I51" s="49">
        <v>6</v>
      </c>
      <c r="J51" s="49">
        <v>2</v>
      </c>
      <c r="K51" s="49">
        <v>0</v>
      </c>
      <c r="L51" s="49">
        <v>4</v>
      </c>
      <c r="M51" s="49">
        <v>40</v>
      </c>
      <c r="N51" s="49">
        <v>0</v>
      </c>
      <c r="O51" s="17">
        <f t="shared" si="0"/>
        <v>79</v>
      </c>
      <c r="P51" s="17">
        <f t="shared" si="1"/>
        <v>119</v>
      </c>
      <c r="R51" s="19"/>
      <c r="S51" s="19"/>
      <c r="T51"/>
    </row>
    <row r="52" spans="2:20" ht="23.1" customHeight="1" x14ac:dyDescent="0.25">
      <c r="B52" s="23" t="s">
        <v>79</v>
      </c>
      <c r="C52" s="49">
        <v>53</v>
      </c>
      <c r="D52" s="49">
        <v>35</v>
      </c>
      <c r="E52" s="49">
        <v>11</v>
      </c>
      <c r="F52" s="49">
        <v>13</v>
      </c>
      <c r="G52" s="49">
        <v>1</v>
      </c>
      <c r="H52" s="49">
        <v>0</v>
      </c>
      <c r="I52" s="49">
        <v>11</v>
      </c>
      <c r="J52" s="49">
        <v>1</v>
      </c>
      <c r="K52" s="49">
        <v>0</v>
      </c>
      <c r="L52" s="49">
        <v>1</v>
      </c>
      <c r="M52" s="49">
        <v>45</v>
      </c>
      <c r="N52" s="49">
        <v>0</v>
      </c>
      <c r="O52" s="17">
        <f t="shared" si="0"/>
        <v>126</v>
      </c>
      <c r="P52" s="17">
        <f t="shared" si="1"/>
        <v>171</v>
      </c>
      <c r="R52" s="19"/>
      <c r="S52" s="19"/>
      <c r="T52"/>
    </row>
    <row r="53" spans="2:20" ht="23.1" customHeight="1" x14ac:dyDescent="0.25">
      <c r="B53" s="22" t="s">
        <v>80</v>
      </c>
      <c r="C53" s="49">
        <v>42</v>
      </c>
      <c r="D53" s="49">
        <v>28</v>
      </c>
      <c r="E53" s="49">
        <v>8</v>
      </c>
      <c r="F53" s="49">
        <v>10</v>
      </c>
      <c r="G53" s="49">
        <v>10</v>
      </c>
      <c r="H53" s="49">
        <v>1</v>
      </c>
      <c r="I53" s="49">
        <v>1</v>
      </c>
      <c r="J53" s="49">
        <v>5</v>
      </c>
      <c r="K53" s="49">
        <v>3</v>
      </c>
      <c r="L53" s="49">
        <v>1</v>
      </c>
      <c r="M53" s="49">
        <v>36</v>
      </c>
      <c r="N53" s="49">
        <v>0</v>
      </c>
      <c r="O53" s="17">
        <f t="shared" si="0"/>
        <v>109</v>
      </c>
      <c r="P53" s="17">
        <f t="shared" si="1"/>
        <v>145</v>
      </c>
      <c r="R53" s="19"/>
      <c r="S53" s="19"/>
      <c r="T53"/>
    </row>
    <row r="54" spans="2:20" ht="23.1" customHeight="1" x14ac:dyDescent="0.25">
      <c r="B54" s="22" t="s">
        <v>81</v>
      </c>
      <c r="C54" s="49">
        <v>41</v>
      </c>
      <c r="D54" s="49">
        <v>30</v>
      </c>
      <c r="E54" s="49">
        <v>9</v>
      </c>
      <c r="F54" s="49">
        <v>14</v>
      </c>
      <c r="G54" s="49">
        <v>0</v>
      </c>
      <c r="H54" s="49">
        <v>0</v>
      </c>
      <c r="I54" s="49">
        <v>3</v>
      </c>
      <c r="J54" s="49">
        <v>2</v>
      </c>
      <c r="K54" s="49">
        <v>0</v>
      </c>
      <c r="L54" s="49">
        <v>0</v>
      </c>
      <c r="M54" s="49">
        <v>48</v>
      </c>
      <c r="N54" s="49">
        <v>0</v>
      </c>
      <c r="O54" s="17">
        <f t="shared" si="0"/>
        <v>99</v>
      </c>
      <c r="P54" s="17">
        <f t="shared" si="1"/>
        <v>147</v>
      </c>
      <c r="R54" s="19"/>
      <c r="S54" s="19"/>
      <c r="T54"/>
    </row>
    <row r="55" spans="2:20" ht="23.1" customHeight="1" x14ac:dyDescent="0.25">
      <c r="B55" s="22" t="s">
        <v>82</v>
      </c>
      <c r="C55" s="49">
        <v>31</v>
      </c>
      <c r="D55" s="49">
        <v>27</v>
      </c>
      <c r="E55" s="49">
        <v>10</v>
      </c>
      <c r="F55" s="49">
        <v>11</v>
      </c>
      <c r="G55" s="49">
        <v>1</v>
      </c>
      <c r="H55" s="49">
        <v>0</v>
      </c>
      <c r="I55" s="49">
        <v>9</v>
      </c>
      <c r="J55" s="49">
        <v>2</v>
      </c>
      <c r="K55" s="49">
        <v>0</v>
      </c>
      <c r="L55" s="49">
        <v>0</v>
      </c>
      <c r="M55" s="49">
        <v>43</v>
      </c>
      <c r="N55" s="49">
        <v>0</v>
      </c>
      <c r="O55" s="17">
        <f t="shared" si="0"/>
        <v>91</v>
      </c>
      <c r="P55" s="17">
        <f t="shared" si="1"/>
        <v>134</v>
      </c>
      <c r="R55" s="19"/>
      <c r="S55" s="19"/>
      <c r="T55"/>
    </row>
    <row r="56" spans="2:20" ht="23.1" customHeight="1" x14ac:dyDescent="0.25">
      <c r="B56" s="22" t="s">
        <v>83</v>
      </c>
      <c r="C56" s="49">
        <v>40</v>
      </c>
      <c r="D56" s="49">
        <v>30</v>
      </c>
      <c r="E56" s="49">
        <v>9</v>
      </c>
      <c r="F56" s="49">
        <v>10</v>
      </c>
      <c r="G56" s="49">
        <v>0</v>
      </c>
      <c r="H56" s="49">
        <v>0</v>
      </c>
      <c r="I56" s="49">
        <v>2</v>
      </c>
      <c r="J56" s="49">
        <v>3</v>
      </c>
      <c r="K56" s="49">
        <v>0</v>
      </c>
      <c r="L56" s="49">
        <v>2</v>
      </c>
      <c r="M56" s="49">
        <v>35</v>
      </c>
      <c r="N56" s="49">
        <v>0</v>
      </c>
      <c r="O56" s="17">
        <f t="shared" si="0"/>
        <v>96</v>
      </c>
      <c r="P56" s="17">
        <f t="shared" si="1"/>
        <v>131</v>
      </c>
      <c r="R56" s="19"/>
      <c r="S56" s="19"/>
      <c r="T56"/>
    </row>
    <row r="57" spans="2:20" ht="23.1" customHeight="1" x14ac:dyDescent="0.25">
      <c r="B57" s="22" t="s">
        <v>84</v>
      </c>
      <c r="C57" s="49">
        <v>40</v>
      </c>
      <c r="D57" s="49">
        <v>25</v>
      </c>
      <c r="E57" s="49">
        <v>4</v>
      </c>
      <c r="F57" s="49">
        <v>10</v>
      </c>
      <c r="G57" s="49">
        <v>0</v>
      </c>
      <c r="H57" s="49">
        <v>0</v>
      </c>
      <c r="I57" s="49">
        <v>2</v>
      </c>
      <c r="J57" s="49">
        <v>2</v>
      </c>
      <c r="K57" s="49">
        <v>0</v>
      </c>
      <c r="L57" s="49">
        <v>0</v>
      </c>
      <c r="M57" s="49">
        <v>41</v>
      </c>
      <c r="N57" s="49">
        <v>0</v>
      </c>
      <c r="O57" s="17">
        <f t="shared" si="0"/>
        <v>83</v>
      </c>
      <c r="P57" s="17">
        <f t="shared" si="1"/>
        <v>124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1222</v>
      </c>
      <c r="D58" s="16">
        <f t="shared" si="21"/>
        <v>975</v>
      </c>
      <c r="E58" s="16">
        <f t="shared" si="21"/>
        <v>364</v>
      </c>
      <c r="F58" s="16">
        <f t="shared" si="21"/>
        <v>504</v>
      </c>
      <c r="G58" s="16">
        <f t="shared" si="21"/>
        <v>25</v>
      </c>
      <c r="H58" s="16">
        <f t="shared" si="21"/>
        <v>6</v>
      </c>
      <c r="I58" s="16">
        <f t="shared" si="21"/>
        <v>308</v>
      </c>
      <c r="J58" s="16">
        <f t="shared" si="21"/>
        <v>165</v>
      </c>
      <c r="K58" s="16">
        <f t="shared" si="21"/>
        <v>6</v>
      </c>
      <c r="L58" s="16">
        <f t="shared" si="21"/>
        <v>20</v>
      </c>
      <c r="M58" s="16">
        <f t="shared" si="21"/>
        <v>1568</v>
      </c>
      <c r="N58" s="16">
        <f t="shared" si="21"/>
        <v>1</v>
      </c>
      <c r="O58" s="16">
        <f t="shared" si="21"/>
        <v>3596</v>
      </c>
      <c r="P58" s="16">
        <f t="shared" si="21"/>
        <v>5164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0.23663826491092177</v>
      </c>
      <c r="D59" s="42">
        <f t="shared" si="22"/>
        <v>0.18880712625871418</v>
      </c>
      <c r="E59" s="42">
        <f t="shared" si="22"/>
        <v>7.0487993803253296E-2</v>
      </c>
      <c r="F59" s="42">
        <f t="shared" si="22"/>
        <v>9.7598760650658409E-2</v>
      </c>
      <c r="G59" s="42">
        <f t="shared" si="22"/>
        <v>4.8412083656080556E-3</v>
      </c>
      <c r="H59" s="42">
        <f t="shared" si="22"/>
        <v>1.1618900077459333E-3</v>
      </c>
      <c r="I59" s="42">
        <f t="shared" si="22"/>
        <v>5.9643687064291247E-2</v>
      </c>
      <c r="J59" s="42">
        <f t="shared" si="22"/>
        <v>3.195197521301317E-2</v>
      </c>
      <c r="K59" s="42">
        <f t="shared" si="22"/>
        <v>1.1618900077459333E-3</v>
      </c>
      <c r="L59" s="42">
        <f t="shared" si="22"/>
        <v>3.8729666924864447E-3</v>
      </c>
      <c r="M59" s="42">
        <f t="shared" si="22"/>
        <v>0.30364058869093724</v>
      </c>
      <c r="N59" s="42">
        <f t="shared" si="22"/>
        <v>1.9364833462432224E-4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0.33982202447163518</v>
      </c>
      <c r="D60" s="43">
        <f t="shared" ref="D60:N60" si="23">D58/$O$58</f>
        <v>0.2711345939933259</v>
      </c>
      <c r="E60" s="43">
        <f t="shared" si="23"/>
        <v>0.10122358175750834</v>
      </c>
      <c r="F60" s="43">
        <f t="shared" si="23"/>
        <v>0.14015572858731926</v>
      </c>
      <c r="G60" s="43">
        <f t="shared" si="23"/>
        <v>6.9521690767519462E-3</v>
      </c>
      <c r="H60" s="43">
        <f t="shared" si="23"/>
        <v>1.6685205784204673E-3</v>
      </c>
      <c r="I60" s="43">
        <f t="shared" si="23"/>
        <v>8.5650723025583977E-2</v>
      </c>
      <c r="J60" s="43">
        <f t="shared" si="23"/>
        <v>4.5884315906562848E-2</v>
      </c>
      <c r="K60" s="43">
        <f t="shared" si="23"/>
        <v>1.6685205784204673E-3</v>
      </c>
      <c r="L60" s="43">
        <f t="shared" si="23"/>
        <v>5.5617352614015575E-3</v>
      </c>
      <c r="M60" s="43"/>
      <c r="N60" s="43">
        <f t="shared" si="23"/>
        <v>2.7808676307007786E-4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1:32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1:32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1:32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1:32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1:32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Sonde-Namugongo'!C3:G3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176</v>
      </c>
      <c r="E5" s="3"/>
      <c r="F5" s="40" t="s">
        <v>1</v>
      </c>
      <c r="G5" s="60" t="str">
        <f>'23.09 Sonde-Namugongo'!G5:H5</f>
        <v>Bukasa</v>
      </c>
      <c r="H5" s="61"/>
      <c r="I5" s="14"/>
      <c r="J5" s="2" t="s">
        <v>5</v>
      </c>
      <c r="K5" s="60" t="str">
        <f>'23.09 Sonde-Namugongo'!K5:L5</f>
        <v>Kalebo Mark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Sonde-Namugongo'!D6:E6</f>
        <v>SSONDE</v>
      </c>
      <c r="E6" s="61"/>
      <c r="F6" s="2" t="s">
        <v>2</v>
      </c>
      <c r="G6" s="60" t="str">
        <f>'23.09 Sonde-Namugongo'!G6:H6</f>
        <v>NAMUGONGO</v>
      </c>
      <c r="H6" s="61"/>
      <c r="J6" s="2" t="s">
        <v>21</v>
      </c>
      <c r="K6" s="60" t="str">
        <f>'23.09 Sonde-Namugongo'!K6:L6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35</v>
      </c>
      <c r="D10" s="49">
        <v>14</v>
      </c>
      <c r="E10" s="49">
        <v>0</v>
      </c>
      <c r="F10" s="49">
        <v>10</v>
      </c>
      <c r="G10" s="49">
        <v>0</v>
      </c>
      <c r="H10" s="49">
        <v>0</v>
      </c>
      <c r="I10" s="49">
        <v>2</v>
      </c>
      <c r="J10" s="49">
        <v>0</v>
      </c>
      <c r="K10" s="49">
        <v>0</v>
      </c>
      <c r="L10" s="49">
        <v>1</v>
      </c>
      <c r="M10" s="49">
        <v>33</v>
      </c>
      <c r="N10" s="49">
        <v>0</v>
      </c>
      <c r="O10" s="15">
        <f t="shared" ref="O10:O57" si="0">SUM(C10:L10,N10)</f>
        <v>62</v>
      </c>
      <c r="P10" s="15">
        <f t="shared" ref="P10:P57" si="1">SUM(C10:N10)</f>
        <v>95</v>
      </c>
      <c r="R10" s="1" t="s">
        <v>6</v>
      </c>
      <c r="S10" s="17">
        <f t="shared" ref="S10:AF10" si="2">SUM(C10:C13)</f>
        <v>167</v>
      </c>
      <c r="T10" s="17">
        <f t="shared" si="2"/>
        <v>73</v>
      </c>
      <c r="U10" s="17">
        <f t="shared" si="2"/>
        <v>18</v>
      </c>
      <c r="V10" s="17">
        <f t="shared" si="2"/>
        <v>49</v>
      </c>
      <c r="W10" s="17">
        <f t="shared" si="2"/>
        <v>0</v>
      </c>
      <c r="X10" s="17">
        <f t="shared" si="2"/>
        <v>0</v>
      </c>
      <c r="Y10" s="17">
        <f t="shared" si="2"/>
        <v>15</v>
      </c>
      <c r="Z10" s="17">
        <f t="shared" si="2"/>
        <v>3</v>
      </c>
      <c r="AA10" s="17">
        <f t="shared" si="2"/>
        <v>1</v>
      </c>
      <c r="AB10" s="17">
        <f t="shared" si="2"/>
        <v>2</v>
      </c>
      <c r="AC10" s="17">
        <f t="shared" si="2"/>
        <v>181</v>
      </c>
      <c r="AD10" s="17">
        <f t="shared" si="2"/>
        <v>0</v>
      </c>
      <c r="AE10" s="30">
        <f t="shared" si="2"/>
        <v>328</v>
      </c>
      <c r="AF10" s="30">
        <f t="shared" si="2"/>
        <v>509</v>
      </c>
    </row>
    <row r="11" spans="2:32" s="6" customFormat="1" ht="23.1" customHeight="1" x14ac:dyDescent="0.25">
      <c r="B11" s="22" t="s">
        <v>38</v>
      </c>
      <c r="C11" s="49">
        <v>54</v>
      </c>
      <c r="D11" s="49">
        <v>18</v>
      </c>
      <c r="E11" s="49">
        <v>8</v>
      </c>
      <c r="F11" s="49">
        <v>12</v>
      </c>
      <c r="G11" s="49">
        <v>0</v>
      </c>
      <c r="H11" s="49">
        <v>0</v>
      </c>
      <c r="I11" s="49">
        <v>1</v>
      </c>
      <c r="J11" s="49">
        <v>0</v>
      </c>
      <c r="K11" s="49">
        <v>0</v>
      </c>
      <c r="L11" s="49">
        <v>0</v>
      </c>
      <c r="M11" s="49">
        <v>53</v>
      </c>
      <c r="N11" s="49">
        <v>0</v>
      </c>
      <c r="O11" s="15">
        <f t="shared" si="0"/>
        <v>93</v>
      </c>
      <c r="P11" s="15">
        <f t="shared" si="1"/>
        <v>146</v>
      </c>
      <c r="R11" s="1" t="s">
        <v>7</v>
      </c>
      <c r="S11" s="17">
        <f t="shared" ref="S11:AF11" si="3">SUM(C14:C17)</f>
        <v>156</v>
      </c>
      <c r="T11" s="17">
        <f t="shared" si="3"/>
        <v>72</v>
      </c>
      <c r="U11" s="17">
        <f t="shared" si="3"/>
        <v>18</v>
      </c>
      <c r="V11" s="17">
        <f t="shared" si="3"/>
        <v>45</v>
      </c>
      <c r="W11" s="17">
        <f t="shared" si="3"/>
        <v>0</v>
      </c>
      <c r="X11" s="17">
        <f t="shared" si="3"/>
        <v>0</v>
      </c>
      <c r="Y11" s="17">
        <f t="shared" si="3"/>
        <v>23</v>
      </c>
      <c r="Z11" s="17">
        <f t="shared" si="3"/>
        <v>12</v>
      </c>
      <c r="AA11" s="17">
        <f t="shared" si="3"/>
        <v>4</v>
      </c>
      <c r="AB11" s="17">
        <f t="shared" si="3"/>
        <v>2</v>
      </c>
      <c r="AC11" s="17">
        <f t="shared" si="3"/>
        <v>204</v>
      </c>
      <c r="AD11" s="17">
        <f t="shared" si="3"/>
        <v>0</v>
      </c>
      <c r="AE11" s="30">
        <f t="shared" si="3"/>
        <v>332</v>
      </c>
      <c r="AF11" s="30">
        <f t="shared" si="3"/>
        <v>536</v>
      </c>
    </row>
    <row r="12" spans="2:32" ht="23.1" customHeight="1" x14ac:dyDescent="0.25">
      <c r="B12" s="22" t="s">
        <v>39</v>
      </c>
      <c r="C12" s="49">
        <v>42</v>
      </c>
      <c r="D12" s="49">
        <v>24</v>
      </c>
      <c r="E12" s="49">
        <v>5</v>
      </c>
      <c r="F12" s="49">
        <v>17</v>
      </c>
      <c r="G12" s="49">
        <v>0</v>
      </c>
      <c r="H12" s="49">
        <v>0</v>
      </c>
      <c r="I12" s="49">
        <v>3</v>
      </c>
      <c r="J12" s="49">
        <v>2</v>
      </c>
      <c r="K12" s="49">
        <v>0</v>
      </c>
      <c r="L12" s="49">
        <v>0</v>
      </c>
      <c r="M12" s="49">
        <v>61</v>
      </c>
      <c r="N12" s="49">
        <v>0</v>
      </c>
      <c r="O12" s="15">
        <f t="shared" si="0"/>
        <v>93</v>
      </c>
      <c r="P12" s="15">
        <f t="shared" si="1"/>
        <v>154</v>
      </c>
      <c r="R12" s="1" t="s">
        <v>8</v>
      </c>
      <c r="S12" s="17">
        <f t="shared" ref="S12:AF12" si="4">SUM(C18:C21)</f>
        <v>136</v>
      </c>
      <c r="T12" s="17">
        <f t="shared" si="4"/>
        <v>57</v>
      </c>
      <c r="U12" s="17">
        <f t="shared" si="4"/>
        <v>25</v>
      </c>
      <c r="V12" s="17">
        <f t="shared" si="4"/>
        <v>43</v>
      </c>
      <c r="W12" s="17">
        <f t="shared" si="4"/>
        <v>1</v>
      </c>
      <c r="X12" s="17">
        <f t="shared" si="4"/>
        <v>0</v>
      </c>
      <c r="Y12" s="17">
        <f t="shared" si="4"/>
        <v>18</v>
      </c>
      <c r="Z12" s="17">
        <f t="shared" si="4"/>
        <v>11</v>
      </c>
      <c r="AA12" s="17">
        <f t="shared" si="4"/>
        <v>7</v>
      </c>
      <c r="AB12" s="17">
        <f t="shared" si="4"/>
        <v>1</v>
      </c>
      <c r="AC12" s="17">
        <f t="shared" si="4"/>
        <v>121</v>
      </c>
      <c r="AD12" s="17">
        <f t="shared" si="4"/>
        <v>0</v>
      </c>
      <c r="AE12" s="30">
        <f t="shared" si="4"/>
        <v>299</v>
      </c>
      <c r="AF12" s="30">
        <f t="shared" si="4"/>
        <v>420</v>
      </c>
    </row>
    <row r="13" spans="2:32" ht="23.1" customHeight="1" x14ac:dyDescent="0.25">
      <c r="B13" s="22" t="s">
        <v>40</v>
      </c>
      <c r="C13" s="49">
        <v>36</v>
      </c>
      <c r="D13" s="49">
        <v>17</v>
      </c>
      <c r="E13" s="49">
        <v>5</v>
      </c>
      <c r="F13" s="49">
        <v>10</v>
      </c>
      <c r="G13" s="49">
        <v>0</v>
      </c>
      <c r="H13" s="49">
        <v>0</v>
      </c>
      <c r="I13" s="49">
        <v>9</v>
      </c>
      <c r="J13" s="49">
        <v>1</v>
      </c>
      <c r="K13" s="49">
        <v>1</v>
      </c>
      <c r="L13" s="49">
        <v>1</v>
      </c>
      <c r="M13" s="49">
        <v>34</v>
      </c>
      <c r="N13" s="49">
        <v>0</v>
      </c>
      <c r="O13" s="15">
        <f t="shared" si="0"/>
        <v>80</v>
      </c>
      <c r="P13" s="15">
        <f t="shared" si="1"/>
        <v>114</v>
      </c>
      <c r="R13" s="1" t="s">
        <v>9</v>
      </c>
      <c r="S13" s="17">
        <f t="shared" ref="S13:AF13" si="5">SUM(C22:C25)</f>
        <v>120</v>
      </c>
      <c r="T13" s="17">
        <f t="shared" si="5"/>
        <v>49</v>
      </c>
      <c r="U13" s="17">
        <f t="shared" si="5"/>
        <v>26</v>
      </c>
      <c r="V13" s="17">
        <f t="shared" si="5"/>
        <v>34</v>
      </c>
      <c r="W13" s="17">
        <f t="shared" si="5"/>
        <v>0</v>
      </c>
      <c r="X13" s="17">
        <f t="shared" si="5"/>
        <v>0</v>
      </c>
      <c r="Y13" s="17">
        <f t="shared" si="5"/>
        <v>31</v>
      </c>
      <c r="Z13" s="17">
        <f t="shared" si="5"/>
        <v>4</v>
      </c>
      <c r="AA13" s="17">
        <f t="shared" si="5"/>
        <v>1</v>
      </c>
      <c r="AB13" s="17">
        <f t="shared" si="5"/>
        <v>0</v>
      </c>
      <c r="AC13" s="17">
        <f t="shared" si="5"/>
        <v>113</v>
      </c>
      <c r="AD13" s="17">
        <f t="shared" si="5"/>
        <v>0</v>
      </c>
      <c r="AE13" s="30">
        <f t="shared" si="5"/>
        <v>265</v>
      </c>
      <c r="AF13" s="30">
        <f t="shared" si="5"/>
        <v>378</v>
      </c>
    </row>
    <row r="14" spans="2:32" ht="23.1" customHeight="1" x14ac:dyDescent="0.25">
      <c r="B14" s="22" t="s">
        <v>41</v>
      </c>
      <c r="C14" s="49">
        <v>43</v>
      </c>
      <c r="D14" s="49">
        <v>17</v>
      </c>
      <c r="E14" s="49">
        <v>4</v>
      </c>
      <c r="F14" s="49">
        <v>12</v>
      </c>
      <c r="G14" s="49">
        <v>0</v>
      </c>
      <c r="H14" s="49">
        <v>0</v>
      </c>
      <c r="I14" s="49">
        <v>4</v>
      </c>
      <c r="J14" s="49">
        <v>8</v>
      </c>
      <c r="K14" s="49">
        <v>1</v>
      </c>
      <c r="L14" s="49">
        <v>1</v>
      </c>
      <c r="M14" s="49">
        <v>52</v>
      </c>
      <c r="N14" s="49">
        <v>0</v>
      </c>
      <c r="O14" s="15">
        <f t="shared" si="0"/>
        <v>90</v>
      </c>
      <c r="P14" s="15">
        <f t="shared" si="1"/>
        <v>142</v>
      </c>
      <c r="R14" s="1" t="s">
        <v>10</v>
      </c>
      <c r="S14" s="17">
        <f t="shared" ref="S14:AF14" si="6">SUM(C26:C29)</f>
        <v>96</v>
      </c>
      <c r="T14" s="17">
        <f t="shared" si="6"/>
        <v>44</v>
      </c>
      <c r="U14" s="17">
        <f t="shared" si="6"/>
        <v>18</v>
      </c>
      <c r="V14" s="17">
        <f t="shared" si="6"/>
        <v>26</v>
      </c>
      <c r="W14" s="17">
        <f t="shared" si="6"/>
        <v>0</v>
      </c>
      <c r="X14" s="17">
        <f t="shared" si="6"/>
        <v>0</v>
      </c>
      <c r="Y14" s="17">
        <f t="shared" si="6"/>
        <v>25</v>
      </c>
      <c r="Z14" s="17">
        <f t="shared" si="6"/>
        <v>8</v>
      </c>
      <c r="AA14" s="17">
        <f t="shared" si="6"/>
        <v>7</v>
      </c>
      <c r="AB14" s="17">
        <f t="shared" si="6"/>
        <v>1</v>
      </c>
      <c r="AC14" s="17">
        <f t="shared" si="6"/>
        <v>104</v>
      </c>
      <c r="AD14" s="17">
        <f t="shared" si="6"/>
        <v>0</v>
      </c>
      <c r="AE14" s="30">
        <f t="shared" si="6"/>
        <v>225</v>
      </c>
      <c r="AF14" s="30">
        <f t="shared" si="6"/>
        <v>329</v>
      </c>
    </row>
    <row r="15" spans="2:32" ht="23.1" customHeight="1" x14ac:dyDescent="0.25">
      <c r="B15" s="22" t="s">
        <v>42</v>
      </c>
      <c r="C15" s="49">
        <v>46</v>
      </c>
      <c r="D15" s="49">
        <v>14</v>
      </c>
      <c r="E15" s="49">
        <v>5</v>
      </c>
      <c r="F15" s="49">
        <v>12</v>
      </c>
      <c r="G15" s="49">
        <v>0</v>
      </c>
      <c r="H15" s="49">
        <v>0</v>
      </c>
      <c r="I15" s="49">
        <v>6</v>
      </c>
      <c r="J15" s="49">
        <v>1</v>
      </c>
      <c r="K15" s="49">
        <v>1</v>
      </c>
      <c r="L15" s="49">
        <v>1</v>
      </c>
      <c r="M15" s="49">
        <v>57</v>
      </c>
      <c r="N15" s="49">
        <v>0</v>
      </c>
      <c r="O15" s="15">
        <f t="shared" si="0"/>
        <v>86</v>
      </c>
      <c r="P15" s="15">
        <f t="shared" si="1"/>
        <v>143</v>
      </c>
      <c r="R15" s="1" t="s">
        <v>11</v>
      </c>
      <c r="S15" s="17">
        <f t="shared" ref="S15:AF15" si="7">SUM(C30:C33)</f>
        <v>124</v>
      </c>
      <c r="T15" s="17">
        <f t="shared" si="7"/>
        <v>46</v>
      </c>
      <c r="U15" s="17">
        <f t="shared" si="7"/>
        <v>38</v>
      </c>
      <c r="V15" s="17">
        <f t="shared" si="7"/>
        <v>27</v>
      </c>
      <c r="W15" s="17">
        <f t="shared" si="7"/>
        <v>0</v>
      </c>
      <c r="X15" s="17">
        <f t="shared" si="7"/>
        <v>0</v>
      </c>
      <c r="Y15" s="17">
        <f t="shared" si="7"/>
        <v>23</v>
      </c>
      <c r="Z15" s="17">
        <f t="shared" si="7"/>
        <v>7</v>
      </c>
      <c r="AA15" s="17">
        <f t="shared" si="7"/>
        <v>5</v>
      </c>
      <c r="AB15" s="17">
        <f t="shared" si="7"/>
        <v>2</v>
      </c>
      <c r="AC15" s="17">
        <f t="shared" si="7"/>
        <v>73</v>
      </c>
      <c r="AD15" s="17">
        <f t="shared" si="7"/>
        <v>0</v>
      </c>
      <c r="AE15" s="30">
        <f t="shared" si="7"/>
        <v>272</v>
      </c>
      <c r="AF15" s="30">
        <f t="shared" si="7"/>
        <v>345</v>
      </c>
    </row>
    <row r="16" spans="2:32" ht="23.1" customHeight="1" x14ac:dyDescent="0.25">
      <c r="B16" s="22" t="s">
        <v>43</v>
      </c>
      <c r="C16" s="49">
        <v>35</v>
      </c>
      <c r="D16" s="49">
        <v>24</v>
      </c>
      <c r="E16" s="49">
        <v>4</v>
      </c>
      <c r="F16" s="49">
        <v>12</v>
      </c>
      <c r="G16" s="49">
        <v>0</v>
      </c>
      <c r="H16" s="49">
        <v>0</v>
      </c>
      <c r="I16" s="49">
        <v>12</v>
      </c>
      <c r="J16" s="49">
        <v>2</v>
      </c>
      <c r="K16" s="49">
        <v>2</v>
      </c>
      <c r="L16" s="49">
        <v>0</v>
      </c>
      <c r="M16" s="49">
        <v>38</v>
      </c>
      <c r="N16" s="49">
        <v>0</v>
      </c>
      <c r="O16" s="15">
        <f t="shared" si="0"/>
        <v>91</v>
      </c>
      <c r="P16" s="15">
        <f t="shared" si="1"/>
        <v>129</v>
      </c>
      <c r="R16" s="1" t="s">
        <v>12</v>
      </c>
      <c r="S16" s="17">
        <f t="shared" ref="S16:AF16" si="8">SUM(C34:C37)</f>
        <v>103</v>
      </c>
      <c r="T16" s="17">
        <f t="shared" si="8"/>
        <v>41</v>
      </c>
      <c r="U16" s="17">
        <f t="shared" si="8"/>
        <v>20</v>
      </c>
      <c r="V16" s="17">
        <f t="shared" si="8"/>
        <v>31</v>
      </c>
      <c r="W16" s="17">
        <f t="shared" si="8"/>
        <v>1</v>
      </c>
      <c r="X16" s="17">
        <f t="shared" si="8"/>
        <v>13</v>
      </c>
      <c r="Y16" s="17">
        <f t="shared" si="8"/>
        <v>15</v>
      </c>
      <c r="Z16" s="17">
        <f t="shared" si="8"/>
        <v>10</v>
      </c>
      <c r="AA16" s="17">
        <f t="shared" si="8"/>
        <v>4</v>
      </c>
      <c r="AB16" s="17">
        <f t="shared" si="8"/>
        <v>0</v>
      </c>
      <c r="AC16" s="17">
        <f t="shared" si="8"/>
        <v>78</v>
      </c>
      <c r="AD16" s="17">
        <f t="shared" si="8"/>
        <v>0</v>
      </c>
      <c r="AE16" s="30">
        <f t="shared" si="8"/>
        <v>238</v>
      </c>
      <c r="AF16" s="30">
        <f t="shared" si="8"/>
        <v>316</v>
      </c>
    </row>
    <row r="17" spans="2:32" ht="23.1" customHeight="1" x14ac:dyDescent="0.25">
      <c r="B17" s="22" t="s">
        <v>44</v>
      </c>
      <c r="C17" s="49">
        <v>32</v>
      </c>
      <c r="D17" s="49">
        <v>17</v>
      </c>
      <c r="E17" s="49">
        <v>5</v>
      </c>
      <c r="F17" s="49">
        <v>9</v>
      </c>
      <c r="G17" s="49">
        <v>0</v>
      </c>
      <c r="H17" s="49">
        <v>0</v>
      </c>
      <c r="I17" s="49">
        <v>1</v>
      </c>
      <c r="J17" s="49">
        <v>1</v>
      </c>
      <c r="K17" s="49">
        <v>0</v>
      </c>
      <c r="L17" s="49">
        <v>0</v>
      </c>
      <c r="M17" s="49">
        <v>57</v>
      </c>
      <c r="N17" s="49">
        <v>0</v>
      </c>
      <c r="O17" s="15">
        <f t="shared" si="0"/>
        <v>65</v>
      </c>
      <c r="P17" s="15">
        <f t="shared" si="1"/>
        <v>122</v>
      </c>
      <c r="R17" s="1" t="s">
        <v>13</v>
      </c>
      <c r="S17" s="17">
        <f t="shared" ref="S17:AF17" si="9">SUM(C38:C41)</f>
        <v>103</v>
      </c>
      <c r="T17" s="17">
        <f t="shared" si="9"/>
        <v>51</v>
      </c>
      <c r="U17" s="17">
        <f t="shared" si="9"/>
        <v>24</v>
      </c>
      <c r="V17" s="17">
        <f t="shared" si="9"/>
        <v>36</v>
      </c>
      <c r="W17" s="17">
        <f t="shared" si="9"/>
        <v>0</v>
      </c>
      <c r="X17" s="17">
        <f t="shared" si="9"/>
        <v>0</v>
      </c>
      <c r="Y17" s="17">
        <f t="shared" si="9"/>
        <v>15</v>
      </c>
      <c r="Z17" s="17">
        <f t="shared" si="9"/>
        <v>6</v>
      </c>
      <c r="AA17" s="17">
        <f t="shared" si="9"/>
        <v>5</v>
      </c>
      <c r="AB17" s="17">
        <f t="shared" si="9"/>
        <v>3</v>
      </c>
      <c r="AC17" s="17">
        <f t="shared" si="9"/>
        <v>83</v>
      </c>
      <c r="AD17" s="17">
        <f t="shared" si="9"/>
        <v>0</v>
      </c>
      <c r="AE17" s="30">
        <f t="shared" si="9"/>
        <v>243</v>
      </c>
      <c r="AF17" s="30">
        <f t="shared" si="9"/>
        <v>326</v>
      </c>
    </row>
    <row r="18" spans="2:32" ht="23.1" customHeight="1" x14ac:dyDescent="0.25">
      <c r="B18" s="22" t="s">
        <v>45</v>
      </c>
      <c r="C18" s="49">
        <v>55</v>
      </c>
      <c r="D18" s="49">
        <v>21</v>
      </c>
      <c r="E18" s="49">
        <v>6</v>
      </c>
      <c r="F18" s="49">
        <v>12</v>
      </c>
      <c r="G18" s="49">
        <v>0</v>
      </c>
      <c r="H18" s="49">
        <v>0</v>
      </c>
      <c r="I18" s="49">
        <v>3</v>
      </c>
      <c r="J18" s="49">
        <v>1</v>
      </c>
      <c r="K18" s="49">
        <v>5</v>
      </c>
      <c r="L18" s="49">
        <v>0</v>
      </c>
      <c r="M18" s="49">
        <v>28</v>
      </c>
      <c r="N18" s="49">
        <v>0</v>
      </c>
      <c r="O18" s="15">
        <f t="shared" si="0"/>
        <v>103</v>
      </c>
      <c r="P18" s="15">
        <f t="shared" si="1"/>
        <v>131</v>
      </c>
      <c r="R18" s="1" t="s">
        <v>14</v>
      </c>
      <c r="S18" s="17">
        <f t="shared" ref="S18:AF18" si="10">SUM(C42:C45)</f>
        <v>132</v>
      </c>
      <c r="T18" s="17">
        <f t="shared" si="10"/>
        <v>57</v>
      </c>
      <c r="U18" s="17">
        <f t="shared" si="10"/>
        <v>18</v>
      </c>
      <c r="V18" s="17">
        <f t="shared" si="10"/>
        <v>47</v>
      </c>
      <c r="W18" s="17">
        <f t="shared" si="10"/>
        <v>0</v>
      </c>
      <c r="X18" s="17">
        <f t="shared" si="10"/>
        <v>0</v>
      </c>
      <c r="Y18" s="17">
        <f t="shared" si="10"/>
        <v>27</v>
      </c>
      <c r="Z18" s="17">
        <f t="shared" si="10"/>
        <v>4</v>
      </c>
      <c r="AA18" s="17">
        <f t="shared" si="10"/>
        <v>6</v>
      </c>
      <c r="AB18" s="17">
        <f t="shared" si="10"/>
        <v>3</v>
      </c>
      <c r="AC18" s="17">
        <f t="shared" si="10"/>
        <v>102</v>
      </c>
      <c r="AD18" s="17">
        <f t="shared" si="10"/>
        <v>0</v>
      </c>
      <c r="AE18" s="30">
        <f t="shared" si="10"/>
        <v>294</v>
      </c>
      <c r="AF18" s="30">
        <f t="shared" si="10"/>
        <v>396</v>
      </c>
    </row>
    <row r="19" spans="2:32" ht="23.1" customHeight="1" x14ac:dyDescent="0.25">
      <c r="B19" s="22" t="s">
        <v>46</v>
      </c>
      <c r="C19" s="49">
        <v>34</v>
      </c>
      <c r="D19" s="49">
        <v>12</v>
      </c>
      <c r="E19" s="49">
        <v>11</v>
      </c>
      <c r="F19" s="49">
        <v>11</v>
      </c>
      <c r="G19" s="49">
        <v>1</v>
      </c>
      <c r="H19" s="49">
        <v>0</v>
      </c>
      <c r="I19" s="49">
        <v>5</v>
      </c>
      <c r="J19" s="49">
        <v>5</v>
      </c>
      <c r="K19" s="49">
        <v>1</v>
      </c>
      <c r="L19" s="49">
        <v>1</v>
      </c>
      <c r="M19" s="49">
        <v>31</v>
      </c>
      <c r="N19" s="49">
        <v>0</v>
      </c>
      <c r="O19" s="15">
        <f t="shared" si="0"/>
        <v>81</v>
      </c>
      <c r="P19" s="15">
        <f t="shared" si="1"/>
        <v>112</v>
      </c>
      <c r="R19" s="1" t="s">
        <v>15</v>
      </c>
      <c r="S19" s="17">
        <f t="shared" ref="S19:AF19" si="11">SUM(C46:C49)</f>
        <v>159</v>
      </c>
      <c r="T19" s="17">
        <f t="shared" si="11"/>
        <v>69</v>
      </c>
      <c r="U19" s="17">
        <f t="shared" si="11"/>
        <v>31</v>
      </c>
      <c r="V19" s="17">
        <f t="shared" si="11"/>
        <v>38</v>
      </c>
      <c r="W19" s="17">
        <f t="shared" si="11"/>
        <v>1</v>
      </c>
      <c r="X19" s="17">
        <f t="shared" si="11"/>
        <v>0</v>
      </c>
      <c r="Y19" s="17">
        <f t="shared" si="11"/>
        <v>21</v>
      </c>
      <c r="Z19" s="17">
        <f t="shared" si="11"/>
        <v>17</v>
      </c>
      <c r="AA19" s="17">
        <f t="shared" si="11"/>
        <v>3</v>
      </c>
      <c r="AB19" s="17">
        <f t="shared" si="11"/>
        <v>4</v>
      </c>
      <c r="AC19" s="17">
        <f t="shared" si="11"/>
        <v>116</v>
      </c>
      <c r="AD19" s="17">
        <f t="shared" si="11"/>
        <v>0</v>
      </c>
      <c r="AE19" s="30">
        <f t="shared" si="11"/>
        <v>343</v>
      </c>
      <c r="AF19" s="30">
        <f t="shared" si="11"/>
        <v>459</v>
      </c>
    </row>
    <row r="20" spans="2:32" ht="23.1" customHeight="1" x14ac:dyDescent="0.25">
      <c r="B20" s="22" t="s">
        <v>47</v>
      </c>
      <c r="C20" s="49">
        <v>25</v>
      </c>
      <c r="D20" s="49">
        <v>9</v>
      </c>
      <c r="E20" s="49">
        <v>4</v>
      </c>
      <c r="F20" s="49">
        <v>12</v>
      </c>
      <c r="G20" s="49">
        <v>0</v>
      </c>
      <c r="H20" s="49">
        <v>0</v>
      </c>
      <c r="I20" s="49">
        <v>5</v>
      </c>
      <c r="J20" s="49">
        <v>1</v>
      </c>
      <c r="K20" s="49">
        <v>1</v>
      </c>
      <c r="L20" s="49">
        <v>0</v>
      </c>
      <c r="M20" s="49">
        <v>27</v>
      </c>
      <c r="N20" s="49">
        <v>0</v>
      </c>
      <c r="O20" s="15">
        <f t="shared" si="0"/>
        <v>57</v>
      </c>
      <c r="P20" s="15">
        <f t="shared" si="1"/>
        <v>84</v>
      </c>
      <c r="R20" s="1" t="s">
        <v>16</v>
      </c>
      <c r="S20" s="17">
        <f t="shared" ref="S20:AF20" si="12">SUM(C50:C53)</f>
        <v>149</v>
      </c>
      <c r="T20" s="17">
        <f t="shared" si="12"/>
        <v>66</v>
      </c>
      <c r="U20" s="17">
        <f t="shared" si="12"/>
        <v>27</v>
      </c>
      <c r="V20" s="17">
        <f t="shared" si="12"/>
        <v>35</v>
      </c>
      <c r="W20" s="17">
        <f t="shared" si="12"/>
        <v>4</v>
      </c>
      <c r="X20" s="17">
        <f t="shared" si="12"/>
        <v>12</v>
      </c>
      <c r="Y20" s="17">
        <f t="shared" si="12"/>
        <v>33</v>
      </c>
      <c r="Z20" s="17">
        <f t="shared" si="12"/>
        <v>7</v>
      </c>
      <c r="AA20" s="17">
        <f t="shared" si="12"/>
        <v>7</v>
      </c>
      <c r="AB20" s="17">
        <f t="shared" si="12"/>
        <v>0</v>
      </c>
      <c r="AC20" s="17">
        <f t="shared" si="12"/>
        <v>111</v>
      </c>
      <c r="AD20" s="17">
        <f t="shared" si="12"/>
        <v>0</v>
      </c>
      <c r="AE20" s="30">
        <f t="shared" si="12"/>
        <v>340</v>
      </c>
      <c r="AF20" s="30">
        <f t="shared" si="12"/>
        <v>451</v>
      </c>
    </row>
    <row r="21" spans="2:32" ht="23.1" customHeight="1" x14ac:dyDescent="0.25">
      <c r="B21" s="22" t="s">
        <v>48</v>
      </c>
      <c r="C21" s="49">
        <v>22</v>
      </c>
      <c r="D21" s="49">
        <v>15</v>
      </c>
      <c r="E21" s="49">
        <v>4</v>
      </c>
      <c r="F21" s="49">
        <v>8</v>
      </c>
      <c r="G21" s="49">
        <v>0</v>
      </c>
      <c r="H21" s="49">
        <v>0</v>
      </c>
      <c r="I21" s="49">
        <v>5</v>
      </c>
      <c r="J21" s="49">
        <v>4</v>
      </c>
      <c r="K21" s="49">
        <v>0</v>
      </c>
      <c r="L21" s="49">
        <v>0</v>
      </c>
      <c r="M21" s="49">
        <v>35</v>
      </c>
      <c r="N21" s="49">
        <v>0</v>
      </c>
      <c r="O21" s="15">
        <f t="shared" si="0"/>
        <v>58</v>
      </c>
      <c r="P21" s="15">
        <f t="shared" si="1"/>
        <v>93</v>
      </c>
      <c r="R21" s="35" t="s">
        <v>20</v>
      </c>
      <c r="S21" s="33">
        <f t="shared" ref="S21:AF21" si="13">SUM(C54:C57)</f>
        <v>98</v>
      </c>
      <c r="T21" s="17">
        <f t="shared" si="13"/>
        <v>46</v>
      </c>
      <c r="U21" s="17">
        <f t="shared" si="13"/>
        <v>35</v>
      </c>
      <c r="V21" s="17">
        <f t="shared" si="13"/>
        <v>29</v>
      </c>
      <c r="W21" s="17">
        <f t="shared" si="13"/>
        <v>1</v>
      </c>
      <c r="X21" s="17">
        <f t="shared" si="13"/>
        <v>9</v>
      </c>
      <c r="Y21" s="17">
        <f t="shared" si="13"/>
        <v>15</v>
      </c>
      <c r="Z21" s="17">
        <f t="shared" si="13"/>
        <v>16</v>
      </c>
      <c r="AA21" s="17">
        <f t="shared" si="13"/>
        <v>3</v>
      </c>
      <c r="AB21" s="17">
        <f t="shared" si="13"/>
        <v>0</v>
      </c>
      <c r="AC21" s="17">
        <f t="shared" si="13"/>
        <v>131</v>
      </c>
      <c r="AD21" s="17">
        <f t="shared" si="13"/>
        <v>0</v>
      </c>
      <c r="AE21" s="30">
        <f t="shared" si="13"/>
        <v>252</v>
      </c>
      <c r="AF21" s="30">
        <f t="shared" si="13"/>
        <v>383</v>
      </c>
    </row>
    <row r="22" spans="2:32" ht="23.1" customHeight="1" x14ac:dyDescent="0.25">
      <c r="B22" s="22" t="s">
        <v>49</v>
      </c>
      <c r="C22" s="49">
        <v>23</v>
      </c>
      <c r="D22" s="49">
        <v>14</v>
      </c>
      <c r="E22" s="49">
        <v>6</v>
      </c>
      <c r="F22" s="49">
        <v>8</v>
      </c>
      <c r="G22" s="49">
        <v>0</v>
      </c>
      <c r="H22" s="49">
        <v>0</v>
      </c>
      <c r="I22" s="49">
        <v>11</v>
      </c>
      <c r="J22" s="49">
        <v>1</v>
      </c>
      <c r="K22" s="49">
        <v>1</v>
      </c>
      <c r="L22" s="49">
        <v>0</v>
      </c>
      <c r="M22" s="49">
        <v>27</v>
      </c>
      <c r="N22" s="49">
        <v>0</v>
      </c>
      <c r="O22" s="15">
        <f t="shared" si="0"/>
        <v>64</v>
      </c>
      <c r="P22" s="15">
        <f t="shared" si="1"/>
        <v>91</v>
      </c>
      <c r="R22" s="37" t="s">
        <v>90</v>
      </c>
      <c r="S22" s="38">
        <f>MAX(S10:S12)</f>
        <v>167</v>
      </c>
      <c r="T22" s="38">
        <f t="shared" ref="T22:AF22" si="14">MAX(T10:T12)</f>
        <v>73</v>
      </c>
      <c r="U22" s="38">
        <f t="shared" si="14"/>
        <v>25</v>
      </c>
      <c r="V22" s="38">
        <f t="shared" si="14"/>
        <v>49</v>
      </c>
      <c r="W22" s="38">
        <f t="shared" si="14"/>
        <v>1</v>
      </c>
      <c r="X22" s="38">
        <f t="shared" si="14"/>
        <v>0</v>
      </c>
      <c r="Y22" s="38">
        <f t="shared" si="14"/>
        <v>23</v>
      </c>
      <c r="Z22" s="38">
        <f t="shared" si="14"/>
        <v>12</v>
      </c>
      <c r="AA22" s="38">
        <f t="shared" si="14"/>
        <v>7</v>
      </c>
      <c r="AB22" s="38">
        <f t="shared" si="14"/>
        <v>2</v>
      </c>
      <c r="AC22" s="38">
        <f t="shared" si="14"/>
        <v>204</v>
      </c>
      <c r="AD22" s="38">
        <f t="shared" si="14"/>
        <v>0</v>
      </c>
      <c r="AE22" s="39">
        <f t="shared" si="14"/>
        <v>332</v>
      </c>
      <c r="AF22" s="39">
        <f t="shared" si="14"/>
        <v>536</v>
      </c>
    </row>
    <row r="23" spans="2:32" ht="23.1" customHeight="1" x14ac:dyDescent="0.25">
      <c r="B23" s="22" t="s">
        <v>50</v>
      </c>
      <c r="C23" s="49">
        <v>31</v>
      </c>
      <c r="D23" s="49">
        <v>10</v>
      </c>
      <c r="E23" s="49">
        <v>9</v>
      </c>
      <c r="F23" s="49">
        <v>9</v>
      </c>
      <c r="G23" s="49">
        <v>0</v>
      </c>
      <c r="H23" s="49">
        <v>0</v>
      </c>
      <c r="I23" s="49">
        <v>5</v>
      </c>
      <c r="J23" s="49">
        <v>1</v>
      </c>
      <c r="K23" s="49">
        <v>0</v>
      </c>
      <c r="L23" s="49">
        <v>0</v>
      </c>
      <c r="M23" s="49">
        <v>31</v>
      </c>
      <c r="N23" s="49">
        <v>0</v>
      </c>
      <c r="O23" s="15">
        <f t="shared" si="0"/>
        <v>65</v>
      </c>
      <c r="P23" s="15">
        <f t="shared" si="1"/>
        <v>96</v>
      </c>
      <c r="R23" s="37" t="s">
        <v>91</v>
      </c>
      <c r="S23" s="38">
        <f>MAX(S13:S18)</f>
        <v>132</v>
      </c>
      <c r="T23" s="38">
        <f t="shared" ref="T23:AF23" si="15">MAX(T13:T18)</f>
        <v>57</v>
      </c>
      <c r="U23" s="38">
        <f t="shared" si="15"/>
        <v>38</v>
      </c>
      <c r="V23" s="38">
        <f t="shared" si="15"/>
        <v>47</v>
      </c>
      <c r="W23" s="38">
        <f t="shared" si="15"/>
        <v>1</v>
      </c>
      <c r="X23" s="38">
        <f t="shared" si="15"/>
        <v>13</v>
      </c>
      <c r="Y23" s="38">
        <f t="shared" si="15"/>
        <v>31</v>
      </c>
      <c r="Z23" s="38">
        <f t="shared" si="15"/>
        <v>10</v>
      </c>
      <c r="AA23" s="38">
        <f t="shared" si="15"/>
        <v>7</v>
      </c>
      <c r="AB23" s="38">
        <f t="shared" si="15"/>
        <v>3</v>
      </c>
      <c r="AC23" s="38">
        <f t="shared" si="15"/>
        <v>113</v>
      </c>
      <c r="AD23" s="38">
        <f t="shared" si="15"/>
        <v>0</v>
      </c>
      <c r="AE23" s="39">
        <f t="shared" si="15"/>
        <v>294</v>
      </c>
      <c r="AF23" s="39">
        <f t="shared" si="15"/>
        <v>396</v>
      </c>
    </row>
    <row r="24" spans="2:32" ht="23.1" customHeight="1" x14ac:dyDescent="0.25">
      <c r="B24" s="22" t="s">
        <v>51</v>
      </c>
      <c r="C24" s="49">
        <v>39</v>
      </c>
      <c r="D24" s="49">
        <v>12</v>
      </c>
      <c r="E24" s="49">
        <v>6</v>
      </c>
      <c r="F24" s="49">
        <v>7</v>
      </c>
      <c r="G24" s="49">
        <v>0</v>
      </c>
      <c r="H24" s="49">
        <v>0</v>
      </c>
      <c r="I24" s="49">
        <v>5</v>
      </c>
      <c r="J24" s="49">
        <v>0</v>
      </c>
      <c r="K24" s="49">
        <v>0</v>
      </c>
      <c r="L24" s="49">
        <v>0</v>
      </c>
      <c r="M24" s="49">
        <v>35</v>
      </c>
      <c r="N24" s="49">
        <v>0</v>
      </c>
      <c r="O24" s="15">
        <f t="shared" si="0"/>
        <v>69</v>
      </c>
      <c r="P24" s="15">
        <f t="shared" si="1"/>
        <v>104</v>
      </c>
      <c r="R24" s="37" t="s">
        <v>92</v>
      </c>
      <c r="S24" s="38">
        <f>MAX(S19:S21)</f>
        <v>159</v>
      </c>
      <c r="T24" s="38">
        <f t="shared" ref="T24:AF24" si="16">MAX(T19:T21)</f>
        <v>69</v>
      </c>
      <c r="U24" s="38">
        <f t="shared" si="16"/>
        <v>35</v>
      </c>
      <c r="V24" s="38">
        <f t="shared" si="16"/>
        <v>38</v>
      </c>
      <c r="W24" s="38">
        <f t="shared" si="16"/>
        <v>4</v>
      </c>
      <c r="X24" s="38">
        <f t="shared" si="16"/>
        <v>12</v>
      </c>
      <c r="Y24" s="38">
        <f t="shared" si="16"/>
        <v>33</v>
      </c>
      <c r="Z24" s="38">
        <f t="shared" si="16"/>
        <v>17</v>
      </c>
      <c r="AA24" s="38">
        <f t="shared" si="16"/>
        <v>7</v>
      </c>
      <c r="AB24" s="38">
        <f t="shared" si="16"/>
        <v>4</v>
      </c>
      <c r="AC24" s="38">
        <f t="shared" si="16"/>
        <v>131</v>
      </c>
      <c r="AD24" s="38">
        <f t="shared" si="16"/>
        <v>0</v>
      </c>
      <c r="AE24" s="39">
        <f t="shared" si="16"/>
        <v>343</v>
      </c>
      <c r="AF24" s="39">
        <f t="shared" si="16"/>
        <v>459</v>
      </c>
    </row>
    <row r="25" spans="2:32" ht="23.1" customHeight="1" x14ac:dyDescent="0.25">
      <c r="B25" s="22" t="s">
        <v>52</v>
      </c>
      <c r="C25" s="49">
        <v>27</v>
      </c>
      <c r="D25" s="49">
        <v>13</v>
      </c>
      <c r="E25" s="49">
        <v>5</v>
      </c>
      <c r="F25" s="49">
        <v>10</v>
      </c>
      <c r="G25" s="49">
        <v>0</v>
      </c>
      <c r="H25" s="49">
        <v>0</v>
      </c>
      <c r="I25" s="49">
        <v>10</v>
      </c>
      <c r="J25" s="49">
        <v>2</v>
      </c>
      <c r="K25" s="49">
        <v>0</v>
      </c>
      <c r="L25" s="49">
        <v>0</v>
      </c>
      <c r="M25" s="49">
        <v>20</v>
      </c>
      <c r="N25" s="49">
        <v>0</v>
      </c>
      <c r="O25" s="15">
        <f t="shared" si="0"/>
        <v>67</v>
      </c>
      <c r="P25" s="15">
        <f t="shared" si="1"/>
        <v>87</v>
      </c>
      <c r="R25" s="36" t="s">
        <v>85</v>
      </c>
      <c r="S25" s="34">
        <f t="shared" ref="S25:AF25" si="17">SUM(S10:S12)</f>
        <v>459</v>
      </c>
      <c r="T25" s="16">
        <f t="shared" si="17"/>
        <v>202</v>
      </c>
      <c r="U25" s="16">
        <f t="shared" si="17"/>
        <v>61</v>
      </c>
      <c r="V25" s="16">
        <f t="shared" si="17"/>
        <v>137</v>
      </c>
      <c r="W25" s="16">
        <f t="shared" si="17"/>
        <v>1</v>
      </c>
      <c r="X25" s="16">
        <f t="shared" si="17"/>
        <v>0</v>
      </c>
      <c r="Y25" s="16">
        <f t="shared" si="17"/>
        <v>56</v>
      </c>
      <c r="Z25" s="16">
        <f t="shared" si="17"/>
        <v>26</v>
      </c>
      <c r="AA25" s="16">
        <f t="shared" si="17"/>
        <v>12</v>
      </c>
      <c r="AB25" s="16">
        <f t="shared" si="17"/>
        <v>5</v>
      </c>
      <c r="AC25" s="16">
        <f t="shared" si="17"/>
        <v>506</v>
      </c>
      <c r="AD25" s="16">
        <f t="shared" si="17"/>
        <v>0</v>
      </c>
      <c r="AE25" s="31">
        <f t="shared" si="17"/>
        <v>959</v>
      </c>
      <c r="AF25" s="31">
        <f t="shared" si="17"/>
        <v>1465</v>
      </c>
    </row>
    <row r="26" spans="2:32" ht="23.1" customHeight="1" x14ac:dyDescent="0.25">
      <c r="B26" s="22" t="s">
        <v>53</v>
      </c>
      <c r="C26" s="49">
        <v>20</v>
      </c>
      <c r="D26" s="49">
        <v>12</v>
      </c>
      <c r="E26" s="49">
        <v>4</v>
      </c>
      <c r="F26" s="49">
        <v>6</v>
      </c>
      <c r="G26" s="49">
        <v>0</v>
      </c>
      <c r="H26" s="49">
        <v>0</v>
      </c>
      <c r="I26" s="49">
        <v>4</v>
      </c>
      <c r="J26" s="49">
        <v>2</v>
      </c>
      <c r="K26" s="49">
        <v>1</v>
      </c>
      <c r="L26" s="49">
        <v>0</v>
      </c>
      <c r="M26" s="49">
        <v>27</v>
      </c>
      <c r="N26" s="49">
        <v>0</v>
      </c>
      <c r="O26" s="15">
        <f t="shared" si="0"/>
        <v>49</v>
      </c>
      <c r="P26" s="15">
        <f t="shared" si="1"/>
        <v>76</v>
      </c>
      <c r="R26" s="27" t="s">
        <v>86</v>
      </c>
      <c r="S26" s="16">
        <f t="shared" ref="S26:AF26" si="18">SUM(S13:S18)</f>
        <v>678</v>
      </c>
      <c r="T26" s="16">
        <f t="shared" si="18"/>
        <v>288</v>
      </c>
      <c r="U26" s="16">
        <f t="shared" si="18"/>
        <v>144</v>
      </c>
      <c r="V26" s="16">
        <f t="shared" si="18"/>
        <v>201</v>
      </c>
      <c r="W26" s="16">
        <f t="shared" si="18"/>
        <v>1</v>
      </c>
      <c r="X26" s="16">
        <f t="shared" si="18"/>
        <v>13</v>
      </c>
      <c r="Y26" s="16">
        <f t="shared" si="18"/>
        <v>136</v>
      </c>
      <c r="Z26" s="16">
        <f t="shared" si="18"/>
        <v>39</v>
      </c>
      <c r="AA26" s="16">
        <f t="shared" si="18"/>
        <v>28</v>
      </c>
      <c r="AB26" s="16">
        <f t="shared" si="18"/>
        <v>9</v>
      </c>
      <c r="AC26" s="16">
        <f t="shared" si="18"/>
        <v>553</v>
      </c>
      <c r="AD26" s="16">
        <f t="shared" si="18"/>
        <v>0</v>
      </c>
      <c r="AE26" s="31">
        <f t="shared" si="18"/>
        <v>1537</v>
      </c>
      <c r="AF26" s="31">
        <f t="shared" si="18"/>
        <v>2090</v>
      </c>
    </row>
    <row r="27" spans="2:32" ht="23.1" customHeight="1" x14ac:dyDescent="0.25">
      <c r="B27" s="22" t="s">
        <v>54</v>
      </c>
      <c r="C27" s="49">
        <v>32</v>
      </c>
      <c r="D27" s="49">
        <v>13</v>
      </c>
      <c r="E27" s="49">
        <v>4</v>
      </c>
      <c r="F27" s="49">
        <v>10</v>
      </c>
      <c r="G27" s="49">
        <v>0</v>
      </c>
      <c r="H27" s="49">
        <v>0</v>
      </c>
      <c r="I27" s="49">
        <v>5</v>
      </c>
      <c r="J27" s="49">
        <v>4</v>
      </c>
      <c r="K27" s="49">
        <v>2</v>
      </c>
      <c r="L27" s="49">
        <v>0</v>
      </c>
      <c r="M27" s="49">
        <v>28</v>
      </c>
      <c r="N27" s="49">
        <v>0</v>
      </c>
      <c r="O27" s="15">
        <f t="shared" si="0"/>
        <v>70</v>
      </c>
      <c r="P27" s="15">
        <f t="shared" si="1"/>
        <v>98</v>
      </c>
      <c r="R27" s="28" t="s">
        <v>87</v>
      </c>
      <c r="S27" s="16">
        <f t="shared" ref="S27:AF27" si="19">SUM(S19:S21)</f>
        <v>406</v>
      </c>
      <c r="T27" s="16">
        <f t="shared" si="19"/>
        <v>181</v>
      </c>
      <c r="U27" s="16">
        <f t="shared" si="19"/>
        <v>93</v>
      </c>
      <c r="V27" s="16">
        <f t="shared" si="19"/>
        <v>102</v>
      </c>
      <c r="W27" s="16">
        <f t="shared" si="19"/>
        <v>6</v>
      </c>
      <c r="X27" s="16">
        <f t="shared" si="19"/>
        <v>21</v>
      </c>
      <c r="Y27" s="16">
        <f t="shared" si="19"/>
        <v>69</v>
      </c>
      <c r="Z27" s="16">
        <f t="shared" si="19"/>
        <v>40</v>
      </c>
      <c r="AA27" s="16">
        <f t="shared" si="19"/>
        <v>13</v>
      </c>
      <c r="AB27" s="16">
        <f t="shared" si="19"/>
        <v>4</v>
      </c>
      <c r="AC27" s="16">
        <f t="shared" si="19"/>
        <v>358</v>
      </c>
      <c r="AD27" s="16">
        <f t="shared" si="19"/>
        <v>0</v>
      </c>
      <c r="AE27" s="31">
        <f t="shared" si="19"/>
        <v>935</v>
      </c>
      <c r="AF27" s="31">
        <f t="shared" si="19"/>
        <v>1293</v>
      </c>
    </row>
    <row r="28" spans="2:32" ht="23.1" customHeight="1" x14ac:dyDescent="0.25">
      <c r="B28" s="22" t="s">
        <v>55</v>
      </c>
      <c r="C28" s="49">
        <v>22</v>
      </c>
      <c r="D28" s="49">
        <v>6</v>
      </c>
      <c r="E28" s="49">
        <v>5</v>
      </c>
      <c r="F28" s="49">
        <v>10</v>
      </c>
      <c r="G28" s="49">
        <v>0</v>
      </c>
      <c r="H28" s="49">
        <v>0</v>
      </c>
      <c r="I28" s="49">
        <v>8</v>
      </c>
      <c r="J28" s="49">
        <v>0</v>
      </c>
      <c r="K28" s="49">
        <v>0</v>
      </c>
      <c r="L28" s="49">
        <v>0</v>
      </c>
      <c r="M28" s="49">
        <v>17</v>
      </c>
      <c r="N28" s="49">
        <v>0</v>
      </c>
      <c r="O28" s="15">
        <f t="shared" si="0"/>
        <v>51</v>
      </c>
      <c r="P28" s="15">
        <f t="shared" si="1"/>
        <v>68</v>
      </c>
      <c r="R28" s="5" t="s">
        <v>17</v>
      </c>
      <c r="S28" s="16">
        <f t="shared" ref="S28:AF28" si="20">SUM(S10:S21)</f>
        <v>1543</v>
      </c>
      <c r="T28" s="16">
        <f t="shared" si="20"/>
        <v>671</v>
      </c>
      <c r="U28" s="16">
        <f t="shared" si="20"/>
        <v>298</v>
      </c>
      <c r="V28" s="16">
        <f t="shared" si="20"/>
        <v>440</v>
      </c>
      <c r="W28" s="16">
        <f t="shared" si="20"/>
        <v>8</v>
      </c>
      <c r="X28" s="16">
        <f t="shared" si="20"/>
        <v>34</v>
      </c>
      <c r="Y28" s="16">
        <f t="shared" si="20"/>
        <v>261</v>
      </c>
      <c r="Z28" s="16">
        <f t="shared" si="20"/>
        <v>105</v>
      </c>
      <c r="AA28" s="16">
        <f t="shared" si="20"/>
        <v>53</v>
      </c>
      <c r="AB28" s="16">
        <f t="shared" si="20"/>
        <v>18</v>
      </c>
      <c r="AC28" s="16">
        <f t="shared" si="20"/>
        <v>1417</v>
      </c>
      <c r="AD28" s="16">
        <f t="shared" si="20"/>
        <v>0</v>
      </c>
      <c r="AE28" s="31">
        <f t="shared" si="20"/>
        <v>3431</v>
      </c>
      <c r="AF28" s="31">
        <f t="shared" si="20"/>
        <v>4848</v>
      </c>
    </row>
    <row r="29" spans="2:32" ht="23.1" customHeight="1" x14ac:dyDescent="0.25">
      <c r="B29" s="22" t="s">
        <v>56</v>
      </c>
      <c r="C29" s="49">
        <v>22</v>
      </c>
      <c r="D29" s="49">
        <v>13</v>
      </c>
      <c r="E29" s="49">
        <v>5</v>
      </c>
      <c r="F29" s="49">
        <v>0</v>
      </c>
      <c r="G29" s="49">
        <v>0</v>
      </c>
      <c r="H29" s="49">
        <v>0</v>
      </c>
      <c r="I29" s="49">
        <v>8</v>
      </c>
      <c r="J29" s="49">
        <v>2</v>
      </c>
      <c r="K29" s="49">
        <v>4</v>
      </c>
      <c r="L29" s="49">
        <v>1</v>
      </c>
      <c r="M29" s="49">
        <v>32</v>
      </c>
      <c r="N29" s="49">
        <v>0</v>
      </c>
      <c r="O29" s="15">
        <f t="shared" si="0"/>
        <v>55</v>
      </c>
      <c r="P29" s="15">
        <f t="shared" si="1"/>
        <v>87</v>
      </c>
      <c r="R29"/>
      <c r="S29" s="20"/>
      <c r="T29" s="19"/>
    </row>
    <row r="30" spans="2:32" ht="23.1" customHeight="1" x14ac:dyDescent="0.25">
      <c r="B30" s="22" t="s">
        <v>57</v>
      </c>
      <c r="C30" s="49">
        <v>31</v>
      </c>
      <c r="D30" s="49">
        <v>18</v>
      </c>
      <c r="E30" s="49">
        <v>2</v>
      </c>
      <c r="F30" s="49">
        <v>8</v>
      </c>
      <c r="G30" s="49">
        <v>0</v>
      </c>
      <c r="H30" s="49">
        <v>0</v>
      </c>
      <c r="I30" s="49">
        <v>4</v>
      </c>
      <c r="J30" s="49">
        <v>2</v>
      </c>
      <c r="K30" s="49">
        <v>2</v>
      </c>
      <c r="L30" s="49">
        <v>0</v>
      </c>
      <c r="M30" s="49">
        <v>20</v>
      </c>
      <c r="N30" s="49">
        <v>0</v>
      </c>
      <c r="O30" s="15">
        <f t="shared" si="0"/>
        <v>67</v>
      </c>
      <c r="P30" s="15">
        <f t="shared" si="1"/>
        <v>87</v>
      </c>
    </row>
    <row r="31" spans="2:32" ht="23.1" customHeight="1" x14ac:dyDescent="0.25">
      <c r="B31" s="23" t="s">
        <v>58</v>
      </c>
      <c r="C31" s="49">
        <v>34</v>
      </c>
      <c r="D31" s="49">
        <v>11</v>
      </c>
      <c r="E31" s="49">
        <v>15</v>
      </c>
      <c r="F31" s="49">
        <v>7</v>
      </c>
      <c r="G31" s="49">
        <v>0</v>
      </c>
      <c r="H31" s="49">
        <v>0</v>
      </c>
      <c r="I31" s="49">
        <v>6</v>
      </c>
      <c r="J31" s="49">
        <v>0</v>
      </c>
      <c r="K31" s="49">
        <v>1</v>
      </c>
      <c r="L31" s="49">
        <v>0</v>
      </c>
      <c r="M31" s="49">
        <v>21</v>
      </c>
      <c r="N31" s="49">
        <v>0</v>
      </c>
      <c r="O31" s="15">
        <f t="shared" si="0"/>
        <v>74</v>
      </c>
      <c r="P31" s="15">
        <f t="shared" si="1"/>
        <v>95</v>
      </c>
    </row>
    <row r="32" spans="2:32" ht="23.1" customHeight="1" x14ac:dyDescent="0.25">
      <c r="B32" s="23" t="s">
        <v>59</v>
      </c>
      <c r="C32" s="49">
        <v>25</v>
      </c>
      <c r="D32" s="49">
        <v>4</v>
      </c>
      <c r="E32" s="49">
        <v>12</v>
      </c>
      <c r="F32" s="49">
        <v>5</v>
      </c>
      <c r="G32" s="49">
        <v>0</v>
      </c>
      <c r="H32" s="49">
        <v>0</v>
      </c>
      <c r="I32" s="49">
        <v>9</v>
      </c>
      <c r="J32" s="49">
        <v>2</v>
      </c>
      <c r="K32" s="49">
        <v>1</v>
      </c>
      <c r="L32" s="49">
        <v>2</v>
      </c>
      <c r="M32" s="49">
        <v>17</v>
      </c>
      <c r="N32" s="49">
        <v>0</v>
      </c>
      <c r="O32" s="15">
        <f t="shared" si="0"/>
        <v>60</v>
      </c>
      <c r="P32" s="15">
        <f t="shared" si="1"/>
        <v>77</v>
      </c>
    </row>
    <row r="33" spans="2:20" ht="23.1" customHeight="1" x14ac:dyDescent="0.25">
      <c r="B33" s="22" t="s">
        <v>60</v>
      </c>
      <c r="C33" s="49">
        <v>34</v>
      </c>
      <c r="D33" s="49">
        <v>13</v>
      </c>
      <c r="E33" s="49">
        <v>9</v>
      </c>
      <c r="F33" s="49">
        <v>7</v>
      </c>
      <c r="G33" s="49">
        <v>0</v>
      </c>
      <c r="H33" s="49">
        <v>0</v>
      </c>
      <c r="I33" s="49">
        <v>4</v>
      </c>
      <c r="J33" s="49">
        <v>3</v>
      </c>
      <c r="K33" s="49">
        <v>1</v>
      </c>
      <c r="L33" s="49">
        <v>0</v>
      </c>
      <c r="M33" s="49">
        <v>15</v>
      </c>
      <c r="N33" s="49">
        <v>0</v>
      </c>
      <c r="O33" s="15">
        <f t="shared" si="0"/>
        <v>71</v>
      </c>
      <c r="P33" s="15">
        <f t="shared" si="1"/>
        <v>86</v>
      </c>
    </row>
    <row r="34" spans="2:20" ht="23.1" customHeight="1" x14ac:dyDescent="0.25">
      <c r="B34" s="23" t="s">
        <v>61</v>
      </c>
      <c r="C34" s="49">
        <v>30</v>
      </c>
      <c r="D34" s="49">
        <v>9</v>
      </c>
      <c r="E34" s="49">
        <v>0</v>
      </c>
      <c r="F34" s="49">
        <v>13</v>
      </c>
      <c r="G34" s="49">
        <v>0</v>
      </c>
      <c r="H34" s="49">
        <v>0</v>
      </c>
      <c r="I34" s="49">
        <v>7</v>
      </c>
      <c r="J34" s="49">
        <v>1</v>
      </c>
      <c r="K34" s="49">
        <v>0</v>
      </c>
      <c r="L34" s="49">
        <v>0</v>
      </c>
      <c r="M34" s="49">
        <v>19</v>
      </c>
      <c r="N34" s="49">
        <v>0</v>
      </c>
      <c r="O34" s="15">
        <f t="shared" si="0"/>
        <v>60</v>
      </c>
      <c r="P34" s="15">
        <f t="shared" si="1"/>
        <v>79</v>
      </c>
    </row>
    <row r="35" spans="2:20" ht="23.1" customHeight="1" x14ac:dyDescent="0.25">
      <c r="B35" s="23" t="s">
        <v>62</v>
      </c>
      <c r="C35" s="49">
        <v>27</v>
      </c>
      <c r="D35" s="49">
        <v>7</v>
      </c>
      <c r="E35" s="49">
        <v>4</v>
      </c>
      <c r="F35" s="49">
        <v>9</v>
      </c>
      <c r="G35" s="49">
        <v>1</v>
      </c>
      <c r="H35" s="49">
        <v>7</v>
      </c>
      <c r="I35" s="49">
        <v>0</v>
      </c>
      <c r="J35" s="49">
        <v>4</v>
      </c>
      <c r="K35" s="49">
        <v>3</v>
      </c>
      <c r="L35" s="49">
        <v>0</v>
      </c>
      <c r="M35" s="49">
        <v>17</v>
      </c>
      <c r="N35" s="49">
        <v>0</v>
      </c>
      <c r="O35" s="15">
        <f t="shared" si="0"/>
        <v>62</v>
      </c>
      <c r="P35" s="15">
        <f t="shared" si="1"/>
        <v>79</v>
      </c>
    </row>
    <row r="36" spans="2:20" ht="23.1" customHeight="1" x14ac:dyDescent="0.25">
      <c r="B36" s="23" t="s">
        <v>63</v>
      </c>
      <c r="C36" s="49">
        <v>21</v>
      </c>
      <c r="D36" s="49">
        <v>17</v>
      </c>
      <c r="E36" s="49">
        <v>7</v>
      </c>
      <c r="F36" s="49">
        <v>9</v>
      </c>
      <c r="G36" s="49">
        <v>0</v>
      </c>
      <c r="H36" s="49">
        <v>0</v>
      </c>
      <c r="I36" s="49">
        <v>5</v>
      </c>
      <c r="J36" s="49">
        <v>2</v>
      </c>
      <c r="K36" s="49">
        <v>1</v>
      </c>
      <c r="L36" s="49">
        <v>0</v>
      </c>
      <c r="M36" s="49">
        <v>21</v>
      </c>
      <c r="N36" s="49">
        <v>0</v>
      </c>
      <c r="O36" s="15">
        <f t="shared" si="0"/>
        <v>62</v>
      </c>
      <c r="P36" s="15">
        <f t="shared" si="1"/>
        <v>83</v>
      </c>
    </row>
    <row r="37" spans="2:20" ht="23.1" customHeight="1" x14ac:dyDescent="0.25">
      <c r="B37" s="22" t="s">
        <v>64</v>
      </c>
      <c r="C37" s="49">
        <v>25</v>
      </c>
      <c r="D37" s="49">
        <v>8</v>
      </c>
      <c r="E37" s="49">
        <v>9</v>
      </c>
      <c r="F37" s="49">
        <v>0</v>
      </c>
      <c r="G37" s="49">
        <v>0</v>
      </c>
      <c r="H37" s="49">
        <v>6</v>
      </c>
      <c r="I37" s="49">
        <v>3</v>
      </c>
      <c r="J37" s="49">
        <v>3</v>
      </c>
      <c r="K37" s="49">
        <v>0</v>
      </c>
      <c r="L37" s="49">
        <v>0</v>
      </c>
      <c r="M37" s="49">
        <v>21</v>
      </c>
      <c r="N37" s="49">
        <v>0</v>
      </c>
      <c r="O37" s="15">
        <f t="shared" si="0"/>
        <v>54</v>
      </c>
      <c r="P37" s="15">
        <f t="shared" si="1"/>
        <v>75</v>
      </c>
    </row>
    <row r="38" spans="2:20" ht="23.1" customHeight="1" x14ac:dyDescent="0.25">
      <c r="B38" s="23" t="s">
        <v>65</v>
      </c>
      <c r="C38" s="49">
        <v>20</v>
      </c>
      <c r="D38" s="49">
        <v>13</v>
      </c>
      <c r="E38" s="49">
        <v>4</v>
      </c>
      <c r="F38" s="49">
        <v>7</v>
      </c>
      <c r="G38" s="49">
        <v>0</v>
      </c>
      <c r="H38" s="49">
        <v>0</v>
      </c>
      <c r="I38" s="49">
        <v>4</v>
      </c>
      <c r="J38" s="49">
        <v>1</v>
      </c>
      <c r="K38" s="49">
        <v>1</v>
      </c>
      <c r="L38" s="49">
        <v>1</v>
      </c>
      <c r="M38" s="49">
        <v>17</v>
      </c>
      <c r="N38" s="49">
        <v>0</v>
      </c>
      <c r="O38" s="15">
        <f t="shared" si="0"/>
        <v>51</v>
      </c>
      <c r="P38" s="15">
        <f t="shared" si="1"/>
        <v>68</v>
      </c>
    </row>
    <row r="39" spans="2:20" ht="23.1" customHeight="1" x14ac:dyDescent="0.25">
      <c r="B39" s="23" t="s">
        <v>66</v>
      </c>
      <c r="C39" s="49">
        <v>31</v>
      </c>
      <c r="D39" s="49">
        <v>16</v>
      </c>
      <c r="E39" s="49">
        <v>12</v>
      </c>
      <c r="F39" s="49">
        <v>13</v>
      </c>
      <c r="G39" s="49">
        <v>0</v>
      </c>
      <c r="H39" s="49">
        <v>0</v>
      </c>
      <c r="I39" s="49">
        <v>3</v>
      </c>
      <c r="J39" s="49">
        <v>4</v>
      </c>
      <c r="K39" s="49">
        <v>0</v>
      </c>
      <c r="L39" s="49">
        <v>0</v>
      </c>
      <c r="M39" s="49">
        <v>15</v>
      </c>
      <c r="N39" s="49">
        <v>0</v>
      </c>
      <c r="O39" s="15">
        <f t="shared" si="0"/>
        <v>79</v>
      </c>
      <c r="P39" s="15">
        <f t="shared" si="1"/>
        <v>94</v>
      </c>
    </row>
    <row r="40" spans="2:20" ht="23.1" customHeight="1" x14ac:dyDescent="0.25">
      <c r="B40" s="23" t="s">
        <v>67</v>
      </c>
      <c r="C40" s="49">
        <v>28</v>
      </c>
      <c r="D40" s="49">
        <v>7</v>
      </c>
      <c r="E40" s="49">
        <v>1</v>
      </c>
      <c r="F40" s="49">
        <v>8</v>
      </c>
      <c r="G40" s="49">
        <v>0</v>
      </c>
      <c r="H40" s="49">
        <v>0</v>
      </c>
      <c r="I40" s="49">
        <v>3</v>
      </c>
      <c r="J40" s="49">
        <v>0</v>
      </c>
      <c r="K40" s="49">
        <v>1</v>
      </c>
      <c r="L40" s="49">
        <v>0</v>
      </c>
      <c r="M40" s="49">
        <v>21</v>
      </c>
      <c r="N40" s="49">
        <v>0</v>
      </c>
      <c r="O40" s="15">
        <f t="shared" si="0"/>
        <v>48</v>
      </c>
      <c r="P40" s="15">
        <f t="shared" si="1"/>
        <v>69</v>
      </c>
    </row>
    <row r="41" spans="2:20" ht="23.1" customHeight="1" x14ac:dyDescent="0.25">
      <c r="B41" s="22" t="s">
        <v>68</v>
      </c>
      <c r="C41" s="49">
        <v>24</v>
      </c>
      <c r="D41" s="49">
        <v>15</v>
      </c>
      <c r="E41" s="49">
        <v>7</v>
      </c>
      <c r="F41" s="49">
        <v>8</v>
      </c>
      <c r="G41" s="49">
        <v>0</v>
      </c>
      <c r="H41" s="49">
        <v>0</v>
      </c>
      <c r="I41" s="49">
        <v>5</v>
      </c>
      <c r="J41" s="49">
        <v>1</v>
      </c>
      <c r="K41" s="49">
        <v>3</v>
      </c>
      <c r="L41" s="49">
        <v>2</v>
      </c>
      <c r="M41" s="49">
        <v>30</v>
      </c>
      <c r="N41" s="49">
        <v>0</v>
      </c>
      <c r="O41" s="15">
        <f t="shared" si="0"/>
        <v>65</v>
      </c>
      <c r="P41" s="15">
        <f t="shared" si="1"/>
        <v>95</v>
      </c>
    </row>
    <row r="42" spans="2:20" ht="23.1" customHeight="1" x14ac:dyDescent="0.25">
      <c r="B42" s="23" t="s">
        <v>69</v>
      </c>
      <c r="C42" s="49">
        <v>17</v>
      </c>
      <c r="D42" s="49">
        <v>14</v>
      </c>
      <c r="E42" s="49">
        <v>4</v>
      </c>
      <c r="F42" s="49">
        <v>9</v>
      </c>
      <c r="G42" s="49">
        <v>0</v>
      </c>
      <c r="H42" s="49">
        <v>0</v>
      </c>
      <c r="I42" s="49">
        <v>6</v>
      </c>
      <c r="J42" s="49">
        <v>1</v>
      </c>
      <c r="K42" s="49">
        <v>1</v>
      </c>
      <c r="L42" s="49">
        <v>1</v>
      </c>
      <c r="M42" s="49">
        <v>23</v>
      </c>
      <c r="N42" s="49">
        <v>0</v>
      </c>
      <c r="O42" s="15">
        <f t="shared" si="0"/>
        <v>53</v>
      </c>
      <c r="P42" s="15">
        <f t="shared" si="1"/>
        <v>76</v>
      </c>
    </row>
    <row r="43" spans="2:20" ht="23.1" customHeight="1" x14ac:dyDescent="0.25">
      <c r="B43" s="22" t="s">
        <v>70</v>
      </c>
      <c r="C43" s="49">
        <v>36</v>
      </c>
      <c r="D43" s="49">
        <v>9</v>
      </c>
      <c r="E43" s="49">
        <v>3</v>
      </c>
      <c r="F43" s="49">
        <v>12</v>
      </c>
      <c r="G43" s="49">
        <v>0</v>
      </c>
      <c r="H43" s="49">
        <v>0</v>
      </c>
      <c r="I43" s="49">
        <v>9</v>
      </c>
      <c r="J43" s="49">
        <v>0</v>
      </c>
      <c r="K43" s="49">
        <v>2</v>
      </c>
      <c r="L43" s="49">
        <v>1</v>
      </c>
      <c r="M43" s="49">
        <v>26</v>
      </c>
      <c r="N43" s="49">
        <v>0</v>
      </c>
      <c r="O43" s="15">
        <f t="shared" si="0"/>
        <v>72</v>
      </c>
      <c r="P43" s="15">
        <f t="shared" si="1"/>
        <v>98</v>
      </c>
    </row>
    <row r="44" spans="2:20" ht="23.1" customHeight="1" x14ac:dyDescent="0.25">
      <c r="B44" s="24" t="s">
        <v>71</v>
      </c>
      <c r="C44" s="49">
        <v>37</v>
      </c>
      <c r="D44" s="49">
        <v>8</v>
      </c>
      <c r="E44" s="49">
        <v>8</v>
      </c>
      <c r="F44" s="49">
        <v>14</v>
      </c>
      <c r="G44" s="49">
        <v>0</v>
      </c>
      <c r="H44" s="49">
        <v>0</v>
      </c>
      <c r="I44" s="49">
        <v>3</v>
      </c>
      <c r="J44" s="49">
        <v>1</v>
      </c>
      <c r="K44" s="49">
        <v>2</v>
      </c>
      <c r="L44" s="49">
        <v>0</v>
      </c>
      <c r="M44" s="49">
        <v>30</v>
      </c>
      <c r="N44" s="49">
        <v>0</v>
      </c>
      <c r="O44" s="15">
        <f t="shared" si="0"/>
        <v>73</v>
      </c>
      <c r="P44" s="15">
        <f t="shared" si="1"/>
        <v>103</v>
      </c>
    </row>
    <row r="45" spans="2:20" ht="23.1" customHeight="1" x14ac:dyDescent="0.25">
      <c r="B45" s="22" t="s">
        <v>72</v>
      </c>
      <c r="C45" s="49">
        <v>42</v>
      </c>
      <c r="D45" s="49">
        <v>26</v>
      </c>
      <c r="E45" s="49">
        <v>3</v>
      </c>
      <c r="F45" s="49">
        <v>12</v>
      </c>
      <c r="G45" s="49">
        <v>0</v>
      </c>
      <c r="H45" s="49">
        <v>0</v>
      </c>
      <c r="I45" s="49">
        <v>9</v>
      </c>
      <c r="J45" s="49">
        <v>2</v>
      </c>
      <c r="K45" s="49">
        <v>1</v>
      </c>
      <c r="L45" s="49">
        <v>1</v>
      </c>
      <c r="M45" s="49">
        <v>23</v>
      </c>
      <c r="N45" s="49">
        <v>0</v>
      </c>
      <c r="O45" s="15">
        <f t="shared" si="0"/>
        <v>96</v>
      </c>
      <c r="P45" s="15">
        <f t="shared" si="1"/>
        <v>119</v>
      </c>
    </row>
    <row r="46" spans="2:20" ht="23.1" customHeight="1" x14ac:dyDescent="0.25">
      <c r="B46" s="23" t="s">
        <v>73</v>
      </c>
      <c r="C46" s="49">
        <v>50</v>
      </c>
      <c r="D46" s="49">
        <v>15</v>
      </c>
      <c r="E46" s="49">
        <v>8</v>
      </c>
      <c r="F46" s="49">
        <v>8</v>
      </c>
      <c r="G46" s="49">
        <v>0</v>
      </c>
      <c r="H46" s="49">
        <v>0</v>
      </c>
      <c r="I46" s="49">
        <v>4</v>
      </c>
      <c r="J46" s="49">
        <v>3</v>
      </c>
      <c r="K46" s="49">
        <v>0</v>
      </c>
      <c r="L46" s="49">
        <v>1</v>
      </c>
      <c r="M46" s="49">
        <v>21</v>
      </c>
      <c r="N46" s="49">
        <v>0</v>
      </c>
      <c r="O46" s="15">
        <f t="shared" si="0"/>
        <v>89</v>
      </c>
      <c r="P46" s="15">
        <f t="shared" si="1"/>
        <v>110</v>
      </c>
      <c r="R46" s="8"/>
      <c r="T46"/>
    </row>
    <row r="47" spans="2:20" ht="23.1" customHeight="1" x14ac:dyDescent="0.25">
      <c r="B47" s="23" t="s">
        <v>74</v>
      </c>
      <c r="C47" s="49">
        <v>40</v>
      </c>
      <c r="D47" s="49">
        <v>31</v>
      </c>
      <c r="E47" s="49">
        <v>7</v>
      </c>
      <c r="F47" s="49">
        <v>10</v>
      </c>
      <c r="G47" s="49">
        <v>0</v>
      </c>
      <c r="H47" s="49">
        <v>0</v>
      </c>
      <c r="I47" s="49">
        <v>13</v>
      </c>
      <c r="J47" s="49">
        <v>5</v>
      </c>
      <c r="K47" s="49">
        <v>0</v>
      </c>
      <c r="L47" s="49">
        <v>0</v>
      </c>
      <c r="M47" s="49">
        <v>34</v>
      </c>
      <c r="N47" s="49">
        <v>0</v>
      </c>
      <c r="O47" s="15">
        <f t="shared" si="0"/>
        <v>106</v>
      </c>
      <c r="P47" s="15">
        <f t="shared" si="1"/>
        <v>140</v>
      </c>
      <c r="R47" s="8"/>
      <c r="T47"/>
    </row>
    <row r="48" spans="2:20" ht="23.1" customHeight="1" x14ac:dyDescent="0.25">
      <c r="B48" s="23" t="s">
        <v>75</v>
      </c>
      <c r="C48" s="49">
        <v>21</v>
      </c>
      <c r="D48" s="49">
        <v>7</v>
      </c>
      <c r="E48" s="49">
        <v>9</v>
      </c>
      <c r="F48" s="49">
        <v>8</v>
      </c>
      <c r="G48" s="49">
        <v>0</v>
      </c>
      <c r="H48" s="49">
        <v>0</v>
      </c>
      <c r="I48" s="49">
        <v>4</v>
      </c>
      <c r="J48" s="49">
        <v>2</v>
      </c>
      <c r="K48" s="49">
        <v>1</v>
      </c>
      <c r="L48" s="49">
        <v>0</v>
      </c>
      <c r="M48" s="49">
        <v>26</v>
      </c>
      <c r="N48" s="49">
        <v>0</v>
      </c>
      <c r="O48" s="15">
        <f t="shared" si="0"/>
        <v>52</v>
      </c>
      <c r="P48" s="15">
        <f t="shared" si="1"/>
        <v>78</v>
      </c>
      <c r="R48" s="8"/>
      <c r="T48"/>
    </row>
    <row r="49" spans="2:20" ht="23.1" customHeight="1" x14ac:dyDescent="0.25">
      <c r="B49" s="22" t="s">
        <v>76</v>
      </c>
      <c r="C49" s="49">
        <v>48</v>
      </c>
      <c r="D49" s="49">
        <v>16</v>
      </c>
      <c r="E49" s="49">
        <v>7</v>
      </c>
      <c r="F49" s="49">
        <v>12</v>
      </c>
      <c r="G49" s="49">
        <v>1</v>
      </c>
      <c r="H49" s="49">
        <v>0</v>
      </c>
      <c r="I49" s="49">
        <v>0</v>
      </c>
      <c r="J49" s="49">
        <v>7</v>
      </c>
      <c r="K49" s="49">
        <v>2</v>
      </c>
      <c r="L49" s="49">
        <v>3</v>
      </c>
      <c r="M49" s="49">
        <v>35</v>
      </c>
      <c r="N49" s="49">
        <v>0</v>
      </c>
      <c r="O49" s="15">
        <f t="shared" si="0"/>
        <v>96</v>
      </c>
      <c r="P49" s="15">
        <f t="shared" si="1"/>
        <v>131</v>
      </c>
      <c r="R49" s="8"/>
      <c r="T49"/>
    </row>
    <row r="50" spans="2:20" ht="23.1" customHeight="1" x14ac:dyDescent="0.25">
      <c r="B50" s="23" t="s">
        <v>77</v>
      </c>
      <c r="C50" s="49">
        <v>33</v>
      </c>
      <c r="D50" s="49">
        <v>17</v>
      </c>
      <c r="E50" s="49">
        <v>7</v>
      </c>
      <c r="F50" s="49">
        <v>0</v>
      </c>
      <c r="G50" s="49">
        <v>0</v>
      </c>
      <c r="H50" s="49">
        <v>11</v>
      </c>
      <c r="I50" s="49">
        <v>8</v>
      </c>
      <c r="J50" s="49">
        <v>3</v>
      </c>
      <c r="K50" s="49">
        <v>0</v>
      </c>
      <c r="L50" s="49">
        <v>0</v>
      </c>
      <c r="M50" s="49">
        <v>34</v>
      </c>
      <c r="N50" s="49">
        <v>0</v>
      </c>
      <c r="O50" s="15">
        <f t="shared" si="0"/>
        <v>79</v>
      </c>
      <c r="P50" s="15">
        <f t="shared" si="1"/>
        <v>113</v>
      </c>
      <c r="R50" s="8"/>
      <c r="T50"/>
    </row>
    <row r="51" spans="2:20" ht="23.1" customHeight="1" x14ac:dyDescent="0.25">
      <c r="B51" s="23" t="s">
        <v>78</v>
      </c>
      <c r="C51" s="49">
        <v>30</v>
      </c>
      <c r="D51" s="49">
        <v>20</v>
      </c>
      <c r="E51" s="49">
        <v>5</v>
      </c>
      <c r="F51" s="49">
        <v>11</v>
      </c>
      <c r="G51" s="49">
        <v>0</v>
      </c>
      <c r="H51" s="49">
        <v>0</v>
      </c>
      <c r="I51" s="49">
        <v>7</v>
      </c>
      <c r="J51" s="49">
        <v>1</v>
      </c>
      <c r="K51" s="49">
        <v>1</v>
      </c>
      <c r="L51" s="49">
        <v>0</v>
      </c>
      <c r="M51" s="49">
        <v>26</v>
      </c>
      <c r="N51" s="49">
        <v>0</v>
      </c>
      <c r="O51" s="15">
        <f t="shared" si="0"/>
        <v>75</v>
      </c>
      <c r="P51" s="15">
        <f t="shared" si="1"/>
        <v>101</v>
      </c>
      <c r="R51" s="8"/>
      <c r="T51"/>
    </row>
    <row r="52" spans="2:20" ht="23.1" customHeight="1" x14ac:dyDescent="0.25">
      <c r="B52" s="23" t="s">
        <v>79</v>
      </c>
      <c r="C52" s="49">
        <v>40</v>
      </c>
      <c r="D52" s="49">
        <v>17</v>
      </c>
      <c r="E52" s="49">
        <v>8</v>
      </c>
      <c r="F52" s="49">
        <v>8</v>
      </c>
      <c r="G52" s="49">
        <v>2</v>
      </c>
      <c r="H52" s="49">
        <v>0</v>
      </c>
      <c r="I52" s="49">
        <v>8</v>
      </c>
      <c r="J52" s="49">
        <v>0</v>
      </c>
      <c r="K52" s="49">
        <v>2</v>
      </c>
      <c r="L52" s="49">
        <v>0</v>
      </c>
      <c r="M52" s="49">
        <v>37</v>
      </c>
      <c r="N52" s="49">
        <v>0</v>
      </c>
      <c r="O52" s="15">
        <f t="shared" si="0"/>
        <v>85</v>
      </c>
      <c r="P52" s="15">
        <f t="shared" si="1"/>
        <v>122</v>
      </c>
      <c r="R52" s="8"/>
      <c r="T52"/>
    </row>
    <row r="53" spans="2:20" ht="23.1" customHeight="1" x14ac:dyDescent="0.25">
      <c r="B53" s="22" t="s">
        <v>80</v>
      </c>
      <c r="C53" s="49">
        <v>46</v>
      </c>
      <c r="D53" s="49">
        <v>12</v>
      </c>
      <c r="E53" s="49">
        <v>7</v>
      </c>
      <c r="F53" s="49">
        <v>16</v>
      </c>
      <c r="G53" s="49">
        <v>2</v>
      </c>
      <c r="H53" s="49">
        <v>1</v>
      </c>
      <c r="I53" s="49">
        <v>10</v>
      </c>
      <c r="J53" s="49">
        <v>3</v>
      </c>
      <c r="K53" s="49">
        <v>4</v>
      </c>
      <c r="L53" s="49">
        <v>0</v>
      </c>
      <c r="M53" s="49">
        <v>14</v>
      </c>
      <c r="N53" s="49">
        <v>0</v>
      </c>
      <c r="O53" s="15">
        <f t="shared" si="0"/>
        <v>101</v>
      </c>
      <c r="P53" s="15">
        <f t="shared" si="1"/>
        <v>115</v>
      </c>
      <c r="R53" s="8"/>
      <c r="T53"/>
    </row>
    <row r="54" spans="2:20" ht="23.1" customHeight="1" x14ac:dyDescent="0.25">
      <c r="B54" s="22" t="s">
        <v>81</v>
      </c>
      <c r="C54" s="49">
        <v>18</v>
      </c>
      <c r="D54" s="49">
        <v>8</v>
      </c>
      <c r="E54" s="49">
        <v>14</v>
      </c>
      <c r="F54" s="49">
        <v>2</v>
      </c>
      <c r="G54" s="49">
        <v>0</v>
      </c>
      <c r="H54" s="49">
        <v>5</v>
      </c>
      <c r="I54" s="49">
        <v>1</v>
      </c>
      <c r="J54" s="49">
        <v>5</v>
      </c>
      <c r="K54" s="49">
        <v>0</v>
      </c>
      <c r="L54" s="49">
        <v>0</v>
      </c>
      <c r="M54" s="49">
        <v>33</v>
      </c>
      <c r="N54" s="49">
        <v>0</v>
      </c>
      <c r="O54" s="15">
        <f t="shared" si="0"/>
        <v>53</v>
      </c>
      <c r="P54" s="15">
        <f t="shared" si="1"/>
        <v>86</v>
      </c>
      <c r="R54" s="8"/>
      <c r="T54"/>
    </row>
    <row r="55" spans="2:20" ht="23.1" customHeight="1" x14ac:dyDescent="0.25">
      <c r="B55" s="22" t="s">
        <v>82</v>
      </c>
      <c r="C55" s="49">
        <v>21</v>
      </c>
      <c r="D55" s="49">
        <v>5</v>
      </c>
      <c r="E55" s="49">
        <v>9</v>
      </c>
      <c r="F55" s="49">
        <v>0</v>
      </c>
      <c r="G55" s="49">
        <v>0</v>
      </c>
      <c r="H55" s="49">
        <v>4</v>
      </c>
      <c r="I55" s="49">
        <v>2</v>
      </c>
      <c r="J55" s="49">
        <v>1</v>
      </c>
      <c r="K55" s="49">
        <v>0</v>
      </c>
      <c r="L55" s="49">
        <v>0</v>
      </c>
      <c r="M55" s="49">
        <v>25</v>
      </c>
      <c r="N55" s="49">
        <v>0</v>
      </c>
      <c r="O55" s="15">
        <f t="shared" si="0"/>
        <v>42</v>
      </c>
      <c r="P55" s="15">
        <f t="shared" si="1"/>
        <v>67</v>
      </c>
      <c r="R55" s="8"/>
      <c r="T55"/>
    </row>
    <row r="56" spans="2:20" ht="23.1" customHeight="1" x14ac:dyDescent="0.25">
      <c r="B56" s="22" t="s">
        <v>83</v>
      </c>
      <c r="C56" s="49">
        <v>32</v>
      </c>
      <c r="D56" s="49">
        <v>17</v>
      </c>
      <c r="E56" s="49">
        <v>6</v>
      </c>
      <c r="F56" s="49">
        <v>12</v>
      </c>
      <c r="G56" s="49">
        <v>0</v>
      </c>
      <c r="H56" s="49">
        <v>0</v>
      </c>
      <c r="I56" s="49">
        <v>12</v>
      </c>
      <c r="J56" s="49">
        <v>4</v>
      </c>
      <c r="K56" s="49">
        <v>2</v>
      </c>
      <c r="L56" s="49">
        <v>0</v>
      </c>
      <c r="M56" s="49">
        <v>41</v>
      </c>
      <c r="N56" s="49">
        <v>0</v>
      </c>
      <c r="O56" s="15">
        <f t="shared" si="0"/>
        <v>85</v>
      </c>
      <c r="P56" s="15">
        <f t="shared" si="1"/>
        <v>126</v>
      </c>
      <c r="R56" s="8"/>
      <c r="T56"/>
    </row>
    <row r="57" spans="2:20" ht="23.1" customHeight="1" x14ac:dyDescent="0.25">
      <c r="B57" s="22" t="s">
        <v>84</v>
      </c>
      <c r="C57" s="49">
        <v>27</v>
      </c>
      <c r="D57" s="49">
        <v>16</v>
      </c>
      <c r="E57" s="49">
        <v>6</v>
      </c>
      <c r="F57" s="49">
        <v>15</v>
      </c>
      <c r="G57" s="49">
        <v>1</v>
      </c>
      <c r="H57" s="49">
        <v>0</v>
      </c>
      <c r="I57" s="49">
        <v>0</v>
      </c>
      <c r="J57" s="49">
        <v>6</v>
      </c>
      <c r="K57" s="49">
        <v>1</v>
      </c>
      <c r="L57" s="49">
        <v>0</v>
      </c>
      <c r="M57" s="49">
        <v>32</v>
      </c>
      <c r="N57" s="49">
        <v>0</v>
      </c>
      <c r="O57" s="15">
        <f t="shared" si="0"/>
        <v>72</v>
      </c>
      <c r="P57" s="15">
        <f t="shared" si="1"/>
        <v>104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1543</v>
      </c>
      <c r="D58" s="16">
        <f t="shared" si="21"/>
        <v>671</v>
      </c>
      <c r="E58" s="16">
        <f t="shared" si="21"/>
        <v>298</v>
      </c>
      <c r="F58" s="16">
        <f t="shared" si="21"/>
        <v>440</v>
      </c>
      <c r="G58" s="16">
        <f t="shared" si="21"/>
        <v>8</v>
      </c>
      <c r="H58" s="16">
        <f t="shared" si="21"/>
        <v>34</v>
      </c>
      <c r="I58" s="16">
        <f t="shared" si="21"/>
        <v>261</v>
      </c>
      <c r="J58" s="16">
        <f t="shared" si="21"/>
        <v>105</v>
      </c>
      <c r="K58" s="16">
        <f t="shared" si="21"/>
        <v>53</v>
      </c>
      <c r="L58" s="16">
        <f t="shared" si="21"/>
        <v>18</v>
      </c>
      <c r="M58" s="16">
        <f t="shared" si="21"/>
        <v>1417</v>
      </c>
      <c r="N58" s="16">
        <f t="shared" si="21"/>
        <v>0</v>
      </c>
      <c r="O58" s="16">
        <f t="shared" si="21"/>
        <v>3431</v>
      </c>
      <c r="P58" s="16">
        <f t="shared" si="21"/>
        <v>4848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0.31827557755775576</v>
      </c>
      <c r="D59" s="42">
        <f t="shared" si="22"/>
        <v>0.13840759075907591</v>
      </c>
      <c r="E59" s="42">
        <f t="shared" si="22"/>
        <v>6.146864686468647E-2</v>
      </c>
      <c r="F59" s="42">
        <f t="shared" si="22"/>
        <v>9.0759075907590761E-2</v>
      </c>
      <c r="G59" s="42">
        <f t="shared" si="22"/>
        <v>1.6501650165016502E-3</v>
      </c>
      <c r="H59" s="42">
        <f t="shared" si="22"/>
        <v>7.0132013201320131E-3</v>
      </c>
      <c r="I59" s="42">
        <f t="shared" si="22"/>
        <v>5.3836633663366336E-2</v>
      </c>
      <c r="J59" s="42">
        <f t="shared" si="22"/>
        <v>2.1658415841584157E-2</v>
      </c>
      <c r="K59" s="42">
        <f t="shared" si="22"/>
        <v>1.0932343234323433E-2</v>
      </c>
      <c r="L59" s="42">
        <f t="shared" si="22"/>
        <v>3.7128712871287127E-3</v>
      </c>
      <c r="M59" s="42">
        <f t="shared" si="22"/>
        <v>0.2922854785478548</v>
      </c>
      <c r="N59" s="42">
        <f t="shared" si="22"/>
        <v>0</v>
      </c>
      <c r="R59" s="8"/>
      <c r="T59"/>
    </row>
    <row r="60" spans="2:20" ht="23.1" customHeight="1" x14ac:dyDescent="0.25">
      <c r="B60" s="41" t="s">
        <v>94</v>
      </c>
      <c r="C60" s="43">
        <f>C58/$O$58</f>
        <v>0.44972311279510346</v>
      </c>
      <c r="D60" s="43">
        <f t="shared" ref="D60:N60" si="23">D58/$O$58</f>
        <v>0.1955698047216555</v>
      </c>
      <c r="E60" s="43">
        <f t="shared" si="23"/>
        <v>8.6855144272806759E-2</v>
      </c>
      <c r="F60" s="43">
        <f t="shared" si="23"/>
        <v>0.12824249489944622</v>
      </c>
      <c r="G60" s="43">
        <f t="shared" si="23"/>
        <v>2.331681725444477E-3</v>
      </c>
      <c r="H60" s="43">
        <f t="shared" si="23"/>
        <v>9.9096473331390274E-3</v>
      </c>
      <c r="I60" s="43">
        <f t="shared" si="23"/>
        <v>7.6071116292626056E-2</v>
      </c>
      <c r="J60" s="43">
        <f t="shared" si="23"/>
        <v>3.0603322646458757E-2</v>
      </c>
      <c r="K60" s="43">
        <f t="shared" si="23"/>
        <v>1.5447391431069659E-2</v>
      </c>
      <c r="L60" s="43">
        <f t="shared" si="23"/>
        <v>5.2462838822500725E-3</v>
      </c>
      <c r="M60" s="43"/>
      <c r="N60" s="43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4" sqref="M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Namugongo-Sonde'!C3:G3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'25.09 Sonde-Namugongo'!D5</f>
        <v>25.09.19</v>
      </c>
      <c r="E5" s="3"/>
      <c r="F5" s="40" t="s">
        <v>1</v>
      </c>
      <c r="G5" s="60" t="str">
        <f>'23.09 Sonde-Namugongo'!G5:H5</f>
        <v>Bukasa</v>
      </c>
      <c r="H5" s="61"/>
      <c r="I5" s="14"/>
      <c r="J5" s="2" t="s">
        <v>5</v>
      </c>
      <c r="K5" s="60" t="str">
        <f>'23.09 Sonde-Namugongo'!K5:L5</f>
        <v>Kalebo Mark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Namugongo-Sonde'!D6:E6</f>
        <v>NAMUGONGO</v>
      </c>
      <c r="E6" s="61"/>
      <c r="F6" s="2" t="s">
        <v>2</v>
      </c>
      <c r="G6" s="60" t="str">
        <f>'23.09 Namugongo-Sonde'!G6:H6</f>
        <v>SSONDE</v>
      </c>
      <c r="H6" s="61"/>
      <c r="J6" s="2" t="s">
        <v>21</v>
      </c>
      <c r="K6" s="60" t="str">
        <f>'23.09 Sonde-Namugongo'!K6:L6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18</v>
      </c>
      <c r="D10" s="49">
        <v>15</v>
      </c>
      <c r="E10" s="49">
        <v>7</v>
      </c>
      <c r="F10" s="49">
        <v>7</v>
      </c>
      <c r="G10" s="49">
        <v>0</v>
      </c>
      <c r="H10" s="49">
        <v>0</v>
      </c>
      <c r="I10" s="49">
        <v>0</v>
      </c>
      <c r="J10" s="49">
        <v>5</v>
      </c>
      <c r="K10" s="49">
        <v>0</v>
      </c>
      <c r="L10" s="49">
        <v>0</v>
      </c>
      <c r="M10" s="49">
        <v>32</v>
      </c>
      <c r="N10" s="49">
        <v>0</v>
      </c>
      <c r="O10" s="15">
        <f t="shared" ref="O10:O57" si="0">SUM(C10:L10,N10)</f>
        <v>52</v>
      </c>
      <c r="P10" s="15">
        <f t="shared" ref="P10:P57" si="1">SUM(C10:N10)</f>
        <v>84</v>
      </c>
      <c r="R10" s="1" t="s">
        <v>6</v>
      </c>
      <c r="S10" s="17">
        <f t="shared" ref="S10:AF10" si="2">SUM(C10:C13)</f>
        <v>98</v>
      </c>
      <c r="T10" s="17">
        <f t="shared" si="2"/>
        <v>72</v>
      </c>
      <c r="U10" s="17">
        <f t="shared" si="2"/>
        <v>27</v>
      </c>
      <c r="V10" s="17">
        <f t="shared" si="2"/>
        <v>41</v>
      </c>
      <c r="W10" s="17">
        <f t="shared" si="2"/>
        <v>0</v>
      </c>
      <c r="X10" s="17">
        <f t="shared" si="2"/>
        <v>0</v>
      </c>
      <c r="Y10" s="17">
        <f t="shared" si="2"/>
        <v>12</v>
      </c>
      <c r="Z10" s="17">
        <f t="shared" si="2"/>
        <v>7</v>
      </c>
      <c r="AA10" s="17">
        <f t="shared" si="2"/>
        <v>0</v>
      </c>
      <c r="AB10" s="17">
        <f t="shared" si="2"/>
        <v>0</v>
      </c>
      <c r="AC10" s="17">
        <f t="shared" si="2"/>
        <v>117</v>
      </c>
      <c r="AD10" s="17">
        <f t="shared" si="2"/>
        <v>1</v>
      </c>
      <c r="AE10" s="30">
        <f t="shared" si="2"/>
        <v>258</v>
      </c>
      <c r="AF10" s="30">
        <f t="shared" si="2"/>
        <v>375</v>
      </c>
    </row>
    <row r="11" spans="2:32" s="6" customFormat="1" ht="23.1" customHeight="1" x14ac:dyDescent="0.25">
      <c r="B11" s="22" t="s">
        <v>38</v>
      </c>
      <c r="C11" s="49">
        <v>28</v>
      </c>
      <c r="D11" s="49">
        <v>10</v>
      </c>
      <c r="E11" s="49">
        <v>7</v>
      </c>
      <c r="F11" s="49">
        <v>10</v>
      </c>
      <c r="G11" s="49">
        <v>0</v>
      </c>
      <c r="H11" s="49">
        <v>0</v>
      </c>
      <c r="I11" s="49">
        <v>5</v>
      </c>
      <c r="J11" s="49">
        <v>0</v>
      </c>
      <c r="K11" s="49">
        <v>0</v>
      </c>
      <c r="L11" s="49">
        <v>0</v>
      </c>
      <c r="M11" s="49">
        <v>18</v>
      </c>
      <c r="N11" s="49">
        <v>0</v>
      </c>
      <c r="O11" s="15">
        <f t="shared" si="0"/>
        <v>60</v>
      </c>
      <c r="P11" s="15">
        <f t="shared" si="1"/>
        <v>78</v>
      </c>
      <c r="R11" s="1" t="s">
        <v>7</v>
      </c>
      <c r="S11" s="17">
        <f t="shared" ref="S11:AF11" si="3">SUM(C14:C17)</f>
        <v>104</v>
      </c>
      <c r="T11" s="17">
        <f t="shared" si="3"/>
        <v>77</v>
      </c>
      <c r="U11" s="17">
        <f t="shared" si="3"/>
        <v>31</v>
      </c>
      <c r="V11" s="17">
        <f t="shared" si="3"/>
        <v>59</v>
      </c>
      <c r="W11" s="17">
        <f t="shared" si="3"/>
        <v>0</v>
      </c>
      <c r="X11" s="17">
        <f t="shared" si="3"/>
        <v>1</v>
      </c>
      <c r="Y11" s="17">
        <f t="shared" si="3"/>
        <v>35</v>
      </c>
      <c r="Z11" s="17">
        <f t="shared" si="3"/>
        <v>5</v>
      </c>
      <c r="AA11" s="17">
        <f t="shared" si="3"/>
        <v>1</v>
      </c>
      <c r="AB11" s="17">
        <f t="shared" si="3"/>
        <v>1</v>
      </c>
      <c r="AC11" s="17">
        <f t="shared" si="3"/>
        <v>148</v>
      </c>
      <c r="AD11" s="17">
        <f t="shared" si="3"/>
        <v>0</v>
      </c>
      <c r="AE11" s="30">
        <f t="shared" si="3"/>
        <v>314</v>
      </c>
      <c r="AF11" s="30">
        <f t="shared" si="3"/>
        <v>462</v>
      </c>
    </row>
    <row r="12" spans="2:32" ht="23.1" customHeight="1" x14ac:dyDescent="0.25">
      <c r="B12" s="22" t="s">
        <v>39</v>
      </c>
      <c r="C12" s="49">
        <v>27</v>
      </c>
      <c r="D12" s="49">
        <v>22</v>
      </c>
      <c r="E12" s="49">
        <v>9</v>
      </c>
      <c r="F12" s="49">
        <v>13</v>
      </c>
      <c r="G12" s="49">
        <v>0</v>
      </c>
      <c r="H12" s="49">
        <v>0</v>
      </c>
      <c r="I12" s="49">
        <v>3</v>
      </c>
      <c r="J12" s="49">
        <v>1</v>
      </c>
      <c r="K12" s="49">
        <v>0</v>
      </c>
      <c r="L12" s="49">
        <v>0</v>
      </c>
      <c r="M12" s="49">
        <v>35</v>
      </c>
      <c r="N12" s="49">
        <v>1</v>
      </c>
      <c r="O12" s="15">
        <f t="shared" si="0"/>
        <v>76</v>
      </c>
      <c r="P12" s="15">
        <f t="shared" si="1"/>
        <v>111</v>
      </c>
      <c r="R12" s="1" t="s">
        <v>8</v>
      </c>
      <c r="S12" s="17">
        <f t="shared" ref="S12:AF12" si="4">SUM(C18:C21)</f>
        <v>107</v>
      </c>
      <c r="T12" s="17">
        <f t="shared" si="4"/>
        <v>69</v>
      </c>
      <c r="U12" s="17">
        <f t="shared" si="4"/>
        <v>34</v>
      </c>
      <c r="V12" s="17">
        <f t="shared" si="4"/>
        <v>45</v>
      </c>
      <c r="W12" s="17">
        <f t="shared" si="4"/>
        <v>1</v>
      </c>
      <c r="X12" s="17">
        <f t="shared" si="4"/>
        <v>0</v>
      </c>
      <c r="Y12" s="17">
        <f t="shared" si="4"/>
        <v>31</v>
      </c>
      <c r="Z12" s="17">
        <f t="shared" si="4"/>
        <v>13</v>
      </c>
      <c r="AA12" s="17">
        <f t="shared" si="4"/>
        <v>3</v>
      </c>
      <c r="AB12" s="17">
        <f t="shared" si="4"/>
        <v>0</v>
      </c>
      <c r="AC12" s="17">
        <f t="shared" si="4"/>
        <v>131</v>
      </c>
      <c r="AD12" s="17">
        <f t="shared" si="4"/>
        <v>0</v>
      </c>
      <c r="AE12" s="30">
        <f t="shared" si="4"/>
        <v>303</v>
      </c>
      <c r="AF12" s="30">
        <f t="shared" si="4"/>
        <v>434</v>
      </c>
    </row>
    <row r="13" spans="2:32" ht="23.1" customHeight="1" x14ac:dyDescent="0.25">
      <c r="B13" s="22" t="s">
        <v>40</v>
      </c>
      <c r="C13" s="49">
        <v>25</v>
      </c>
      <c r="D13" s="49">
        <v>25</v>
      </c>
      <c r="E13" s="49">
        <v>4</v>
      </c>
      <c r="F13" s="49">
        <v>11</v>
      </c>
      <c r="G13" s="49">
        <v>0</v>
      </c>
      <c r="H13" s="49">
        <v>0</v>
      </c>
      <c r="I13" s="49">
        <v>4</v>
      </c>
      <c r="J13" s="49">
        <v>1</v>
      </c>
      <c r="K13" s="49">
        <v>0</v>
      </c>
      <c r="L13" s="49">
        <v>0</v>
      </c>
      <c r="M13" s="49">
        <v>32</v>
      </c>
      <c r="N13" s="49">
        <v>0</v>
      </c>
      <c r="O13" s="15">
        <f t="shared" si="0"/>
        <v>70</v>
      </c>
      <c r="P13" s="15">
        <f t="shared" si="1"/>
        <v>102</v>
      </c>
      <c r="R13" s="1" t="s">
        <v>9</v>
      </c>
      <c r="S13" s="17">
        <f t="shared" ref="S13:AF13" si="5">SUM(C22:C25)</f>
        <v>100</v>
      </c>
      <c r="T13" s="17">
        <f t="shared" si="5"/>
        <v>65</v>
      </c>
      <c r="U13" s="17">
        <f t="shared" si="5"/>
        <v>37</v>
      </c>
      <c r="V13" s="17">
        <f t="shared" si="5"/>
        <v>46</v>
      </c>
      <c r="W13" s="17">
        <f t="shared" si="5"/>
        <v>5</v>
      </c>
      <c r="X13" s="17">
        <f t="shared" si="5"/>
        <v>0</v>
      </c>
      <c r="Y13" s="17">
        <f t="shared" si="5"/>
        <v>24</v>
      </c>
      <c r="Z13" s="17">
        <f t="shared" si="5"/>
        <v>16</v>
      </c>
      <c r="AA13" s="17">
        <f t="shared" si="5"/>
        <v>0</v>
      </c>
      <c r="AB13" s="17">
        <f t="shared" si="5"/>
        <v>4</v>
      </c>
      <c r="AC13" s="17">
        <f t="shared" si="5"/>
        <v>137</v>
      </c>
      <c r="AD13" s="17">
        <f t="shared" si="5"/>
        <v>0</v>
      </c>
      <c r="AE13" s="30">
        <f t="shared" si="5"/>
        <v>297</v>
      </c>
      <c r="AF13" s="30">
        <f t="shared" si="5"/>
        <v>434</v>
      </c>
    </row>
    <row r="14" spans="2:32" ht="23.1" customHeight="1" x14ac:dyDescent="0.25">
      <c r="B14" s="22" t="s">
        <v>41</v>
      </c>
      <c r="C14" s="49">
        <v>21</v>
      </c>
      <c r="D14" s="49">
        <v>19</v>
      </c>
      <c r="E14" s="49">
        <v>5</v>
      </c>
      <c r="F14" s="49">
        <v>14</v>
      </c>
      <c r="G14" s="49">
        <v>0</v>
      </c>
      <c r="H14" s="49">
        <v>0</v>
      </c>
      <c r="I14" s="49">
        <v>10</v>
      </c>
      <c r="J14" s="49">
        <v>1</v>
      </c>
      <c r="K14" s="49">
        <v>0</v>
      </c>
      <c r="L14" s="49">
        <v>0</v>
      </c>
      <c r="M14" s="49">
        <v>24</v>
      </c>
      <c r="N14" s="49">
        <v>0</v>
      </c>
      <c r="O14" s="15">
        <f t="shared" si="0"/>
        <v>70</v>
      </c>
      <c r="P14" s="15">
        <f t="shared" si="1"/>
        <v>94</v>
      </c>
      <c r="R14" s="1" t="s">
        <v>10</v>
      </c>
      <c r="S14" s="17">
        <f t="shared" ref="S14:AF14" si="6">SUM(C26:C29)</f>
        <v>93</v>
      </c>
      <c r="T14" s="17">
        <f t="shared" si="6"/>
        <v>57</v>
      </c>
      <c r="U14" s="17">
        <f t="shared" si="6"/>
        <v>35</v>
      </c>
      <c r="V14" s="17">
        <f t="shared" si="6"/>
        <v>44</v>
      </c>
      <c r="W14" s="17">
        <f t="shared" si="6"/>
        <v>2</v>
      </c>
      <c r="X14" s="17">
        <f t="shared" si="6"/>
        <v>0</v>
      </c>
      <c r="Y14" s="17">
        <f t="shared" si="6"/>
        <v>33</v>
      </c>
      <c r="Z14" s="17">
        <f t="shared" si="6"/>
        <v>16</v>
      </c>
      <c r="AA14" s="17">
        <f t="shared" si="6"/>
        <v>1</v>
      </c>
      <c r="AB14" s="17">
        <f t="shared" si="6"/>
        <v>3</v>
      </c>
      <c r="AC14" s="17">
        <f t="shared" si="6"/>
        <v>133</v>
      </c>
      <c r="AD14" s="17">
        <f t="shared" si="6"/>
        <v>0</v>
      </c>
      <c r="AE14" s="30">
        <f t="shared" si="6"/>
        <v>284</v>
      </c>
      <c r="AF14" s="30">
        <f t="shared" si="6"/>
        <v>417</v>
      </c>
    </row>
    <row r="15" spans="2:32" ht="23.1" customHeight="1" x14ac:dyDescent="0.25">
      <c r="B15" s="22" t="s">
        <v>42</v>
      </c>
      <c r="C15" s="49">
        <v>26</v>
      </c>
      <c r="D15" s="49">
        <v>16</v>
      </c>
      <c r="E15" s="49">
        <v>11</v>
      </c>
      <c r="F15" s="49">
        <v>13</v>
      </c>
      <c r="G15" s="49">
        <v>0</v>
      </c>
      <c r="H15" s="49">
        <v>0</v>
      </c>
      <c r="I15" s="49">
        <v>8</v>
      </c>
      <c r="J15" s="49">
        <v>1</v>
      </c>
      <c r="K15" s="49">
        <v>0</v>
      </c>
      <c r="L15" s="49">
        <v>1</v>
      </c>
      <c r="M15" s="49">
        <v>39</v>
      </c>
      <c r="N15" s="49">
        <v>0</v>
      </c>
      <c r="O15" s="15">
        <f t="shared" si="0"/>
        <v>76</v>
      </c>
      <c r="P15" s="15">
        <f t="shared" si="1"/>
        <v>115</v>
      </c>
      <c r="R15" s="1" t="s">
        <v>11</v>
      </c>
      <c r="S15" s="17">
        <f t="shared" ref="S15:AF15" si="7">SUM(C30:C33)</f>
        <v>84</v>
      </c>
      <c r="T15" s="17">
        <f t="shared" si="7"/>
        <v>87</v>
      </c>
      <c r="U15" s="17">
        <f t="shared" si="7"/>
        <v>30</v>
      </c>
      <c r="V15" s="17">
        <f t="shared" si="7"/>
        <v>47</v>
      </c>
      <c r="W15" s="17">
        <f t="shared" si="7"/>
        <v>1</v>
      </c>
      <c r="X15" s="17">
        <f t="shared" si="7"/>
        <v>0</v>
      </c>
      <c r="Y15" s="17">
        <f t="shared" si="7"/>
        <v>33</v>
      </c>
      <c r="Z15" s="17">
        <f t="shared" si="7"/>
        <v>23</v>
      </c>
      <c r="AA15" s="17">
        <f t="shared" si="7"/>
        <v>1</v>
      </c>
      <c r="AB15" s="17">
        <f t="shared" si="7"/>
        <v>6</v>
      </c>
      <c r="AC15" s="17">
        <f t="shared" si="7"/>
        <v>142</v>
      </c>
      <c r="AD15" s="17">
        <f t="shared" si="7"/>
        <v>0</v>
      </c>
      <c r="AE15" s="30">
        <f t="shared" si="7"/>
        <v>312</v>
      </c>
      <c r="AF15" s="30">
        <f t="shared" si="7"/>
        <v>454</v>
      </c>
    </row>
    <row r="16" spans="2:32" ht="23.1" customHeight="1" x14ac:dyDescent="0.25">
      <c r="B16" s="22" t="s">
        <v>43</v>
      </c>
      <c r="C16" s="49">
        <v>26</v>
      </c>
      <c r="D16" s="49">
        <v>12</v>
      </c>
      <c r="E16" s="49">
        <v>7</v>
      </c>
      <c r="F16" s="49">
        <v>13</v>
      </c>
      <c r="G16" s="49">
        <v>0</v>
      </c>
      <c r="H16" s="49">
        <v>0</v>
      </c>
      <c r="I16" s="49">
        <v>9</v>
      </c>
      <c r="J16" s="49">
        <v>1</v>
      </c>
      <c r="K16" s="49">
        <v>0</v>
      </c>
      <c r="L16" s="49">
        <v>0</v>
      </c>
      <c r="M16" s="49">
        <v>41</v>
      </c>
      <c r="N16" s="49">
        <v>0</v>
      </c>
      <c r="O16" s="15">
        <f t="shared" si="0"/>
        <v>68</v>
      </c>
      <c r="P16" s="15">
        <f t="shared" si="1"/>
        <v>109</v>
      </c>
      <c r="R16" s="1" t="s">
        <v>12</v>
      </c>
      <c r="S16" s="17">
        <f t="shared" ref="S16:AF16" si="8">SUM(C34:C37)</f>
        <v>58</v>
      </c>
      <c r="T16" s="17">
        <f t="shared" si="8"/>
        <v>64</v>
      </c>
      <c r="U16" s="17">
        <f t="shared" si="8"/>
        <v>18</v>
      </c>
      <c r="V16" s="17">
        <f t="shared" si="8"/>
        <v>48</v>
      </c>
      <c r="W16" s="17">
        <f t="shared" si="8"/>
        <v>1</v>
      </c>
      <c r="X16" s="17">
        <f t="shared" si="8"/>
        <v>0</v>
      </c>
      <c r="Y16" s="17">
        <f t="shared" si="8"/>
        <v>38</v>
      </c>
      <c r="Z16" s="17">
        <f t="shared" si="8"/>
        <v>11</v>
      </c>
      <c r="AA16" s="17">
        <f t="shared" si="8"/>
        <v>1</v>
      </c>
      <c r="AB16" s="17">
        <f t="shared" si="8"/>
        <v>3</v>
      </c>
      <c r="AC16" s="17">
        <f t="shared" si="8"/>
        <v>131</v>
      </c>
      <c r="AD16" s="17">
        <f t="shared" si="8"/>
        <v>0</v>
      </c>
      <c r="AE16" s="30">
        <f t="shared" si="8"/>
        <v>242</v>
      </c>
      <c r="AF16" s="30">
        <f t="shared" si="8"/>
        <v>373</v>
      </c>
    </row>
    <row r="17" spans="2:32" ht="23.1" customHeight="1" x14ac:dyDescent="0.25">
      <c r="B17" s="22" t="s">
        <v>44</v>
      </c>
      <c r="C17" s="49">
        <v>31</v>
      </c>
      <c r="D17" s="49">
        <v>30</v>
      </c>
      <c r="E17" s="49">
        <v>8</v>
      </c>
      <c r="F17" s="49">
        <v>19</v>
      </c>
      <c r="G17" s="49">
        <v>0</v>
      </c>
      <c r="H17" s="49">
        <v>1</v>
      </c>
      <c r="I17" s="49">
        <v>8</v>
      </c>
      <c r="J17" s="49">
        <v>2</v>
      </c>
      <c r="K17" s="49">
        <v>1</v>
      </c>
      <c r="L17" s="49">
        <v>0</v>
      </c>
      <c r="M17" s="49">
        <v>44</v>
      </c>
      <c r="N17" s="49">
        <v>0</v>
      </c>
      <c r="O17" s="15">
        <f t="shared" si="0"/>
        <v>100</v>
      </c>
      <c r="P17" s="15">
        <f t="shared" si="1"/>
        <v>144</v>
      </c>
      <c r="R17" s="1" t="s">
        <v>13</v>
      </c>
      <c r="S17" s="17">
        <f t="shared" ref="S17:AF17" si="9">SUM(C38:C41)</f>
        <v>93</v>
      </c>
      <c r="T17" s="17">
        <f t="shared" si="9"/>
        <v>158</v>
      </c>
      <c r="U17" s="17">
        <f t="shared" si="9"/>
        <v>30</v>
      </c>
      <c r="V17" s="17">
        <f t="shared" si="9"/>
        <v>45</v>
      </c>
      <c r="W17" s="17">
        <f t="shared" si="9"/>
        <v>1</v>
      </c>
      <c r="X17" s="17">
        <f t="shared" si="9"/>
        <v>0</v>
      </c>
      <c r="Y17" s="17">
        <f t="shared" si="9"/>
        <v>29</v>
      </c>
      <c r="Z17" s="17">
        <f t="shared" si="9"/>
        <v>23</v>
      </c>
      <c r="AA17" s="17">
        <f t="shared" si="9"/>
        <v>0</v>
      </c>
      <c r="AB17" s="17">
        <f t="shared" si="9"/>
        <v>2</v>
      </c>
      <c r="AC17" s="17">
        <f t="shared" si="9"/>
        <v>114</v>
      </c>
      <c r="AD17" s="17">
        <f t="shared" si="9"/>
        <v>0</v>
      </c>
      <c r="AE17" s="30">
        <f t="shared" si="9"/>
        <v>381</v>
      </c>
      <c r="AF17" s="30">
        <f t="shared" si="9"/>
        <v>495</v>
      </c>
    </row>
    <row r="18" spans="2:32" ht="23.1" customHeight="1" x14ac:dyDescent="0.25">
      <c r="B18" s="22" t="s">
        <v>45</v>
      </c>
      <c r="C18" s="49">
        <v>33</v>
      </c>
      <c r="D18" s="49">
        <v>15</v>
      </c>
      <c r="E18" s="49">
        <v>10</v>
      </c>
      <c r="F18" s="49">
        <v>14</v>
      </c>
      <c r="G18" s="49">
        <v>0</v>
      </c>
      <c r="H18" s="49">
        <v>0</v>
      </c>
      <c r="I18" s="49">
        <v>10</v>
      </c>
      <c r="J18" s="49">
        <v>2</v>
      </c>
      <c r="K18" s="49">
        <v>0</v>
      </c>
      <c r="L18" s="49">
        <v>0</v>
      </c>
      <c r="M18" s="49">
        <v>38</v>
      </c>
      <c r="N18" s="49">
        <v>0</v>
      </c>
      <c r="O18" s="15">
        <f t="shared" si="0"/>
        <v>84</v>
      </c>
      <c r="P18" s="15">
        <f t="shared" si="1"/>
        <v>122</v>
      </c>
      <c r="R18" s="1" t="s">
        <v>14</v>
      </c>
      <c r="S18" s="17">
        <f t="shared" ref="S18:AF18" si="10">SUM(C42:C45)</f>
        <v>106</v>
      </c>
      <c r="T18" s="17">
        <f t="shared" si="10"/>
        <v>101</v>
      </c>
      <c r="U18" s="17">
        <f t="shared" si="10"/>
        <v>31</v>
      </c>
      <c r="V18" s="17">
        <f t="shared" si="10"/>
        <v>49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16</v>
      </c>
      <c r="AA18" s="17">
        <f t="shared" si="10"/>
        <v>0</v>
      </c>
      <c r="AB18" s="17">
        <f t="shared" si="10"/>
        <v>4</v>
      </c>
      <c r="AC18" s="17">
        <f t="shared" si="10"/>
        <v>132</v>
      </c>
      <c r="AD18" s="17">
        <f t="shared" si="10"/>
        <v>0</v>
      </c>
      <c r="AE18" s="30">
        <f t="shared" si="10"/>
        <v>327</v>
      </c>
      <c r="AF18" s="30">
        <f t="shared" si="10"/>
        <v>459</v>
      </c>
    </row>
    <row r="19" spans="2:32" ht="23.1" customHeight="1" x14ac:dyDescent="0.25">
      <c r="B19" s="22" t="s">
        <v>46</v>
      </c>
      <c r="C19" s="49">
        <v>21</v>
      </c>
      <c r="D19" s="49">
        <v>16</v>
      </c>
      <c r="E19" s="49">
        <v>8</v>
      </c>
      <c r="F19" s="49">
        <v>11</v>
      </c>
      <c r="G19" s="49">
        <v>0</v>
      </c>
      <c r="H19" s="49">
        <v>0</v>
      </c>
      <c r="I19" s="49">
        <v>11</v>
      </c>
      <c r="J19" s="49">
        <v>1</v>
      </c>
      <c r="K19" s="49">
        <v>0</v>
      </c>
      <c r="L19" s="49">
        <v>0</v>
      </c>
      <c r="M19" s="49">
        <v>33</v>
      </c>
      <c r="N19" s="49">
        <v>0</v>
      </c>
      <c r="O19" s="15">
        <f t="shared" si="0"/>
        <v>68</v>
      </c>
      <c r="P19" s="15">
        <f t="shared" si="1"/>
        <v>101</v>
      </c>
      <c r="R19" s="1" t="s">
        <v>15</v>
      </c>
      <c r="S19" s="17">
        <f t="shared" ref="S19:AF19" si="11">SUM(C46:C49)</f>
        <v>124</v>
      </c>
      <c r="T19" s="17">
        <f t="shared" si="11"/>
        <v>90</v>
      </c>
      <c r="U19" s="17">
        <f t="shared" si="11"/>
        <v>35</v>
      </c>
      <c r="V19" s="17">
        <f t="shared" si="11"/>
        <v>47</v>
      </c>
      <c r="W19" s="17">
        <f t="shared" si="11"/>
        <v>1</v>
      </c>
      <c r="X19" s="17">
        <f t="shared" si="11"/>
        <v>0</v>
      </c>
      <c r="Y19" s="17">
        <f t="shared" si="11"/>
        <v>19</v>
      </c>
      <c r="Z19" s="17">
        <f t="shared" si="11"/>
        <v>20</v>
      </c>
      <c r="AA19" s="17">
        <f t="shared" si="11"/>
        <v>2</v>
      </c>
      <c r="AB19" s="17">
        <f t="shared" si="11"/>
        <v>5</v>
      </c>
      <c r="AC19" s="17">
        <f t="shared" si="11"/>
        <v>134</v>
      </c>
      <c r="AD19" s="17">
        <f t="shared" si="11"/>
        <v>0</v>
      </c>
      <c r="AE19" s="30">
        <f t="shared" si="11"/>
        <v>343</v>
      </c>
      <c r="AF19" s="30">
        <f t="shared" si="11"/>
        <v>477</v>
      </c>
    </row>
    <row r="20" spans="2:32" ht="23.1" customHeight="1" x14ac:dyDescent="0.25">
      <c r="B20" s="22" t="s">
        <v>47</v>
      </c>
      <c r="C20" s="49">
        <v>25</v>
      </c>
      <c r="D20" s="49">
        <v>17</v>
      </c>
      <c r="E20" s="49">
        <v>7</v>
      </c>
      <c r="F20" s="49">
        <v>9</v>
      </c>
      <c r="G20" s="49">
        <v>0</v>
      </c>
      <c r="H20" s="49">
        <v>0</v>
      </c>
      <c r="I20" s="49">
        <v>0</v>
      </c>
      <c r="J20" s="49">
        <v>6</v>
      </c>
      <c r="K20" s="49">
        <v>3</v>
      </c>
      <c r="L20" s="49">
        <v>0</v>
      </c>
      <c r="M20" s="49">
        <v>30</v>
      </c>
      <c r="N20" s="49">
        <v>0</v>
      </c>
      <c r="O20" s="15">
        <f t="shared" si="0"/>
        <v>67</v>
      </c>
      <c r="P20" s="15">
        <f t="shared" si="1"/>
        <v>97</v>
      </c>
      <c r="R20" s="1" t="s">
        <v>16</v>
      </c>
      <c r="S20" s="17">
        <f t="shared" ref="S20:AF20" si="12">SUM(C50:C53)</f>
        <v>171</v>
      </c>
      <c r="T20" s="17">
        <f t="shared" si="12"/>
        <v>109</v>
      </c>
      <c r="U20" s="17">
        <f t="shared" si="12"/>
        <v>27</v>
      </c>
      <c r="V20" s="17">
        <f t="shared" si="12"/>
        <v>49</v>
      </c>
      <c r="W20" s="17">
        <f t="shared" si="12"/>
        <v>2</v>
      </c>
      <c r="X20" s="17">
        <f t="shared" si="12"/>
        <v>0</v>
      </c>
      <c r="Y20" s="17">
        <f t="shared" si="12"/>
        <v>17</v>
      </c>
      <c r="Z20" s="17">
        <f t="shared" si="12"/>
        <v>10</v>
      </c>
      <c r="AA20" s="17">
        <f t="shared" si="12"/>
        <v>1</v>
      </c>
      <c r="AB20" s="17">
        <f t="shared" si="12"/>
        <v>4</v>
      </c>
      <c r="AC20" s="17">
        <f t="shared" si="12"/>
        <v>169</v>
      </c>
      <c r="AD20" s="17">
        <f t="shared" si="12"/>
        <v>0</v>
      </c>
      <c r="AE20" s="30">
        <f t="shared" si="12"/>
        <v>390</v>
      </c>
      <c r="AF20" s="30">
        <f t="shared" si="12"/>
        <v>559</v>
      </c>
    </row>
    <row r="21" spans="2:32" ht="23.1" customHeight="1" x14ac:dyDescent="0.25">
      <c r="B21" s="22" t="s">
        <v>48</v>
      </c>
      <c r="C21" s="49">
        <v>28</v>
      </c>
      <c r="D21" s="49">
        <v>21</v>
      </c>
      <c r="E21" s="49">
        <v>9</v>
      </c>
      <c r="F21" s="49">
        <v>11</v>
      </c>
      <c r="G21" s="49">
        <v>1</v>
      </c>
      <c r="H21" s="49">
        <v>0</v>
      </c>
      <c r="I21" s="49">
        <v>10</v>
      </c>
      <c r="J21" s="49">
        <v>4</v>
      </c>
      <c r="K21" s="49">
        <v>0</v>
      </c>
      <c r="L21" s="49">
        <v>0</v>
      </c>
      <c r="M21" s="49">
        <v>30</v>
      </c>
      <c r="N21" s="49">
        <v>0</v>
      </c>
      <c r="O21" s="15">
        <f t="shared" si="0"/>
        <v>84</v>
      </c>
      <c r="P21" s="15">
        <f t="shared" si="1"/>
        <v>114</v>
      </c>
      <c r="R21" s="35" t="s">
        <v>20</v>
      </c>
      <c r="S21" s="33">
        <f t="shared" ref="S21:AF21" si="13">SUM(C54:C57)</f>
        <v>172</v>
      </c>
      <c r="T21" s="17">
        <f t="shared" si="13"/>
        <v>126</v>
      </c>
      <c r="U21" s="17">
        <f t="shared" si="13"/>
        <v>34</v>
      </c>
      <c r="V21" s="17">
        <f t="shared" si="13"/>
        <v>46</v>
      </c>
      <c r="W21" s="17">
        <f t="shared" si="13"/>
        <v>0</v>
      </c>
      <c r="X21" s="17">
        <f t="shared" si="13"/>
        <v>0</v>
      </c>
      <c r="Y21" s="17">
        <f t="shared" si="13"/>
        <v>23</v>
      </c>
      <c r="Z21" s="17">
        <f t="shared" si="13"/>
        <v>9</v>
      </c>
      <c r="AA21" s="17">
        <f t="shared" si="13"/>
        <v>0</v>
      </c>
      <c r="AB21" s="17">
        <f t="shared" si="13"/>
        <v>0</v>
      </c>
      <c r="AC21" s="17">
        <f t="shared" si="13"/>
        <v>205</v>
      </c>
      <c r="AD21" s="17">
        <f t="shared" si="13"/>
        <v>0</v>
      </c>
      <c r="AE21" s="30">
        <f t="shared" si="13"/>
        <v>410</v>
      </c>
      <c r="AF21" s="30">
        <f t="shared" si="13"/>
        <v>615</v>
      </c>
    </row>
    <row r="22" spans="2:32" ht="23.1" customHeight="1" x14ac:dyDescent="0.25">
      <c r="B22" s="22" t="s">
        <v>49</v>
      </c>
      <c r="C22" s="49">
        <v>23</v>
      </c>
      <c r="D22" s="49">
        <v>17</v>
      </c>
      <c r="E22" s="49">
        <v>6</v>
      </c>
      <c r="F22" s="49">
        <v>9</v>
      </c>
      <c r="G22" s="49">
        <v>2</v>
      </c>
      <c r="H22" s="49">
        <v>0</v>
      </c>
      <c r="I22" s="49">
        <v>8</v>
      </c>
      <c r="J22" s="49">
        <v>5</v>
      </c>
      <c r="K22" s="49">
        <v>0</v>
      </c>
      <c r="L22" s="49">
        <v>0</v>
      </c>
      <c r="M22" s="49">
        <v>37</v>
      </c>
      <c r="N22" s="49">
        <v>0</v>
      </c>
      <c r="O22" s="15">
        <f t="shared" si="0"/>
        <v>70</v>
      </c>
      <c r="P22" s="15">
        <f t="shared" si="1"/>
        <v>107</v>
      </c>
      <c r="R22" s="37" t="s">
        <v>90</v>
      </c>
      <c r="S22" s="38">
        <f>MAX(S10:S12)</f>
        <v>107</v>
      </c>
      <c r="T22" s="38">
        <f t="shared" ref="T22:AF22" si="14">MAX(T10:T12)</f>
        <v>77</v>
      </c>
      <c r="U22" s="38">
        <f t="shared" si="14"/>
        <v>34</v>
      </c>
      <c r="V22" s="38">
        <f t="shared" si="14"/>
        <v>59</v>
      </c>
      <c r="W22" s="38">
        <f t="shared" si="14"/>
        <v>1</v>
      </c>
      <c r="X22" s="38">
        <f t="shared" si="14"/>
        <v>1</v>
      </c>
      <c r="Y22" s="38">
        <f t="shared" si="14"/>
        <v>35</v>
      </c>
      <c r="Z22" s="38">
        <f t="shared" si="14"/>
        <v>13</v>
      </c>
      <c r="AA22" s="38">
        <f t="shared" si="14"/>
        <v>3</v>
      </c>
      <c r="AB22" s="38">
        <f t="shared" si="14"/>
        <v>1</v>
      </c>
      <c r="AC22" s="38">
        <f t="shared" si="14"/>
        <v>148</v>
      </c>
      <c r="AD22" s="38">
        <f t="shared" si="14"/>
        <v>1</v>
      </c>
      <c r="AE22" s="39">
        <f t="shared" si="14"/>
        <v>314</v>
      </c>
      <c r="AF22" s="39">
        <f t="shared" si="14"/>
        <v>462</v>
      </c>
    </row>
    <row r="23" spans="2:32" ht="23.1" customHeight="1" x14ac:dyDescent="0.25">
      <c r="B23" s="22" t="s">
        <v>50</v>
      </c>
      <c r="C23" s="49">
        <v>36</v>
      </c>
      <c r="D23" s="49">
        <v>21</v>
      </c>
      <c r="E23" s="49">
        <v>12</v>
      </c>
      <c r="F23" s="49">
        <v>14</v>
      </c>
      <c r="G23" s="49">
        <v>0</v>
      </c>
      <c r="H23" s="49">
        <v>0</v>
      </c>
      <c r="I23" s="49">
        <v>4</v>
      </c>
      <c r="J23" s="49">
        <v>5</v>
      </c>
      <c r="K23" s="49">
        <v>0</v>
      </c>
      <c r="L23" s="49">
        <v>2</v>
      </c>
      <c r="M23" s="49">
        <v>36</v>
      </c>
      <c r="N23" s="49">
        <v>0</v>
      </c>
      <c r="O23" s="15">
        <f t="shared" si="0"/>
        <v>94</v>
      </c>
      <c r="P23" s="15">
        <f t="shared" si="1"/>
        <v>130</v>
      </c>
      <c r="R23" s="37" t="s">
        <v>91</v>
      </c>
      <c r="S23" s="38">
        <f>MAX(S13:S18)</f>
        <v>106</v>
      </c>
      <c r="T23" s="38">
        <f t="shared" ref="T23:AF23" si="15">MAX(T13:T18)</f>
        <v>158</v>
      </c>
      <c r="U23" s="38">
        <f t="shared" si="15"/>
        <v>37</v>
      </c>
      <c r="V23" s="38">
        <f t="shared" si="15"/>
        <v>49</v>
      </c>
      <c r="W23" s="38">
        <f t="shared" si="15"/>
        <v>5</v>
      </c>
      <c r="X23" s="38">
        <f t="shared" si="15"/>
        <v>0</v>
      </c>
      <c r="Y23" s="38">
        <f t="shared" si="15"/>
        <v>38</v>
      </c>
      <c r="Z23" s="38">
        <f t="shared" si="15"/>
        <v>23</v>
      </c>
      <c r="AA23" s="38">
        <f t="shared" si="15"/>
        <v>1</v>
      </c>
      <c r="AB23" s="38">
        <f t="shared" si="15"/>
        <v>6</v>
      </c>
      <c r="AC23" s="38">
        <f t="shared" si="15"/>
        <v>142</v>
      </c>
      <c r="AD23" s="38">
        <f t="shared" si="15"/>
        <v>0</v>
      </c>
      <c r="AE23" s="39">
        <f t="shared" si="15"/>
        <v>381</v>
      </c>
      <c r="AF23" s="39">
        <f t="shared" si="15"/>
        <v>495</v>
      </c>
    </row>
    <row r="24" spans="2:32" ht="23.1" customHeight="1" x14ac:dyDescent="0.25">
      <c r="B24" s="22" t="s">
        <v>51</v>
      </c>
      <c r="C24" s="49">
        <v>24</v>
      </c>
      <c r="D24" s="49">
        <v>11</v>
      </c>
      <c r="E24" s="49">
        <v>9</v>
      </c>
      <c r="F24" s="49">
        <v>11</v>
      </c>
      <c r="G24" s="49">
        <v>3</v>
      </c>
      <c r="H24" s="49">
        <v>0</v>
      </c>
      <c r="I24" s="49">
        <v>3</v>
      </c>
      <c r="J24" s="49">
        <v>3</v>
      </c>
      <c r="K24" s="49">
        <v>0</v>
      </c>
      <c r="L24" s="49">
        <v>1</v>
      </c>
      <c r="M24" s="49">
        <v>39</v>
      </c>
      <c r="N24" s="49">
        <v>0</v>
      </c>
      <c r="O24" s="15">
        <f t="shared" si="0"/>
        <v>65</v>
      </c>
      <c r="P24" s="15">
        <f t="shared" si="1"/>
        <v>104</v>
      </c>
      <c r="R24" s="37" t="s">
        <v>92</v>
      </c>
      <c r="S24" s="38">
        <f>MAX(S19:S21)</f>
        <v>172</v>
      </c>
      <c r="T24" s="38">
        <f t="shared" ref="T24:AF24" si="16">MAX(T19:T21)</f>
        <v>126</v>
      </c>
      <c r="U24" s="38">
        <f t="shared" si="16"/>
        <v>35</v>
      </c>
      <c r="V24" s="38">
        <f t="shared" si="16"/>
        <v>49</v>
      </c>
      <c r="W24" s="38">
        <f t="shared" si="16"/>
        <v>2</v>
      </c>
      <c r="X24" s="38">
        <f t="shared" si="16"/>
        <v>0</v>
      </c>
      <c r="Y24" s="38">
        <f t="shared" si="16"/>
        <v>23</v>
      </c>
      <c r="Z24" s="38">
        <f t="shared" si="16"/>
        <v>20</v>
      </c>
      <c r="AA24" s="38">
        <f t="shared" si="16"/>
        <v>2</v>
      </c>
      <c r="AB24" s="38">
        <f t="shared" si="16"/>
        <v>5</v>
      </c>
      <c r="AC24" s="38">
        <f t="shared" si="16"/>
        <v>205</v>
      </c>
      <c r="AD24" s="38">
        <f t="shared" si="16"/>
        <v>0</v>
      </c>
      <c r="AE24" s="39">
        <f t="shared" si="16"/>
        <v>410</v>
      </c>
      <c r="AF24" s="39">
        <f t="shared" si="16"/>
        <v>615</v>
      </c>
    </row>
    <row r="25" spans="2:32" ht="23.1" customHeight="1" x14ac:dyDescent="0.25">
      <c r="B25" s="22" t="s">
        <v>52</v>
      </c>
      <c r="C25" s="49">
        <v>17</v>
      </c>
      <c r="D25" s="49">
        <v>16</v>
      </c>
      <c r="E25" s="49">
        <v>10</v>
      </c>
      <c r="F25" s="49">
        <v>12</v>
      </c>
      <c r="G25" s="49">
        <v>0</v>
      </c>
      <c r="H25" s="49">
        <v>0</v>
      </c>
      <c r="I25" s="49">
        <v>9</v>
      </c>
      <c r="J25" s="49">
        <v>3</v>
      </c>
      <c r="K25" s="49">
        <v>0</v>
      </c>
      <c r="L25" s="49">
        <v>1</v>
      </c>
      <c r="M25" s="49">
        <v>25</v>
      </c>
      <c r="N25" s="49">
        <v>0</v>
      </c>
      <c r="O25" s="15">
        <f t="shared" si="0"/>
        <v>68</v>
      </c>
      <c r="P25" s="15">
        <f t="shared" si="1"/>
        <v>93</v>
      </c>
      <c r="R25" s="36" t="s">
        <v>85</v>
      </c>
      <c r="S25" s="34">
        <f t="shared" ref="S25:AF25" si="17">SUM(S10:S12)</f>
        <v>309</v>
      </c>
      <c r="T25" s="16">
        <f t="shared" si="17"/>
        <v>218</v>
      </c>
      <c r="U25" s="16">
        <f t="shared" si="17"/>
        <v>92</v>
      </c>
      <c r="V25" s="16">
        <f t="shared" si="17"/>
        <v>145</v>
      </c>
      <c r="W25" s="16">
        <f t="shared" si="17"/>
        <v>1</v>
      </c>
      <c r="X25" s="16">
        <f t="shared" si="17"/>
        <v>1</v>
      </c>
      <c r="Y25" s="16">
        <f t="shared" si="17"/>
        <v>78</v>
      </c>
      <c r="Z25" s="16">
        <f t="shared" si="17"/>
        <v>25</v>
      </c>
      <c r="AA25" s="16">
        <f t="shared" si="17"/>
        <v>4</v>
      </c>
      <c r="AB25" s="16">
        <f t="shared" si="17"/>
        <v>1</v>
      </c>
      <c r="AC25" s="16">
        <f t="shared" si="17"/>
        <v>396</v>
      </c>
      <c r="AD25" s="16">
        <f t="shared" si="17"/>
        <v>1</v>
      </c>
      <c r="AE25" s="31">
        <f t="shared" si="17"/>
        <v>875</v>
      </c>
      <c r="AF25" s="31">
        <f t="shared" si="17"/>
        <v>1271</v>
      </c>
    </row>
    <row r="26" spans="2:32" ht="23.1" customHeight="1" x14ac:dyDescent="0.25">
      <c r="B26" s="22" t="s">
        <v>53</v>
      </c>
      <c r="C26" s="49">
        <v>18</v>
      </c>
      <c r="D26" s="49">
        <v>17</v>
      </c>
      <c r="E26" s="49">
        <v>12</v>
      </c>
      <c r="F26" s="49">
        <v>11</v>
      </c>
      <c r="G26" s="49">
        <v>0</v>
      </c>
      <c r="H26" s="49">
        <v>0</v>
      </c>
      <c r="I26" s="49">
        <v>8</v>
      </c>
      <c r="J26" s="49">
        <v>3</v>
      </c>
      <c r="K26" s="49">
        <v>0</v>
      </c>
      <c r="L26" s="49">
        <v>2</v>
      </c>
      <c r="M26" s="49">
        <v>36</v>
      </c>
      <c r="N26" s="49">
        <v>0</v>
      </c>
      <c r="O26" s="15">
        <f t="shared" si="0"/>
        <v>71</v>
      </c>
      <c r="P26" s="15">
        <f t="shared" si="1"/>
        <v>107</v>
      </c>
      <c r="R26" s="27" t="s">
        <v>86</v>
      </c>
      <c r="S26" s="16">
        <f t="shared" ref="S26:AF26" si="18">SUM(S13:S18)</f>
        <v>534</v>
      </c>
      <c r="T26" s="16">
        <f t="shared" si="18"/>
        <v>532</v>
      </c>
      <c r="U26" s="16">
        <f t="shared" si="18"/>
        <v>181</v>
      </c>
      <c r="V26" s="16">
        <f t="shared" si="18"/>
        <v>279</v>
      </c>
      <c r="W26" s="16">
        <f t="shared" si="18"/>
        <v>10</v>
      </c>
      <c r="X26" s="16">
        <f t="shared" si="18"/>
        <v>0</v>
      </c>
      <c r="Y26" s="16">
        <f t="shared" si="18"/>
        <v>177</v>
      </c>
      <c r="Z26" s="16">
        <f t="shared" si="18"/>
        <v>105</v>
      </c>
      <c r="AA26" s="16">
        <f t="shared" si="18"/>
        <v>3</v>
      </c>
      <c r="AB26" s="16">
        <f t="shared" si="18"/>
        <v>22</v>
      </c>
      <c r="AC26" s="16">
        <f t="shared" si="18"/>
        <v>789</v>
      </c>
      <c r="AD26" s="16">
        <f t="shared" si="18"/>
        <v>0</v>
      </c>
      <c r="AE26" s="31">
        <f t="shared" si="18"/>
        <v>1843</v>
      </c>
      <c r="AF26" s="31">
        <f t="shared" si="18"/>
        <v>2632</v>
      </c>
    </row>
    <row r="27" spans="2:32" ht="23.1" customHeight="1" x14ac:dyDescent="0.25">
      <c r="B27" s="22" t="s">
        <v>54</v>
      </c>
      <c r="C27" s="49">
        <v>26</v>
      </c>
      <c r="D27" s="49">
        <v>14</v>
      </c>
      <c r="E27" s="49">
        <v>8</v>
      </c>
      <c r="F27" s="49">
        <v>9</v>
      </c>
      <c r="G27" s="49">
        <v>0</v>
      </c>
      <c r="H27" s="49">
        <v>0</v>
      </c>
      <c r="I27" s="49">
        <v>8</v>
      </c>
      <c r="J27" s="49">
        <v>8</v>
      </c>
      <c r="K27" s="49">
        <v>1</v>
      </c>
      <c r="L27" s="49">
        <v>1</v>
      </c>
      <c r="M27" s="49">
        <v>35</v>
      </c>
      <c r="N27" s="49">
        <v>0</v>
      </c>
      <c r="O27" s="15">
        <f t="shared" si="0"/>
        <v>75</v>
      </c>
      <c r="P27" s="15">
        <f t="shared" si="1"/>
        <v>110</v>
      </c>
      <c r="R27" s="28" t="s">
        <v>87</v>
      </c>
      <c r="S27" s="16">
        <f t="shared" ref="S27:AF27" si="19">SUM(S19:S21)</f>
        <v>467</v>
      </c>
      <c r="T27" s="16">
        <f t="shared" si="19"/>
        <v>325</v>
      </c>
      <c r="U27" s="16">
        <f t="shared" si="19"/>
        <v>96</v>
      </c>
      <c r="V27" s="16">
        <f t="shared" si="19"/>
        <v>142</v>
      </c>
      <c r="W27" s="16">
        <f t="shared" si="19"/>
        <v>3</v>
      </c>
      <c r="X27" s="16">
        <f t="shared" si="19"/>
        <v>0</v>
      </c>
      <c r="Y27" s="16">
        <f t="shared" si="19"/>
        <v>59</v>
      </c>
      <c r="Z27" s="16">
        <f t="shared" si="19"/>
        <v>39</v>
      </c>
      <c r="AA27" s="16">
        <f t="shared" si="19"/>
        <v>3</v>
      </c>
      <c r="AB27" s="16">
        <f t="shared" si="19"/>
        <v>9</v>
      </c>
      <c r="AC27" s="16">
        <f t="shared" si="19"/>
        <v>508</v>
      </c>
      <c r="AD27" s="16">
        <f t="shared" si="19"/>
        <v>0</v>
      </c>
      <c r="AE27" s="31">
        <f t="shared" si="19"/>
        <v>1143</v>
      </c>
      <c r="AF27" s="31">
        <f t="shared" si="19"/>
        <v>1651</v>
      </c>
    </row>
    <row r="28" spans="2:32" ht="23.1" customHeight="1" x14ac:dyDescent="0.25">
      <c r="B28" s="22" t="s">
        <v>55</v>
      </c>
      <c r="C28" s="49">
        <v>30</v>
      </c>
      <c r="D28" s="49">
        <v>13</v>
      </c>
      <c r="E28" s="49">
        <v>13</v>
      </c>
      <c r="F28" s="49">
        <v>12</v>
      </c>
      <c r="G28" s="49">
        <v>1</v>
      </c>
      <c r="H28" s="49">
        <v>0</v>
      </c>
      <c r="I28" s="49">
        <v>9</v>
      </c>
      <c r="J28" s="49">
        <v>3</v>
      </c>
      <c r="K28" s="49">
        <v>0</v>
      </c>
      <c r="L28" s="49">
        <v>0</v>
      </c>
      <c r="M28" s="49">
        <v>34</v>
      </c>
      <c r="N28" s="49">
        <v>0</v>
      </c>
      <c r="O28" s="15">
        <f t="shared" si="0"/>
        <v>81</v>
      </c>
      <c r="P28" s="15">
        <f t="shared" si="1"/>
        <v>115</v>
      </c>
      <c r="R28" s="5" t="s">
        <v>17</v>
      </c>
      <c r="S28" s="16">
        <f t="shared" ref="S28:AF28" si="20">SUM(S10:S21)</f>
        <v>1310</v>
      </c>
      <c r="T28" s="16">
        <f t="shared" si="20"/>
        <v>1075</v>
      </c>
      <c r="U28" s="16">
        <f t="shared" si="20"/>
        <v>369</v>
      </c>
      <c r="V28" s="16">
        <f t="shared" si="20"/>
        <v>566</v>
      </c>
      <c r="W28" s="16">
        <f t="shared" si="20"/>
        <v>14</v>
      </c>
      <c r="X28" s="16">
        <f t="shared" si="20"/>
        <v>1</v>
      </c>
      <c r="Y28" s="16">
        <f t="shared" si="20"/>
        <v>314</v>
      </c>
      <c r="Z28" s="16">
        <f t="shared" si="20"/>
        <v>169</v>
      </c>
      <c r="AA28" s="16">
        <f t="shared" si="20"/>
        <v>10</v>
      </c>
      <c r="AB28" s="16">
        <f t="shared" si="20"/>
        <v>32</v>
      </c>
      <c r="AC28" s="16">
        <f t="shared" si="20"/>
        <v>1693</v>
      </c>
      <c r="AD28" s="16">
        <f t="shared" si="20"/>
        <v>1</v>
      </c>
      <c r="AE28" s="31">
        <f t="shared" si="20"/>
        <v>3861</v>
      </c>
      <c r="AF28" s="31">
        <f t="shared" si="20"/>
        <v>5554</v>
      </c>
    </row>
    <row r="29" spans="2:32" ht="23.1" customHeight="1" x14ac:dyDescent="0.25">
      <c r="B29" s="22" t="s">
        <v>56</v>
      </c>
      <c r="C29" s="49">
        <v>19</v>
      </c>
      <c r="D29" s="49">
        <v>13</v>
      </c>
      <c r="E29" s="49">
        <v>2</v>
      </c>
      <c r="F29" s="49">
        <v>12</v>
      </c>
      <c r="G29" s="49">
        <v>1</v>
      </c>
      <c r="H29" s="49">
        <v>0</v>
      </c>
      <c r="I29" s="49">
        <v>8</v>
      </c>
      <c r="J29" s="49">
        <v>2</v>
      </c>
      <c r="K29" s="49">
        <v>0</v>
      </c>
      <c r="L29" s="49">
        <v>0</v>
      </c>
      <c r="M29" s="49">
        <v>28</v>
      </c>
      <c r="N29" s="49">
        <v>0</v>
      </c>
      <c r="O29" s="15">
        <f t="shared" si="0"/>
        <v>57</v>
      </c>
      <c r="P29" s="15">
        <f t="shared" si="1"/>
        <v>85</v>
      </c>
      <c r="R29"/>
      <c r="S29" s="20"/>
      <c r="T29" s="19"/>
    </row>
    <row r="30" spans="2:32" ht="23.1" customHeight="1" x14ac:dyDescent="0.25">
      <c r="B30" s="22" t="s">
        <v>57</v>
      </c>
      <c r="C30" s="49">
        <v>23</v>
      </c>
      <c r="D30" s="49">
        <v>21</v>
      </c>
      <c r="E30" s="49">
        <v>5</v>
      </c>
      <c r="F30" s="49">
        <v>7</v>
      </c>
      <c r="G30" s="49">
        <v>0</v>
      </c>
      <c r="H30" s="49">
        <v>0</v>
      </c>
      <c r="I30" s="49">
        <v>11</v>
      </c>
      <c r="J30" s="49">
        <v>4</v>
      </c>
      <c r="K30" s="49">
        <v>0</v>
      </c>
      <c r="L30" s="49">
        <v>1</v>
      </c>
      <c r="M30" s="49">
        <v>32</v>
      </c>
      <c r="N30" s="49">
        <v>0</v>
      </c>
      <c r="O30" s="15">
        <f t="shared" si="0"/>
        <v>72</v>
      </c>
      <c r="P30" s="15">
        <f t="shared" si="1"/>
        <v>104</v>
      </c>
    </row>
    <row r="31" spans="2:32" ht="23.1" customHeight="1" x14ac:dyDescent="0.25">
      <c r="B31" s="23" t="s">
        <v>58</v>
      </c>
      <c r="C31" s="49">
        <v>17</v>
      </c>
      <c r="D31" s="49">
        <v>28</v>
      </c>
      <c r="E31" s="49">
        <v>4</v>
      </c>
      <c r="F31" s="49">
        <v>17</v>
      </c>
      <c r="G31" s="49">
        <v>0</v>
      </c>
      <c r="H31" s="49">
        <v>0</v>
      </c>
      <c r="I31" s="49">
        <v>10</v>
      </c>
      <c r="J31" s="49">
        <v>7</v>
      </c>
      <c r="K31" s="49">
        <v>0</v>
      </c>
      <c r="L31" s="49">
        <v>3</v>
      </c>
      <c r="M31" s="49">
        <v>33</v>
      </c>
      <c r="N31" s="49">
        <v>0</v>
      </c>
      <c r="O31" s="15">
        <f t="shared" si="0"/>
        <v>86</v>
      </c>
      <c r="P31" s="15">
        <f t="shared" si="1"/>
        <v>119</v>
      </c>
    </row>
    <row r="32" spans="2:32" ht="23.1" customHeight="1" x14ac:dyDescent="0.25">
      <c r="B32" s="23" t="s">
        <v>59</v>
      </c>
      <c r="C32" s="49">
        <v>21</v>
      </c>
      <c r="D32" s="49">
        <v>20</v>
      </c>
      <c r="E32" s="49">
        <v>8</v>
      </c>
      <c r="F32" s="49">
        <v>14</v>
      </c>
      <c r="G32" s="49">
        <v>1</v>
      </c>
      <c r="H32" s="49">
        <v>0</v>
      </c>
      <c r="I32" s="49">
        <v>4</v>
      </c>
      <c r="J32" s="49">
        <v>4</v>
      </c>
      <c r="K32" s="49">
        <v>1</v>
      </c>
      <c r="L32" s="49">
        <v>1</v>
      </c>
      <c r="M32" s="49">
        <v>42</v>
      </c>
      <c r="N32" s="49">
        <v>0</v>
      </c>
      <c r="O32" s="15">
        <f t="shared" si="0"/>
        <v>74</v>
      </c>
      <c r="P32" s="15">
        <f t="shared" si="1"/>
        <v>116</v>
      </c>
    </row>
    <row r="33" spans="2:20" ht="23.1" customHeight="1" x14ac:dyDescent="0.25">
      <c r="B33" s="22" t="s">
        <v>60</v>
      </c>
      <c r="C33" s="49">
        <v>23</v>
      </c>
      <c r="D33" s="49">
        <v>18</v>
      </c>
      <c r="E33" s="49">
        <v>13</v>
      </c>
      <c r="F33" s="49">
        <v>9</v>
      </c>
      <c r="G33" s="49">
        <v>0</v>
      </c>
      <c r="H33" s="49">
        <v>0</v>
      </c>
      <c r="I33" s="49">
        <v>8</v>
      </c>
      <c r="J33" s="49">
        <v>8</v>
      </c>
      <c r="K33" s="49">
        <v>0</v>
      </c>
      <c r="L33" s="49">
        <v>1</v>
      </c>
      <c r="M33" s="49">
        <v>35</v>
      </c>
      <c r="N33" s="49">
        <v>0</v>
      </c>
      <c r="O33" s="15">
        <f t="shared" si="0"/>
        <v>80</v>
      </c>
      <c r="P33" s="15">
        <f t="shared" si="1"/>
        <v>115</v>
      </c>
    </row>
    <row r="34" spans="2:20" ht="23.1" customHeight="1" x14ac:dyDescent="0.25">
      <c r="B34" s="23" t="s">
        <v>61</v>
      </c>
      <c r="C34" s="49">
        <v>15</v>
      </c>
      <c r="D34" s="49">
        <v>18</v>
      </c>
      <c r="E34" s="49">
        <v>4</v>
      </c>
      <c r="F34" s="49">
        <v>9</v>
      </c>
      <c r="G34" s="49">
        <v>0</v>
      </c>
      <c r="H34" s="49">
        <v>0</v>
      </c>
      <c r="I34" s="49">
        <v>9</v>
      </c>
      <c r="J34" s="49">
        <v>4</v>
      </c>
      <c r="K34" s="49">
        <v>0</v>
      </c>
      <c r="L34" s="49">
        <v>0</v>
      </c>
      <c r="M34" s="49">
        <v>31</v>
      </c>
      <c r="N34" s="49">
        <v>0</v>
      </c>
      <c r="O34" s="15">
        <f t="shared" si="0"/>
        <v>59</v>
      </c>
      <c r="P34" s="15">
        <f t="shared" si="1"/>
        <v>90</v>
      </c>
    </row>
    <row r="35" spans="2:20" ht="23.1" customHeight="1" x14ac:dyDescent="0.25">
      <c r="B35" s="23" t="s">
        <v>62</v>
      </c>
      <c r="C35" s="49">
        <v>12</v>
      </c>
      <c r="D35" s="49">
        <v>16</v>
      </c>
      <c r="E35" s="49">
        <v>5</v>
      </c>
      <c r="F35" s="49">
        <v>9</v>
      </c>
      <c r="G35" s="49">
        <v>1</v>
      </c>
      <c r="H35" s="49">
        <v>0</v>
      </c>
      <c r="I35" s="49">
        <v>9</v>
      </c>
      <c r="J35" s="49">
        <v>1</v>
      </c>
      <c r="K35" s="49">
        <v>0</v>
      </c>
      <c r="L35" s="49">
        <v>2</v>
      </c>
      <c r="M35" s="49">
        <v>34</v>
      </c>
      <c r="N35" s="49">
        <v>0</v>
      </c>
      <c r="O35" s="15">
        <f t="shared" si="0"/>
        <v>55</v>
      </c>
      <c r="P35" s="15">
        <f t="shared" si="1"/>
        <v>89</v>
      </c>
    </row>
    <row r="36" spans="2:20" ht="23.1" customHeight="1" x14ac:dyDescent="0.25">
      <c r="B36" s="23" t="s">
        <v>63</v>
      </c>
      <c r="C36" s="49">
        <v>16</v>
      </c>
      <c r="D36" s="49">
        <v>14</v>
      </c>
      <c r="E36" s="49">
        <v>5</v>
      </c>
      <c r="F36" s="49">
        <v>20</v>
      </c>
      <c r="G36" s="49">
        <v>0</v>
      </c>
      <c r="H36" s="49">
        <v>0</v>
      </c>
      <c r="I36" s="49">
        <v>9</v>
      </c>
      <c r="J36" s="49">
        <v>3</v>
      </c>
      <c r="K36" s="49">
        <v>0</v>
      </c>
      <c r="L36" s="49">
        <v>0</v>
      </c>
      <c r="M36" s="49">
        <v>33</v>
      </c>
      <c r="N36" s="49">
        <v>0</v>
      </c>
      <c r="O36" s="15">
        <f t="shared" si="0"/>
        <v>67</v>
      </c>
      <c r="P36" s="15">
        <f t="shared" si="1"/>
        <v>100</v>
      </c>
    </row>
    <row r="37" spans="2:20" ht="23.1" customHeight="1" x14ac:dyDescent="0.25">
      <c r="B37" s="22" t="s">
        <v>64</v>
      </c>
      <c r="C37" s="49">
        <v>15</v>
      </c>
      <c r="D37" s="49">
        <v>16</v>
      </c>
      <c r="E37" s="49">
        <v>4</v>
      </c>
      <c r="F37" s="49">
        <v>10</v>
      </c>
      <c r="G37" s="49">
        <v>0</v>
      </c>
      <c r="H37" s="49">
        <v>0</v>
      </c>
      <c r="I37" s="49">
        <v>11</v>
      </c>
      <c r="J37" s="49">
        <v>3</v>
      </c>
      <c r="K37" s="49">
        <v>1</v>
      </c>
      <c r="L37" s="49">
        <v>1</v>
      </c>
      <c r="M37" s="49">
        <v>33</v>
      </c>
      <c r="N37" s="49">
        <v>0</v>
      </c>
      <c r="O37" s="15">
        <f t="shared" si="0"/>
        <v>61</v>
      </c>
      <c r="P37" s="15">
        <f t="shared" si="1"/>
        <v>94</v>
      </c>
    </row>
    <row r="38" spans="2:20" ht="23.1" customHeight="1" x14ac:dyDescent="0.25">
      <c r="B38" s="23" t="s">
        <v>65</v>
      </c>
      <c r="C38" s="49">
        <v>20</v>
      </c>
      <c r="D38" s="49">
        <v>113</v>
      </c>
      <c r="E38" s="49">
        <v>6</v>
      </c>
      <c r="F38" s="49">
        <v>6</v>
      </c>
      <c r="G38" s="49">
        <v>0</v>
      </c>
      <c r="H38" s="49">
        <v>0</v>
      </c>
      <c r="I38" s="49">
        <v>4</v>
      </c>
      <c r="J38" s="49">
        <v>9</v>
      </c>
      <c r="K38" s="49">
        <v>0</v>
      </c>
      <c r="L38" s="49">
        <v>0</v>
      </c>
      <c r="M38" s="49">
        <v>33</v>
      </c>
      <c r="N38" s="49">
        <v>0</v>
      </c>
      <c r="O38" s="15">
        <f t="shared" si="0"/>
        <v>158</v>
      </c>
      <c r="P38" s="15">
        <f t="shared" si="1"/>
        <v>191</v>
      </c>
    </row>
    <row r="39" spans="2:20" ht="23.1" customHeight="1" x14ac:dyDescent="0.25">
      <c r="B39" s="23" t="s">
        <v>66</v>
      </c>
      <c r="C39" s="49">
        <v>26</v>
      </c>
      <c r="D39" s="49">
        <v>18</v>
      </c>
      <c r="E39" s="49">
        <v>9</v>
      </c>
      <c r="F39" s="49">
        <v>12</v>
      </c>
      <c r="G39" s="49">
        <v>0</v>
      </c>
      <c r="H39" s="49">
        <v>0</v>
      </c>
      <c r="I39" s="49">
        <v>7</v>
      </c>
      <c r="J39" s="49">
        <v>5</v>
      </c>
      <c r="K39" s="49">
        <v>0</v>
      </c>
      <c r="L39" s="49">
        <v>1</v>
      </c>
      <c r="M39" s="49">
        <v>26</v>
      </c>
      <c r="N39" s="49">
        <v>0</v>
      </c>
      <c r="O39" s="15">
        <f t="shared" si="0"/>
        <v>78</v>
      </c>
      <c r="P39" s="15">
        <f t="shared" si="1"/>
        <v>104</v>
      </c>
    </row>
    <row r="40" spans="2:20" ht="23.1" customHeight="1" x14ac:dyDescent="0.25">
      <c r="B40" s="23" t="s">
        <v>67</v>
      </c>
      <c r="C40" s="49">
        <v>21</v>
      </c>
      <c r="D40" s="49">
        <v>17</v>
      </c>
      <c r="E40" s="49">
        <v>11</v>
      </c>
      <c r="F40" s="49">
        <v>20</v>
      </c>
      <c r="G40" s="49">
        <v>0</v>
      </c>
      <c r="H40" s="49">
        <v>0</v>
      </c>
      <c r="I40" s="49">
        <v>8</v>
      </c>
      <c r="J40" s="49">
        <v>5</v>
      </c>
      <c r="K40" s="49">
        <v>0</v>
      </c>
      <c r="L40" s="49">
        <v>1</v>
      </c>
      <c r="M40" s="49">
        <v>29</v>
      </c>
      <c r="N40" s="49">
        <v>0</v>
      </c>
      <c r="O40" s="15">
        <f t="shared" si="0"/>
        <v>83</v>
      </c>
      <c r="P40" s="15">
        <f t="shared" si="1"/>
        <v>112</v>
      </c>
    </row>
    <row r="41" spans="2:20" ht="23.1" customHeight="1" x14ac:dyDescent="0.25">
      <c r="B41" s="22" t="s">
        <v>68</v>
      </c>
      <c r="C41" s="49">
        <v>26</v>
      </c>
      <c r="D41" s="49">
        <v>10</v>
      </c>
      <c r="E41" s="49">
        <v>4</v>
      </c>
      <c r="F41" s="49">
        <v>7</v>
      </c>
      <c r="G41" s="49">
        <v>1</v>
      </c>
      <c r="H41" s="49">
        <v>0</v>
      </c>
      <c r="I41" s="49">
        <v>10</v>
      </c>
      <c r="J41" s="49">
        <v>4</v>
      </c>
      <c r="K41" s="49">
        <v>0</v>
      </c>
      <c r="L41" s="49">
        <v>0</v>
      </c>
      <c r="M41" s="49">
        <v>26</v>
      </c>
      <c r="N41" s="49">
        <v>0</v>
      </c>
      <c r="O41" s="15">
        <f t="shared" si="0"/>
        <v>62</v>
      </c>
      <c r="P41" s="15">
        <f t="shared" si="1"/>
        <v>88</v>
      </c>
    </row>
    <row r="42" spans="2:20" ht="23.1" customHeight="1" x14ac:dyDescent="0.25">
      <c r="B42" s="23" t="s">
        <v>69</v>
      </c>
      <c r="C42" s="49">
        <v>26</v>
      </c>
      <c r="D42" s="49">
        <v>27</v>
      </c>
      <c r="E42" s="49">
        <v>8</v>
      </c>
      <c r="F42" s="49">
        <v>13</v>
      </c>
      <c r="G42" s="49">
        <v>0</v>
      </c>
      <c r="H42" s="49">
        <v>0</v>
      </c>
      <c r="I42" s="49">
        <v>5</v>
      </c>
      <c r="J42" s="49">
        <v>3</v>
      </c>
      <c r="K42" s="49">
        <v>0</v>
      </c>
      <c r="L42" s="49">
        <v>2</v>
      </c>
      <c r="M42" s="49">
        <v>38</v>
      </c>
      <c r="N42" s="49">
        <v>0</v>
      </c>
      <c r="O42" s="15">
        <f t="shared" si="0"/>
        <v>84</v>
      </c>
      <c r="P42" s="15">
        <f t="shared" si="1"/>
        <v>122</v>
      </c>
    </row>
    <row r="43" spans="2:20" ht="23.1" customHeight="1" x14ac:dyDescent="0.25">
      <c r="B43" s="22" t="s">
        <v>70</v>
      </c>
      <c r="C43" s="49">
        <v>18</v>
      </c>
      <c r="D43" s="49">
        <v>16</v>
      </c>
      <c r="E43" s="49">
        <v>6</v>
      </c>
      <c r="F43" s="49">
        <v>11</v>
      </c>
      <c r="G43" s="49">
        <v>0</v>
      </c>
      <c r="H43" s="49">
        <v>0</v>
      </c>
      <c r="I43" s="49">
        <v>4</v>
      </c>
      <c r="J43" s="49">
        <v>3</v>
      </c>
      <c r="K43" s="49">
        <v>0</v>
      </c>
      <c r="L43" s="49">
        <v>1</v>
      </c>
      <c r="M43" s="49">
        <v>30</v>
      </c>
      <c r="N43" s="49">
        <v>0</v>
      </c>
      <c r="O43" s="15">
        <f t="shared" si="0"/>
        <v>59</v>
      </c>
      <c r="P43" s="15">
        <f t="shared" si="1"/>
        <v>89</v>
      </c>
    </row>
    <row r="44" spans="2:20" ht="23.1" customHeight="1" x14ac:dyDescent="0.25">
      <c r="B44" s="24" t="s">
        <v>71</v>
      </c>
      <c r="C44" s="49">
        <v>34</v>
      </c>
      <c r="D44" s="49">
        <v>34</v>
      </c>
      <c r="E44" s="49">
        <v>10</v>
      </c>
      <c r="F44" s="49">
        <v>12</v>
      </c>
      <c r="G44" s="49">
        <v>0</v>
      </c>
      <c r="H44" s="49">
        <v>0</v>
      </c>
      <c r="I44" s="49">
        <v>8</v>
      </c>
      <c r="J44" s="49">
        <v>5</v>
      </c>
      <c r="K44" s="49">
        <v>0</v>
      </c>
      <c r="L44" s="49">
        <v>1</v>
      </c>
      <c r="M44" s="49">
        <v>33</v>
      </c>
      <c r="N44" s="49">
        <v>0</v>
      </c>
      <c r="O44" s="15">
        <f t="shared" si="0"/>
        <v>104</v>
      </c>
      <c r="P44" s="15">
        <f t="shared" si="1"/>
        <v>137</v>
      </c>
    </row>
    <row r="45" spans="2:20" ht="23.1" customHeight="1" x14ac:dyDescent="0.25">
      <c r="B45" s="22" t="s">
        <v>72</v>
      </c>
      <c r="C45" s="49">
        <v>28</v>
      </c>
      <c r="D45" s="49">
        <v>24</v>
      </c>
      <c r="E45" s="49">
        <v>7</v>
      </c>
      <c r="F45" s="49">
        <v>13</v>
      </c>
      <c r="G45" s="49">
        <v>0</v>
      </c>
      <c r="H45" s="49">
        <v>0</v>
      </c>
      <c r="I45" s="49">
        <v>3</v>
      </c>
      <c r="J45" s="49">
        <v>5</v>
      </c>
      <c r="K45" s="49">
        <v>0</v>
      </c>
      <c r="L45" s="49">
        <v>0</v>
      </c>
      <c r="M45" s="49">
        <v>31</v>
      </c>
      <c r="N45" s="49">
        <v>0</v>
      </c>
      <c r="O45" s="15">
        <f t="shared" si="0"/>
        <v>80</v>
      </c>
      <c r="P45" s="15">
        <f t="shared" si="1"/>
        <v>111</v>
      </c>
    </row>
    <row r="46" spans="2:20" ht="23.1" customHeight="1" x14ac:dyDescent="0.25">
      <c r="B46" s="23" t="s">
        <v>73</v>
      </c>
      <c r="C46" s="49">
        <v>31</v>
      </c>
      <c r="D46" s="49">
        <v>21</v>
      </c>
      <c r="E46" s="49">
        <v>8</v>
      </c>
      <c r="F46" s="49">
        <v>9</v>
      </c>
      <c r="G46" s="49">
        <v>0</v>
      </c>
      <c r="H46" s="49">
        <v>0</v>
      </c>
      <c r="I46" s="49">
        <v>6</v>
      </c>
      <c r="J46" s="49">
        <v>2</v>
      </c>
      <c r="K46" s="49">
        <v>0</v>
      </c>
      <c r="L46" s="49">
        <v>1</v>
      </c>
      <c r="M46" s="49">
        <v>21</v>
      </c>
      <c r="N46" s="49">
        <v>0</v>
      </c>
      <c r="O46" s="15">
        <f t="shared" si="0"/>
        <v>78</v>
      </c>
      <c r="P46" s="15">
        <f t="shared" si="1"/>
        <v>99</v>
      </c>
      <c r="R46" s="8"/>
      <c r="T46"/>
    </row>
    <row r="47" spans="2:20" ht="23.1" customHeight="1" x14ac:dyDescent="0.25">
      <c r="B47" s="23" t="s">
        <v>74</v>
      </c>
      <c r="C47" s="49">
        <v>29</v>
      </c>
      <c r="D47" s="49">
        <v>19</v>
      </c>
      <c r="E47" s="49">
        <v>9</v>
      </c>
      <c r="F47" s="49">
        <v>10</v>
      </c>
      <c r="G47" s="49">
        <v>1</v>
      </c>
      <c r="H47" s="49">
        <v>0</v>
      </c>
      <c r="I47" s="49">
        <v>0</v>
      </c>
      <c r="J47" s="49">
        <v>10</v>
      </c>
      <c r="K47" s="49">
        <v>2</v>
      </c>
      <c r="L47" s="49">
        <v>0</v>
      </c>
      <c r="M47" s="49">
        <v>43</v>
      </c>
      <c r="N47" s="49">
        <v>0</v>
      </c>
      <c r="O47" s="15">
        <f t="shared" si="0"/>
        <v>80</v>
      </c>
      <c r="P47" s="15">
        <f t="shared" si="1"/>
        <v>123</v>
      </c>
      <c r="R47" s="8"/>
      <c r="T47"/>
    </row>
    <row r="48" spans="2:20" ht="23.1" customHeight="1" x14ac:dyDescent="0.25">
      <c r="B48" s="23" t="s">
        <v>75</v>
      </c>
      <c r="C48" s="49">
        <v>29</v>
      </c>
      <c r="D48" s="49">
        <v>19</v>
      </c>
      <c r="E48" s="49">
        <v>11</v>
      </c>
      <c r="F48" s="49">
        <v>12</v>
      </c>
      <c r="G48" s="49">
        <v>0</v>
      </c>
      <c r="H48" s="49">
        <v>0</v>
      </c>
      <c r="I48" s="49">
        <v>7</v>
      </c>
      <c r="J48" s="49">
        <v>3</v>
      </c>
      <c r="K48" s="49">
        <v>0</v>
      </c>
      <c r="L48" s="49">
        <v>2</v>
      </c>
      <c r="M48" s="49">
        <v>35</v>
      </c>
      <c r="N48" s="49">
        <v>0</v>
      </c>
      <c r="O48" s="15">
        <f t="shared" si="0"/>
        <v>83</v>
      </c>
      <c r="P48" s="15">
        <f t="shared" si="1"/>
        <v>118</v>
      </c>
      <c r="R48" s="8"/>
      <c r="T48"/>
    </row>
    <row r="49" spans="2:20" ht="23.1" customHeight="1" x14ac:dyDescent="0.25">
      <c r="B49" s="22" t="s">
        <v>76</v>
      </c>
      <c r="C49" s="49">
        <v>35</v>
      </c>
      <c r="D49" s="49">
        <v>31</v>
      </c>
      <c r="E49" s="49">
        <v>7</v>
      </c>
      <c r="F49" s="49">
        <v>16</v>
      </c>
      <c r="G49" s="49">
        <v>0</v>
      </c>
      <c r="H49" s="49">
        <v>0</v>
      </c>
      <c r="I49" s="49">
        <v>6</v>
      </c>
      <c r="J49" s="49">
        <v>5</v>
      </c>
      <c r="K49" s="49">
        <v>0</v>
      </c>
      <c r="L49" s="49">
        <v>2</v>
      </c>
      <c r="M49" s="49">
        <v>35</v>
      </c>
      <c r="N49" s="49">
        <v>0</v>
      </c>
      <c r="O49" s="15">
        <f t="shared" si="0"/>
        <v>102</v>
      </c>
      <c r="P49" s="15">
        <f t="shared" si="1"/>
        <v>137</v>
      </c>
      <c r="R49" s="8"/>
      <c r="T49"/>
    </row>
    <row r="50" spans="2:20" ht="23.1" customHeight="1" x14ac:dyDescent="0.25">
      <c r="B50" s="23" t="s">
        <v>77</v>
      </c>
      <c r="C50" s="49">
        <v>44</v>
      </c>
      <c r="D50" s="49">
        <v>24</v>
      </c>
      <c r="E50" s="49">
        <v>11</v>
      </c>
      <c r="F50" s="49">
        <v>11</v>
      </c>
      <c r="G50" s="49">
        <v>1</v>
      </c>
      <c r="H50" s="49">
        <v>0</v>
      </c>
      <c r="I50" s="49">
        <v>5</v>
      </c>
      <c r="J50" s="49">
        <v>3</v>
      </c>
      <c r="K50" s="49">
        <v>0</v>
      </c>
      <c r="L50" s="49">
        <v>3</v>
      </c>
      <c r="M50" s="49">
        <v>38</v>
      </c>
      <c r="N50" s="49">
        <v>0</v>
      </c>
      <c r="O50" s="15">
        <f t="shared" si="0"/>
        <v>102</v>
      </c>
      <c r="P50" s="15">
        <f t="shared" si="1"/>
        <v>140</v>
      </c>
      <c r="R50" s="8"/>
      <c r="T50"/>
    </row>
    <row r="51" spans="2:20" ht="23.1" customHeight="1" x14ac:dyDescent="0.25">
      <c r="B51" s="23" t="s">
        <v>78</v>
      </c>
      <c r="C51" s="49">
        <v>47</v>
      </c>
      <c r="D51" s="49">
        <v>34</v>
      </c>
      <c r="E51" s="49">
        <v>2</v>
      </c>
      <c r="F51" s="49">
        <v>13</v>
      </c>
      <c r="G51" s="49">
        <v>1</v>
      </c>
      <c r="H51" s="49">
        <v>0</v>
      </c>
      <c r="I51" s="49">
        <v>6</v>
      </c>
      <c r="J51" s="49">
        <v>4</v>
      </c>
      <c r="K51" s="49">
        <v>1</v>
      </c>
      <c r="L51" s="49">
        <v>1</v>
      </c>
      <c r="M51" s="49">
        <v>33</v>
      </c>
      <c r="N51" s="49">
        <v>0</v>
      </c>
      <c r="O51" s="15">
        <f t="shared" si="0"/>
        <v>109</v>
      </c>
      <c r="P51" s="15">
        <f t="shared" si="1"/>
        <v>142</v>
      </c>
      <c r="R51" s="8"/>
      <c r="T51"/>
    </row>
    <row r="52" spans="2:20" ht="23.1" customHeight="1" x14ac:dyDescent="0.25">
      <c r="B52" s="23" t="s">
        <v>79</v>
      </c>
      <c r="C52" s="49">
        <v>43</v>
      </c>
      <c r="D52" s="49">
        <v>28</v>
      </c>
      <c r="E52" s="49">
        <v>5</v>
      </c>
      <c r="F52" s="49">
        <v>12</v>
      </c>
      <c r="G52" s="49">
        <v>0</v>
      </c>
      <c r="H52" s="49">
        <v>0</v>
      </c>
      <c r="I52" s="49">
        <v>3</v>
      </c>
      <c r="J52" s="49">
        <v>2</v>
      </c>
      <c r="K52" s="49">
        <v>0</v>
      </c>
      <c r="L52" s="49">
        <v>0</v>
      </c>
      <c r="M52" s="49">
        <v>42</v>
      </c>
      <c r="N52" s="49">
        <v>0</v>
      </c>
      <c r="O52" s="15">
        <f t="shared" si="0"/>
        <v>93</v>
      </c>
      <c r="P52" s="15">
        <f t="shared" si="1"/>
        <v>135</v>
      </c>
      <c r="R52" s="8"/>
      <c r="T52"/>
    </row>
    <row r="53" spans="2:20" ht="23.1" customHeight="1" x14ac:dyDescent="0.25">
      <c r="B53" s="22" t="s">
        <v>80</v>
      </c>
      <c r="C53" s="49">
        <v>37</v>
      </c>
      <c r="D53" s="49">
        <v>23</v>
      </c>
      <c r="E53" s="49">
        <v>9</v>
      </c>
      <c r="F53" s="49">
        <v>13</v>
      </c>
      <c r="G53" s="49">
        <v>0</v>
      </c>
      <c r="H53" s="49">
        <v>0</v>
      </c>
      <c r="I53" s="49">
        <v>3</v>
      </c>
      <c r="J53" s="49">
        <v>1</v>
      </c>
      <c r="K53" s="49">
        <v>0</v>
      </c>
      <c r="L53" s="49">
        <v>0</v>
      </c>
      <c r="M53" s="49">
        <v>56</v>
      </c>
      <c r="N53" s="49">
        <v>0</v>
      </c>
      <c r="O53" s="15">
        <f t="shared" si="0"/>
        <v>86</v>
      </c>
      <c r="P53" s="15">
        <f t="shared" si="1"/>
        <v>142</v>
      </c>
      <c r="R53" s="8"/>
      <c r="T53"/>
    </row>
    <row r="54" spans="2:20" ht="23.1" customHeight="1" x14ac:dyDescent="0.25">
      <c r="B54" s="22" t="s">
        <v>81</v>
      </c>
      <c r="C54" s="49">
        <v>43</v>
      </c>
      <c r="D54" s="49">
        <v>28</v>
      </c>
      <c r="E54" s="49">
        <v>5</v>
      </c>
      <c r="F54" s="49">
        <v>12</v>
      </c>
      <c r="G54" s="49">
        <v>0</v>
      </c>
      <c r="H54" s="49">
        <v>0</v>
      </c>
      <c r="I54" s="49">
        <v>3</v>
      </c>
      <c r="J54" s="49">
        <v>1</v>
      </c>
      <c r="K54" s="49">
        <v>0</v>
      </c>
      <c r="L54" s="49">
        <v>0</v>
      </c>
      <c r="M54" s="49">
        <v>42</v>
      </c>
      <c r="N54" s="49">
        <v>0</v>
      </c>
      <c r="O54" s="15">
        <f t="shared" si="0"/>
        <v>92</v>
      </c>
      <c r="P54" s="15">
        <f t="shared" si="1"/>
        <v>134</v>
      </c>
      <c r="R54" s="8"/>
      <c r="T54"/>
    </row>
    <row r="55" spans="2:20" ht="23.1" customHeight="1" x14ac:dyDescent="0.25">
      <c r="B55" s="22" t="s">
        <v>82</v>
      </c>
      <c r="C55" s="49">
        <v>37</v>
      </c>
      <c r="D55" s="49">
        <v>30</v>
      </c>
      <c r="E55" s="49">
        <v>11</v>
      </c>
      <c r="F55" s="49">
        <v>14</v>
      </c>
      <c r="G55" s="49">
        <v>0</v>
      </c>
      <c r="H55" s="49">
        <v>0</v>
      </c>
      <c r="I55" s="49">
        <v>7</v>
      </c>
      <c r="J55" s="49">
        <v>3</v>
      </c>
      <c r="K55" s="49">
        <v>0</v>
      </c>
      <c r="L55" s="49">
        <v>0</v>
      </c>
      <c r="M55" s="49">
        <v>56</v>
      </c>
      <c r="N55" s="49">
        <v>0</v>
      </c>
      <c r="O55" s="15">
        <f t="shared" si="0"/>
        <v>102</v>
      </c>
      <c r="P55" s="15">
        <f t="shared" si="1"/>
        <v>158</v>
      </c>
      <c r="R55" s="8"/>
      <c r="T55"/>
    </row>
    <row r="56" spans="2:20" ht="23.1" customHeight="1" x14ac:dyDescent="0.25">
      <c r="B56" s="22" t="s">
        <v>83</v>
      </c>
      <c r="C56" s="49">
        <v>52</v>
      </c>
      <c r="D56" s="49">
        <v>30</v>
      </c>
      <c r="E56" s="49">
        <v>11</v>
      </c>
      <c r="F56" s="49">
        <v>14</v>
      </c>
      <c r="G56" s="49">
        <v>0</v>
      </c>
      <c r="H56" s="49">
        <v>0</v>
      </c>
      <c r="I56" s="49">
        <v>7</v>
      </c>
      <c r="J56" s="49">
        <v>3</v>
      </c>
      <c r="K56" s="49">
        <v>0</v>
      </c>
      <c r="L56" s="49">
        <v>0</v>
      </c>
      <c r="M56" s="49">
        <v>56</v>
      </c>
      <c r="N56" s="49">
        <v>0</v>
      </c>
      <c r="O56" s="15">
        <f t="shared" si="0"/>
        <v>117</v>
      </c>
      <c r="P56" s="15">
        <f t="shared" si="1"/>
        <v>173</v>
      </c>
      <c r="R56" s="8"/>
      <c r="T56"/>
    </row>
    <row r="57" spans="2:20" ht="23.1" customHeight="1" x14ac:dyDescent="0.25">
      <c r="B57" s="22" t="s">
        <v>84</v>
      </c>
      <c r="C57" s="49">
        <v>40</v>
      </c>
      <c r="D57" s="49">
        <v>38</v>
      </c>
      <c r="E57" s="49">
        <v>7</v>
      </c>
      <c r="F57" s="49">
        <v>6</v>
      </c>
      <c r="G57" s="49">
        <v>0</v>
      </c>
      <c r="H57" s="49">
        <v>0</v>
      </c>
      <c r="I57" s="49">
        <v>6</v>
      </c>
      <c r="J57" s="49">
        <v>2</v>
      </c>
      <c r="K57" s="49">
        <v>0</v>
      </c>
      <c r="L57" s="49">
        <v>0</v>
      </c>
      <c r="M57" s="49">
        <v>51</v>
      </c>
      <c r="N57" s="49">
        <v>0</v>
      </c>
      <c r="O57" s="15">
        <f t="shared" si="0"/>
        <v>99</v>
      </c>
      <c r="P57" s="15">
        <f t="shared" si="1"/>
        <v>150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1310</v>
      </c>
      <c r="D58" s="16">
        <f t="shared" si="21"/>
        <v>1075</v>
      </c>
      <c r="E58" s="16">
        <f t="shared" si="21"/>
        <v>369</v>
      </c>
      <c r="F58" s="16">
        <f t="shared" si="21"/>
        <v>566</v>
      </c>
      <c r="G58" s="16">
        <f t="shared" si="21"/>
        <v>14</v>
      </c>
      <c r="H58" s="16">
        <f t="shared" si="21"/>
        <v>1</v>
      </c>
      <c r="I58" s="16">
        <f t="shared" si="21"/>
        <v>314</v>
      </c>
      <c r="J58" s="16">
        <f t="shared" si="21"/>
        <v>169</v>
      </c>
      <c r="K58" s="16">
        <f t="shared" si="21"/>
        <v>10</v>
      </c>
      <c r="L58" s="16">
        <f t="shared" si="21"/>
        <v>32</v>
      </c>
      <c r="M58" s="16">
        <f t="shared" si="21"/>
        <v>1693</v>
      </c>
      <c r="N58" s="16">
        <f t="shared" si="21"/>
        <v>1</v>
      </c>
      <c r="O58" s="16">
        <f t="shared" si="21"/>
        <v>3861</v>
      </c>
      <c r="P58" s="16">
        <f t="shared" si="21"/>
        <v>5554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0.23586604249189774</v>
      </c>
      <c r="D59" s="42">
        <f t="shared" si="22"/>
        <v>0.19355419517464889</v>
      </c>
      <c r="E59" s="42">
        <f t="shared" si="22"/>
        <v>6.6438602808786454E-2</v>
      </c>
      <c r="F59" s="42">
        <f t="shared" si="22"/>
        <v>0.1019085343896291</v>
      </c>
      <c r="G59" s="42">
        <f t="shared" si="22"/>
        <v>2.5207057976233344E-3</v>
      </c>
      <c r="H59" s="42">
        <f t="shared" si="22"/>
        <v>1.8005041411595248E-4</v>
      </c>
      <c r="I59" s="42">
        <f t="shared" si="22"/>
        <v>5.6535830032409078E-2</v>
      </c>
      <c r="J59" s="42">
        <f t="shared" si="22"/>
        <v>3.0428519985595967E-2</v>
      </c>
      <c r="K59" s="42">
        <f t="shared" si="22"/>
        <v>1.8005041411595247E-3</v>
      </c>
      <c r="L59" s="42">
        <f t="shared" si="22"/>
        <v>5.7616132517104793E-3</v>
      </c>
      <c r="M59" s="42">
        <f t="shared" si="22"/>
        <v>0.30482535109830755</v>
      </c>
      <c r="N59" s="42">
        <f t="shared" si="22"/>
        <v>1.8005041411595248E-4</v>
      </c>
      <c r="R59" s="8"/>
      <c r="T59"/>
    </row>
    <row r="60" spans="2:20" ht="23.1" customHeight="1" x14ac:dyDescent="0.25">
      <c r="B60" s="41" t="s">
        <v>94</v>
      </c>
      <c r="C60" s="43">
        <f>C58/$O$58</f>
        <v>0.3392903392903393</v>
      </c>
      <c r="D60" s="43">
        <f t="shared" ref="D60:N60" si="23">D58/$O$58</f>
        <v>0.27842527842527842</v>
      </c>
      <c r="E60" s="43">
        <f t="shared" si="23"/>
        <v>9.5571095571095568E-2</v>
      </c>
      <c r="F60" s="43">
        <f t="shared" si="23"/>
        <v>0.1465941465941466</v>
      </c>
      <c r="G60" s="43">
        <f t="shared" si="23"/>
        <v>3.6260036260036261E-3</v>
      </c>
      <c r="H60" s="43">
        <f t="shared" si="23"/>
        <v>2.5900025900025902E-4</v>
      </c>
      <c r="I60" s="43">
        <f t="shared" si="23"/>
        <v>8.1326081326081323E-2</v>
      </c>
      <c r="J60" s="43">
        <f t="shared" si="23"/>
        <v>4.3771043771043773E-2</v>
      </c>
      <c r="K60" s="43">
        <f t="shared" si="23"/>
        <v>2.5900025900025899E-3</v>
      </c>
      <c r="L60" s="43">
        <f t="shared" si="23"/>
        <v>8.2880082880082886E-3</v>
      </c>
      <c r="M60" s="43"/>
      <c r="N60" s="43">
        <f t="shared" si="23"/>
        <v>2.5900025900025902E-4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zoomScale="60" workbookViewId="0">
      <selection activeCell="M103" sqref="M10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Sonde-Namugongo'!C3:G3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162</v>
      </c>
      <c r="E5" s="3"/>
      <c r="F5" s="40" t="s">
        <v>1</v>
      </c>
      <c r="G5" s="60" t="str">
        <f>'29.09 Namugongo-Sonde'!G5:H5</f>
        <v>SONDE RD</v>
      </c>
      <c r="H5" s="61"/>
      <c r="I5" s="14"/>
      <c r="J5" s="2" t="s">
        <v>5</v>
      </c>
      <c r="K5" s="60" t="str">
        <f>'29.09 Namugongo-Sonde'!K5:L5</f>
        <v>Nsimire Joan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Sonde-Namugongo'!D6:E6</f>
        <v>SSONDE</v>
      </c>
      <c r="E6" s="61"/>
      <c r="F6" s="2" t="s">
        <v>2</v>
      </c>
      <c r="G6" s="60" t="str">
        <f>'23.09 Sonde-Namugongo'!G6:H6</f>
        <v>NAMUGONGO</v>
      </c>
      <c r="H6" s="61"/>
      <c r="J6" s="2" t="s">
        <v>21</v>
      </c>
      <c r="K6" s="60" t="str">
        <f>'29.09 Namugongo-Sonde'!K6:L6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23</v>
      </c>
      <c r="D10" s="49">
        <v>21</v>
      </c>
      <c r="E10" s="49">
        <v>3</v>
      </c>
      <c r="F10" s="49">
        <v>7</v>
      </c>
      <c r="G10" s="49">
        <v>1</v>
      </c>
      <c r="H10" s="49">
        <v>0</v>
      </c>
      <c r="I10" s="49">
        <v>5</v>
      </c>
      <c r="J10" s="49">
        <v>0</v>
      </c>
      <c r="K10" s="49">
        <v>0</v>
      </c>
      <c r="L10" s="49">
        <v>0</v>
      </c>
      <c r="M10" s="49">
        <v>32</v>
      </c>
      <c r="N10" s="49">
        <v>0</v>
      </c>
      <c r="O10" s="15">
        <f t="shared" ref="O10:O57" si="0">SUM(C10:L10,N10)</f>
        <v>60</v>
      </c>
      <c r="P10" s="15">
        <f t="shared" ref="P10:P57" si="1">SUM(C10:N10)</f>
        <v>92</v>
      </c>
      <c r="R10" s="1" t="s">
        <v>6</v>
      </c>
      <c r="S10" s="17">
        <f t="shared" ref="S10:AF10" si="2">SUM(C10:C13)</f>
        <v>154</v>
      </c>
      <c r="T10" s="17">
        <f t="shared" si="2"/>
        <v>77</v>
      </c>
      <c r="U10" s="17">
        <f t="shared" si="2"/>
        <v>20</v>
      </c>
      <c r="V10" s="17">
        <f t="shared" si="2"/>
        <v>47</v>
      </c>
      <c r="W10" s="17">
        <f t="shared" si="2"/>
        <v>1</v>
      </c>
      <c r="X10" s="17">
        <f t="shared" si="2"/>
        <v>0</v>
      </c>
      <c r="Y10" s="17">
        <f t="shared" si="2"/>
        <v>17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177</v>
      </c>
      <c r="AD10" s="17">
        <f t="shared" si="2"/>
        <v>0</v>
      </c>
      <c r="AE10" s="30">
        <f t="shared" si="2"/>
        <v>316</v>
      </c>
      <c r="AF10" s="30">
        <f t="shared" si="2"/>
        <v>493</v>
      </c>
    </row>
    <row r="11" spans="2:32" s="6" customFormat="1" ht="23.1" customHeight="1" x14ac:dyDescent="0.25">
      <c r="B11" s="44" t="s">
        <v>38</v>
      </c>
      <c r="C11" s="49">
        <v>36</v>
      </c>
      <c r="D11" s="49">
        <v>18</v>
      </c>
      <c r="E11" s="49">
        <v>4</v>
      </c>
      <c r="F11" s="49">
        <v>12</v>
      </c>
      <c r="G11" s="49">
        <v>0</v>
      </c>
      <c r="H11" s="49">
        <v>0</v>
      </c>
      <c r="I11" s="49">
        <v>4</v>
      </c>
      <c r="J11" s="49">
        <v>0</v>
      </c>
      <c r="K11" s="49">
        <v>0</v>
      </c>
      <c r="L11" s="49">
        <v>0</v>
      </c>
      <c r="M11" s="49">
        <v>46</v>
      </c>
      <c r="N11" s="49">
        <v>0</v>
      </c>
      <c r="O11" s="15">
        <f t="shared" si="0"/>
        <v>74</v>
      </c>
      <c r="P11" s="15">
        <f t="shared" si="1"/>
        <v>120</v>
      </c>
      <c r="R11" s="1" t="s">
        <v>7</v>
      </c>
      <c r="S11" s="17">
        <f t="shared" ref="S11:AF11" si="3">SUM(C14:C17)</f>
        <v>167</v>
      </c>
      <c r="T11" s="17">
        <f t="shared" si="3"/>
        <v>80</v>
      </c>
      <c r="U11" s="17">
        <f t="shared" si="3"/>
        <v>18</v>
      </c>
      <c r="V11" s="17">
        <f t="shared" si="3"/>
        <v>42</v>
      </c>
      <c r="W11" s="17">
        <f t="shared" si="3"/>
        <v>1</v>
      </c>
      <c r="X11" s="17">
        <f t="shared" si="3"/>
        <v>0</v>
      </c>
      <c r="Y11" s="17">
        <f t="shared" si="3"/>
        <v>26</v>
      </c>
      <c r="Z11" s="17">
        <f t="shared" si="3"/>
        <v>2</v>
      </c>
      <c r="AA11" s="17">
        <f t="shared" si="3"/>
        <v>4</v>
      </c>
      <c r="AB11" s="17">
        <f t="shared" si="3"/>
        <v>3</v>
      </c>
      <c r="AC11" s="17">
        <f t="shared" si="3"/>
        <v>184</v>
      </c>
      <c r="AD11" s="17">
        <f t="shared" si="3"/>
        <v>0</v>
      </c>
      <c r="AE11" s="30">
        <f t="shared" si="3"/>
        <v>343</v>
      </c>
      <c r="AF11" s="30">
        <f t="shared" si="3"/>
        <v>527</v>
      </c>
    </row>
    <row r="12" spans="2:32" ht="23.1" customHeight="1" x14ac:dyDescent="0.25">
      <c r="B12" s="44" t="s">
        <v>39</v>
      </c>
      <c r="C12" s="49">
        <v>56</v>
      </c>
      <c r="D12" s="49">
        <v>23</v>
      </c>
      <c r="E12" s="49">
        <v>5</v>
      </c>
      <c r="F12" s="49">
        <v>14</v>
      </c>
      <c r="G12" s="49">
        <v>0</v>
      </c>
      <c r="H12" s="49">
        <v>0</v>
      </c>
      <c r="I12" s="49">
        <v>4</v>
      </c>
      <c r="J12" s="49">
        <v>0</v>
      </c>
      <c r="K12" s="49">
        <v>0</v>
      </c>
      <c r="L12" s="49">
        <v>0</v>
      </c>
      <c r="M12" s="49">
        <v>55</v>
      </c>
      <c r="N12" s="49">
        <v>0</v>
      </c>
      <c r="O12" s="15">
        <f t="shared" si="0"/>
        <v>102</v>
      </c>
      <c r="P12" s="15">
        <f t="shared" si="1"/>
        <v>157</v>
      </c>
      <c r="R12" s="1" t="s">
        <v>8</v>
      </c>
      <c r="S12" s="17">
        <f t="shared" ref="S12:AF12" si="4">SUM(C18:C21)</f>
        <v>149</v>
      </c>
      <c r="T12" s="17">
        <f t="shared" si="4"/>
        <v>52</v>
      </c>
      <c r="U12" s="17">
        <f t="shared" si="4"/>
        <v>23</v>
      </c>
      <c r="V12" s="17">
        <f t="shared" si="4"/>
        <v>29</v>
      </c>
      <c r="W12" s="17">
        <f t="shared" si="4"/>
        <v>0</v>
      </c>
      <c r="X12" s="17">
        <f t="shared" si="4"/>
        <v>0</v>
      </c>
      <c r="Y12" s="17">
        <f t="shared" si="4"/>
        <v>19</v>
      </c>
      <c r="Z12" s="17">
        <f t="shared" si="4"/>
        <v>8</v>
      </c>
      <c r="AA12" s="17">
        <f t="shared" si="4"/>
        <v>3</v>
      </c>
      <c r="AB12" s="17">
        <f t="shared" si="4"/>
        <v>1</v>
      </c>
      <c r="AC12" s="17">
        <f t="shared" si="4"/>
        <v>146</v>
      </c>
      <c r="AD12" s="17">
        <f t="shared" si="4"/>
        <v>0</v>
      </c>
      <c r="AE12" s="30">
        <f t="shared" si="4"/>
        <v>284</v>
      </c>
      <c r="AF12" s="30">
        <f t="shared" si="4"/>
        <v>430</v>
      </c>
    </row>
    <row r="13" spans="2:32" ht="23.1" customHeight="1" x14ac:dyDescent="0.25">
      <c r="B13" s="44" t="s">
        <v>40</v>
      </c>
      <c r="C13" s="49">
        <v>39</v>
      </c>
      <c r="D13" s="49">
        <v>15</v>
      </c>
      <c r="E13" s="49">
        <v>8</v>
      </c>
      <c r="F13" s="49">
        <v>14</v>
      </c>
      <c r="G13" s="49">
        <v>0</v>
      </c>
      <c r="H13" s="49">
        <v>0</v>
      </c>
      <c r="I13" s="49">
        <v>4</v>
      </c>
      <c r="J13" s="49">
        <v>0</v>
      </c>
      <c r="K13" s="49">
        <v>0</v>
      </c>
      <c r="L13" s="49">
        <v>0</v>
      </c>
      <c r="M13" s="49">
        <v>44</v>
      </c>
      <c r="N13" s="49">
        <v>0</v>
      </c>
      <c r="O13" s="15">
        <f t="shared" si="0"/>
        <v>80</v>
      </c>
      <c r="P13" s="15">
        <f t="shared" si="1"/>
        <v>124</v>
      </c>
      <c r="R13" s="1" t="s">
        <v>9</v>
      </c>
      <c r="S13" s="17">
        <f t="shared" ref="S13:AF13" si="5">SUM(C22:C25)</f>
        <v>70</v>
      </c>
      <c r="T13" s="17">
        <f t="shared" si="5"/>
        <v>101</v>
      </c>
      <c r="U13" s="17">
        <f t="shared" si="5"/>
        <v>25</v>
      </c>
      <c r="V13" s="17">
        <f t="shared" si="5"/>
        <v>33</v>
      </c>
      <c r="W13" s="17">
        <f t="shared" si="5"/>
        <v>1</v>
      </c>
      <c r="X13" s="17">
        <f t="shared" si="5"/>
        <v>1</v>
      </c>
      <c r="Y13" s="17">
        <f t="shared" si="5"/>
        <v>9</v>
      </c>
      <c r="Z13" s="17">
        <f t="shared" si="5"/>
        <v>16</v>
      </c>
      <c r="AA13" s="17">
        <f t="shared" si="5"/>
        <v>7</v>
      </c>
      <c r="AB13" s="17">
        <f t="shared" si="5"/>
        <v>4</v>
      </c>
      <c r="AC13" s="17">
        <f t="shared" si="5"/>
        <v>204</v>
      </c>
      <c r="AD13" s="17">
        <f t="shared" si="5"/>
        <v>0</v>
      </c>
      <c r="AE13" s="30">
        <f t="shared" si="5"/>
        <v>267</v>
      </c>
      <c r="AF13" s="30">
        <f t="shared" si="5"/>
        <v>471</v>
      </c>
    </row>
    <row r="14" spans="2:32" ht="23.1" customHeight="1" x14ac:dyDescent="0.25">
      <c r="B14" s="44" t="s">
        <v>41</v>
      </c>
      <c r="C14" s="49">
        <v>40</v>
      </c>
      <c r="D14" s="49">
        <v>17</v>
      </c>
      <c r="E14" s="49">
        <v>4</v>
      </c>
      <c r="F14" s="49">
        <v>7</v>
      </c>
      <c r="G14" s="49">
        <v>0</v>
      </c>
      <c r="H14" s="49">
        <v>0</v>
      </c>
      <c r="I14" s="49">
        <v>4</v>
      </c>
      <c r="J14" s="49">
        <v>0</v>
      </c>
      <c r="K14" s="49">
        <v>1</v>
      </c>
      <c r="L14" s="49">
        <v>1</v>
      </c>
      <c r="M14" s="49">
        <v>40</v>
      </c>
      <c r="N14" s="49">
        <v>0</v>
      </c>
      <c r="O14" s="15">
        <f t="shared" si="0"/>
        <v>74</v>
      </c>
      <c r="P14" s="15">
        <f t="shared" si="1"/>
        <v>114</v>
      </c>
      <c r="R14" s="1" t="s">
        <v>10</v>
      </c>
      <c r="S14" s="17">
        <f t="shared" ref="S14:AF14" si="6">SUM(C26:C29)</f>
        <v>112</v>
      </c>
      <c r="T14" s="17">
        <f t="shared" si="6"/>
        <v>40</v>
      </c>
      <c r="U14" s="17">
        <f t="shared" si="6"/>
        <v>26</v>
      </c>
      <c r="V14" s="17">
        <f t="shared" si="6"/>
        <v>34</v>
      </c>
      <c r="W14" s="17">
        <f t="shared" si="6"/>
        <v>2</v>
      </c>
      <c r="X14" s="17">
        <f t="shared" si="6"/>
        <v>2</v>
      </c>
      <c r="Y14" s="17">
        <f t="shared" si="6"/>
        <v>18</v>
      </c>
      <c r="Z14" s="17">
        <f t="shared" si="6"/>
        <v>7</v>
      </c>
      <c r="AA14" s="17">
        <f t="shared" si="6"/>
        <v>11</v>
      </c>
      <c r="AB14" s="17">
        <f t="shared" si="6"/>
        <v>2</v>
      </c>
      <c r="AC14" s="17">
        <f t="shared" si="6"/>
        <v>127</v>
      </c>
      <c r="AD14" s="17">
        <f t="shared" si="6"/>
        <v>0</v>
      </c>
      <c r="AE14" s="30">
        <f t="shared" si="6"/>
        <v>254</v>
      </c>
      <c r="AF14" s="30">
        <f t="shared" si="6"/>
        <v>381</v>
      </c>
    </row>
    <row r="15" spans="2:32" ht="23.1" customHeight="1" x14ac:dyDescent="0.25">
      <c r="B15" s="44" t="s">
        <v>42</v>
      </c>
      <c r="C15" s="49">
        <v>45</v>
      </c>
      <c r="D15" s="49">
        <v>14</v>
      </c>
      <c r="E15" s="49">
        <v>4</v>
      </c>
      <c r="F15" s="49">
        <v>13</v>
      </c>
      <c r="G15" s="49">
        <v>1</v>
      </c>
      <c r="H15" s="49">
        <v>0</v>
      </c>
      <c r="I15" s="49">
        <v>5</v>
      </c>
      <c r="J15" s="49">
        <v>1</v>
      </c>
      <c r="K15" s="49">
        <v>0</v>
      </c>
      <c r="L15" s="49">
        <v>0</v>
      </c>
      <c r="M15" s="49">
        <v>39</v>
      </c>
      <c r="N15" s="49">
        <v>0</v>
      </c>
      <c r="O15" s="15">
        <f t="shared" si="0"/>
        <v>83</v>
      </c>
      <c r="P15" s="15">
        <f t="shared" si="1"/>
        <v>122</v>
      </c>
      <c r="R15" s="1" t="s">
        <v>11</v>
      </c>
      <c r="S15" s="17">
        <f t="shared" ref="S15:AF15" si="7">SUM(C30:C33)</f>
        <v>109</v>
      </c>
      <c r="T15" s="17">
        <f t="shared" si="7"/>
        <v>45</v>
      </c>
      <c r="U15" s="17">
        <f t="shared" si="7"/>
        <v>32</v>
      </c>
      <c r="V15" s="17">
        <f t="shared" si="7"/>
        <v>34</v>
      </c>
      <c r="W15" s="17">
        <f t="shared" si="7"/>
        <v>2</v>
      </c>
      <c r="X15" s="17">
        <f t="shared" si="7"/>
        <v>0</v>
      </c>
      <c r="Y15" s="17">
        <f t="shared" si="7"/>
        <v>21</v>
      </c>
      <c r="Z15" s="17">
        <f t="shared" si="7"/>
        <v>6</v>
      </c>
      <c r="AA15" s="17">
        <f t="shared" si="7"/>
        <v>3</v>
      </c>
      <c r="AB15" s="17">
        <f t="shared" si="7"/>
        <v>0</v>
      </c>
      <c r="AC15" s="17">
        <f t="shared" si="7"/>
        <v>91</v>
      </c>
      <c r="AD15" s="17">
        <f t="shared" si="7"/>
        <v>0</v>
      </c>
      <c r="AE15" s="30">
        <f t="shared" si="7"/>
        <v>252</v>
      </c>
      <c r="AF15" s="30">
        <f t="shared" si="7"/>
        <v>343</v>
      </c>
    </row>
    <row r="16" spans="2:32" ht="23.1" customHeight="1" x14ac:dyDescent="0.25">
      <c r="B16" s="44" t="s">
        <v>43</v>
      </c>
      <c r="C16" s="49">
        <v>48</v>
      </c>
      <c r="D16" s="49">
        <v>27</v>
      </c>
      <c r="E16" s="49">
        <v>4</v>
      </c>
      <c r="F16" s="49">
        <v>13</v>
      </c>
      <c r="G16" s="49">
        <v>0</v>
      </c>
      <c r="H16" s="49">
        <v>0</v>
      </c>
      <c r="I16" s="49">
        <v>8</v>
      </c>
      <c r="J16" s="49">
        <v>0</v>
      </c>
      <c r="K16" s="49">
        <v>2</v>
      </c>
      <c r="L16" s="49">
        <v>2</v>
      </c>
      <c r="M16" s="49">
        <v>47</v>
      </c>
      <c r="N16" s="49">
        <v>0</v>
      </c>
      <c r="O16" s="15">
        <f t="shared" si="0"/>
        <v>104</v>
      </c>
      <c r="P16" s="15">
        <f t="shared" si="1"/>
        <v>151</v>
      </c>
      <c r="R16" s="1" t="s">
        <v>12</v>
      </c>
      <c r="S16" s="17">
        <f t="shared" ref="S16:AF16" si="8">SUM(C34:C37)</f>
        <v>112</v>
      </c>
      <c r="T16" s="17">
        <f t="shared" si="8"/>
        <v>46</v>
      </c>
      <c r="U16" s="17">
        <f t="shared" si="8"/>
        <v>20</v>
      </c>
      <c r="V16" s="17">
        <f t="shared" si="8"/>
        <v>27</v>
      </c>
      <c r="W16" s="17">
        <f t="shared" si="8"/>
        <v>2</v>
      </c>
      <c r="X16" s="17">
        <f t="shared" si="8"/>
        <v>0</v>
      </c>
      <c r="Y16" s="17">
        <f t="shared" si="8"/>
        <v>25</v>
      </c>
      <c r="Z16" s="17">
        <f t="shared" si="8"/>
        <v>3</v>
      </c>
      <c r="AA16" s="17">
        <f t="shared" si="8"/>
        <v>7</v>
      </c>
      <c r="AB16" s="17">
        <f t="shared" si="8"/>
        <v>1</v>
      </c>
      <c r="AC16" s="17">
        <f t="shared" si="8"/>
        <v>98</v>
      </c>
      <c r="AD16" s="17">
        <f t="shared" si="8"/>
        <v>0</v>
      </c>
      <c r="AE16" s="30">
        <f t="shared" si="8"/>
        <v>243</v>
      </c>
      <c r="AF16" s="30">
        <f t="shared" si="8"/>
        <v>341</v>
      </c>
    </row>
    <row r="17" spans="2:32" ht="23.1" customHeight="1" x14ac:dyDescent="0.25">
      <c r="B17" s="44" t="s">
        <v>44</v>
      </c>
      <c r="C17" s="49">
        <v>34</v>
      </c>
      <c r="D17" s="49">
        <v>22</v>
      </c>
      <c r="E17" s="49">
        <v>6</v>
      </c>
      <c r="F17" s="49">
        <v>9</v>
      </c>
      <c r="G17" s="49">
        <v>0</v>
      </c>
      <c r="H17" s="49">
        <v>0</v>
      </c>
      <c r="I17" s="49">
        <v>9</v>
      </c>
      <c r="J17" s="49">
        <v>1</v>
      </c>
      <c r="K17" s="49">
        <v>1</v>
      </c>
      <c r="L17" s="49">
        <v>0</v>
      </c>
      <c r="M17" s="49">
        <v>58</v>
      </c>
      <c r="N17" s="49">
        <v>0</v>
      </c>
      <c r="O17" s="15">
        <f t="shared" si="0"/>
        <v>82</v>
      </c>
      <c r="P17" s="15">
        <f t="shared" si="1"/>
        <v>140</v>
      </c>
      <c r="R17" s="1" t="s">
        <v>13</v>
      </c>
      <c r="S17" s="17">
        <f t="shared" ref="S17:AF17" si="9">SUM(C38:C41)</f>
        <v>76</v>
      </c>
      <c r="T17" s="17">
        <f t="shared" si="9"/>
        <v>46</v>
      </c>
      <c r="U17" s="17">
        <f t="shared" si="9"/>
        <v>23</v>
      </c>
      <c r="V17" s="17">
        <f t="shared" si="9"/>
        <v>25</v>
      </c>
      <c r="W17" s="17">
        <f t="shared" si="9"/>
        <v>0</v>
      </c>
      <c r="X17" s="17">
        <f t="shared" si="9"/>
        <v>0</v>
      </c>
      <c r="Y17" s="17">
        <f t="shared" si="9"/>
        <v>21</v>
      </c>
      <c r="Z17" s="17">
        <f t="shared" si="9"/>
        <v>8</v>
      </c>
      <c r="AA17" s="17">
        <f t="shared" si="9"/>
        <v>9</v>
      </c>
      <c r="AB17" s="17">
        <f t="shared" si="9"/>
        <v>4</v>
      </c>
      <c r="AC17" s="17">
        <f t="shared" si="9"/>
        <v>54</v>
      </c>
      <c r="AD17" s="17">
        <f t="shared" si="9"/>
        <v>0</v>
      </c>
      <c r="AE17" s="30">
        <f t="shared" si="9"/>
        <v>212</v>
      </c>
      <c r="AF17" s="30">
        <f t="shared" si="9"/>
        <v>266</v>
      </c>
    </row>
    <row r="18" spans="2:32" ht="23.1" customHeight="1" x14ac:dyDescent="0.25">
      <c r="B18" s="44" t="s">
        <v>45</v>
      </c>
      <c r="C18" s="49">
        <v>37</v>
      </c>
      <c r="D18" s="49">
        <v>18</v>
      </c>
      <c r="E18" s="49">
        <v>11</v>
      </c>
      <c r="F18" s="49">
        <v>5</v>
      </c>
      <c r="G18" s="49">
        <v>0</v>
      </c>
      <c r="H18" s="49">
        <v>0</v>
      </c>
      <c r="I18" s="49">
        <v>4</v>
      </c>
      <c r="J18" s="49">
        <v>0</v>
      </c>
      <c r="K18" s="49">
        <v>0</v>
      </c>
      <c r="L18" s="49">
        <v>1</v>
      </c>
      <c r="M18" s="49">
        <v>37</v>
      </c>
      <c r="N18" s="49">
        <v>0</v>
      </c>
      <c r="O18" s="15">
        <f t="shared" si="0"/>
        <v>76</v>
      </c>
      <c r="P18" s="15">
        <f t="shared" si="1"/>
        <v>113</v>
      </c>
      <c r="R18" s="1" t="s">
        <v>14</v>
      </c>
      <c r="S18" s="17">
        <f t="shared" ref="S18:AF18" si="10">SUM(C42:C45)</f>
        <v>85</v>
      </c>
      <c r="T18" s="17">
        <f t="shared" si="10"/>
        <v>92</v>
      </c>
      <c r="U18" s="17">
        <f t="shared" si="10"/>
        <v>31</v>
      </c>
      <c r="V18" s="17">
        <f t="shared" si="10"/>
        <v>37</v>
      </c>
      <c r="W18" s="17">
        <f t="shared" si="10"/>
        <v>0</v>
      </c>
      <c r="X18" s="17">
        <f t="shared" si="10"/>
        <v>0</v>
      </c>
      <c r="Y18" s="17">
        <f t="shared" si="10"/>
        <v>23</v>
      </c>
      <c r="Z18" s="17">
        <f t="shared" si="10"/>
        <v>7</v>
      </c>
      <c r="AA18" s="17">
        <f t="shared" si="10"/>
        <v>9</v>
      </c>
      <c r="AB18" s="17">
        <f t="shared" si="10"/>
        <v>4</v>
      </c>
      <c r="AC18" s="17">
        <f t="shared" si="10"/>
        <v>119</v>
      </c>
      <c r="AD18" s="17">
        <f t="shared" si="10"/>
        <v>0</v>
      </c>
      <c r="AE18" s="30">
        <f t="shared" si="10"/>
        <v>288</v>
      </c>
      <c r="AF18" s="30">
        <f t="shared" si="10"/>
        <v>407</v>
      </c>
    </row>
    <row r="19" spans="2:32" ht="23.1" customHeight="1" x14ac:dyDescent="0.25">
      <c r="B19" s="44" t="s">
        <v>46</v>
      </c>
      <c r="C19" s="49">
        <v>35</v>
      </c>
      <c r="D19" s="49">
        <v>9</v>
      </c>
      <c r="E19" s="49">
        <v>5</v>
      </c>
      <c r="F19" s="49">
        <v>9</v>
      </c>
      <c r="G19" s="49">
        <v>0</v>
      </c>
      <c r="H19" s="49">
        <v>0</v>
      </c>
      <c r="I19" s="49">
        <v>7</v>
      </c>
      <c r="J19" s="49">
        <v>2</v>
      </c>
      <c r="K19" s="49">
        <v>0</v>
      </c>
      <c r="L19" s="49">
        <v>0</v>
      </c>
      <c r="M19" s="49">
        <v>18</v>
      </c>
      <c r="N19" s="49">
        <v>0</v>
      </c>
      <c r="O19" s="15">
        <f t="shared" si="0"/>
        <v>67</v>
      </c>
      <c r="P19" s="15">
        <f t="shared" si="1"/>
        <v>85</v>
      </c>
      <c r="R19" s="1" t="s">
        <v>15</v>
      </c>
      <c r="S19" s="17">
        <f t="shared" ref="S19:AF19" si="11">SUM(C46:C49)</f>
        <v>75</v>
      </c>
      <c r="T19" s="17">
        <f t="shared" si="11"/>
        <v>145</v>
      </c>
      <c r="U19" s="17">
        <f t="shared" si="11"/>
        <v>31</v>
      </c>
      <c r="V19" s="17">
        <f t="shared" si="11"/>
        <v>45</v>
      </c>
      <c r="W19" s="17">
        <f t="shared" si="11"/>
        <v>8</v>
      </c>
      <c r="X19" s="17">
        <f t="shared" si="11"/>
        <v>0</v>
      </c>
      <c r="Y19" s="17">
        <f t="shared" si="11"/>
        <v>32</v>
      </c>
      <c r="Z19" s="17">
        <f t="shared" si="11"/>
        <v>10</v>
      </c>
      <c r="AA19" s="17">
        <f t="shared" si="11"/>
        <v>2</v>
      </c>
      <c r="AB19" s="17">
        <f t="shared" si="11"/>
        <v>0</v>
      </c>
      <c r="AC19" s="17">
        <f t="shared" si="11"/>
        <v>146</v>
      </c>
      <c r="AD19" s="17">
        <f t="shared" si="11"/>
        <v>0</v>
      </c>
      <c r="AE19" s="30">
        <f t="shared" si="11"/>
        <v>348</v>
      </c>
      <c r="AF19" s="30">
        <f t="shared" si="11"/>
        <v>494</v>
      </c>
    </row>
    <row r="20" spans="2:32" ht="23.1" customHeight="1" x14ac:dyDescent="0.25">
      <c r="B20" s="44" t="s">
        <v>47</v>
      </c>
      <c r="C20" s="49">
        <v>42</v>
      </c>
      <c r="D20" s="49">
        <v>13</v>
      </c>
      <c r="E20" s="49">
        <v>2</v>
      </c>
      <c r="F20" s="49">
        <v>4</v>
      </c>
      <c r="G20" s="49">
        <v>0</v>
      </c>
      <c r="H20" s="49">
        <v>0</v>
      </c>
      <c r="I20" s="49">
        <v>5</v>
      </c>
      <c r="J20" s="49">
        <v>1</v>
      </c>
      <c r="K20" s="49">
        <v>2</v>
      </c>
      <c r="L20" s="49">
        <v>0</v>
      </c>
      <c r="M20" s="49">
        <v>32</v>
      </c>
      <c r="N20" s="49">
        <v>0</v>
      </c>
      <c r="O20" s="15">
        <f t="shared" si="0"/>
        <v>69</v>
      </c>
      <c r="P20" s="15">
        <f t="shared" si="1"/>
        <v>101</v>
      </c>
      <c r="R20" s="1" t="s">
        <v>16</v>
      </c>
      <c r="S20" s="17">
        <f t="shared" ref="S20:AF20" si="12">SUM(C50:C53)</f>
        <v>124</v>
      </c>
      <c r="T20" s="17">
        <f t="shared" si="12"/>
        <v>76</v>
      </c>
      <c r="U20" s="17">
        <f t="shared" si="12"/>
        <v>18</v>
      </c>
      <c r="V20" s="17">
        <f t="shared" si="12"/>
        <v>53</v>
      </c>
      <c r="W20" s="17">
        <f t="shared" si="12"/>
        <v>2</v>
      </c>
      <c r="X20" s="17">
        <f t="shared" si="12"/>
        <v>0</v>
      </c>
      <c r="Y20" s="17">
        <f t="shared" si="12"/>
        <v>42</v>
      </c>
      <c r="Z20" s="17">
        <f t="shared" si="12"/>
        <v>8</v>
      </c>
      <c r="AA20" s="17">
        <f t="shared" si="12"/>
        <v>8</v>
      </c>
      <c r="AB20" s="17">
        <f t="shared" si="12"/>
        <v>1</v>
      </c>
      <c r="AC20" s="17">
        <f t="shared" si="12"/>
        <v>131</v>
      </c>
      <c r="AD20" s="17">
        <f t="shared" si="12"/>
        <v>0</v>
      </c>
      <c r="AE20" s="30">
        <f t="shared" si="12"/>
        <v>332</v>
      </c>
      <c r="AF20" s="30">
        <f t="shared" si="12"/>
        <v>463</v>
      </c>
    </row>
    <row r="21" spans="2:32" ht="23.1" customHeight="1" x14ac:dyDescent="0.25">
      <c r="B21" s="44" t="s">
        <v>48</v>
      </c>
      <c r="C21" s="49">
        <v>35</v>
      </c>
      <c r="D21" s="49">
        <v>12</v>
      </c>
      <c r="E21" s="49">
        <v>5</v>
      </c>
      <c r="F21" s="49">
        <v>11</v>
      </c>
      <c r="G21" s="49">
        <v>0</v>
      </c>
      <c r="H21" s="49">
        <v>0</v>
      </c>
      <c r="I21" s="49">
        <v>3</v>
      </c>
      <c r="J21" s="49">
        <v>5</v>
      </c>
      <c r="K21" s="49">
        <v>1</v>
      </c>
      <c r="L21" s="49">
        <v>0</v>
      </c>
      <c r="M21" s="49">
        <v>59</v>
      </c>
      <c r="N21" s="49">
        <v>0</v>
      </c>
      <c r="O21" s="15">
        <f t="shared" si="0"/>
        <v>72</v>
      </c>
      <c r="P21" s="15">
        <f t="shared" si="1"/>
        <v>131</v>
      </c>
      <c r="R21" s="35" t="s">
        <v>20</v>
      </c>
      <c r="S21" s="33">
        <f t="shared" ref="S21:AF21" si="13">SUM(C54:C57)</f>
        <v>112</v>
      </c>
      <c r="T21" s="17">
        <f t="shared" si="13"/>
        <v>67</v>
      </c>
      <c r="U21" s="17">
        <f t="shared" si="13"/>
        <v>31</v>
      </c>
      <c r="V21" s="17">
        <f t="shared" si="13"/>
        <v>53</v>
      </c>
      <c r="W21" s="17">
        <f t="shared" si="13"/>
        <v>5</v>
      </c>
      <c r="X21" s="17">
        <f t="shared" si="13"/>
        <v>0</v>
      </c>
      <c r="Y21" s="17">
        <f t="shared" si="13"/>
        <v>17</v>
      </c>
      <c r="Z21" s="17">
        <f t="shared" si="13"/>
        <v>7</v>
      </c>
      <c r="AA21" s="17">
        <f t="shared" si="13"/>
        <v>7</v>
      </c>
      <c r="AB21" s="17">
        <f t="shared" si="13"/>
        <v>1</v>
      </c>
      <c r="AC21" s="17">
        <f t="shared" si="13"/>
        <v>79</v>
      </c>
      <c r="AD21" s="17">
        <f t="shared" si="13"/>
        <v>0</v>
      </c>
      <c r="AE21" s="30">
        <f t="shared" si="13"/>
        <v>300</v>
      </c>
      <c r="AF21" s="30">
        <f t="shared" si="13"/>
        <v>379</v>
      </c>
    </row>
    <row r="22" spans="2:32" ht="23.1" customHeight="1" x14ac:dyDescent="0.25">
      <c r="B22" s="44" t="s">
        <v>49</v>
      </c>
      <c r="C22" s="49">
        <v>21</v>
      </c>
      <c r="D22" s="49">
        <v>24</v>
      </c>
      <c r="E22" s="49">
        <v>11</v>
      </c>
      <c r="F22" s="49">
        <v>8</v>
      </c>
      <c r="G22" s="49">
        <v>0</v>
      </c>
      <c r="H22" s="49">
        <v>1</v>
      </c>
      <c r="I22" s="49">
        <v>2</v>
      </c>
      <c r="J22" s="49">
        <v>2</v>
      </c>
      <c r="K22" s="49">
        <v>2</v>
      </c>
      <c r="L22" s="49">
        <v>0</v>
      </c>
      <c r="M22" s="49">
        <v>77</v>
      </c>
      <c r="N22" s="49">
        <v>0</v>
      </c>
      <c r="O22" s="15">
        <f t="shared" si="0"/>
        <v>71</v>
      </c>
      <c r="P22" s="15">
        <f t="shared" si="1"/>
        <v>148</v>
      </c>
      <c r="R22" s="35" t="s">
        <v>146</v>
      </c>
      <c r="S22" s="33">
        <f>SUM(C58:C61)</f>
        <v>104</v>
      </c>
      <c r="T22" s="33">
        <f t="shared" ref="T22:AF22" si="14">SUM(D58:D61)</f>
        <v>70</v>
      </c>
      <c r="U22" s="33">
        <f t="shared" si="14"/>
        <v>19</v>
      </c>
      <c r="V22" s="33">
        <f t="shared" si="14"/>
        <v>58</v>
      </c>
      <c r="W22" s="33">
        <f t="shared" si="14"/>
        <v>0</v>
      </c>
      <c r="X22" s="33">
        <f t="shared" si="14"/>
        <v>0</v>
      </c>
      <c r="Y22" s="33">
        <f t="shared" si="14"/>
        <v>23</v>
      </c>
      <c r="Z22" s="33">
        <f t="shared" si="14"/>
        <v>4</v>
      </c>
      <c r="AA22" s="33">
        <f t="shared" si="14"/>
        <v>1</v>
      </c>
      <c r="AB22" s="33">
        <f t="shared" si="14"/>
        <v>0</v>
      </c>
      <c r="AC22" s="33">
        <f t="shared" si="14"/>
        <v>106</v>
      </c>
      <c r="AD22" s="33">
        <f t="shared" si="14"/>
        <v>0</v>
      </c>
      <c r="AE22" s="30">
        <f t="shared" si="14"/>
        <v>279</v>
      </c>
      <c r="AF22" s="30">
        <f t="shared" si="14"/>
        <v>385</v>
      </c>
    </row>
    <row r="23" spans="2:32" ht="23.1" customHeight="1" x14ac:dyDescent="0.25">
      <c r="B23" s="44" t="s">
        <v>50</v>
      </c>
      <c r="C23" s="49">
        <v>17</v>
      </c>
      <c r="D23" s="49">
        <v>38</v>
      </c>
      <c r="E23" s="49">
        <v>5</v>
      </c>
      <c r="F23" s="49">
        <v>10</v>
      </c>
      <c r="G23" s="49">
        <v>1</v>
      </c>
      <c r="H23" s="49">
        <v>0</v>
      </c>
      <c r="I23" s="49">
        <v>2</v>
      </c>
      <c r="J23" s="49">
        <v>4</v>
      </c>
      <c r="K23" s="49">
        <v>1</v>
      </c>
      <c r="L23" s="49">
        <v>1</v>
      </c>
      <c r="M23" s="49">
        <v>40</v>
      </c>
      <c r="N23" s="49">
        <v>0</v>
      </c>
      <c r="O23" s="15">
        <f t="shared" si="0"/>
        <v>79</v>
      </c>
      <c r="P23" s="15">
        <f t="shared" si="1"/>
        <v>119</v>
      </c>
      <c r="R23" s="35" t="s">
        <v>147</v>
      </c>
      <c r="S23" s="33">
        <f>SUM(C62:C65)</f>
        <v>94</v>
      </c>
      <c r="T23" s="33">
        <f t="shared" ref="T23:AF23" si="15">SUM(D62:D65)</f>
        <v>46</v>
      </c>
      <c r="U23" s="33">
        <f t="shared" si="15"/>
        <v>27</v>
      </c>
      <c r="V23" s="33">
        <f t="shared" si="15"/>
        <v>36</v>
      </c>
      <c r="W23" s="33">
        <f t="shared" si="15"/>
        <v>1</v>
      </c>
      <c r="X23" s="33">
        <f t="shared" si="15"/>
        <v>1</v>
      </c>
      <c r="Y23" s="33">
        <f t="shared" si="15"/>
        <v>20</v>
      </c>
      <c r="Z23" s="33">
        <f t="shared" si="15"/>
        <v>2</v>
      </c>
      <c r="AA23" s="33">
        <f t="shared" si="15"/>
        <v>2</v>
      </c>
      <c r="AB23" s="33">
        <f t="shared" si="15"/>
        <v>0</v>
      </c>
      <c r="AC23" s="33">
        <f t="shared" si="15"/>
        <v>124</v>
      </c>
      <c r="AD23" s="33">
        <f t="shared" si="15"/>
        <v>0</v>
      </c>
      <c r="AE23" s="30">
        <f t="shared" si="15"/>
        <v>229</v>
      </c>
      <c r="AF23" s="30">
        <f t="shared" si="15"/>
        <v>353</v>
      </c>
    </row>
    <row r="24" spans="2:32" ht="23.1" customHeight="1" x14ac:dyDescent="0.25">
      <c r="B24" s="44" t="s">
        <v>51</v>
      </c>
      <c r="C24" s="49">
        <v>13</v>
      </c>
      <c r="D24" s="49">
        <v>17</v>
      </c>
      <c r="E24" s="49">
        <v>6</v>
      </c>
      <c r="F24" s="49">
        <v>10</v>
      </c>
      <c r="G24" s="49">
        <v>0</v>
      </c>
      <c r="H24" s="49">
        <v>0</v>
      </c>
      <c r="I24" s="49">
        <v>1</v>
      </c>
      <c r="J24" s="49">
        <v>5</v>
      </c>
      <c r="K24" s="49">
        <v>3</v>
      </c>
      <c r="L24" s="49">
        <v>1</v>
      </c>
      <c r="M24" s="49">
        <v>44</v>
      </c>
      <c r="N24" s="49">
        <v>0</v>
      </c>
      <c r="O24" s="15">
        <f t="shared" si="0"/>
        <v>56</v>
      </c>
      <c r="P24" s="15">
        <f t="shared" si="1"/>
        <v>100</v>
      </c>
      <c r="R24" s="35" t="s">
        <v>148</v>
      </c>
      <c r="S24" s="33">
        <f>SUM(C66:C69)</f>
        <v>94</v>
      </c>
      <c r="T24" s="33">
        <f t="shared" ref="T24:AF24" si="16">SUM(D66:D69)</f>
        <v>27</v>
      </c>
      <c r="U24" s="33">
        <f t="shared" si="16"/>
        <v>22</v>
      </c>
      <c r="V24" s="33">
        <f t="shared" si="16"/>
        <v>25</v>
      </c>
      <c r="W24" s="33">
        <f t="shared" si="16"/>
        <v>1</v>
      </c>
      <c r="X24" s="33">
        <f t="shared" si="16"/>
        <v>6</v>
      </c>
      <c r="Y24" s="33">
        <f t="shared" si="16"/>
        <v>29</v>
      </c>
      <c r="Z24" s="33">
        <f t="shared" si="16"/>
        <v>6</v>
      </c>
      <c r="AA24" s="33">
        <f t="shared" si="16"/>
        <v>1</v>
      </c>
      <c r="AB24" s="33">
        <f t="shared" si="16"/>
        <v>0</v>
      </c>
      <c r="AC24" s="33">
        <f t="shared" si="16"/>
        <v>110</v>
      </c>
      <c r="AD24" s="33">
        <f t="shared" si="16"/>
        <v>0</v>
      </c>
      <c r="AE24" s="30">
        <f t="shared" si="16"/>
        <v>211</v>
      </c>
      <c r="AF24" s="30">
        <f t="shared" si="16"/>
        <v>321</v>
      </c>
    </row>
    <row r="25" spans="2:32" ht="23.1" customHeight="1" x14ac:dyDescent="0.25">
      <c r="B25" s="44" t="s">
        <v>52</v>
      </c>
      <c r="C25" s="49">
        <v>19</v>
      </c>
      <c r="D25" s="49">
        <v>22</v>
      </c>
      <c r="E25" s="49">
        <v>3</v>
      </c>
      <c r="F25" s="49">
        <v>5</v>
      </c>
      <c r="G25" s="49">
        <v>0</v>
      </c>
      <c r="H25" s="49">
        <v>0</v>
      </c>
      <c r="I25" s="49">
        <v>4</v>
      </c>
      <c r="J25" s="49">
        <v>5</v>
      </c>
      <c r="K25" s="49">
        <v>1</v>
      </c>
      <c r="L25" s="49">
        <v>2</v>
      </c>
      <c r="M25" s="49">
        <v>43</v>
      </c>
      <c r="N25" s="49">
        <v>0</v>
      </c>
      <c r="O25" s="15">
        <f t="shared" si="0"/>
        <v>61</v>
      </c>
      <c r="P25" s="15">
        <f t="shared" si="1"/>
        <v>104</v>
      </c>
      <c r="R25" s="35" t="s">
        <v>149</v>
      </c>
      <c r="S25" s="33">
        <f>SUM(C70:C73)</f>
        <v>54</v>
      </c>
      <c r="T25" s="33">
        <f t="shared" ref="T25:AF25" si="17">SUM(D70:D73)</f>
        <v>37</v>
      </c>
      <c r="U25" s="33">
        <f t="shared" si="17"/>
        <v>16</v>
      </c>
      <c r="V25" s="33">
        <f t="shared" si="17"/>
        <v>16</v>
      </c>
      <c r="W25" s="33">
        <f t="shared" si="17"/>
        <v>0</v>
      </c>
      <c r="X25" s="33">
        <f t="shared" si="17"/>
        <v>2</v>
      </c>
      <c r="Y25" s="33">
        <f t="shared" si="17"/>
        <v>12</v>
      </c>
      <c r="Z25" s="33">
        <f t="shared" si="17"/>
        <v>2</v>
      </c>
      <c r="AA25" s="33">
        <f t="shared" si="17"/>
        <v>2</v>
      </c>
      <c r="AB25" s="33">
        <f t="shared" si="17"/>
        <v>0</v>
      </c>
      <c r="AC25" s="33">
        <f t="shared" si="17"/>
        <v>44</v>
      </c>
      <c r="AD25" s="33">
        <f t="shared" si="17"/>
        <v>0</v>
      </c>
      <c r="AE25" s="30">
        <f t="shared" si="17"/>
        <v>141</v>
      </c>
      <c r="AF25" s="30">
        <f t="shared" si="17"/>
        <v>185</v>
      </c>
    </row>
    <row r="26" spans="2:32" ht="23.1" customHeight="1" x14ac:dyDescent="0.25">
      <c r="B26" s="44" t="s">
        <v>53</v>
      </c>
      <c r="C26" s="49">
        <v>15</v>
      </c>
      <c r="D26" s="49">
        <v>16</v>
      </c>
      <c r="E26" s="49">
        <v>4</v>
      </c>
      <c r="F26" s="49">
        <v>9</v>
      </c>
      <c r="G26" s="49">
        <v>1</v>
      </c>
      <c r="H26" s="49">
        <v>1</v>
      </c>
      <c r="I26" s="49">
        <v>3</v>
      </c>
      <c r="J26" s="49">
        <v>2</v>
      </c>
      <c r="K26" s="49">
        <v>2</v>
      </c>
      <c r="L26" s="49">
        <v>0</v>
      </c>
      <c r="M26" s="49">
        <v>34</v>
      </c>
      <c r="N26" s="49">
        <v>0</v>
      </c>
      <c r="O26" s="15">
        <f t="shared" si="0"/>
        <v>53</v>
      </c>
      <c r="P26" s="15">
        <f t="shared" si="1"/>
        <v>87</v>
      </c>
      <c r="R26" s="35" t="s">
        <v>150</v>
      </c>
      <c r="S26" s="33">
        <f>SUM(C74:C77)</f>
        <v>26</v>
      </c>
      <c r="T26" s="33">
        <f t="shared" ref="T26:AF26" si="18">SUM(D74:D77)</f>
        <v>7</v>
      </c>
      <c r="U26" s="33">
        <f t="shared" si="18"/>
        <v>4</v>
      </c>
      <c r="V26" s="33">
        <f t="shared" si="18"/>
        <v>7</v>
      </c>
      <c r="W26" s="33">
        <f t="shared" si="18"/>
        <v>0</v>
      </c>
      <c r="X26" s="33">
        <f t="shared" si="18"/>
        <v>0</v>
      </c>
      <c r="Y26" s="33">
        <f t="shared" si="18"/>
        <v>6</v>
      </c>
      <c r="Z26" s="33">
        <f t="shared" si="18"/>
        <v>1</v>
      </c>
      <c r="AA26" s="33">
        <f t="shared" si="18"/>
        <v>1</v>
      </c>
      <c r="AB26" s="33">
        <f t="shared" si="18"/>
        <v>1</v>
      </c>
      <c r="AC26" s="33">
        <f t="shared" si="18"/>
        <v>32</v>
      </c>
      <c r="AD26" s="33">
        <f t="shared" si="18"/>
        <v>0</v>
      </c>
      <c r="AE26" s="30">
        <f t="shared" si="18"/>
        <v>53</v>
      </c>
      <c r="AF26" s="30">
        <f t="shared" si="18"/>
        <v>85</v>
      </c>
    </row>
    <row r="27" spans="2:32" ht="23.1" customHeight="1" x14ac:dyDescent="0.25">
      <c r="B27" s="44" t="s">
        <v>54</v>
      </c>
      <c r="C27" s="49">
        <v>40</v>
      </c>
      <c r="D27" s="49">
        <v>6</v>
      </c>
      <c r="E27" s="49">
        <v>6</v>
      </c>
      <c r="F27" s="49">
        <v>8</v>
      </c>
      <c r="G27" s="49">
        <v>0</v>
      </c>
      <c r="H27" s="49">
        <v>0</v>
      </c>
      <c r="I27" s="49">
        <v>5</v>
      </c>
      <c r="J27" s="49">
        <v>1</v>
      </c>
      <c r="K27" s="49">
        <v>2</v>
      </c>
      <c r="L27" s="49">
        <v>0</v>
      </c>
      <c r="M27" s="49">
        <v>32</v>
      </c>
      <c r="N27" s="49">
        <v>0</v>
      </c>
      <c r="O27" s="15">
        <f t="shared" si="0"/>
        <v>68</v>
      </c>
      <c r="P27" s="15">
        <f t="shared" si="1"/>
        <v>100</v>
      </c>
      <c r="R27" s="35" t="s">
        <v>151</v>
      </c>
      <c r="S27" s="33">
        <f>SUM(C78:C81)</f>
        <v>17</v>
      </c>
      <c r="T27" s="33">
        <f t="shared" ref="T27:AF27" si="19">SUM(D78:D81)</f>
        <v>1</v>
      </c>
      <c r="U27" s="33">
        <f t="shared" si="19"/>
        <v>1</v>
      </c>
      <c r="V27" s="33">
        <f t="shared" si="19"/>
        <v>2</v>
      </c>
      <c r="W27" s="33">
        <f t="shared" si="19"/>
        <v>0</v>
      </c>
      <c r="X27" s="33">
        <f t="shared" si="19"/>
        <v>0</v>
      </c>
      <c r="Y27" s="33">
        <f t="shared" si="19"/>
        <v>8</v>
      </c>
      <c r="Z27" s="33">
        <f t="shared" si="19"/>
        <v>1</v>
      </c>
      <c r="AA27" s="33">
        <f t="shared" si="19"/>
        <v>0</v>
      </c>
      <c r="AB27" s="33">
        <f t="shared" si="19"/>
        <v>0</v>
      </c>
      <c r="AC27" s="33">
        <f t="shared" si="19"/>
        <v>25</v>
      </c>
      <c r="AD27" s="33">
        <f t="shared" si="19"/>
        <v>0</v>
      </c>
      <c r="AE27" s="30">
        <f t="shared" si="19"/>
        <v>30</v>
      </c>
      <c r="AF27" s="30">
        <f t="shared" si="19"/>
        <v>55</v>
      </c>
    </row>
    <row r="28" spans="2:32" ht="23.1" customHeight="1" x14ac:dyDescent="0.25">
      <c r="B28" s="44" t="s">
        <v>55</v>
      </c>
      <c r="C28" s="49">
        <v>32</v>
      </c>
      <c r="D28" s="49">
        <v>10</v>
      </c>
      <c r="E28" s="49">
        <v>8</v>
      </c>
      <c r="F28" s="49">
        <v>9</v>
      </c>
      <c r="G28" s="49">
        <v>0</v>
      </c>
      <c r="H28" s="49">
        <v>1</v>
      </c>
      <c r="I28" s="49">
        <v>5</v>
      </c>
      <c r="J28" s="49">
        <v>1</v>
      </c>
      <c r="K28" s="49">
        <v>5</v>
      </c>
      <c r="L28" s="49">
        <v>1</v>
      </c>
      <c r="M28" s="49">
        <v>31</v>
      </c>
      <c r="N28" s="49">
        <v>0</v>
      </c>
      <c r="O28" s="15">
        <f t="shared" si="0"/>
        <v>72</v>
      </c>
      <c r="P28" s="15">
        <f t="shared" si="1"/>
        <v>103</v>
      </c>
      <c r="R28" s="35" t="s">
        <v>152</v>
      </c>
      <c r="S28" s="33">
        <f>SUM(C82:C85)</f>
        <v>14</v>
      </c>
      <c r="T28" s="33">
        <f t="shared" ref="T28:AF28" si="20">SUM(D82:D85)</f>
        <v>3</v>
      </c>
      <c r="U28" s="33">
        <f t="shared" si="20"/>
        <v>3</v>
      </c>
      <c r="V28" s="33">
        <f t="shared" si="20"/>
        <v>2</v>
      </c>
      <c r="W28" s="33">
        <f t="shared" si="20"/>
        <v>0</v>
      </c>
      <c r="X28" s="33">
        <f t="shared" si="20"/>
        <v>0</v>
      </c>
      <c r="Y28" s="33">
        <f t="shared" si="20"/>
        <v>6</v>
      </c>
      <c r="Z28" s="33">
        <f t="shared" si="20"/>
        <v>2</v>
      </c>
      <c r="AA28" s="33">
        <f t="shared" si="20"/>
        <v>2</v>
      </c>
      <c r="AB28" s="33">
        <f t="shared" si="20"/>
        <v>0</v>
      </c>
      <c r="AC28" s="33">
        <f t="shared" si="20"/>
        <v>23</v>
      </c>
      <c r="AD28" s="33">
        <f t="shared" si="20"/>
        <v>0</v>
      </c>
      <c r="AE28" s="30">
        <f t="shared" si="20"/>
        <v>32</v>
      </c>
      <c r="AF28" s="30">
        <f t="shared" si="20"/>
        <v>55</v>
      </c>
    </row>
    <row r="29" spans="2:32" ht="23.1" customHeight="1" x14ac:dyDescent="0.25">
      <c r="B29" s="44" t="s">
        <v>56</v>
      </c>
      <c r="C29" s="49">
        <v>25</v>
      </c>
      <c r="D29" s="49">
        <v>8</v>
      </c>
      <c r="E29" s="49">
        <v>8</v>
      </c>
      <c r="F29" s="49">
        <v>8</v>
      </c>
      <c r="G29" s="49">
        <v>1</v>
      </c>
      <c r="H29" s="49">
        <v>0</v>
      </c>
      <c r="I29" s="49">
        <v>5</v>
      </c>
      <c r="J29" s="49">
        <v>3</v>
      </c>
      <c r="K29" s="49">
        <v>2</v>
      </c>
      <c r="L29" s="49">
        <v>1</v>
      </c>
      <c r="M29" s="49">
        <v>30</v>
      </c>
      <c r="N29" s="49">
        <v>0</v>
      </c>
      <c r="O29" s="15">
        <f t="shared" si="0"/>
        <v>61</v>
      </c>
      <c r="P29" s="15">
        <f t="shared" si="1"/>
        <v>91</v>
      </c>
      <c r="R29" s="35" t="s">
        <v>153</v>
      </c>
      <c r="S29" s="33">
        <f>SUM(C86:C89)</f>
        <v>2</v>
      </c>
      <c r="T29" s="33">
        <f t="shared" ref="T29:AF29" si="21">SUM(D86:D89)</f>
        <v>1</v>
      </c>
      <c r="U29" s="33">
        <f t="shared" si="21"/>
        <v>1</v>
      </c>
      <c r="V29" s="33">
        <f t="shared" si="21"/>
        <v>0</v>
      </c>
      <c r="W29" s="33">
        <f t="shared" si="21"/>
        <v>0</v>
      </c>
      <c r="X29" s="33">
        <f t="shared" si="21"/>
        <v>0</v>
      </c>
      <c r="Y29" s="33">
        <f t="shared" si="21"/>
        <v>5</v>
      </c>
      <c r="Z29" s="33">
        <f t="shared" si="21"/>
        <v>3</v>
      </c>
      <c r="AA29" s="33">
        <f t="shared" si="21"/>
        <v>1</v>
      </c>
      <c r="AB29" s="33">
        <f t="shared" si="21"/>
        <v>0</v>
      </c>
      <c r="AC29" s="33">
        <f t="shared" si="21"/>
        <v>5</v>
      </c>
      <c r="AD29" s="33">
        <f t="shared" si="21"/>
        <v>0</v>
      </c>
      <c r="AE29" s="30">
        <f t="shared" si="21"/>
        <v>13</v>
      </c>
      <c r="AF29" s="30">
        <f t="shared" si="21"/>
        <v>18</v>
      </c>
    </row>
    <row r="30" spans="2:32" ht="23.1" customHeight="1" x14ac:dyDescent="0.25">
      <c r="B30" s="44" t="s">
        <v>57</v>
      </c>
      <c r="C30" s="49">
        <v>24</v>
      </c>
      <c r="D30" s="49">
        <v>8</v>
      </c>
      <c r="E30" s="49">
        <v>7</v>
      </c>
      <c r="F30" s="49">
        <v>7</v>
      </c>
      <c r="G30" s="49">
        <v>0</v>
      </c>
      <c r="H30" s="49">
        <v>0</v>
      </c>
      <c r="I30" s="49">
        <v>2</v>
      </c>
      <c r="J30" s="49">
        <v>1</v>
      </c>
      <c r="K30" s="49">
        <v>1</v>
      </c>
      <c r="L30" s="49">
        <v>0</v>
      </c>
      <c r="M30" s="49">
        <v>26</v>
      </c>
      <c r="N30" s="49">
        <v>0</v>
      </c>
      <c r="O30" s="15">
        <f t="shared" si="0"/>
        <v>50</v>
      </c>
      <c r="P30" s="15">
        <f t="shared" si="1"/>
        <v>76</v>
      </c>
      <c r="R30" s="35" t="s">
        <v>154</v>
      </c>
      <c r="S30" s="33">
        <f>SUM(C90:C93)</f>
        <v>3</v>
      </c>
      <c r="T30" s="33">
        <f t="shared" ref="T30:AF30" si="22">SUM(D90:D93)</f>
        <v>1</v>
      </c>
      <c r="U30" s="33">
        <f t="shared" si="22"/>
        <v>0</v>
      </c>
      <c r="V30" s="33">
        <f t="shared" si="22"/>
        <v>1</v>
      </c>
      <c r="W30" s="33">
        <f t="shared" si="22"/>
        <v>0</v>
      </c>
      <c r="X30" s="33">
        <f t="shared" si="22"/>
        <v>0</v>
      </c>
      <c r="Y30" s="33">
        <f t="shared" si="22"/>
        <v>3</v>
      </c>
      <c r="Z30" s="33">
        <f t="shared" si="22"/>
        <v>1</v>
      </c>
      <c r="AA30" s="33">
        <f t="shared" si="22"/>
        <v>1</v>
      </c>
      <c r="AB30" s="33">
        <f t="shared" si="22"/>
        <v>0</v>
      </c>
      <c r="AC30" s="33">
        <f t="shared" si="22"/>
        <v>3</v>
      </c>
      <c r="AD30" s="33">
        <f t="shared" si="22"/>
        <v>0</v>
      </c>
      <c r="AE30" s="30">
        <f t="shared" si="22"/>
        <v>10</v>
      </c>
      <c r="AF30" s="30">
        <f t="shared" si="22"/>
        <v>13</v>
      </c>
    </row>
    <row r="31" spans="2:32" ht="23.1" customHeight="1" x14ac:dyDescent="0.25">
      <c r="B31" s="45" t="s">
        <v>58</v>
      </c>
      <c r="C31" s="49">
        <v>35</v>
      </c>
      <c r="D31" s="49">
        <v>14</v>
      </c>
      <c r="E31" s="49">
        <v>8</v>
      </c>
      <c r="F31" s="49">
        <v>8</v>
      </c>
      <c r="G31" s="49">
        <v>2</v>
      </c>
      <c r="H31" s="49">
        <v>0</v>
      </c>
      <c r="I31" s="49">
        <v>9</v>
      </c>
      <c r="J31" s="49">
        <v>2</v>
      </c>
      <c r="K31" s="49">
        <v>1</v>
      </c>
      <c r="L31" s="49">
        <v>0</v>
      </c>
      <c r="M31" s="49">
        <v>21</v>
      </c>
      <c r="N31" s="49">
        <v>0</v>
      </c>
      <c r="O31" s="15">
        <f t="shared" si="0"/>
        <v>79</v>
      </c>
      <c r="P31" s="15">
        <f t="shared" si="1"/>
        <v>100</v>
      </c>
      <c r="R31" s="35" t="s">
        <v>155</v>
      </c>
      <c r="S31" s="33">
        <f>SUM(C94:C97)</f>
        <v>4</v>
      </c>
      <c r="T31" s="33">
        <f t="shared" ref="T31:AF31" si="23">SUM(D94:D97)</f>
        <v>2</v>
      </c>
      <c r="U31" s="33">
        <f t="shared" si="23"/>
        <v>4</v>
      </c>
      <c r="V31" s="33">
        <f t="shared" si="23"/>
        <v>4</v>
      </c>
      <c r="W31" s="33">
        <f t="shared" si="23"/>
        <v>0</v>
      </c>
      <c r="X31" s="33">
        <f t="shared" si="23"/>
        <v>0</v>
      </c>
      <c r="Y31" s="33">
        <f t="shared" si="23"/>
        <v>3</v>
      </c>
      <c r="Z31" s="33">
        <f t="shared" si="23"/>
        <v>1</v>
      </c>
      <c r="AA31" s="33">
        <f t="shared" si="23"/>
        <v>0</v>
      </c>
      <c r="AB31" s="33">
        <f t="shared" si="23"/>
        <v>0</v>
      </c>
      <c r="AC31" s="33">
        <f t="shared" si="23"/>
        <v>7</v>
      </c>
      <c r="AD31" s="33">
        <f t="shared" si="23"/>
        <v>0</v>
      </c>
      <c r="AE31" s="30">
        <f t="shared" si="23"/>
        <v>18</v>
      </c>
      <c r="AF31" s="30">
        <f t="shared" si="23"/>
        <v>25</v>
      </c>
    </row>
    <row r="32" spans="2:32" ht="23.1" customHeight="1" x14ac:dyDescent="0.25">
      <c r="B32" s="45" t="s">
        <v>59</v>
      </c>
      <c r="C32" s="49">
        <v>31</v>
      </c>
      <c r="D32" s="49">
        <v>12</v>
      </c>
      <c r="E32" s="49">
        <v>12</v>
      </c>
      <c r="F32" s="49">
        <v>12</v>
      </c>
      <c r="G32" s="49">
        <v>0</v>
      </c>
      <c r="H32" s="49">
        <v>0</v>
      </c>
      <c r="I32" s="49">
        <v>4</v>
      </c>
      <c r="J32" s="49">
        <v>0</v>
      </c>
      <c r="K32" s="49">
        <v>0</v>
      </c>
      <c r="L32" s="49">
        <v>0</v>
      </c>
      <c r="M32" s="49">
        <v>25</v>
      </c>
      <c r="N32" s="49">
        <v>0</v>
      </c>
      <c r="O32" s="15">
        <f t="shared" si="0"/>
        <v>71</v>
      </c>
      <c r="P32" s="15">
        <f t="shared" si="1"/>
        <v>96</v>
      </c>
      <c r="R32" s="32" t="s">
        <v>156</v>
      </c>
      <c r="S32" s="33">
        <f>SUM(C98:C101)</f>
        <v>63</v>
      </c>
      <c r="T32" s="33">
        <f t="shared" ref="T32:AF32" si="24">SUM(D98:D101)</f>
        <v>21</v>
      </c>
      <c r="U32" s="33">
        <f t="shared" si="24"/>
        <v>6</v>
      </c>
      <c r="V32" s="33">
        <f t="shared" si="24"/>
        <v>39</v>
      </c>
      <c r="W32" s="33">
        <f t="shared" si="24"/>
        <v>2</v>
      </c>
      <c r="X32" s="33">
        <f t="shared" si="24"/>
        <v>0</v>
      </c>
      <c r="Y32" s="33">
        <f t="shared" si="24"/>
        <v>10</v>
      </c>
      <c r="Z32" s="33">
        <f t="shared" si="24"/>
        <v>2</v>
      </c>
      <c r="AA32" s="33">
        <f t="shared" si="24"/>
        <v>1</v>
      </c>
      <c r="AB32" s="33">
        <f t="shared" si="24"/>
        <v>0</v>
      </c>
      <c r="AC32" s="33">
        <f t="shared" si="24"/>
        <v>23</v>
      </c>
      <c r="AD32" s="33">
        <f t="shared" si="24"/>
        <v>0</v>
      </c>
      <c r="AE32" s="30">
        <f t="shared" si="24"/>
        <v>144</v>
      </c>
      <c r="AF32" s="30">
        <f t="shared" si="24"/>
        <v>167</v>
      </c>
    </row>
    <row r="33" spans="2:32" ht="23.1" customHeight="1" x14ac:dyDescent="0.25">
      <c r="B33" s="44" t="s">
        <v>60</v>
      </c>
      <c r="C33" s="49">
        <v>19</v>
      </c>
      <c r="D33" s="49">
        <v>11</v>
      </c>
      <c r="E33" s="49">
        <v>5</v>
      </c>
      <c r="F33" s="49">
        <v>7</v>
      </c>
      <c r="G33" s="49">
        <v>0</v>
      </c>
      <c r="H33" s="49">
        <v>0</v>
      </c>
      <c r="I33" s="49">
        <v>6</v>
      </c>
      <c r="J33" s="49">
        <v>3</v>
      </c>
      <c r="K33" s="49">
        <v>1</v>
      </c>
      <c r="L33" s="49">
        <v>0</v>
      </c>
      <c r="M33" s="49">
        <v>19</v>
      </c>
      <c r="N33" s="49">
        <v>0</v>
      </c>
      <c r="O33" s="15">
        <f t="shared" si="0"/>
        <v>52</v>
      </c>
      <c r="P33" s="15">
        <f t="shared" si="1"/>
        <v>71</v>
      </c>
      <c r="R33" s="32" t="s">
        <v>157</v>
      </c>
      <c r="S33" s="33">
        <f>SUM(C102:C105)</f>
        <v>182</v>
      </c>
      <c r="T33" s="33">
        <f t="shared" ref="T33:AF33" si="25">SUM(D102:D105)</f>
        <v>100</v>
      </c>
      <c r="U33" s="33">
        <f t="shared" si="25"/>
        <v>20</v>
      </c>
      <c r="V33" s="33">
        <f t="shared" si="25"/>
        <v>65</v>
      </c>
      <c r="W33" s="33">
        <f t="shared" si="25"/>
        <v>2</v>
      </c>
      <c r="X33" s="33">
        <f t="shared" si="25"/>
        <v>0</v>
      </c>
      <c r="Y33" s="33">
        <f t="shared" si="25"/>
        <v>6</v>
      </c>
      <c r="Z33" s="33">
        <f t="shared" si="25"/>
        <v>2</v>
      </c>
      <c r="AA33" s="33">
        <f t="shared" si="25"/>
        <v>3</v>
      </c>
      <c r="AB33" s="33">
        <f t="shared" si="25"/>
        <v>0</v>
      </c>
      <c r="AC33" s="33">
        <f t="shared" si="25"/>
        <v>55</v>
      </c>
      <c r="AD33" s="33">
        <f t="shared" si="25"/>
        <v>0</v>
      </c>
      <c r="AE33" s="30">
        <f t="shared" si="25"/>
        <v>380</v>
      </c>
      <c r="AF33" s="30">
        <f t="shared" si="25"/>
        <v>435</v>
      </c>
    </row>
    <row r="34" spans="2:32" ht="23.1" customHeight="1" x14ac:dyDescent="0.25">
      <c r="B34" s="45" t="s">
        <v>61</v>
      </c>
      <c r="C34" s="49">
        <v>25</v>
      </c>
      <c r="D34" s="49">
        <v>17</v>
      </c>
      <c r="E34" s="49">
        <v>4</v>
      </c>
      <c r="F34" s="49">
        <v>5</v>
      </c>
      <c r="G34" s="49">
        <v>0</v>
      </c>
      <c r="H34" s="49">
        <v>0</v>
      </c>
      <c r="I34" s="49">
        <v>4</v>
      </c>
      <c r="J34" s="49">
        <v>1</v>
      </c>
      <c r="K34" s="49">
        <v>3</v>
      </c>
      <c r="L34" s="49">
        <v>0</v>
      </c>
      <c r="M34" s="49">
        <v>25</v>
      </c>
      <c r="N34" s="49">
        <v>0</v>
      </c>
      <c r="O34" s="15">
        <f t="shared" si="0"/>
        <v>59</v>
      </c>
      <c r="P34" s="15">
        <f t="shared" si="1"/>
        <v>84</v>
      </c>
      <c r="R34" s="37" t="s">
        <v>90</v>
      </c>
      <c r="S34" s="38">
        <f t="shared" ref="S34:AF34" si="26">MAX(S10:S12)</f>
        <v>167</v>
      </c>
      <c r="T34" s="38">
        <f t="shared" si="26"/>
        <v>80</v>
      </c>
      <c r="U34" s="38">
        <f t="shared" si="26"/>
        <v>23</v>
      </c>
      <c r="V34" s="38">
        <f t="shared" si="26"/>
        <v>47</v>
      </c>
      <c r="W34" s="38">
        <f t="shared" si="26"/>
        <v>1</v>
      </c>
      <c r="X34" s="38">
        <f t="shared" si="26"/>
        <v>0</v>
      </c>
      <c r="Y34" s="38">
        <f t="shared" si="26"/>
        <v>26</v>
      </c>
      <c r="Z34" s="38">
        <f t="shared" si="26"/>
        <v>8</v>
      </c>
      <c r="AA34" s="38">
        <f t="shared" si="26"/>
        <v>4</v>
      </c>
      <c r="AB34" s="38">
        <f t="shared" si="26"/>
        <v>3</v>
      </c>
      <c r="AC34" s="38">
        <f t="shared" si="26"/>
        <v>184</v>
      </c>
      <c r="AD34" s="38">
        <f t="shared" si="26"/>
        <v>0</v>
      </c>
      <c r="AE34" s="39">
        <f t="shared" si="26"/>
        <v>343</v>
      </c>
      <c r="AF34" s="39">
        <f t="shared" si="26"/>
        <v>527</v>
      </c>
    </row>
    <row r="35" spans="2:32" ht="23.1" customHeight="1" x14ac:dyDescent="0.25">
      <c r="B35" s="45" t="s">
        <v>62</v>
      </c>
      <c r="C35" s="49">
        <v>21</v>
      </c>
      <c r="D35" s="49">
        <v>10</v>
      </c>
      <c r="E35" s="49">
        <v>7</v>
      </c>
      <c r="F35" s="49">
        <v>6</v>
      </c>
      <c r="G35" s="49">
        <v>1</v>
      </c>
      <c r="H35" s="49">
        <v>0</v>
      </c>
      <c r="I35" s="49">
        <v>7</v>
      </c>
      <c r="J35" s="49">
        <v>1</v>
      </c>
      <c r="K35" s="49">
        <v>1</v>
      </c>
      <c r="L35" s="49">
        <v>0</v>
      </c>
      <c r="M35" s="49">
        <v>26</v>
      </c>
      <c r="N35" s="49">
        <v>0</v>
      </c>
      <c r="O35" s="15">
        <f t="shared" si="0"/>
        <v>54</v>
      </c>
      <c r="P35" s="15">
        <f t="shared" si="1"/>
        <v>80</v>
      </c>
      <c r="R35" s="37" t="s">
        <v>91</v>
      </c>
      <c r="S35" s="38">
        <f t="shared" ref="S35:AF35" si="27">MAX(S13:S18)</f>
        <v>112</v>
      </c>
      <c r="T35" s="38">
        <f t="shared" si="27"/>
        <v>101</v>
      </c>
      <c r="U35" s="38">
        <f t="shared" si="27"/>
        <v>32</v>
      </c>
      <c r="V35" s="38">
        <f t="shared" si="27"/>
        <v>37</v>
      </c>
      <c r="W35" s="38">
        <f t="shared" si="27"/>
        <v>2</v>
      </c>
      <c r="X35" s="38">
        <f t="shared" si="27"/>
        <v>2</v>
      </c>
      <c r="Y35" s="38">
        <f t="shared" si="27"/>
        <v>25</v>
      </c>
      <c r="Z35" s="38">
        <f t="shared" si="27"/>
        <v>16</v>
      </c>
      <c r="AA35" s="38">
        <f t="shared" si="27"/>
        <v>11</v>
      </c>
      <c r="AB35" s="38">
        <f t="shared" si="27"/>
        <v>4</v>
      </c>
      <c r="AC35" s="38">
        <f t="shared" si="27"/>
        <v>204</v>
      </c>
      <c r="AD35" s="38">
        <f t="shared" si="27"/>
        <v>0</v>
      </c>
      <c r="AE35" s="39">
        <f t="shared" si="27"/>
        <v>288</v>
      </c>
      <c r="AF35" s="39">
        <f t="shared" si="27"/>
        <v>471</v>
      </c>
    </row>
    <row r="36" spans="2:32" ht="23.1" customHeight="1" x14ac:dyDescent="0.25">
      <c r="B36" s="45" t="s">
        <v>63</v>
      </c>
      <c r="C36" s="49">
        <v>45</v>
      </c>
      <c r="D36" s="49">
        <v>12</v>
      </c>
      <c r="E36" s="49">
        <v>6</v>
      </c>
      <c r="F36" s="49">
        <v>10</v>
      </c>
      <c r="G36" s="49">
        <v>1</v>
      </c>
      <c r="H36" s="49">
        <v>0</v>
      </c>
      <c r="I36" s="49">
        <v>11</v>
      </c>
      <c r="J36" s="49">
        <v>1</v>
      </c>
      <c r="K36" s="49">
        <v>3</v>
      </c>
      <c r="L36" s="49">
        <v>1</v>
      </c>
      <c r="M36" s="49">
        <v>35</v>
      </c>
      <c r="N36" s="49">
        <v>0</v>
      </c>
      <c r="O36" s="15">
        <f t="shared" si="0"/>
        <v>90</v>
      </c>
      <c r="P36" s="15">
        <f t="shared" si="1"/>
        <v>125</v>
      </c>
      <c r="R36" s="37" t="s">
        <v>92</v>
      </c>
      <c r="S36" s="38">
        <f t="shared" ref="S36:AF36" si="28">MAX(S19:S21)</f>
        <v>124</v>
      </c>
      <c r="T36" s="38">
        <f t="shared" si="28"/>
        <v>145</v>
      </c>
      <c r="U36" s="38">
        <f t="shared" si="28"/>
        <v>31</v>
      </c>
      <c r="V36" s="38">
        <f t="shared" si="28"/>
        <v>53</v>
      </c>
      <c r="W36" s="38">
        <f t="shared" si="28"/>
        <v>8</v>
      </c>
      <c r="X36" s="38">
        <f t="shared" si="28"/>
        <v>0</v>
      </c>
      <c r="Y36" s="38">
        <f t="shared" si="28"/>
        <v>42</v>
      </c>
      <c r="Z36" s="38">
        <f t="shared" si="28"/>
        <v>10</v>
      </c>
      <c r="AA36" s="38">
        <f t="shared" si="28"/>
        <v>8</v>
      </c>
      <c r="AB36" s="38">
        <f t="shared" si="28"/>
        <v>1</v>
      </c>
      <c r="AC36" s="38">
        <f t="shared" si="28"/>
        <v>146</v>
      </c>
      <c r="AD36" s="38">
        <f t="shared" si="28"/>
        <v>0</v>
      </c>
      <c r="AE36" s="39">
        <f t="shared" si="28"/>
        <v>348</v>
      </c>
      <c r="AF36" s="39">
        <f t="shared" si="28"/>
        <v>494</v>
      </c>
    </row>
    <row r="37" spans="2:32" ht="23.1" customHeight="1" x14ac:dyDescent="0.25">
      <c r="B37" s="44" t="s">
        <v>64</v>
      </c>
      <c r="C37" s="49">
        <v>21</v>
      </c>
      <c r="D37" s="49">
        <v>7</v>
      </c>
      <c r="E37" s="49">
        <v>3</v>
      </c>
      <c r="F37" s="49">
        <v>6</v>
      </c>
      <c r="G37" s="49">
        <v>0</v>
      </c>
      <c r="H37" s="49">
        <v>0</v>
      </c>
      <c r="I37" s="49">
        <v>3</v>
      </c>
      <c r="J37" s="49">
        <v>0</v>
      </c>
      <c r="K37" s="49">
        <v>0</v>
      </c>
      <c r="L37" s="49">
        <v>0</v>
      </c>
      <c r="M37" s="49">
        <v>12</v>
      </c>
      <c r="N37" s="49">
        <v>0</v>
      </c>
      <c r="O37" s="15">
        <f t="shared" si="0"/>
        <v>40</v>
      </c>
      <c r="P37" s="15">
        <f t="shared" si="1"/>
        <v>52</v>
      </c>
      <c r="R37" s="36" t="s">
        <v>85</v>
      </c>
      <c r="S37" s="34">
        <f t="shared" ref="S37:AF37" si="29">SUM(S10:S12)</f>
        <v>470</v>
      </c>
      <c r="T37" s="16">
        <f t="shared" si="29"/>
        <v>209</v>
      </c>
      <c r="U37" s="16">
        <f t="shared" si="29"/>
        <v>61</v>
      </c>
      <c r="V37" s="16">
        <f t="shared" si="29"/>
        <v>118</v>
      </c>
      <c r="W37" s="16">
        <f t="shared" si="29"/>
        <v>2</v>
      </c>
      <c r="X37" s="16">
        <f t="shared" si="29"/>
        <v>0</v>
      </c>
      <c r="Y37" s="16">
        <f t="shared" si="29"/>
        <v>62</v>
      </c>
      <c r="Z37" s="16">
        <f t="shared" si="29"/>
        <v>10</v>
      </c>
      <c r="AA37" s="16">
        <f t="shared" si="29"/>
        <v>7</v>
      </c>
      <c r="AB37" s="16">
        <f t="shared" si="29"/>
        <v>4</v>
      </c>
      <c r="AC37" s="16">
        <f t="shared" si="29"/>
        <v>507</v>
      </c>
      <c r="AD37" s="16">
        <f t="shared" si="29"/>
        <v>0</v>
      </c>
      <c r="AE37" s="31">
        <f t="shared" si="29"/>
        <v>943</v>
      </c>
      <c r="AF37" s="31">
        <f t="shared" si="29"/>
        <v>1450</v>
      </c>
    </row>
    <row r="38" spans="2:32" ht="23.1" customHeight="1" x14ac:dyDescent="0.25">
      <c r="B38" s="45" t="s">
        <v>65</v>
      </c>
      <c r="C38" s="49">
        <v>27</v>
      </c>
      <c r="D38" s="49">
        <v>8</v>
      </c>
      <c r="E38" s="49">
        <v>4</v>
      </c>
      <c r="F38" s="49">
        <v>4</v>
      </c>
      <c r="G38" s="49">
        <v>0</v>
      </c>
      <c r="H38" s="49">
        <v>0</v>
      </c>
      <c r="I38" s="49">
        <v>3</v>
      </c>
      <c r="J38" s="49">
        <v>2</v>
      </c>
      <c r="K38" s="49">
        <v>1</v>
      </c>
      <c r="L38" s="49">
        <v>2</v>
      </c>
      <c r="M38" s="49">
        <v>7</v>
      </c>
      <c r="N38" s="49">
        <v>0</v>
      </c>
      <c r="O38" s="15">
        <f t="shared" si="0"/>
        <v>51</v>
      </c>
      <c r="P38" s="15">
        <f t="shared" si="1"/>
        <v>58</v>
      </c>
      <c r="R38" s="27" t="s">
        <v>86</v>
      </c>
      <c r="S38" s="16">
        <f t="shared" ref="S38:AF38" si="30">SUM(S13:S18)</f>
        <v>564</v>
      </c>
      <c r="T38" s="16">
        <f t="shared" si="30"/>
        <v>370</v>
      </c>
      <c r="U38" s="16">
        <f t="shared" si="30"/>
        <v>157</v>
      </c>
      <c r="V38" s="16">
        <f t="shared" si="30"/>
        <v>190</v>
      </c>
      <c r="W38" s="16">
        <f t="shared" si="30"/>
        <v>7</v>
      </c>
      <c r="X38" s="16">
        <f t="shared" si="30"/>
        <v>3</v>
      </c>
      <c r="Y38" s="16">
        <f t="shared" si="30"/>
        <v>117</v>
      </c>
      <c r="Z38" s="16">
        <f t="shared" si="30"/>
        <v>47</v>
      </c>
      <c r="AA38" s="16">
        <f t="shared" si="30"/>
        <v>46</v>
      </c>
      <c r="AB38" s="16">
        <f t="shared" si="30"/>
        <v>15</v>
      </c>
      <c r="AC38" s="16">
        <f t="shared" si="30"/>
        <v>693</v>
      </c>
      <c r="AD38" s="16">
        <f t="shared" si="30"/>
        <v>0</v>
      </c>
      <c r="AE38" s="31">
        <f t="shared" si="30"/>
        <v>1516</v>
      </c>
      <c r="AF38" s="31">
        <f t="shared" si="30"/>
        <v>2209</v>
      </c>
    </row>
    <row r="39" spans="2:32" ht="23.1" customHeight="1" x14ac:dyDescent="0.25">
      <c r="B39" s="45" t="s">
        <v>66</v>
      </c>
      <c r="C39" s="49">
        <v>18</v>
      </c>
      <c r="D39" s="49">
        <v>12</v>
      </c>
      <c r="E39" s="49">
        <v>7</v>
      </c>
      <c r="F39" s="49">
        <v>3</v>
      </c>
      <c r="G39" s="49">
        <v>0</v>
      </c>
      <c r="H39" s="49">
        <v>0</v>
      </c>
      <c r="I39" s="49">
        <v>3</v>
      </c>
      <c r="J39" s="49">
        <v>2</v>
      </c>
      <c r="K39" s="49">
        <v>0</v>
      </c>
      <c r="L39" s="49">
        <v>0</v>
      </c>
      <c r="M39" s="49">
        <v>11</v>
      </c>
      <c r="N39" s="49">
        <v>0</v>
      </c>
      <c r="O39" s="15">
        <f t="shared" si="0"/>
        <v>45</v>
      </c>
      <c r="P39" s="15">
        <f t="shared" si="1"/>
        <v>56</v>
      </c>
      <c r="R39" s="28" t="s">
        <v>87</v>
      </c>
      <c r="S39" s="16">
        <f t="shared" ref="S39:AF39" si="31">SUM(S19:S21)</f>
        <v>311</v>
      </c>
      <c r="T39" s="16">
        <f t="shared" si="31"/>
        <v>288</v>
      </c>
      <c r="U39" s="16">
        <f t="shared" si="31"/>
        <v>80</v>
      </c>
      <c r="V39" s="16">
        <f t="shared" si="31"/>
        <v>151</v>
      </c>
      <c r="W39" s="16">
        <f t="shared" si="31"/>
        <v>15</v>
      </c>
      <c r="X39" s="16">
        <f t="shared" si="31"/>
        <v>0</v>
      </c>
      <c r="Y39" s="16">
        <f t="shared" si="31"/>
        <v>91</v>
      </c>
      <c r="Z39" s="16">
        <f t="shared" si="31"/>
        <v>25</v>
      </c>
      <c r="AA39" s="16">
        <f t="shared" si="31"/>
        <v>17</v>
      </c>
      <c r="AB39" s="16">
        <f t="shared" si="31"/>
        <v>2</v>
      </c>
      <c r="AC39" s="16">
        <f t="shared" si="31"/>
        <v>356</v>
      </c>
      <c r="AD39" s="16">
        <f t="shared" si="31"/>
        <v>0</v>
      </c>
      <c r="AE39" s="31">
        <f t="shared" si="31"/>
        <v>980</v>
      </c>
      <c r="AF39" s="31">
        <f t="shared" si="31"/>
        <v>1336</v>
      </c>
    </row>
    <row r="40" spans="2:32" ht="23.1" customHeight="1" x14ac:dyDescent="0.25">
      <c r="B40" s="45" t="s">
        <v>67</v>
      </c>
      <c r="C40" s="49">
        <v>15</v>
      </c>
      <c r="D40" s="49">
        <v>10</v>
      </c>
      <c r="E40" s="49">
        <v>5</v>
      </c>
      <c r="F40" s="49">
        <v>7</v>
      </c>
      <c r="G40" s="49">
        <v>0</v>
      </c>
      <c r="H40" s="49">
        <v>0</v>
      </c>
      <c r="I40" s="49">
        <v>7</v>
      </c>
      <c r="J40" s="49">
        <v>1</v>
      </c>
      <c r="K40" s="49">
        <v>4</v>
      </c>
      <c r="L40" s="49">
        <v>0</v>
      </c>
      <c r="M40" s="49">
        <v>15</v>
      </c>
      <c r="N40" s="49">
        <v>0</v>
      </c>
      <c r="O40" s="15">
        <f t="shared" si="0"/>
        <v>49</v>
      </c>
      <c r="P40" s="15">
        <f t="shared" si="1"/>
        <v>64</v>
      </c>
      <c r="R40" s="5" t="s">
        <v>17</v>
      </c>
      <c r="S40" s="16">
        <f t="shared" ref="S40:AF40" si="32">SUM(S10:S21)</f>
        <v>1345</v>
      </c>
      <c r="T40" s="16">
        <f t="shared" si="32"/>
        <v>867</v>
      </c>
      <c r="U40" s="16">
        <f t="shared" si="32"/>
        <v>298</v>
      </c>
      <c r="V40" s="16">
        <f t="shared" si="32"/>
        <v>459</v>
      </c>
      <c r="W40" s="16">
        <f t="shared" si="32"/>
        <v>24</v>
      </c>
      <c r="X40" s="16">
        <f t="shared" si="32"/>
        <v>3</v>
      </c>
      <c r="Y40" s="16">
        <f t="shared" si="32"/>
        <v>270</v>
      </c>
      <c r="Z40" s="16">
        <f t="shared" si="32"/>
        <v>82</v>
      </c>
      <c r="AA40" s="16">
        <f t="shared" si="32"/>
        <v>70</v>
      </c>
      <c r="AB40" s="16">
        <f t="shared" si="32"/>
        <v>21</v>
      </c>
      <c r="AC40" s="16">
        <f t="shared" si="32"/>
        <v>1556</v>
      </c>
      <c r="AD40" s="16">
        <f t="shared" si="32"/>
        <v>0</v>
      </c>
      <c r="AE40" s="31">
        <f t="shared" si="32"/>
        <v>3439</v>
      </c>
      <c r="AF40" s="31">
        <f t="shared" si="32"/>
        <v>4995</v>
      </c>
    </row>
    <row r="41" spans="2:32" ht="23.1" customHeight="1" x14ac:dyDescent="0.25">
      <c r="B41" s="44" t="s">
        <v>68</v>
      </c>
      <c r="C41" s="49">
        <v>16</v>
      </c>
      <c r="D41" s="49">
        <v>16</v>
      </c>
      <c r="E41" s="49">
        <v>7</v>
      </c>
      <c r="F41" s="49">
        <v>11</v>
      </c>
      <c r="G41" s="49">
        <v>0</v>
      </c>
      <c r="H41" s="49">
        <v>0</v>
      </c>
      <c r="I41" s="49">
        <v>8</v>
      </c>
      <c r="J41" s="49">
        <v>3</v>
      </c>
      <c r="K41" s="49">
        <v>4</v>
      </c>
      <c r="L41" s="49">
        <v>2</v>
      </c>
      <c r="M41" s="49">
        <v>21</v>
      </c>
      <c r="N41" s="49">
        <v>0</v>
      </c>
      <c r="O41" s="15">
        <f t="shared" si="0"/>
        <v>67</v>
      </c>
      <c r="P41" s="15">
        <f t="shared" si="1"/>
        <v>88</v>
      </c>
      <c r="R41" s="5" t="s">
        <v>159</v>
      </c>
      <c r="S41" s="16">
        <f>SUM(S10:S33)</f>
        <v>2002</v>
      </c>
      <c r="T41" s="16">
        <f t="shared" ref="T41:AF41" si="33">SUM(T10:T33)</f>
        <v>1183</v>
      </c>
      <c r="U41" s="16">
        <f t="shared" si="33"/>
        <v>421</v>
      </c>
      <c r="V41" s="16">
        <f t="shared" si="33"/>
        <v>714</v>
      </c>
      <c r="W41" s="16">
        <f t="shared" si="33"/>
        <v>30</v>
      </c>
      <c r="X41" s="16">
        <f t="shared" si="33"/>
        <v>12</v>
      </c>
      <c r="Y41" s="16">
        <f t="shared" si="33"/>
        <v>401</v>
      </c>
      <c r="Z41" s="16">
        <f t="shared" si="33"/>
        <v>109</v>
      </c>
      <c r="AA41" s="16">
        <f t="shared" si="33"/>
        <v>85</v>
      </c>
      <c r="AB41" s="16">
        <f t="shared" si="33"/>
        <v>22</v>
      </c>
      <c r="AC41" s="16">
        <f t="shared" si="33"/>
        <v>2113</v>
      </c>
      <c r="AD41" s="16">
        <f t="shared" si="33"/>
        <v>0</v>
      </c>
      <c r="AE41" s="31">
        <f t="shared" si="33"/>
        <v>4979</v>
      </c>
      <c r="AF41" s="31">
        <f t="shared" si="33"/>
        <v>7092</v>
      </c>
    </row>
    <row r="42" spans="2:32" ht="23.1" customHeight="1" x14ac:dyDescent="0.25">
      <c r="B42" s="45" t="s">
        <v>69</v>
      </c>
      <c r="C42" s="49">
        <v>27</v>
      </c>
      <c r="D42" s="49">
        <v>23</v>
      </c>
      <c r="E42" s="49">
        <v>7</v>
      </c>
      <c r="F42" s="49">
        <v>4</v>
      </c>
      <c r="G42" s="49">
        <v>0</v>
      </c>
      <c r="H42" s="49">
        <v>0</v>
      </c>
      <c r="I42" s="49">
        <v>10</v>
      </c>
      <c r="J42" s="49">
        <v>1</v>
      </c>
      <c r="K42" s="49">
        <v>3</v>
      </c>
      <c r="L42" s="49">
        <v>1</v>
      </c>
      <c r="M42" s="49">
        <v>14</v>
      </c>
      <c r="N42" s="49">
        <v>0</v>
      </c>
      <c r="O42" s="15">
        <f t="shared" si="0"/>
        <v>76</v>
      </c>
      <c r="P42" s="15">
        <f t="shared" si="1"/>
        <v>90</v>
      </c>
      <c r="R42" s="5" t="s">
        <v>160</v>
      </c>
      <c r="S42" s="47">
        <f>S41/S40</f>
        <v>1.4884758364312267</v>
      </c>
      <c r="T42" s="47">
        <f t="shared" ref="T42:AF42" si="34">T41/T40</f>
        <v>1.364475201845444</v>
      </c>
      <c r="U42" s="47">
        <f t="shared" si="34"/>
        <v>1.412751677852349</v>
      </c>
      <c r="V42" s="47">
        <f t="shared" si="34"/>
        <v>1.5555555555555556</v>
      </c>
      <c r="W42" s="47">
        <f t="shared" si="34"/>
        <v>1.25</v>
      </c>
      <c r="X42" s="47">
        <f t="shared" si="34"/>
        <v>4</v>
      </c>
      <c r="Y42" s="47">
        <f t="shared" si="34"/>
        <v>1.4851851851851852</v>
      </c>
      <c r="Z42" s="47">
        <f t="shared" si="34"/>
        <v>1.3292682926829269</v>
      </c>
      <c r="AA42" s="47">
        <f t="shared" si="34"/>
        <v>1.2142857142857142</v>
      </c>
      <c r="AB42" s="47">
        <f t="shared" si="34"/>
        <v>1.0476190476190477</v>
      </c>
      <c r="AC42" s="47">
        <f t="shared" si="34"/>
        <v>1.3579691516709511</v>
      </c>
      <c r="AD42" s="47" t="e">
        <f t="shared" si="34"/>
        <v>#DIV/0!</v>
      </c>
      <c r="AE42" s="47">
        <f t="shared" si="34"/>
        <v>1.4478045943588251</v>
      </c>
      <c r="AF42" s="47">
        <f t="shared" si="34"/>
        <v>1.4198198198198198</v>
      </c>
    </row>
    <row r="43" spans="2:32" ht="23.1" customHeight="1" x14ac:dyDescent="0.25">
      <c r="B43" s="44" t="s">
        <v>70</v>
      </c>
      <c r="C43" s="49">
        <v>16</v>
      </c>
      <c r="D43" s="49">
        <v>24</v>
      </c>
      <c r="E43" s="49">
        <v>6</v>
      </c>
      <c r="F43" s="49">
        <v>10</v>
      </c>
      <c r="G43" s="49">
        <v>0</v>
      </c>
      <c r="H43" s="49">
        <v>0</v>
      </c>
      <c r="I43" s="49">
        <v>3</v>
      </c>
      <c r="J43" s="49">
        <v>3</v>
      </c>
      <c r="K43" s="49">
        <v>3</v>
      </c>
      <c r="L43" s="49">
        <v>0</v>
      </c>
      <c r="M43" s="49">
        <v>28</v>
      </c>
      <c r="N43" s="49">
        <v>0</v>
      </c>
      <c r="O43" s="15">
        <f t="shared" si="0"/>
        <v>65</v>
      </c>
      <c r="P43" s="15">
        <f t="shared" si="1"/>
        <v>93</v>
      </c>
    </row>
    <row r="44" spans="2:32" ht="23.1" customHeight="1" x14ac:dyDescent="0.25">
      <c r="B44" s="46" t="s">
        <v>71</v>
      </c>
      <c r="C44" s="49">
        <v>22</v>
      </c>
      <c r="D44" s="49">
        <v>18</v>
      </c>
      <c r="E44" s="49">
        <v>9</v>
      </c>
      <c r="F44" s="49">
        <v>13</v>
      </c>
      <c r="G44" s="49">
        <v>0</v>
      </c>
      <c r="H44" s="49">
        <v>0</v>
      </c>
      <c r="I44" s="49">
        <v>2</v>
      </c>
      <c r="J44" s="49">
        <v>0</v>
      </c>
      <c r="K44" s="49">
        <v>2</v>
      </c>
      <c r="L44" s="49">
        <v>1</v>
      </c>
      <c r="M44" s="49">
        <v>37</v>
      </c>
      <c r="N44" s="49">
        <v>0</v>
      </c>
      <c r="O44" s="15">
        <f t="shared" si="0"/>
        <v>67</v>
      </c>
      <c r="P44" s="15">
        <f t="shared" si="1"/>
        <v>104</v>
      </c>
    </row>
    <row r="45" spans="2:32" ht="23.1" customHeight="1" x14ac:dyDescent="0.25">
      <c r="B45" s="44" t="s">
        <v>72</v>
      </c>
      <c r="C45" s="49">
        <v>20</v>
      </c>
      <c r="D45" s="49">
        <v>27</v>
      </c>
      <c r="E45" s="49">
        <v>9</v>
      </c>
      <c r="F45" s="49">
        <v>10</v>
      </c>
      <c r="G45" s="49">
        <v>0</v>
      </c>
      <c r="H45" s="49">
        <v>0</v>
      </c>
      <c r="I45" s="49">
        <v>8</v>
      </c>
      <c r="J45" s="49">
        <v>3</v>
      </c>
      <c r="K45" s="49">
        <v>1</v>
      </c>
      <c r="L45" s="49">
        <v>2</v>
      </c>
      <c r="M45" s="49">
        <v>40</v>
      </c>
      <c r="N45" s="49">
        <v>0</v>
      </c>
      <c r="O45" s="15">
        <f t="shared" si="0"/>
        <v>80</v>
      </c>
      <c r="P45" s="15">
        <f t="shared" si="1"/>
        <v>120</v>
      </c>
    </row>
    <row r="46" spans="2:32" ht="23.1" customHeight="1" x14ac:dyDescent="0.25">
      <c r="B46" s="45" t="s">
        <v>73</v>
      </c>
      <c r="C46" s="49">
        <v>19</v>
      </c>
      <c r="D46" s="49">
        <v>28</v>
      </c>
      <c r="E46" s="49">
        <v>5</v>
      </c>
      <c r="F46" s="49">
        <v>11</v>
      </c>
      <c r="G46" s="49">
        <v>0</v>
      </c>
      <c r="H46" s="49">
        <v>0</v>
      </c>
      <c r="I46" s="49">
        <v>7</v>
      </c>
      <c r="J46" s="49">
        <v>3</v>
      </c>
      <c r="K46" s="49">
        <v>0</v>
      </c>
      <c r="L46" s="49">
        <v>0</v>
      </c>
      <c r="M46" s="49">
        <v>31</v>
      </c>
      <c r="N46" s="49">
        <v>0</v>
      </c>
      <c r="O46" s="15">
        <f t="shared" si="0"/>
        <v>73</v>
      </c>
      <c r="P46" s="15">
        <f t="shared" si="1"/>
        <v>104</v>
      </c>
      <c r="R46" s="8"/>
      <c r="T46"/>
    </row>
    <row r="47" spans="2:32" ht="23.1" customHeight="1" x14ac:dyDescent="0.25">
      <c r="B47" s="45" t="s">
        <v>74</v>
      </c>
      <c r="C47" s="49">
        <v>17</v>
      </c>
      <c r="D47" s="49">
        <v>43</v>
      </c>
      <c r="E47" s="49">
        <v>8</v>
      </c>
      <c r="F47" s="49">
        <v>16</v>
      </c>
      <c r="G47" s="49">
        <v>7</v>
      </c>
      <c r="H47" s="49">
        <v>0</v>
      </c>
      <c r="I47" s="49">
        <v>9</v>
      </c>
      <c r="J47" s="49">
        <v>3</v>
      </c>
      <c r="K47" s="49">
        <v>0</v>
      </c>
      <c r="L47" s="49">
        <v>0</v>
      </c>
      <c r="M47" s="49">
        <v>40</v>
      </c>
      <c r="N47" s="49">
        <v>0</v>
      </c>
      <c r="O47" s="15">
        <f t="shared" si="0"/>
        <v>103</v>
      </c>
      <c r="P47" s="15">
        <f t="shared" si="1"/>
        <v>143</v>
      </c>
      <c r="R47" s="8"/>
      <c r="T47"/>
    </row>
    <row r="48" spans="2:32" ht="23.1" customHeight="1" x14ac:dyDescent="0.25">
      <c r="B48" s="45" t="s">
        <v>75</v>
      </c>
      <c r="C48" s="49">
        <v>16</v>
      </c>
      <c r="D48" s="49">
        <v>40</v>
      </c>
      <c r="E48" s="49">
        <v>10</v>
      </c>
      <c r="F48" s="49">
        <v>11</v>
      </c>
      <c r="G48" s="49">
        <v>1</v>
      </c>
      <c r="H48" s="49">
        <v>0</v>
      </c>
      <c r="I48" s="49">
        <v>7</v>
      </c>
      <c r="J48" s="49">
        <v>3</v>
      </c>
      <c r="K48" s="49">
        <v>1</v>
      </c>
      <c r="L48" s="49">
        <v>0</v>
      </c>
      <c r="M48" s="49">
        <v>32</v>
      </c>
      <c r="N48" s="49">
        <v>0</v>
      </c>
      <c r="O48" s="15">
        <f t="shared" si="0"/>
        <v>89</v>
      </c>
      <c r="P48" s="15">
        <f t="shared" si="1"/>
        <v>121</v>
      </c>
      <c r="R48" s="8"/>
      <c r="T48"/>
    </row>
    <row r="49" spans="2:20" ht="23.1" customHeight="1" x14ac:dyDescent="0.25">
      <c r="B49" s="44" t="s">
        <v>76</v>
      </c>
      <c r="C49" s="49">
        <v>23</v>
      </c>
      <c r="D49" s="49">
        <v>34</v>
      </c>
      <c r="E49" s="49">
        <v>8</v>
      </c>
      <c r="F49" s="49">
        <v>7</v>
      </c>
      <c r="G49" s="49">
        <v>0</v>
      </c>
      <c r="H49" s="49">
        <v>0</v>
      </c>
      <c r="I49" s="49">
        <v>9</v>
      </c>
      <c r="J49" s="49">
        <v>1</v>
      </c>
      <c r="K49" s="49">
        <v>1</v>
      </c>
      <c r="L49" s="49">
        <v>0</v>
      </c>
      <c r="M49" s="49">
        <v>43</v>
      </c>
      <c r="N49" s="49">
        <v>0</v>
      </c>
      <c r="O49" s="15">
        <f t="shared" si="0"/>
        <v>83</v>
      </c>
      <c r="P49" s="15">
        <f t="shared" si="1"/>
        <v>126</v>
      </c>
      <c r="R49" s="8"/>
      <c r="T49"/>
    </row>
    <row r="50" spans="2:20" ht="23.1" customHeight="1" x14ac:dyDescent="0.25">
      <c r="B50" s="45" t="s">
        <v>77</v>
      </c>
      <c r="C50" s="49">
        <v>19</v>
      </c>
      <c r="D50" s="49">
        <v>18</v>
      </c>
      <c r="E50" s="49">
        <v>1</v>
      </c>
      <c r="F50" s="49">
        <v>9</v>
      </c>
      <c r="G50" s="49">
        <v>0</v>
      </c>
      <c r="H50" s="49">
        <v>0</v>
      </c>
      <c r="I50" s="49">
        <v>10</v>
      </c>
      <c r="J50" s="49">
        <v>1</v>
      </c>
      <c r="K50" s="49">
        <v>0</v>
      </c>
      <c r="L50" s="49">
        <v>0</v>
      </c>
      <c r="M50" s="49">
        <v>27</v>
      </c>
      <c r="N50" s="49">
        <v>0</v>
      </c>
      <c r="O50" s="15">
        <f t="shared" si="0"/>
        <v>58</v>
      </c>
      <c r="P50" s="15">
        <f t="shared" si="1"/>
        <v>85</v>
      </c>
      <c r="R50" s="8"/>
      <c r="T50"/>
    </row>
    <row r="51" spans="2:20" ht="23.1" customHeight="1" x14ac:dyDescent="0.25">
      <c r="B51" s="45" t="s">
        <v>78</v>
      </c>
      <c r="C51" s="49">
        <v>27</v>
      </c>
      <c r="D51" s="49">
        <v>18</v>
      </c>
      <c r="E51" s="49">
        <v>5</v>
      </c>
      <c r="F51" s="49">
        <v>13</v>
      </c>
      <c r="G51" s="49">
        <v>1</v>
      </c>
      <c r="H51" s="49">
        <v>0</v>
      </c>
      <c r="I51" s="49">
        <v>12</v>
      </c>
      <c r="J51" s="49">
        <v>3</v>
      </c>
      <c r="K51" s="49">
        <v>4</v>
      </c>
      <c r="L51" s="49">
        <v>0</v>
      </c>
      <c r="M51" s="49">
        <v>32</v>
      </c>
      <c r="N51" s="49">
        <v>0</v>
      </c>
      <c r="O51" s="15">
        <f t="shared" si="0"/>
        <v>83</v>
      </c>
      <c r="P51" s="15">
        <f t="shared" si="1"/>
        <v>115</v>
      </c>
      <c r="R51" s="8"/>
      <c r="T51"/>
    </row>
    <row r="52" spans="2:20" ht="23.1" customHeight="1" x14ac:dyDescent="0.25">
      <c r="B52" s="45" t="s">
        <v>79</v>
      </c>
      <c r="C52" s="49">
        <v>37</v>
      </c>
      <c r="D52" s="49">
        <v>21</v>
      </c>
      <c r="E52" s="49">
        <v>5</v>
      </c>
      <c r="F52" s="49">
        <v>11</v>
      </c>
      <c r="G52" s="49">
        <v>0</v>
      </c>
      <c r="H52" s="49">
        <v>0</v>
      </c>
      <c r="I52" s="49">
        <v>9</v>
      </c>
      <c r="J52" s="49">
        <v>2</v>
      </c>
      <c r="K52" s="49">
        <v>3</v>
      </c>
      <c r="L52" s="49">
        <v>0</v>
      </c>
      <c r="M52" s="49">
        <v>31</v>
      </c>
      <c r="N52" s="49">
        <v>0</v>
      </c>
      <c r="O52" s="15">
        <f t="shared" si="0"/>
        <v>88</v>
      </c>
      <c r="P52" s="15">
        <f t="shared" si="1"/>
        <v>119</v>
      </c>
      <c r="R52" s="8"/>
      <c r="T52"/>
    </row>
    <row r="53" spans="2:20" ht="23.1" customHeight="1" x14ac:dyDescent="0.25">
      <c r="B53" s="44" t="s">
        <v>80</v>
      </c>
      <c r="C53" s="49">
        <v>41</v>
      </c>
      <c r="D53" s="49">
        <v>19</v>
      </c>
      <c r="E53" s="49">
        <v>7</v>
      </c>
      <c r="F53" s="49">
        <v>20</v>
      </c>
      <c r="G53" s="49">
        <v>1</v>
      </c>
      <c r="H53" s="49">
        <v>0</v>
      </c>
      <c r="I53" s="49">
        <v>11</v>
      </c>
      <c r="J53" s="49">
        <v>2</v>
      </c>
      <c r="K53" s="49">
        <v>1</v>
      </c>
      <c r="L53" s="49">
        <v>1</v>
      </c>
      <c r="M53" s="49">
        <v>41</v>
      </c>
      <c r="N53" s="49">
        <v>0</v>
      </c>
      <c r="O53" s="15">
        <f t="shared" si="0"/>
        <v>103</v>
      </c>
      <c r="P53" s="15">
        <f t="shared" si="1"/>
        <v>144</v>
      </c>
      <c r="R53" s="8"/>
      <c r="T53"/>
    </row>
    <row r="54" spans="2:20" ht="23.1" customHeight="1" x14ac:dyDescent="0.25">
      <c r="B54" s="44" t="s">
        <v>81</v>
      </c>
      <c r="C54" s="49">
        <v>23</v>
      </c>
      <c r="D54" s="49">
        <v>15</v>
      </c>
      <c r="E54" s="49">
        <v>9</v>
      </c>
      <c r="F54" s="49">
        <v>12</v>
      </c>
      <c r="G54" s="49">
        <v>1</v>
      </c>
      <c r="H54" s="49">
        <v>0</v>
      </c>
      <c r="I54" s="49">
        <v>6</v>
      </c>
      <c r="J54" s="49">
        <v>2</v>
      </c>
      <c r="K54" s="49">
        <v>3</v>
      </c>
      <c r="L54" s="49">
        <v>0</v>
      </c>
      <c r="M54" s="49">
        <v>31</v>
      </c>
      <c r="N54" s="49">
        <v>0</v>
      </c>
      <c r="O54" s="15">
        <f t="shared" si="0"/>
        <v>71</v>
      </c>
      <c r="P54" s="15">
        <f t="shared" si="1"/>
        <v>102</v>
      </c>
      <c r="R54" s="8"/>
      <c r="T54"/>
    </row>
    <row r="55" spans="2:20" ht="23.1" customHeight="1" x14ac:dyDescent="0.25">
      <c r="B55" s="44" t="s">
        <v>82</v>
      </c>
      <c r="C55" s="49">
        <v>38</v>
      </c>
      <c r="D55" s="49">
        <v>14</v>
      </c>
      <c r="E55" s="49">
        <v>10</v>
      </c>
      <c r="F55" s="49">
        <v>13</v>
      </c>
      <c r="G55" s="49">
        <v>3</v>
      </c>
      <c r="H55" s="49">
        <v>0</v>
      </c>
      <c r="I55" s="49">
        <v>6</v>
      </c>
      <c r="J55" s="49">
        <v>2</v>
      </c>
      <c r="K55" s="49">
        <v>1</v>
      </c>
      <c r="L55" s="49">
        <v>0</v>
      </c>
      <c r="M55" s="49">
        <v>12</v>
      </c>
      <c r="N55" s="49">
        <v>0</v>
      </c>
      <c r="O55" s="15">
        <f t="shared" si="0"/>
        <v>87</v>
      </c>
      <c r="P55" s="15">
        <f t="shared" si="1"/>
        <v>99</v>
      </c>
      <c r="R55" s="8"/>
      <c r="T55"/>
    </row>
    <row r="56" spans="2:20" ht="23.1" customHeight="1" x14ac:dyDescent="0.25">
      <c r="B56" s="44" t="s">
        <v>83</v>
      </c>
      <c r="C56" s="49">
        <v>21</v>
      </c>
      <c r="D56" s="49">
        <v>6</v>
      </c>
      <c r="E56" s="49">
        <v>7</v>
      </c>
      <c r="F56" s="49">
        <v>11</v>
      </c>
      <c r="G56" s="49">
        <v>1</v>
      </c>
      <c r="H56" s="49">
        <v>0</v>
      </c>
      <c r="I56" s="49">
        <v>1</v>
      </c>
      <c r="J56" s="49">
        <v>1</v>
      </c>
      <c r="K56" s="49">
        <v>0</v>
      </c>
      <c r="L56" s="49">
        <v>1</v>
      </c>
      <c r="M56" s="49">
        <v>15</v>
      </c>
      <c r="N56" s="49">
        <v>0</v>
      </c>
      <c r="O56" s="15">
        <f t="shared" si="0"/>
        <v>49</v>
      </c>
      <c r="P56" s="15">
        <f t="shared" si="1"/>
        <v>64</v>
      </c>
      <c r="R56" s="8"/>
      <c r="T56"/>
    </row>
    <row r="57" spans="2:20" ht="23.1" customHeight="1" x14ac:dyDescent="0.25">
      <c r="B57" s="44" t="s">
        <v>84</v>
      </c>
      <c r="C57" s="49">
        <v>30</v>
      </c>
      <c r="D57" s="49">
        <v>32</v>
      </c>
      <c r="E57" s="49">
        <v>5</v>
      </c>
      <c r="F57" s="49">
        <v>17</v>
      </c>
      <c r="G57" s="49">
        <v>0</v>
      </c>
      <c r="H57" s="49">
        <v>0</v>
      </c>
      <c r="I57" s="49">
        <v>4</v>
      </c>
      <c r="J57" s="49">
        <v>2</v>
      </c>
      <c r="K57" s="49">
        <v>3</v>
      </c>
      <c r="L57" s="49">
        <v>0</v>
      </c>
      <c r="M57" s="49">
        <v>21</v>
      </c>
      <c r="N57" s="49">
        <v>0</v>
      </c>
      <c r="O57" s="15">
        <f t="shared" si="0"/>
        <v>93</v>
      </c>
      <c r="P57" s="15">
        <f t="shared" si="1"/>
        <v>114</v>
      </c>
      <c r="R57" s="8"/>
      <c r="T57"/>
    </row>
    <row r="58" spans="2:20" ht="23.1" customHeight="1" x14ac:dyDescent="0.25">
      <c r="B58" s="44" t="s">
        <v>99</v>
      </c>
      <c r="C58" s="49">
        <v>29</v>
      </c>
      <c r="D58" s="49">
        <v>14</v>
      </c>
      <c r="E58" s="49">
        <v>5</v>
      </c>
      <c r="F58" s="49">
        <v>17</v>
      </c>
      <c r="G58" s="49">
        <v>0</v>
      </c>
      <c r="H58" s="49">
        <v>0</v>
      </c>
      <c r="I58" s="49">
        <v>6</v>
      </c>
      <c r="J58" s="49">
        <v>1</v>
      </c>
      <c r="K58" s="49">
        <v>0</v>
      </c>
      <c r="L58" s="49">
        <v>0</v>
      </c>
      <c r="M58" s="49">
        <v>20</v>
      </c>
      <c r="N58" s="49">
        <v>0</v>
      </c>
      <c r="O58" s="15">
        <f t="shared" ref="O58:O105" si="35">SUM(C58:L58,N58)</f>
        <v>72</v>
      </c>
      <c r="P58" s="15">
        <f t="shared" ref="P58:P105" si="36">SUM(C58:N58)</f>
        <v>92</v>
      </c>
      <c r="R58" s="8"/>
      <c r="T58"/>
    </row>
    <row r="59" spans="2:20" ht="23.1" customHeight="1" x14ac:dyDescent="0.25">
      <c r="B59" s="44" t="s">
        <v>100</v>
      </c>
      <c r="C59" s="49">
        <v>21</v>
      </c>
      <c r="D59" s="49">
        <v>19</v>
      </c>
      <c r="E59" s="49">
        <v>9</v>
      </c>
      <c r="F59" s="49">
        <v>14</v>
      </c>
      <c r="G59" s="49">
        <v>0</v>
      </c>
      <c r="H59" s="49">
        <v>0</v>
      </c>
      <c r="I59" s="49">
        <v>8</v>
      </c>
      <c r="J59" s="49">
        <v>3</v>
      </c>
      <c r="K59" s="49">
        <v>0</v>
      </c>
      <c r="L59" s="49">
        <v>0</v>
      </c>
      <c r="M59" s="49">
        <v>36</v>
      </c>
      <c r="N59" s="49">
        <v>0</v>
      </c>
      <c r="O59" s="15">
        <f t="shared" si="35"/>
        <v>74</v>
      </c>
      <c r="P59" s="15">
        <f t="shared" si="36"/>
        <v>110</v>
      </c>
      <c r="R59" s="8"/>
      <c r="T59"/>
    </row>
    <row r="60" spans="2:20" ht="23.1" customHeight="1" x14ac:dyDescent="0.25">
      <c r="B60" s="44" t="s">
        <v>101</v>
      </c>
      <c r="C60" s="49">
        <v>12</v>
      </c>
      <c r="D60" s="49">
        <v>27</v>
      </c>
      <c r="E60" s="49">
        <v>1</v>
      </c>
      <c r="F60" s="49">
        <v>18</v>
      </c>
      <c r="G60" s="49">
        <v>0</v>
      </c>
      <c r="H60" s="49">
        <v>0</v>
      </c>
      <c r="I60" s="49">
        <v>4</v>
      </c>
      <c r="J60" s="49">
        <v>0</v>
      </c>
      <c r="K60" s="49">
        <v>0</v>
      </c>
      <c r="L60" s="49">
        <v>0</v>
      </c>
      <c r="M60" s="49">
        <v>17</v>
      </c>
      <c r="N60" s="49">
        <v>0</v>
      </c>
      <c r="O60" s="15">
        <f t="shared" si="35"/>
        <v>62</v>
      </c>
      <c r="P60" s="15">
        <f t="shared" si="36"/>
        <v>79</v>
      </c>
      <c r="R60" s="8"/>
      <c r="T60"/>
    </row>
    <row r="61" spans="2:20" ht="23.1" customHeight="1" x14ac:dyDescent="0.25">
      <c r="B61" s="44" t="s">
        <v>102</v>
      </c>
      <c r="C61" s="49">
        <v>42</v>
      </c>
      <c r="D61" s="49">
        <v>10</v>
      </c>
      <c r="E61" s="49">
        <v>4</v>
      </c>
      <c r="F61" s="49">
        <v>9</v>
      </c>
      <c r="G61" s="49">
        <v>0</v>
      </c>
      <c r="H61" s="49">
        <v>0</v>
      </c>
      <c r="I61" s="49">
        <v>5</v>
      </c>
      <c r="J61" s="49">
        <v>0</v>
      </c>
      <c r="K61" s="49">
        <v>1</v>
      </c>
      <c r="L61" s="49">
        <v>0</v>
      </c>
      <c r="M61" s="49">
        <v>33</v>
      </c>
      <c r="N61" s="49">
        <v>0</v>
      </c>
      <c r="O61" s="15">
        <f t="shared" si="35"/>
        <v>71</v>
      </c>
      <c r="P61" s="15">
        <f t="shared" si="36"/>
        <v>104</v>
      </c>
      <c r="R61" s="8"/>
      <c r="T61"/>
    </row>
    <row r="62" spans="2:20" ht="23.1" customHeight="1" x14ac:dyDescent="0.25">
      <c r="B62" s="44" t="s">
        <v>107</v>
      </c>
      <c r="C62" s="49">
        <v>18</v>
      </c>
      <c r="D62" s="49">
        <v>14</v>
      </c>
      <c r="E62" s="49">
        <v>9</v>
      </c>
      <c r="F62" s="49">
        <v>4</v>
      </c>
      <c r="G62" s="49">
        <v>0</v>
      </c>
      <c r="H62" s="49">
        <v>0</v>
      </c>
      <c r="I62" s="49">
        <v>7</v>
      </c>
      <c r="J62" s="49">
        <v>1</v>
      </c>
      <c r="K62" s="49">
        <v>1</v>
      </c>
      <c r="L62" s="49">
        <v>0</v>
      </c>
      <c r="M62" s="49">
        <v>37</v>
      </c>
      <c r="N62" s="49">
        <v>0</v>
      </c>
      <c r="O62" s="15">
        <f t="shared" si="35"/>
        <v>54</v>
      </c>
      <c r="P62" s="15">
        <f t="shared" si="36"/>
        <v>91</v>
      </c>
      <c r="R62" s="8"/>
      <c r="T62"/>
    </row>
    <row r="63" spans="2:20" ht="23.1" customHeight="1" x14ac:dyDescent="0.25">
      <c r="B63" s="44" t="s">
        <v>108</v>
      </c>
      <c r="C63" s="49">
        <v>30</v>
      </c>
      <c r="D63" s="49">
        <v>9</v>
      </c>
      <c r="E63" s="49">
        <v>6</v>
      </c>
      <c r="F63" s="49">
        <v>10</v>
      </c>
      <c r="G63" s="49">
        <v>0</v>
      </c>
      <c r="H63" s="49">
        <v>0</v>
      </c>
      <c r="I63" s="49">
        <v>4</v>
      </c>
      <c r="J63" s="49">
        <v>0</v>
      </c>
      <c r="K63" s="49">
        <v>0</v>
      </c>
      <c r="L63" s="49">
        <v>0</v>
      </c>
      <c r="M63" s="49">
        <v>31</v>
      </c>
      <c r="N63" s="49">
        <v>0</v>
      </c>
      <c r="O63" s="15">
        <f t="shared" si="35"/>
        <v>59</v>
      </c>
      <c r="P63" s="15">
        <f t="shared" si="36"/>
        <v>90</v>
      </c>
      <c r="R63" s="8"/>
      <c r="T63"/>
    </row>
    <row r="64" spans="2:20" ht="23.1" customHeight="1" x14ac:dyDescent="0.25">
      <c r="B64" s="44" t="s">
        <v>109</v>
      </c>
      <c r="C64" s="49">
        <v>29</v>
      </c>
      <c r="D64" s="49">
        <v>15</v>
      </c>
      <c r="E64" s="49">
        <v>7</v>
      </c>
      <c r="F64" s="49">
        <v>12</v>
      </c>
      <c r="G64" s="49">
        <v>0</v>
      </c>
      <c r="H64" s="49">
        <v>0</v>
      </c>
      <c r="I64" s="49">
        <v>4</v>
      </c>
      <c r="J64" s="49">
        <v>0</v>
      </c>
      <c r="K64" s="49">
        <v>0</v>
      </c>
      <c r="L64" s="49">
        <v>0</v>
      </c>
      <c r="M64" s="49">
        <v>30</v>
      </c>
      <c r="N64" s="49">
        <v>0</v>
      </c>
      <c r="O64" s="15">
        <f t="shared" si="35"/>
        <v>67</v>
      </c>
      <c r="P64" s="15">
        <f t="shared" si="36"/>
        <v>97</v>
      </c>
      <c r="R64" s="8"/>
      <c r="T64"/>
    </row>
    <row r="65" spans="2:20" ht="23.1" customHeight="1" x14ac:dyDescent="0.25">
      <c r="B65" s="44" t="s">
        <v>158</v>
      </c>
      <c r="C65" s="49">
        <v>17</v>
      </c>
      <c r="D65" s="49">
        <v>8</v>
      </c>
      <c r="E65" s="49">
        <v>5</v>
      </c>
      <c r="F65" s="49">
        <v>10</v>
      </c>
      <c r="G65" s="49">
        <v>1</v>
      </c>
      <c r="H65" s="49">
        <v>1</v>
      </c>
      <c r="I65" s="49">
        <v>5</v>
      </c>
      <c r="J65" s="49">
        <v>1</v>
      </c>
      <c r="K65" s="49">
        <v>1</v>
      </c>
      <c r="L65" s="49">
        <v>0</v>
      </c>
      <c r="M65" s="49">
        <v>26</v>
      </c>
      <c r="N65" s="49">
        <v>0</v>
      </c>
      <c r="O65" s="15">
        <f t="shared" si="35"/>
        <v>49</v>
      </c>
      <c r="P65" s="15">
        <f t="shared" si="36"/>
        <v>75</v>
      </c>
      <c r="R65" s="8"/>
      <c r="T65"/>
    </row>
    <row r="66" spans="2:20" ht="23.1" customHeight="1" x14ac:dyDescent="0.25">
      <c r="B66" s="44" t="s">
        <v>103</v>
      </c>
      <c r="C66" s="49">
        <v>25</v>
      </c>
      <c r="D66" s="49">
        <v>9</v>
      </c>
      <c r="E66" s="49">
        <v>4</v>
      </c>
      <c r="F66" s="49">
        <v>10</v>
      </c>
      <c r="G66" s="49">
        <v>0</v>
      </c>
      <c r="H66" s="49">
        <v>0</v>
      </c>
      <c r="I66" s="49">
        <v>6</v>
      </c>
      <c r="J66" s="49">
        <v>4</v>
      </c>
      <c r="K66" s="49">
        <v>0</v>
      </c>
      <c r="L66" s="49">
        <v>0</v>
      </c>
      <c r="M66" s="49">
        <v>22</v>
      </c>
      <c r="N66" s="49">
        <v>0</v>
      </c>
      <c r="O66" s="15">
        <f t="shared" si="35"/>
        <v>58</v>
      </c>
      <c r="P66" s="15">
        <f t="shared" si="36"/>
        <v>80</v>
      </c>
      <c r="R66" s="8"/>
      <c r="T66"/>
    </row>
    <row r="67" spans="2:20" ht="23.1" customHeight="1" x14ac:dyDescent="0.25">
      <c r="B67" s="44" t="s">
        <v>104</v>
      </c>
      <c r="C67" s="49">
        <v>23</v>
      </c>
      <c r="D67" s="49">
        <v>4</v>
      </c>
      <c r="E67" s="49">
        <v>9</v>
      </c>
      <c r="F67" s="49">
        <v>4</v>
      </c>
      <c r="G67" s="49">
        <v>0</v>
      </c>
      <c r="H67" s="49">
        <v>6</v>
      </c>
      <c r="I67" s="49">
        <v>11</v>
      </c>
      <c r="J67" s="49">
        <v>2</v>
      </c>
      <c r="K67" s="49">
        <v>1</v>
      </c>
      <c r="L67" s="49">
        <v>0</v>
      </c>
      <c r="M67" s="49">
        <v>31</v>
      </c>
      <c r="N67" s="49">
        <v>0</v>
      </c>
      <c r="O67" s="15">
        <f t="shared" si="35"/>
        <v>60</v>
      </c>
      <c r="P67" s="15">
        <f t="shared" si="36"/>
        <v>91</v>
      </c>
      <c r="R67" s="8"/>
      <c r="T67"/>
    </row>
    <row r="68" spans="2:20" ht="23.1" customHeight="1" x14ac:dyDescent="0.25">
      <c r="B68" s="44" t="s">
        <v>105</v>
      </c>
      <c r="C68" s="49">
        <v>33</v>
      </c>
      <c r="D68" s="49">
        <v>6</v>
      </c>
      <c r="E68" s="49">
        <v>7</v>
      </c>
      <c r="F68" s="49">
        <v>9</v>
      </c>
      <c r="G68" s="49">
        <v>1</v>
      </c>
      <c r="H68" s="49">
        <v>0</v>
      </c>
      <c r="I68" s="49">
        <v>9</v>
      </c>
      <c r="J68" s="49">
        <v>0</v>
      </c>
      <c r="K68" s="49">
        <v>0</v>
      </c>
      <c r="L68" s="49">
        <v>0</v>
      </c>
      <c r="M68" s="49">
        <v>39</v>
      </c>
      <c r="N68" s="49">
        <v>0</v>
      </c>
      <c r="O68" s="15">
        <f t="shared" si="35"/>
        <v>65</v>
      </c>
      <c r="P68" s="15">
        <f t="shared" si="36"/>
        <v>104</v>
      </c>
      <c r="R68" s="8"/>
      <c r="T68"/>
    </row>
    <row r="69" spans="2:20" ht="23.1" customHeight="1" x14ac:dyDescent="0.25">
      <c r="B69" s="44" t="s">
        <v>106</v>
      </c>
      <c r="C69" s="49">
        <v>13</v>
      </c>
      <c r="D69" s="49">
        <v>8</v>
      </c>
      <c r="E69" s="49">
        <v>2</v>
      </c>
      <c r="F69" s="49">
        <v>2</v>
      </c>
      <c r="G69" s="49">
        <v>0</v>
      </c>
      <c r="H69" s="49">
        <v>0</v>
      </c>
      <c r="I69" s="49">
        <v>3</v>
      </c>
      <c r="J69" s="49">
        <v>0</v>
      </c>
      <c r="K69" s="49">
        <v>0</v>
      </c>
      <c r="L69" s="49">
        <v>0</v>
      </c>
      <c r="M69" s="49">
        <v>18</v>
      </c>
      <c r="N69" s="49">
        <v>0</v>
      </c>
      <c r="O69" s="15">
        <f t="shared" si="35"/>
        <v>28</v>
      </c>
      <c r="P69" s="15">
        <f t="shared" si="36"/>
        <v>46</v>
      </c>
      <c r="R69" s="8"/>
      <c r="T69"/>
    </row>
    <row r="70" spans="2:20" ht="23.1" customHeight="1" x14ac:dyDescent="0.25">
      <c r="B70" s="44" t="s">
        <v>110</v>
      </c>
      <c r="C70" s="49">
        <v>20</v>
      </c>
      <c r="D70" s="49">
        <v>17</v>
      </c>
      <c r="E70" s="49">
        <v>7</v>
      </c>
      <c r="F70" s="49">
        <v>11</v>
      </c>
      <c r="G70" s="49">
        <v>0</v>
      </c>
      <c r="H70" s="49">
        <v>0</v>
      </c>
      <c r="I70" s="49">
        <v>6</v>
      </c>
      <c r="J70" s="49">
        <v>1</v>
      </c>
      <c r="K70" s="49">
        <v>0</v>
      </c>
      <c r="L70" s="49">
        <v>0</v>
      </c>
      <c r="M70" s="49">
        <v>23</v>
      </c>
      <c r="N70" s="49">
        <v>0</v>
      </c>
      <c r="O70" s="15">
        <f t="shared" si="35"/>
        <v>62</v>
      </c>
      <c r="P70" s="15">
        <f t="shared" si="36"/>
        <v>85</v>
      </c>
      <c r="R70" s="8"/>
      <c r="T70"/>
    </row>
    <row r="71" spans="2:20" ht="23.1" customHeight="1" x14ac:dyDescent="0.25">
      <c r="B71" s="44" t="s">
        <v>111</v>
      </c>
      <c r="C71" s="49">
        <v>17</v>
      </c>
      <c r="D71" s="49">
        <v>12</v>
      </c>
      <c r="E71" s="49">
        <v>5</v>
      </c>
      <c r="F71" s="49">
        <v>3</v>
      </c>
      <c r="G71" s="49">
        <v>0</v>
      </c>
      <c r="H71" s="49">
        <v>2</v>
      </c>
      <c r="I71" s="49">
        <v>0</v>
      </c>
      <c r="J71" s="49">
        <v>0</v>
      </c>
      <c r="K71" s="49">
        <v>0</v>
      </c>
      <c r="L71" s="49">
        <v>0</v>
      </c>
      <c r="M71" s="49">
        <v>12</v>
      </c>
      <c r="N71" s="49">
        <v>0</v>
      </c>
      <c r="O71" s="15">
        <f t="shared" si="35"/>
        <v>39</v>
      </c>
      <c r="P71" s="15">
        <f t="shared" si="36"/>
        <v>51</v>
      </c>
      <c r="R71" s="8"/>
      <c r="T71"/>
    </row>
    <row r="72" spans="2:20" ht="23.1" customHeight="1" x14ac:dyDescent="0.25">
      <c r="B72" s="44" t="s">
        <v>112</v>
      </c>
      <c r="C72" s="49">
        <v>9</v>
      </c>
      <c r="D72" s="49">
        <v>7</v>
      </c>
      <c r="E72" s="49">
        <v>3</v>
      </c>
      <c r="F72" s="49">
        <v>0</v>
      </c>
      <c r="G72" s="49">
        <v>0</v>
      </c>
      <c r="H72" s="49">
        <v>0</v>
      </c>
      <c r="I72" s="49">
        <v>3</v>
      </c>
      <c r="J72" s="49">
        <v>1</v>
      </c>
      <c r="K72" s="49">
        <v>0</v>
      </c>
      <c r="L72" s="49">
        <v>0</v>
      </c>
      <c r="M72" s="49">
        <v>4</v>
      </c>
      <c r="N72" s="49">
        <v>0</v>
      </c>
      <c r="O72" s="15">
        <f t="shared" si="35"/>
        <v>23</v>
      </c>
      <c r="P72" s="15">
        <f t="shared" si="36"/>
        <v>27</v>
      </c>
      <c r="R72" s="8"/>
      <c r="T72"/>
    </row>
    <row r="73" spans="2:20" ht="23.1" customHeight="1" x14ac:dyDescent="0.25">
      <c r="B73" s="44" t="s">
        <v>113</v>
      </c>
      <c r="C73" s="49">
        <v>8</v>
      </c>
      <c r="D73" s="49">
        <v>1</v>
      </c>
      <c r="E73" s="49">
        <v>1</v>
      </c>
      <c r="F73" s="49">
        <v>2</v>
      </c>
      <c r="G73" s="49">
        <v>0</v>
      </c>
      <c r="H73" s="49">
        <v>0</v>
      </c>
      <c r="I73" s="49">
        <v>3</v>
      </c>
      <c r="J73" s="49">
        <v>0</v>
      </c>
      <c r="K73" s="49">
        <v>2</v>
      </c>
      <c r="L73" s="49">
        <v>0</v>
      </c>
      <c r="M73" s="49">
        <v>5</v>
      </c>
      <c r="N73" s="49">
        <v>0</v>
      </c>
      <c r="O73" s="15">
        <f t="shared" si="35"/>
        <v>17</v>
      </c>
      <c r="P73" s="15">
        <f t="shared" si="36"/>
        <v>22</v>
      </c>
      <c r="R73" s="8"/>
      <c r="T73"/>
    </row>
    <row r="74" spans="2:20" ht="23.1" customHeight="1" x14ac:dyDescent="0.25">
      <c r="B74" s="44" t="s">
        <v>114</v>
      </c>
      <c r="C74" s="49">
        <v>11</v>
      </c>
      <c r="D74" s="49">
        <v>1</v>
      </c>
      <c r="E74" s="49">
        <v>2</v>
      </c>
      <c r="F74" s="49">
        <v>4</v>
      </c>
      <c r="G74" s="49">
        <v>0</v>
      </c>
      <c r="H74" s="49">
        <v>0</v>
      </c>
      <c r="I74" s="49">
        <v>3</v>
      </c>
      <c r="J74" s="49">
        <v>0</v>
      </c>
      <c r="K74" s="49">
        <v>1</v>
      </c>
      <c r="L74" s="49">
        <v>0</v>
      </c>
      <c r="M74" s="49">
        <v>11</v>
      </c>
      <c r="N74" s="49">
        <v>0</v>
      </c>
      <c r="O74" s="15">
        <f t="shared" si="35"/>
        <v>22</v>
      </c>
      <c r="P74" s="15">
        <f t="shared" si="36"/>
        <v>33</v>
      </c>
      <c r="R74" s="8"/>
      <c r="T74"/>
    </row>
    <row r="75" spans="2:20" ht="23.1" customHeight="1" x14ac:dyDescent="0.25">
      <c r="B75" s="44" t="s">
        <v>115</v>
      </c>
      <c r="C75" s="49">
        <v>5</v>
      </c>
      <c r="D75" s="49">
        <v>0</v>
      </c>
      <c r="E75" s="49">
        <v>0</v>
      </c>
      <c r="F75" s="49">
        <v>2</v>
      </c>
      <c r="G75" s="49">
        <v>0</v>
      </c>
      <c r="H75" s="49">
        <v>0</v>
      </c>
      <c r="I75" s="49">
        <v>2</v>
      </c>
      <c r="J75" s="49">
        <v>0</v>
      </c>
      <c r="K75" s="49">
        <v>0</v>
      </c>
      <c r="L75" s="49">
        <v>1</v>
      </c>
      <c r="M75" s="49">
        <v>4</v>
      </c>
      <c r="N75" s="49">
        <v>0</v>
      </c>
      <c r="O75" s="15">
        <f t="shared" si="35"/>
        <v>10</v>
      </c>
      <c r="P75" s="15">
        <f t="shared" si="36"/>
        <v>14</v>
      </c>
      <c r="R75" s="8"/>
      <c r="T75"/>
    </row>
    <row r="76" spans="2:20" ht="23.1" customHeight="1" x14ac:dyDescent="0.25">
      <c r="B76" s="44" t="s">
        <v>116</v>
      </c>
      <c r="C76" s="49">
        <v>8</v>
      </c>
      <c r="D76" s="49">
        <v>3</v>
      </c>
      <c r="E76" s="49">
        <v>1</v>
      </c>
      <c r="F76" s="49">
        <v>1</v>
      </c>
      <c r="G76" s="49">
        <v>0</v>
      </c>
      <c r="H76" s="49">
        <v>0</v>
      </c>
      <c r="I76" s="49">
        <v>0</v>
      </c>
      <c r="J76" s="49">
        <v>1</v>
      </c>
      <c r="K76" s="49">
        <v>0</v>
      </c>
      <c r="L76" s="49">
        <v>0</v>
      </c>
      <c r="M76" s="49">
        <v>9</v>
      </c>
      <c r="N76" s="49">
        <v>0</v>
      </c>
      <c r="O76" s="15">
        <f t="shared" si="35"/>
        <v>14</v>
      </c>
      <c r="P76" s="15">
        <f t="shared" si="36"/>
        <v>23</v>
      </c>
      <c r="R76" s="8"/>
      <c r="T76"/>
    </row>
    <row r="77" spans="2:20" ht="23.1" customHeight="1" x14ac:dyDescent="0.25">
      <c r="B77" s="44" t="s">
        <v>117</v>
      </c>
      <c r="C77" s="49">
        <v>2</v>
      </c>
      <c r="D77" s="49">
        <v>3</v>
      </c>
      <c r="E77" s="49">
        <v>1</v>
      </c>
      <c r="F77" s="49">
        <v>0</v>
      </c>
      <c r="G77" s="49">
        <v>0</v>
      </c>
      <c r="H77" s="49">
        <v>0</v>
      </c>
      <c r="I77" s="49">
        <v>1</v>
      </c>
      <c r="J77" s="49">
        <v>0</v>
      </c>
      <c r="K77" s="49">
        <v>0</v>
      </c>
      <c r="L77" s="49">
        <v>0</v>
      </c>
      <c r="M77" s="49">
        <v>8</v>
      </c>
      <c r="N77" s="49">
        <v>0</v>
      </c>
      <c r="O77" s="15">
        <f t="shared" si="35"/>
        <v>7</v>
      </c>
      <c r="P77" s="15">
        <f t="shared" si="36"/>
        <v>15</v>
      </c>
      <c r="R77" s="8"/>
      <c r="T77"/>
    </row>
    <row r="78" spans="2:20" ht="23.1" customHeight="1" x14ac:dyDescent="0.25">
      <c r="B78" s="45" t="s">
        <v>118</v>
      </c>
      <c r="C78" s="49">
        <v>3</v>
      </c>
      <c r="D78" s="49">
        <v>1</v>
      </c>
      <c r="E78" s="49">
        <v>0</v>
      </c>
      <c r="F78" s="49">
        <v>0</v>
      </c>
      <c r="G78" s="49">
        <v>0</v>
      </c>
      <c r="H78" s="49">
        <v>0</v>
      </c>
      <c r="I78" s="49">
        <v>5</v>
      </c>
      <c r="J78" s="49">
        <v>0</v>
      </c>
      <c r="K78" s="49">
        <v>0</v>
      </c>
      <c r="L78" s="49">
        <v>0</v>
      </c>
      <c r="M78" s="49">
        <v>6</v>
      </c>
      <c r="N78" s="49">
        <v>0</v>
      </c>
      <c r="O78" s="15">
        <f t="shared" si="35"/>
        <v>9</v>
      </c>
      <c r="P78" s="15">
        <f t="shared" si="36"/>
        <v>15</v>
      </c>
      <c r="R78" s="8"/>
      <c r="T78"/>
    </row>
    <row r="79" spans="2:20" ht="23.1" customHeight="1" x14ac:dyDescent="0.25">
      <c r="B79" s="44" t="s">
        <v>119</v>
      </c>
      <c r="C79" s="49">
        <v>4</v>
      </c>
      <c r="D79" s="49">
        <v>0</v>
      </c>
      <c r="E79" s="49">
        <v>1</v>
      </c>
      <c r="F79" s="49">
        <v>0</v>
      </c>
      <c r="G79" s="49">
        <v>0</v>
      </c>
      <c r="H79" s="49">
        <v>0</v>
      </c>
      <c r="I79" s="49">
        <v>1</v>
      </c>
      <c r="J79" s="49">
        <v>0</v>
      </c>
      <c r="K79" s="49">
        <v>0</v>
      </c>
      <c r="L79" s="49">
        <v>0</v>
      </c>
      <c r="M79" s="49">
        <v>10</v>
      </c>
      <c r="N79" s="49">
        <v>0</v>
      </c>
      <c r="O79" s="15">
        <f t="shared" si="35"/>
        <v>6</v>
      </c>
      <c r="P79" s="15">
        <f t="shared" si="36"/>
        <v>16</v>
      </c>
      <c r="R79" s="8"/>
      <c r="T79"/>
    </row>
    <row r="80" spans="2:20" ht="23.1" customHeight="1" x14ac:dyDescent="0.25">
      <c r="B80" s="46" t="s">
        <v>120</v>
      </c>
      <c r="C80" s="49">
        <v>4</v>
      </c>
      <c r="D80" s="49">
        <v>0</v>
      </c>
      <c r="E80" s="49">
        <v>0</v>
      </c>
      <c r="F80" s="49">
        <v>0</v>
      </c>
      <c r="G80" s="49">
        <v>0</v>
      </c>
      <c r="H80" s="49">
        <v>0</v>
      </c>
      <c r="I80" s="49">
        <v>0</v>
      </c>
      <c r="J80" s="49">
        <v>0</v>
      </c>
      <c r="K80" s="49">
        <v>0</v>
      </c>
      <c r="L80" s="49">
        <v>0</v>
      </c>
      <c r="M80" s="49">
        <v>6</v>
      </c>
      <c r="N80" s="49">
        <v>0</v>
      </c>
      <c r="O80" s="15">
        <f t="shared" si="35"/>
        <v>4</v>
      </c>
      <c r="P80" s="15">
        <f t="shared" si="36"/>
        <v>10</v>
      </c>
      <c r="R80" s="8"/>
      <c r="T80"/>
    </row>
    <row r="81" spans="2:20" ht="23.1" customHeight="1" x14ac:dyDescent="0.25">
      <c r="B81" s="44" t="s">
        <v>121</v>
      </c>
      <c r="C81" s="49">
        <v>6</v>
      </c>
      <c r="D81" s="49">
        <v>0</v>
      </c>
      <c r="E81" s="49">
        <v>0</v>
      </c>
      <c r="F81" s="49">
        <v>2</v>
      </c>
      <c r="G81" s="49">
        <v>0</v>
      </c>
      <c r="H81" s="49">
        <v>0</v>
      </c>
      <c r="I81" s="49">
        <v>2</v>
      </c>
      <c r="J81" s="49">
        <v>1</v>
      </c>
      <c r="K81" s="49">
        <v>0</v>
      </c>
      <c r="L81" s="49">
        <v>0</v>
      </c>
      <c r="M81" s="49">
        <v>3</v>
      </c>
      <c r="N81" s="49">
        <v>0</v>
      </c>
      <c r="O81" s="15">
        <f t="shared" si="35"/>
        <v>11</v>
      </c>
      <c r="P81" s="15">
        <f t="shared" si="36"/>
        <v>14</v>
      </c>
      <c r="R81" s="8"/>
      <c r="T81"/>
    </row>
    <row r="82" spans="2:20" ht="23.1" customHeight="1" x14ac:dyDescent="0.25">
      <c r="B82" s="45" t="s">
        <v>122</v>
      </c>
      <c r="C82" s="49">
        <v>5</v>
      </c>
      <c r="D82" s="49">
        <v>1</v>
      </c>
      <c r="E82" s="49">
        <v>1</v>
      </c>
      <c r="F82" s="49">
        <v>1</v>
      </c>
      <c r="G82" s="49">
        <v>0</v>
      </c>
      <c r="H82" s="49">
        <v>0</v>
      </c>
      <c r="I82" s="49">
        <v>5</v>
      </c>
      <c r="J82" s="49">
        <v>1</v>
      </c>
      <c r="K82" s="49">
        <v>1</v>
      </c>
      <c r="L82" s="49">
        <v>0</v>
      </c>
      <c r="M82" s="49">
        <v>7</v>
      </c>
      <c r="N82" s="49">
        <v>0</v>
      </c>
      <c r="O82" s="15">
        <f t="shared" si="35"/>
        <v>15</v>
      </c>
      <c r="P82" s="15">
        <f t="shared" si="36"/>
        <v>22</v>
      </c>
      <c r="R82" s="8"/>
      <c r="T82"/>
    </row>
    <row r="83" spans="2:20" ht="23.1" customHeight="1" x14ac:dyDescent="0.25">
      <c r="B83" s="44" t="s">
        <v>123</v>
      </c>
      <c r="C83" s="49">
        <v>3</v>
      </c>
      <c r="D83" s="49">
        <v>0</v>
      </c>
      <c r="E83" s="49">
        <v>2</v>
      </c>
      <c r="F83" s="49">
        <v>0</v>
      </c>
      <c r="G83" s="49">
        <v>0</v>
      </c>
      <c r="H83" s="49">
        <v>0</v>
      </c>
      <c r="I83" s="49">
        <v>1</v>
      </c>
      <c r="J83" s="49">
        <v>0</v>
      </c>
      <c r="K83" s="49">
        <v>1</v>
      </c>
      <c r="L83" s="49">
        <v>0</v>
      </c>
      <c r="M83" s="49">
        <v>9</v>
      </c>
      <c r="N83" s="49">
        <v>0</v>
      </c>
      <c r="O83" s="15">
        <f t="shared" si="35"/>
        <v>7</v>
      </c>
      <c r="P83" s="15">
        <f t="shared" si="36"/>
        <v>16</v>
      </c>
      <c r="R83" s="8"/>
      <c r="T83"/>
    </row>
    <row r="84" spans="2:20" ht="23.1" customHeight="1" x14ac:dyDescent="0.25">
      <c r="B84" s="46" t="s">
        <v>124</v>
      </c>
      <c r="C84" s="49">
        <v>3</v>
      </c>
      <c r="D84" s="49">
        <v>1</v>
      </c>
      <c r="E84" s="49">
        <v>0</v>
      </c>
      <c r="F84" s="49">
        <v>1</v>
      </c>
      <c r="G84" s="49">
        <v>0</v>
      </c>
      <c r="H84" s="49">
        <v>0</v>
      </c>
      <c r="I84" s="49">
        <v>0</v>
      </c>
      <c r="J84" s="49">
        <v>1</v>
      </c>
      <c r="K84" s="49">
        <v>0</v>
      </c>
      <c r="L84" s="49">
        <v>0</v>
      </c>
      <c r="M84" s="49">
        <v>3</v>
      </c>
      <c r="N84" s="49">
        <v>0</v>
      </c>
      <c r="O84" s="15">
        <f t="shared" si="35"/>
        <v>6</v>
      </c>
      <c r="P84" s="15">
        <f t="shared" si="36"/>
        <v>9</v>
      </c>
      <c r="R84" s="8"/>
      <c r="T84"/>
    </row>
    <row r="85" spans="2:20" ht="23.1" customHeight="1" x14ac:dyDescent="0.25">
      <c r="B85" s="44" t="s">
        <v>125</v>
      </c>
      <c r="C85" s="49">
        <v>3</v>
      </c>
      <c r="D85" s="49">
        <v>1</v>
      </c>
      <c r="E85" s="49">
        <v>0</v>
      </c>
      <c r="F85" s="49">
        <v>0</v>
      </c>
      <c r="G85" s="49">
        <v>0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49">
        <v>4</v>
      </c>
      <c r="N85" s="49">
        <v>0</v>
      </c>
      <c r="O85" s="15">
        <f t="shared" si="35"/>
        <v>4</v>
      </c>
      <c r="P85" s="15">
        <f t="shared" si="36"/>
        <v>8</v>
      </c>
      <c r="R85" s="8"/>
      <c r="T85"/>
    </row>
    <row r="86" spans="2:20" ht="23.1" customHeight="1" x14ac:dyDescent="0.25">
      <c r="B86" s="45" t="s">
        <v>126</v>
      </c>
      <c r="C86" s="49">
        <v>0</v>
      </c>
      <c r="D86" s="49">
        <v>0</v>
      </c>
      <c r="E86" s="49">
        <v>0</v>
      </c>
      <c r="F86" s="49">
        <v>0</v>
      </c>
      <c r="G86" s="49">
        <v>0</v>
      </c>
      <c r="H86" s="49">
        <v>0</v>
      </c>
      <c r="I86" s="49">
        <v>0</v>
      </c>
      <c r="J86" s="49">
        <v>3</v>
      </c>
      <c r="K86" s="49">
        <v>0</v>
      </c>
      <c r="L86" s="49">
        <v>0</v>
      </c>
      <c r="M86" s="49">
        <v>1</v>
      </c>
      <c r="N86" s="49">
        <v>0</v>
      </c>
      <c r="O86" s="15">
        <f t="shared" si="35"/>
        <v>3</v>
      </c>
      <c r="P86" s="15">
        <f t="shared" si="36"/>
        <v>4</v>
      </c>
      <c r="R86" s="8"/>
      <c r="T86"/>
    </row>
    <row r="87" spans="2:20" ht="23.1" customHeight="1" x14ac:dyDescent="0.25">
      <c r="B87" s="44" t="s">
        <v>127</v>
      </c>
      <c r="C87" s="49">
        <v>1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49">
        <v>3</v>
      </c>
      <c r="J87" s="49">
        <v>0</v>
      </c>
      <c r="K87" s="49">
        <v>0</v>
      </c>
      <c r="L87" s="49">
        <v>0</v>
      </c>
      <c r="M87" s="49">
        <v>1</v>
      </c>
      <c r="N87" s="49">
        <v>0</v>
      </c>
      <c r="O87" s="15">
        <f t="shared" si="35"/>
        <v>4</v>
      </c>
      <c r="P87" s="15">
        <f t="shared" si="36"/>
        <v>5</v>
      </c>
      <c r="R87" s="8"/>
      <c r="T87"/>
    </row>
    <row r="88" spans="2:20" ht="23.1" customHeight="1" x14ac:dyDescent="0.25">
      <c r="B88" s="46" t="s">
        <v>128</v>
      </c>
      <c r="C88" s="49">
        <v>1</v>
      </c>
      <c r="D88" s="49">
        <v>0</v>
      </c>
      <c r="E88" s="49">
        <v>0</v>
      </c>
      <c r="F88" s="49">
        <v>0</v>
      </c>
      <c r="G88" s="49">
        <v>0</v>
      </c>
      <c r="H88" s="49">
        <v>0</v>
      </c>
      <c r="I88" s="49">
        <v>1</v>
      </c>
      <c r="J88" s="49">
        <v>0</v>
      </c>
      <c r="K88" s="49">
        <v>0</v>
      </c>
      <c r="L88" s="49">
        <v>0</v>
      </c>
      <c r="M88" s="49">
        <v>0</v>
      </c>
      <c r="N88" s="49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4" t="s">
        <v>129</v>
      </c>
      <c r="C89" s="49">
        <v>0</v>
      </c>
      <c r="D89" s="49">
        <v>1</v>
      </c>
      <c r="E89" s="49">
        <v>1</v>
      </c>
      <c r="F89" s="49">
        <v>0</v>
      </c>
      <c r="G89" s="49">
        <v>0</v>
      </c>
      <c r="H89" s="49">
        <v>0</v>
      </c>
      <c r="I89" s="49">
        <v>1</v>
      </c>
      <c r="J89" s="49">
        <v>0</v>
      </c>
      <c r="K89" s="49">
        <v>1</v>
      </c>
      <c r="L89" s="49">
        <v>0</v>
      </c>
      <c r="M89" s="49">
        <v>3</v>
      </c>
      <c r="N89" s="49">
        <v>0</v>
      </c>
      <c r="O89" s="15">
        <f t="shared" si="35"/>
        <v>4</v>
      </c>
      <c r="P89" s="15">
        <f t="shared" si="36"/>
        <v>7</v>
      </c>
      <c r="R89" s="8"/>
      <c r="T89"/>
    </row>
    <row r="90" spans="2:20" ht="23.1" customHeight="1" x14ac:dyDescent="0.25">
      <c r="B90" s="45" t="s">
        <v>130</v>
      </c>
      <c r="C90" s="49">
        <v>2</v>
      </c>
      <c r="D90" s="49">
        <v>1</v>
      </c>
      <c r="E90" s="49">
        <v>0</v>
      </c>
      <c r="F90" s="49">
        <v>0</v>
      </c>
      <c r="G90" s="49">
        <v>0</v>
      </c>
      <c r="H90" s="49">
        <v>0</v>
      </c>
      <c r="I90" s="49">
        <v>0</v>
      </c>
      <c r="J90" s="49">
        <v>1</v>
      </c>
      <c r="K90" s="49">
        <v>0</v>
      </c>
      <c r="L90" s="49">
        <v>0</v>
      </c>
      <c r="M90" s="49">
        <v>1</v>
      </c>
      <c r="N90" s="49">
        <v>0</v>
      </c>
      <c r="O90" s="15">
        <f t="shared" si="35"/>
        <v>4</v>
      </c>
      <c r="P90" s="15">
        <f t="shared" si="36"/>
        <v>5</v>
      </c>
      <c r="R90" s="8"/>
      <c r="T90"/>
    </row>
    <row r="91" spans="2:20" ht="23.1" customHeight="1" x14ac:dyDescent="0.25">
      <c r="B91" s="44" t="s">
        <v>131</v>
      </c>
      <c r="C91" s="49">
        <v>0</v>
      </c>
      <c r="D91" s="49">
        <v>0</v>
      </c>
      <c r="E91" s="49">
        <v>0</v>
      </c>
      <c r="F91" s="49">
        <v>0</v>
      </c>
      <c r="G91" s="49">
        <v>0</v>
      </c>
      <c r="H91" s="49">
        <v>0</v>
      </c>
      <c r="I91" s="49">
        <v>0</v>
      </c>
      <c r="J91" s="49">
        <v>0</v>
      </c>
      <c r="K91" s="49">
        <v>1</v>
      </c>
      <c r="L91" s="49">
        <v>0</v>
      </c>
      <c r="M91" s="49">
        <v>1</v>
      </c>
      <c r="N91" s="49"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46" t="s">
        <v>132</v>
      </c>
      <c r="C92" s="49">
        <v>1</v>
      </c>
      <c r="D92" s="49">
        <v>0</v>
      </c>
      <c r="E92" s="49">
        <v>0</v>
      </c>
      <c r="F92" s="49">
        <v>0</v>
      </c>
      <c r="G92" s="49">
        <v>0</v>
      </c>
      <c r="H92" s="49">
        <v>0</v>
      </c>
      <c r="I92" s="49">
        <v>2</v>
      </c>
      <c r="J92" s="49">
        <v>0</v>
      </c>
      <c r="K92" s="49">
        <v>0</v>
      </c>
      <c r="L92" s="49">
        <v>0</v>
      </c>
      <c r="M92" s="49">
        <v>0</v>
      </c>
      <c r="N92" s="49">
        <v>0</v>
      </c>
      <c r="O92" s="15">
        <f t="shared" si="35"/>
        <v>3</v>
      </c>
      <c r="P92" s="15">
        <f t="shared" si="36"/>
        <v>3</v>
      </c>
      <c r="R92" s="8"/>
      <c r="T92"/>
    </row>
    <row r="93" spans="2:20" ht="23.1" customHeight="1" x14ac:dyDescent="0.25">
      <c r="B93" s="44" t="s">
        <v>133</v>
      </c>
      <c r="C93" s="49">
        <v>0</v>
      </c>
      <c r="D93" s="49">
        <v>0</v>
      </c>
      <c r="E93" s="49">
        <v>0</v>
      </c>
      <c r="F93" s="49">
        <v>1</v>
      </c>
      <c r="G93" s="49">
        <v>0</v>
      </c>
      <c r="H93" s="49">
        <v>0</v>
      </c>
      <c r="I93" s="49">
        <v>1</v>
      </c>
      <c r="J93" s="49">
        <v>0</v>
      </c>
      <c r="K93" s="49">
        <v>0</v>
      </c>
      <c r="L93" s="49">
        <v>0</v>
      </c>
      <c r="M93" s="49">
        <v>1</v>
      </c>
      <c r="N93" s="49">
        <v>0</v>
      </c>
      <c r="O93" s="15">
        <f t="shared" si="35"/>
        <v>2</v>
      </c>
      <c r="P93" s="15">
        <f t="shared" si="36"/>
        <v>3</v>
      </c>
      <c r="R93" s="8"/>
      <c r="T93"/>
    </row>
    <row r="94" spans="2:20" ht="23.1" customHeight="1" x14ac:dyDescent="0.25">
      <c r="B94" s="45" t="s">
        <v>134</v>
      </c>
      <c r="C94" s="49">
        <v>0</v>
      </c>
      <c r="D94" s="49">
        <v>0</v>
      </c>
      <c r="E94" s="49">
        <v>1</v>
      </c>
      <c r="F94" s="49">
        <v>1</v>
      </c>
      <c r="G94" s="49">
        <v>0</v>
      </c>
      <c r="H94" s="49">
        <v>0</v>
      </c>
      <c r="I94" s="49">
        <v>2</v>
      </c>
      <c r="J94" s="49">
        <v>1</v>
      </c>
      <c r="K94" s="49">
        <v>0</v>
      </c>
      <c r="L94" s="49">
        <v>0</v>
      </c>
      <c r="M94" s="49">
        <v>1</v>
      </c>
      <c r="N94" s="49">
        <v>0</v>
      </c>
      <c r="O94" s="15">
        <f t="shared" si="35"/>
        <v>5</v>
      </c>
      <c r="P94" s="15">
        <f t="shared" si="36"/>
        <v>6</v>
      </c>
      <c r="R94" s="8"/>
      <c r="T94"/>
    </row>
    <row r="95" spans="2:20" ht="23.1" customHeight="1" x14ac:dyDescent="0.25">
      <c r="B95" s="44" t="s">
        <v>135</v>
      </c>
      <c r="C95" s="49">
        <v>1</v>
      </c>
      <c r="D95" s="49">
        <v>1</v>
      </c>
      <c r="E95" s="49">
        <v>0</v>
      </c>
      <c r="F95" s="49">
        <v>0</v>
      </c>
      <c r="G95" s="49">
        <v>0</v>
      </c>
      <c r="H95" s="49">
        <v>0</v>
      </c>
      <c r="I95" s="49">
        <v>1</v>
      </c>
      <c r="J95" s="49">
        <v>0</v>
      </c>
      <c r="K95" s="49">
        <v>0</v>
      </c>
      <c r="L95" s="49">
        <v>0</v>
      </c>
      <c r="M95" s="49">
        <v>3</v>
      </c>
      <c r="N95" s="49">
        <v>0</v>
      </c>
      <c r="O95" s="15">
        <f t="shared" si="35"/>
        <v>3</v>
      </c>
      <c r="P95" s="15">
        <f t="shared" si="36"/>
        <v>6</v>
      </c>
      <c r="R95" s="8"/>
      <c r="T95"/>
    </row>
    <row r="96" spans="2:20" ht="23.1" customHeight="1" x14ac:dyDescent="0.25">
      <c r="B96" s="46" t="s">
        <v>136</v>
      </c>
      <c r="C96" s="49">
        <v>1</v>
      </c>
      <c r="D96" s="49">
        <v>0</v>
      </c>
      <c r="E96" s="49">
        <v>2</v>
      </c>
      <c r="F96" s="49">
        <v>0</v>
      </c>
      <c r="G96" s="49">
        <v>0</v>
      </c>
      <c r="H96" s="49">
        <v>0</v>
      </c>
      <c r="I96" s="49">
        <v>0</v>
      </c>
      <c r="J96" s="49">
        <v>0</v>
      </c>
      <c r="K96" s="49">
        <v>0</v>
      </c>
      <c r="L96" s="49">
        <v>0</v>
      </c>
      <c r="M96" s="49">
        <v>1</v>
      </c>
      <c r="N96" s="49">
        <v>0</v>
      </c>
      <c r="O96" s="15">
        <f t="shared" si="35"/>
        <v>3</v>
      </c>
      <c r="P96" s="15">
        <f t="shared" si="36"/>
        <v>4</v>
      </c>
      <c r="R96" s="8"/>
      <c r="T96"/>
    </row>
    <row r="97" spans="2:20" ht="23.1" customHeight="1" x14ac:dyDescent="0.25">
      <c r="B97" s="44" t="s">
        <v>137</v>
      </c>
      <c r="C97" s="49">
        <v>2</v>
      </c>
      <c r="D97" s="49">
        <v>1</v>
      </c>
      <c r="E97" s="49">
        <v>1</v>
      </c>
      <c r="F97" s="49">
        <v>3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2</v>
      </c>
      <c r="N97" s="49">
        <v>0</v>
      </c>
      <c r="O97" s="15">
        <f t="shared" si="35"/>
        <v>7</v>
      </c>
      <c r="P97" s="15">
        <f t="shared" si="36"/>
        <v>9</v>
      </c>
      <c r="R97" s="8"/>
      <c r="T97"/>
    </row>
    <row r="98" spans="2:20" ht="23.1" customHeight="1" x14ac:dyDescent="0.25">
      <c r="B98" s="45" t="s">
        <v>138</v>
      </c>
      <c r="C98" s="49">
        <v>9</v>
      </c>
      <c r="D98" s="49">
        <v>2</v>
      </c>
      <c r="E98" s="49">
        <v>1</v>
      </c>
      <c r="F98" s="49">
        <v>5</v>
      </c>
      <c r="G98" s="49">
        <v>0</v>
      </c>
      <c r="H98" s="49">
        <v>0</v>
      </c>
      <c r="I98" s="49">
        <v>1</v>
      </c>
      <c r="J98" s="49">
        <v>0</v>
      </c>
      <c r="K98" s="49">
        <v>0</v>
      </c>
      <c r="L98" s="49">
        <v>0</v>
      </c>
      <c r="M98" s="49">
        <v>6</v>
      </c>
      <c r="N98" s="49">
        <v>0</v>
      </c>
      <c r="O98" s="15">
        <f t="shared" si="35"/>
        <v>18</v>
      </c>
      <c r="P98" s="15">
        <f t="shared" si="36"/>
        <v>24</v>
      </c>
      <c r="R98" s="8"/>
      <c r="T98"/>
    </row>
    <row r="99" spans="2:20" ht="23.1" customHeight="1" x14ac:dyDescent="0.25">
      <c r="B99" s="44" t="s">
        <v>139</v>
      </c>
      <c r="C99" s="49">
        <v>5</v>
      </c>
      <c r="D99" s="49">
        <v>3</v>
      </c>
      <c r="E99" s="49">
        <v>1</v>
      </c>
      <c r="F99" s="49">
        <v>5</v>
      </c>
      <c r="G99" s="49">
        <v>1</v>
      </c>
      <c r="H99" s="49">
        <v>0</v>
      </c>
      <c r="I99" s="49">
        <v>5</v>
      </c>
      <c r="J99" s="49">
        <v>1</v>
      </c>
      <c r="K99" s="49">
        <v>0</v>
      </c>
      <c r="L99" s="49">
        <v>0</v>
      </c>
      <c r="M99" s="49">
        <v>3</v>
      </c>
      <c r="N99" s="49">
        <v>0</v>
      </c>
      <c r="O99" s="15">
        <f t="shared" si="35"/>
        <v>21</v>
      </c>
      <c r="P99" s="15">
        <f t="shared" si="36"/>
        <v>24</v>
      </c>
      <c r="R99" s="8"/>
      <c r="T99"/>
    </row>
    <row r="100" spans="2:20" ht="23.1" customHeight="1" x14ac:dyDescent="0.25">
      <c r="B100" s="46" t="s">
        <v>140</v>
      </c>
      <c r="C100" s="49">
        <v>16</v>
      </c>
      <c r="D100" s="49">
        <v>10</v>
      </c>
      <c r="E100" s="49">
        <v>2</v>
      </c>
      <c r="F100" s="49">
        <v>15</v>
      </c>
      <c r="G100" s="49">
        <v>1</v>
      </c>
      <c r="H100" s="49">
        <v>0</v>
      </c>
      <c r="I100" s="49">
        <v>2</v>
      </c>
      <c r="J100" s="49">
        <v>0</v>
      </c>
      <c r="K100" s="49">
        <v>1</v>
      </c>
      <c r="L100" s="49">
        <v>0</v>
      </c>
      <c r="M100" s="49">
        <v>5</v>
      </c>
      <c r="N100" s="49">
        <v>0</v>
      </c>
      <c r="O100" s="15">
        <f t="shared" si="35"/>
        <v>47</v>
      </c>
      <c r="P100" s="15">
        <f t="shared" si="36"/>
        <v>52</v>
      </c>
      <c r="R100" s="8"/>
      <c r="T100"/>
    </row>
    <row r="101" spans="2:20" ht="23.1" customHeight="1" x14ac:dyDescent="0.25">
      <c r="B101" s="44" t="s">
        <v>141</v>
      </c>
      <c r="C101" s="49">
        <v>33</v>
      </c>
      <c r="D101" s="49">
        <v>6</v>
      </c>
      <c r="E101" s="49">
        <v>2</v>
      </c>
      <c r="F101" s="49">
        <v>14</v>
      </c>
      <c r="G101" s="49">
        <v>0</v>
      </c>
      <c r="H101" s="49">
        <v>0</v>
      </c>
      <c r="I101" s="49">
        <v>2</v>
      </c>
      <c r="J101" s="49">
        <v>1</v>
      </c>
      <c r="K101" s="49">
        <v>0</v>
      </c>
      <c r="L101" s="49">
        <v>0</v>
      </c>
      <c r="M101" s="49">
        <v>9</v>
      </c>
      <c r="N101" s="49">
        <v>0</v>
      </c>
      <c r="O101" s="15">
        <f t="shared" si="35"/>
        <v>58</v>
      </c>
      <c r="P101" s="15">
        <f t="shared" si="36"/>
        <v>67</v>
      </c>
      <c r="R101" s="8"/>
      <c r="T101"/>
    </row>
    <row r="102" spans="2:20" ht="23.1" customHeight="1" x14ac:dyDescent="0.25">
      <c r="B102" s="45" t="s">
        <v>142</v>
      </c>
      <c r="C102" s="49">
        <v>54</v>
      </c>
      <c r="D102" s="49">
        <v>25</v>
      </c>
      <c r="E102" s="49">
        <v>4</v>
      </c>
      <c r="F102" s="49">
        <v>17</v>
      </c>
      <c r="G102" s="49">
        <v>0</v>
      </c>
      <c r="H102" s="49">
        <v>0</v>
      </c>
      <c r="I102" s="49">
        <v>0</v>
      </c>
      <c r="J102" s="49">
        <v>1</v>
      </c>
      <c r="K102" s="49">
        <v>1</v>
      </c>
      <c r="L102" s="49">
        <v>0</v>
      </c>
      <c r="M102" s="49">
        <v>10</v>
      </c>
      <c r="N102" s="49">
        <v>0</v>
      </c>
      <c r="O102" s="15">
        <f t="shared" si="35"/>
        <v>102</v>
      </c>
      <c r="P102" s="15">
        <f t="shared" si="36"/>
        <v>112</v>
      </c>
      <c r="R102" s="8"/>
      <c r="T102"/>
    </row>
    <row r="103" spans="2:20" ht="23.1" customHeight="1" x14ac:dyDescent="0.25">
      <c r="B103" s="44" t="s">
        <v>143</v>
      </c>
      <c r="C103" s="49">
        <v>68</v>
      </c>
      <c r="D103" s="49">
        <v>32</v>
      </c>
      <c r="E103" s="49">
        <v>7</v>
      </c>
      <c r="F103" s="49">
        <v>31</v>
      </c>
      <c r="G103" s="49">
        <v>0</v>
      </c>
      <c r="H103" s="49">
        <v>0</v>
      </c>
      <c r="I103" s="49">
        <v>1</v>
      </c>
      <c r="J103" s="49">
        <v>0</v>
      </c>
      <c r="K103" s="49">
        <v>1</v>
      </c>
      <c r="L103" s="49">
        <v>0</v>
      </c>
      <c r="M103" s="49">
        <v>17</v>
      </c>
      <c r="N103" s="49">
        <v>0</v>
      </c>
      <c r="O103" s="15">
        <f t="shared" si="35"/>
        <v>140</v>
      </c>
      <c r="P103" s="15">
        <f t="shared" si="36"/>
        <v>157</v>
      </c>
      <c r="R103" s="8"/>
      <c r="T103"/>
    </row>
    <row r="104" spans="2:20" ht="23.1" customHeight="1" x14ac:dyDescent="0.25">
      <c r="B104" s="46" t="s">
        <v>144</v>
      </c>
      <c r="C104" s="49">
        <v>26</v>
      </c>
      <c r="D104" s="49">
        <v>23</v>
      </c>
      <c r="E104" s="49">
        <v>4</v>
      </c>
      <c r="F104" s="49">
        <v>9</v>
      </c>
      <c r="G104" s="49">
        <v>2</v>
      </c>
      <c r="H104" s="49">
        <v>0</v>
      </c>
      <c r="I104" s="49">
        <v>2</v>
      </c>
      <c r="J104" s="49">
        <v>1</v>
      </c>
      <c r="K104" s="49">
        <v>1</v>
      </c>
      <c r="L104" s="49">
        <v>0</v>
      </c>
      <c r="M104" s="49">
        <v>17</v>
      </c>
      <c r="N104" s="49">
        <v>0</v>
      </c>
      <c r="O104" s="15">
        <f t="shared" si="35"/>
        <v>68</v>
      </c>
      <c r="P104" s="15">
        <f t="shared" si="36"/>
        <v>85</v>
      </c>
      <c r="R104" s="8"/>
      <c r="T104"/>
    </row>
    <row r="105" spans="2:20" ht="23.1" customHeight="1" x14ac:dyDescent="0.25">
      <c r="B105" s="44" t="s">
        <v>145</v>
      </c>
      <c r="C105" s="49">
        <v>34</v>
      </c>
      <c r="D105" s="49">
        <v>20</v>
      </c>
      <c r="E105" s="49">
        <v>5</v>
      </c>
      <c r="F105" s="49">
        <v>8</v>
      </c>
      <c r="G105" s="49">
        <v>0</v>
      </c>
      <c r="H105" s="49">
        <v>0</v>
      </c>
      <c r="I105" s="49">
        <v>3</v>
      </c>
      <c r="J105" s="49">
        <v>0</v>
      </c>
      <c r="K105" s="49">
        <v>0</v>
      </c>
      <c r="L105" s="49">
        <v>0</v>
      </c>
      <c r="M105" s="49">
        <v>11</v>
      </c>
      <c r="N105" s="49">
        <v>0</v>
      </c>
      <c r="O105" s="15">
        <f t="shared" si="35"/>
        <v>70</v>
      </c>
      <c r="P105" s="15">
        <f t="shared" si="36"/>
        <v>81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2002</v>
      </c>
      <c r="D106" s="16">
        <f t="shared" ref="D106:P106" si="37">SUM(D10:D105)</f>
        <v>1183</v>
      </c>
      <c r="E106" s="16">
        <f t="shared" si="37"/>
        <v>421</v>
      </c>
      <c r="F106" s="16">
        <f t="shared" si="37"/>
        <v>714</v>
      </c>
      <c r="G106" s="16">
        <f t="shared" si="37"/>
        <v>30</v>
      </c>
      <c r="H106" s="16">
        <f t="shared" si="37"/>
        <v>12</v>
      </c>
      <c r="I106" s="16">
        <f t="shared" si="37"/>
        <v>401</v>
      </c>
      <c r="J106" s="16">
        <f t="shared" si="37"/>
        <v>109</v>
      </c>
      <c r="K106" s="16">
        <f t="shared" si="37"/>
        <v>85</v>
      </c>
      <c r="L106" s="16">
        <f t="shared" si="37"/>
        <v>22</v>
      </c>
      <c r="M106" s="16">
        <f t="shared" si="37"/>
        <v>2113</v>
      </c>
      <c r="N106" s="16">
        <f t="shared" si="37"/>
        <v>0</v>
      </c>
      <c r="O106" s="16">
        <f t="shared" si="37"/>
        <v>4979</v>
      </c>
      <c r="P106" s="16">
        <f t="shared" si="37"/>
        <v>7092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0.2822899041173153</v>
      </c>
      <c r="D107" s="42">
        <f t="shared" si="38"/>
        <v>0.16680767061477722</v>
      </c>
      <c r="E107" s="42">
        <f t="shared" si="38"/>
        <v>5.9362662154540329E-2</v>
      </c>
      <c r="F107" s="42">
        <f t="shared" si="38"/>
        <v>0.10067681895093063</v>
      </c>
      <c r="G107" s="42">
        <f t="shared" si="38"/>
        <v>4.2301184433164128E-3</v>
      </c>
      <c r="H107" s="42">
        <f t="shared" si="38"/>
        <v>1.6920473773265651E-3</v>
      </c>
      <c r="I107" s="42">
        <f t="shared" si="38"/>
        <v>5.6542583192329382E-2</v>
      </c>
      <c r="J107" s="42">
        <f t="shared" si="38"/>
        <v>1.5369430344049634E-2</v>
      </c>
      <c r="K107" s="42">
        <f t="shared" si="38"/>
        <v>1.1985335589396504E-2</v>
      </c>
      <c r="L107" s="42">
        <f t="shared" si="38"/>
        <v>3.102086858432036E-3</v>
      </c>
      <c r="M107" s="42">
        <f t="shared" si="38"/>
        <v>0.29794134235758601</v>
      </c>
      <c r="N107" s="42">
        <f t="shared" si="38"/>
        <v>0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0.40208877284595301</v>
      </c>
      <c r="D108" s="43">
        <f t="shared" ref="D108:N108" si="39">D106/$O$106</f>
        <v>0.23759791122715404</v>
      </c>
      <c r="E108" s="43">
        <f t="shared" si="39"/>
        <v>8.455513155252059E-2</v>
      </c>
      <c r="F108" s="43">
        <f t="shared" si="39"/>
        <v>0.14340228961638884</v>
      </c>
      <c r="G108" s="43">
        <f t="shared" si="39"/>
        <v>6.0253062864028921E-3</v>
      </c>
      <c r="H108" s="43">
        <f t="shared" si="39"/>
        <v>2.4101225145611569E-3</v>
      </c>
      <c r="I108" s="43">
        <f t="shared" si="39"/>
        <v>8.0538260694918665E-2</v>
      </c>
      <c r="J108" s="43">
        <f t="shared" si="39"/>
        <v>2.1891946173930508E-2</v>
      </c>
      <c r="K108" s="43">
        <f t="shared" si="39"/>
        <v>1.7071701144808195E-2</v>
      </c>
      <c r="L108" s="43">
        <f t="shared" si="39"/>
        <v>4.4185579433621211E-3</v>
      </c>
      <c r="M108" s="43"/>
      <c r="N108" s="43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zoomScale="60" workbookViewId="0">
      <selection activeCell="X102" sqref="X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Sonde-Namugongo'!C3:G3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'26.09.19 Sonde-Namugongo-24h'!D5</f>
        <v>26.07.19</v>
      </c>
      <c r="E5" s="3"/>
      <c r="F5" s="40" t="s">
        <v>1</v>
      </c>
      <c r="G5" s="60" t="s">
        <v>178</v>
      </c>
      <c r="H5" s="61"/>
      <c r="I5" s="14"/>
      <c r="J5" s="2" t="s">
        <v>5</v>
      </c>
      <c r="K5" s="60" t="s">
        <v>177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Namugongo-Sonde'!D6:E6</f>
        <v>NAMUGONGO</v>
      </c>
      <c r="E6" s="61"/>
      <c r="F6" s="2" t="s">
        <v>2</v>
      </c>
      <c r="G6" s="60" t="s">
        <v>179</v>
      </c>
      <c r="H6" s="61"/>
      <c r="J6" s="2" t="s">
        <v>21</v>
      </c>
      <c r="K6" s="60" t="s">
        <v>169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24</v>
      </c>
      <c r="D10" s="49">
        <v>12</v>
      </c>
      <c r="E10" s="49">
        <v>5</v>
      </c>
      <c r="F10" s="49">
        <v>10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22</v>
      </c>
      <c r="N10" s="49">
        <v>0</v>
      </c>
      <c r="O10" s="15">
        <f t="shared" ref="O10:O73" si="0">SUM(C10:L10,N10)</f>
        <v>51</v>
      </c>
      <c r="P10" s="15">
        <f t="shared" ref="P10:P73" si="1">SUM(C10:N10)</f>
        <v>73</v>
      </c>
      <c r="R10" s="1" t="s">
        <v>6</v>
      </c>
      <c r="S10" s="17">
        <f t="shared" ref="S10:AF10" si="2">SUM(C10:C13)</f>
        <v>106</v>
      </c>
      <c r="T10" s="17">
        <f t="shared" si="2"/>
        <v>69</v>
      </c>
      <c r="U10" s="17">
        <f t="shared" si="2"/>
        <v>32</v>
      </c>
      <c r="V10" s="17">
        <f t="shared" si="2"/>
        <v>49</v>
      </c>
      <c r="W10" s="17">
        <f t="shared" si="2"/>
        <v>1</v>
      </c>
      <c r="X10" s="17">
        <f t="shared" si="2"/>
        <v>0</v>
      </c>
      <c r="Y10" s="17">
        <f t="shared" si="2"/>
        <v>15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117</v>
      </c>
      <c r="AD10" s="17">
        <f t="shared" si="2"/>
        <v>0</v>
      </c>
      <c r="AE10" s="30">
        <f t="shared" si="2"/>
        <v>276</v>
      </c>
      <c r="AF10" s="30">
        <f t="shared" si="2"/>
        <v>393</v>
      </c>
    </row>
    <row r="11" spans="2:32" s="6" customFormat="1" ht="23.1" customHeight="1" x14ac:dyDescent="0.25">
      <c r="B11" s="44" t="s">
        <v>38</v>
      </c>
      <c r="C11" s="49">
        <v>19</v>
      </c>
      <c r="D11" s="49">
        <v>16</v>
      </c>
      <c r="E11" s="49">
        <v>9</v>
      </c>
      <c r="F11" s="49">
        <v>10</v>
      </c>
      <c r="G11" s="49">
        <v>0</v>
      </c>
      <c r="H11" s="49">
        <v>0</v>
      </c>
      <c r="I11" s="49">
        <v>4</v>
      </c>
      <c r="J11" s="49">
        <v>0</v>
      </c>
      <c r="K11" s="49">
        <v>0</v>
      </c>
      <c r="L11" s="49">
        <v>0</v>
      </c>
      <c r="M11" s="49">
        <v>29</v>
      </c>
      <c r="N11" s="49">
        <v>0</v>
      </c>
      <c r="O11" s="15">
        <f t="shared" si="0"/>
        <v>58</v>
      </c>
      <c r="P11" s="15">
        <f t="shared" si="1"/>
        <v>87</v>
      </c>
      <c r="R11" s="1" t="s">
        <v>7</v>
      </c>
      <c r="S11" s="17">
        <f t="shared" ref="S11:AF11" si="3">SUM(C14:C17)</f>
        <v>122</v>
      </c>
      <c r="T11" s="17">
        <f t="shared" si="3"/>
        <v>86</v>
      </c>
      <c r="U11" s="17">
        <f t="shared" si="3"/>
        <v>48</v>
      </c>
      <c r="V11" s="17">
        <f t="shared" si="3"/>
        <v>56</v>
      </c>
      <c r="W11" s="17">
        <f t="shared" si="3"/>
        <v>0</v>
      </c>
      <c r="X11" s="17">
        <f t="shared" si="3"/>
        <v>0</v>
      </c>
      <c r="Y11" s="17">
        <f t="shared" si="3"/>
        <v>29</v>
      </c>
      <c r="Z11" s="17">
        <f t="shared" si="3"/>
        <v>5</v>
      </c>
      <c r="AA11" s="17">
        <f t="shared" si="3"/>
        <v>0</v>
      </c>
      <c r="AB11" s="17">
        <f t="shared" si="3"/>
        <v>1</v>
      </c>
      <c r="AC11" s="17">
        <f t="shared" si="3"/>
        <v>150</v>
      </c>
      <c r="AD11" s="17">
        <f t="shared" si="3"/>
        <v>0</v>
      </c>
      <c r="AE11" s="30">
        <f t="shared" si="3"/>
        <v>347</v>
      </c>
      <c r="AF11" s="30">
        <f t="shared" si="3"/>
        <v>497</v>
      </c>
    </row>
    <row r="12" spans="2:32" ht="23.1" customHeight="1" x14ac:dyDescent="0.25">
      <c r="B12" s="44" t="s">
        <v>39</v>
      </c>
      <c r="C12" s="49">
        <v>33</v>
      </c>
      <c r="D12" s="49">
        <v>17</v>
      </c>
      <c r="E12" s="49">
        <v>7</v>
      </c>
      <c r="F12" s="49">
        <v>10</v>
      </c>
      <c r="G12" s="49">
        <v>0</v>
      </c>
      <c r="H12" s="49">
        <v>0</v>
      </c>
      <c r="I12" s="49">
        <v>3</v>
      </c>
      <c r="J12" s="49">
        <v>2</v>
      </c>
      <c r="K12" s="49">
        <v>0</v>
      </c>
      <c r="L12" s="49">
        <v>0</v>
      </c>
      <c r="M12" s="49">
        <v>28</v>
      </c>
      <c r="N12" s="49">
        <v>0</v>
      </c>
      <c r="O12" s="15">
        <f t="shared" si="0"/>
        <v>72</v>
      </c>
      <c r="P12" s="15">
        <f t="shared" si="1"/>
        <v>100</v>
      </c>
      <c r="R12" s="1" t="s">
        <v>8</v>
      </c>
      <c r="S12" s="17">
        <f t="shared" ref="S12:AF12" si="4">SUM(C18:C21)</f>
        <v>73</v>
      </c>
      <c r="T12" s="17">
        <f t="shared" si="4"/>
        <v>81</v>
      </c>
      <c r="U12" s="17">
        <f t="shared" si="4"/>
        <v>24</v>
      </c>
      <c r="V12" s="17">
        <f t="shared" si="4"/>
        <v>38</v>
      </c>
      <c r="W12" s="17">
        <f t="shared" si="4"/>
        <v>2</v>
      </c>
      <c r="X12" s="17">
        <f t="shared" si="4"/>
        <v>2</v>
      </c>
      <c r="Y12" s="17">
        <f t="shared" si="4"/>
        <v>22</v>
      </c>
      <c r="Z12" s="17">
        <f t="shared" si="4"/>
        <v>14</v>
      </c>
      <c r="AA12" s="17">
        <f t="shared" si="4"/>
        <v>0</v>
      </c>
      <c r="AB12" s="17">
        <f t="shared" si="4"/>
        <v>0</v>
      </c>
      <c r="AC12" s="17">
        <f t="shared" si="4"/>
        <v>116</v>
      </c>
      <c r="AD12" s="17">
        <f t="shared" si="4"/>
        <v>0</v>
      </c>
      <c r="AE12" s="30">
        <f t="shared" si="4"/>
        <v>256</v>
      </c>
      <c r="AF12" s="30">
        <f t="shared" si="4"/>
        <v>372</v>
      </c>
    </row>
    <row r="13" spans="2:32" ht="23.1" customHeight="1" x14ac:dyDescent="0.25">
      <c r="B13" s="44" t="s">
        <v>40</v>
      </c>
      <c r="C13" s="49">
        <v>30</v>
      </c>
      <c r="D13" s="49">
        <v>24</v>
      </c>
      <c r="E13" s="49">
        <v>11</v>
      </c>
      <c r="F13" s="49">
        <v>19</v>
      </c>
      <c r="G13" s="49">
        <v>1</v>
      </c>
      <c r="H13" s="49">
        <v>0</v>
      </c>
      <c r="I13" s="49">
        <v>8</v>
      </c>
      <c r="J13" s="49">
        <v>2</v>
      </c>
      <c r="K13" s="49">
        <v>0</v>
      </c>
      <c r="L13" s="49">
        <v>0</v>
      </c>
      <c r="M13" s="49">
        <v>38</v>
      </c>
      <c r="N13" s="49">
        <v>0</v>
      </c>
      <c r="O13" s="15">
        <f t="shared" si="0"/>
        <v>95</v>
      </c>
      <c r="P13" s="15">
        <f t="shared" si="1"/>
        <v>133</v>
      </c>
      <c r="R13" s="1" t="s">
        <v>9</v>
      </c>
      <c r="S13" s="17">
        <f t="shared" ref="S13:AF13" si="5">SUM(C22:C25)</f>
        <v>109</v>
      </c>
      <c r="T13" s="17">
        <f t="shared" si="5"/>
        <v>83</v>
      </c>
      <c r="U13" s="17">
        <f t="shared" si="5"/>
        <v>33</v>
      </c>
      <c r="V13" s="17">
        <f t="shared" si="5"/>
        <v>40</v>
      </c>
      <c r="W13" s="17">
        <f t="shared" si="5"/>
        <v>2</v>
      </c>
      <c r="X13" s="17">
        <f t="shared" si="5"/>
        <v>0</v>
      </c>
      <c r="Y13" s="17">
        <f t="shared" si="5"/>
        <v>30</v>
      </c>
      <c r="Z13" s="17">
        <f t="shared" si="5"/>
        <v>11</v>
      </c>
      <c r="AA13" s="17">
        <f t="shared" si="5"/>
        <v>0</v>
      </c>
      <c r="AB13" s="17">
        <f t="shared" si="5"/>
        <v>2</v>
      </c>
      <c r="AC13" s="17">
        <f t="shared" si="5"/>
        <v>166</v>
      </c>
      <c r="AD13" s="17">
        <f t="shared" si="5"/>
        <v>0</v>
      </c>
      <c r="AE13" s="30">
        <f t="shared" si="5"/>
        <v>310</v>
      </c>
      <c r="AF13" s="30">
        <f t="shared" si="5"/>
        <v>476</v>
      </c>
    </row>
    <row r="14" spans="2:32" ht="23.1" customHeight="1" x14ac:dyDescent="0.25">
      <c r="B14" s="44" t="s">
        <v>41</v>
      </c>
      <c r="C14" s="49">
        <v>30</v>
      </c>
      <c r="D14" s="49">
        <v>35</v>
      </c>
      <c r="E14" s="49">
        <v>11</v>
      </c>
      <c r="F14" s="49">
        <v>10</v>
      </c>
      <c r="G14" s="49">
        <v>0</v>
      </c>
      <c r="H14" s="49">
        <v>0</v>
      </c>
      <c r="I14" s="49">
        <v>11</v>
      </c>
      <c r="J14" s="49">
        <v>0</v>
      </c>
      <c r="K14" s="49">
        <v>0</v>
      </c>
      <c r="L14" s="49">
        <v>1</v>
      </c>
      <c r="M14" s="49">
        <v>35</v>
      </c>
      <c r="N14" s="49">
        <v>0</v>
      </c>
      <c r="O14" s="15">
        <f t="shared" si="0"/>
        <v>98</v>
      </c>
      <c r="P14" s="15">
        <f t="shared" si="1"/>
        <v>133</v>
      </c>
      <c r="R14" s="1" t="s">
        <v>10</v>
      </c>
      <c r="S14" s="17">
        <f t="shared" ref="S14:AF14" si="6">SUM(C26:C29)</f>
        <v>97</v>
      </c>
      <c r="T14" s="17">
        <f t="shared" si="6"/>
        <v>62</v>
      </c>
      <c r="U14" s="17">
        <f t="shared" si="6"/>
        <v>23</v>
      </c>
      <c r="V14" s="17">
        <f t="shared" si="6"/>
        <v>45</v>
      </c>
      <c r="W14" s="17">
        <f t="shared" si="6"/>
        <v>0</v>
      </c>
      <c r="X14" s="17">
        <f t="shared" si="6"/>
        <v>0</v>
      </c>
      <c r="Y14" s="17">
        <f t="shared" si="6"/>
        <v>25</v>
      </c>
      <c r="Z14" s="17">
        <f t="shared" si="6"/>
        <v>12</v>
      </c>
      <c r="AA14" s="17">
        <f t="shared" si="6"/>
        <v>0</v>
      </c>
      <c r="AB14" s="17">
        <f t="shared" si="6"/>
        <v>5</v>
      </c>
      <c r="AC14" s="17">
        <f t="shared" si="6"/>
        <v>141</v>
      </c>
      <c r="AD14" s="17">
        <f t="shared" si="6"/>
        <v>0</v>
      </c>
      <c r="AE14" s="30">
        <f t="shared" si="6"/>
        <v>269</v>
      </c>
      <c r="AF14" s="30">
        <f t="shared" si="6"/>
        <v>410</v>
      </c>
    </row>
    <row r="15" spans="2:32" ht="23.1" customHeight="1" x14ac:dyDescent="0.25">
      <c r="B15" s="44" t="s">
        <v>42</v>
      </c>
      <c r="C15" s="49">
        <v>35</v>
      </c>
      <c r="D15" s="49">
        <v>19</v>
      </c>
      <c r="E15" s="49">
        <v>19</v>
      </c>
      <c r="F15" s="49">
        <v>16</v>
      </c>
      <c r="G15" s="49">
        <v>0</v>
      </c>
      <c r="H15" s="49">
        <v>0</v>
      </c>
      <c r="I15" s="49">
        <v>7</v>
      </c>
      <c r="J15" s="49">
        <v>2</v>
      </c>
      <c r="K15" s="49">
        <v>0</v>
      </c>
      <c r="L15" s="49">
        <v>0</v>
      </c>
      <c r="M15" s="49">
        <v>21</v>
      </c>
      <c r="N15" s="49">
        <v>0</v>
      </c>
      <c r="O15" s="15">
        <f t="shared" si="0"/>
        <v>98</v>
      </c>
      <c r="P15" s="15">
        <f t="shared" si="1"/>
        <v>119</v>
      </c>
      <c r="R15" s="1" t="s">
        <v>11</v>
      </c>
      <c r="S15" s="17">
        <f t="shared" ref="S15:AF15" si="7">SUM(C30:C33)</f>
        <v>87</v>
      </c>
      <c r="T15" s="17">
        <f t="shared" si="7"/>
        <v>67</v>
      </c>
      <c r="U15" s="17">
        <f t="shared" si="7"/>
        <v>16</v>
      </c>
      <c r="V15" s="17">
        <f t="shared" si="7"/>
        <v>45</v>
      </c>
      <c r="W15" s="17">
        <f t="shared" si="7"/>
        <v>0</v>
      </c>
      <c r="X15" s="17">
        <f t="shared" si="7"/>
        <v>0</v>
      </c>
      <c r="Y15" s="17">
        <f t="shared" si="7"/>
        <v>37</v>
      </c>
      <c r="Z15" s="17">
        <f t="shared" si="7"/>
        <v>11</v>
      </c>
      <c r="AA15" s="17">
        <f t="shared" si="7"/>
        <v>1</v>
      </c>
      <c r="AB15" s="17">
        <f t="shared" si="7"/>
        <v>3</v>
      </c>
      <c r="AC15" s="17">
        <f t="shared" si="7"/>
        <v>135</v>
      </c>
      <c r="AD15" s="17">
        <f t="shared" si="7"/>
        <v>0</v>
      </c>
      <c r="AE15" s="30">
        <f t="shared" si="7"/>
        <v>267</v>
      </c>
      <c r="AF15" s="30">
        <f t="shared" si="7"/>
        <v>402</v>
      </c>
    </row>
    <row r="16" spans="2:32" ht="23.1" customHeight="1" x14ac:dyDescent="0.25">
      <c r="B16" s="44" t="s">
        <v>43</v>
      </c>
      <c r="C16" s="49">
        <v>40</v>
      </c>
      <c r="D16" s="49">
        <v>21</v>
      </c>
      <c r="E16" s="49">
        <v>11</v>
      </c>
      <c r="F16" s="49">
        <v>14</v>
      </c>
      <c r="G16" s="49">
        <v>0</v>
      </c>
      <c r="H16" s="49">
        <v>0</v>
      </c>
      <c r="I16" s="49">
        <v>2</v>
      </c>
      <c r="J16" s="49">
        <v>1</v>
      </c>
      <c r="K16" s="49">
        <v>0</v>
      </c>
      <c r="L16" s="49">
        <v>0</v>
      </c>
      <c r="M16" s="49">
        <v>47</v>
      </c>
      <c r="N16" s="49">
        <v>0</v>
      </c>
      <c r="O16" s="15">
        <f t="shared" si="0"/>
        <v>89</v>
      </c>
      <c r="P16" s="15">
        <f t="shared" si="1"/>
        <v>136</v>
      </c>
      <c r="R16" s="1" t="s">
        <v>12</v>
      </c>
      <c r="S16" s="17">
        <f t="shared" ref="S16:AF16" si="8">SUM(C34:C37)</f>
        <v>95</v>
      </c>
      <c r="T16" s="17">
        <f t="shared" si="8"/>
        <v>65</v>
      </c>
      <c r="U16" s="17">
        <f t="shared" si="8"/>
        <v>21</v>
      </c>
      <c r="V16" s="17">
        <f t="shared" si="8"/>
        <v>38</v>
      </c>
      <c r="W16" s="17">
        <f t="shared" si="8"/>
        <v>1</v>
      </c>
      <c r="X16" s="17">
        <f t="shared" si="8"/>
        <v>0</v>
      </c>
      <c r="Y16" s="17">
        <f t="shared" si="8"/>
        <v>39</v>
      </c>
      <c r="Z16" s="17">
        <f t="shared" si="8"/>
        <v>25</v>
      </c>
      <c r="AA16" s="17">
        <f t="shared" si="8"/>
        <v>1</v>
      </c>
      <c r="AB16" s="17">
        <f t="shared" si="8"/>
        <v>8</v>
      </c>
      <c r="AC16" s="17">
        <f t="shared" si="8"/>
        <v>143</v>
      </c>
      <c r="AD16" s="17">
        <f t="shared" si="8"/>
        <v>0</v>
      </c>
      <c r="AE16" s="30">
        <f t="shared" si="8"/>
        <v>293</v>
      </c>
      <c r="AF16" s="30">
        <f t="shared" si="8"/>
        <v>436</v>
      </c>
    </row>
    <row r="17" spans="2:32" ht="23.1" customHeight="1" x14ac:dyDescent="0.25">
      <c r="B17" s="44" t="s">
        <v>44</v>
      </c>
      <c r="C17" s="49">
        <v>17</v>
      </c>
      <c r="D17" s="49">
        <v>11</v>
      </c>
      <c r="E17" s="49">
        <v>7</v>
      </c>
      <c r="F17" s="49">
        <v>16</v>
      </c>
      <c r="G17" s="49">
        <v>0</v>
      </c>
      <c r="H17" s="49">
        <v>0</v>
      </c>
      <c r="I17" s="49">
        <v>9</v>
      </c>
      <c r="J17" s="49">
        <v>2</v>
      </c>
      <c r="K17" s="49">
        <v>0</v>
      </c>
      <c r="L17" s="49">
        <v>0</v>
      </c>
      <c r="M17" s="49">
        <v>47</v>
      </c>
      <c r="N17" s="49">
        <v>0</v>
      </c>
      <c r="O17" s="15">
        <f t="shared" si="0"/>
        <v>62</v>
      </c>
      <c r="P17" s="15">
        <f t="shared" si="1"/>
        <v>109</v>
      </c>
      <c r="R17" s="1" t="s">
        <v>13</v>
      </c>
      <c r="S17" s="17">
        <f t="shared" ref="S17:AF17" si="9">SUM(C38:C41)</f>
        <v>76</v>
      </c>
      <c r="T17" s="17">
        <f t="shared" si="9"/>
        <v>78</v>
      </c>
      <c r="U17" s="17">
        <f t="shared" si="9"/>
        <v>28</v>
      </c>
      <c r="V17" s="17">
        <f t="shared" si="9"/>
        <v>37</v>
      </c>
      <c r="W17" s="17">
        <f t="shared" si="9"/>
        <v>2</v>
      </c>
      <c r="X17" s="17">
        <f t="shared" si="9"/>
        <v>0</v>
      </c>
      <c r="Y17" s="17">
        <f t="shared" si="9"/>
        <v>37</v>
      </c>
      <c r="Z17" s="17">
        <f t="shared" si="9"/>
        <v>9</v>
      </c>
      <c r="AA17" s="17">
        <f t="shared" si="9"/>
        <v>0</v>
      </c>
      <c r="AB17" s="17">
        <f t="shared" si="9"/>
        <v>6</v>
      </c>
      <c r="AC17" s="17">
        <f t="shared" si="9"/>
        <v>107</v>
      </c>
      <c r="AD17" s="17">
        <f t="shared" si="9"/>
        <v>0</v>
      </c>
      <c r="AE17" s="30">
        <f t="shared" si="9"/>
        <v>273</v>
      </c>
      <c r="AF17" s="30">
        <f t="shared" si="9"/>
        <v>380</v>
      </c>
    </row>
    <row r="18" spans="2:32" ht="23.1" customHeight="1" x14ac:dyDescent="0.25">
      <c r="B18" s="44" t="s">
        <v>45</v>
      </c>
      <c r="C18" s="49">
        <v>19</v>
      </c>
      <c r="D18" s="49">
        <v>23</v>
      </c>
      <c r="E18" s="49">
        <v>5</v>
      </c>
      <c r="F18" s="49">
        <v>12</v>
      </c>
      <c r="G18" s="49">
        <v>2</v>
      </c>
      <c r="H18" s="49">
        <v>0</v>
      </c>
      <c r="I18" s="49">
        <v>4</v>
      </c>
      <c r="J18" s="49">
        <v>2</v>
      </c>
      <c r="K18" s="49">
        <v>0</v>
      </c>
      <c r="L18" s="49">
        <v>0</v>
      </c>
      <c r="M18" s="49">
        <v>21</v>
      </c>
      <c r="N18" s="49">
        <v>0</v>
      </c>
      <c r="O18" s="15">
        <f t="shared" si="0"/>
        <v>67</v>
      </c>
      <c r="P18" s="15">
        <f t="shared" si="1"/>
        <v>88</v>
      </c>
      <c r="R18" s="1" t="s">
        <v>14</v>
      </c>
      <c r="S18" s="17">
        <f t="shared" ref="S18:AF18" si="10">SUM(C42:C45)</f>
        <v>88</v>
      </c>
      <c r="T18" s="17">
        <f t="shared" si="10"/>
        <v>65</v>
      </c>
      <c r="U18" s="17">
        <f t="shared" si="10"/>
        <v>22</v>
      </c>
      <c r="V18" s="17">
        <f t="shared" si="10"/>
        <v>34</v>
      </c>
      <c r="W18" s="17">
        <f t="shared" si="10"/>
        <v>1</v>
      </c>
      <c r="X18" s="17">
        <f t="shared" si="10"/>
        <v>1</v>
      </c>
      <c r="Y18" s="17">
        <f t="shared" si="10"/>
        <v>30</v>
      </c>
      <c r="Z18" s="17">
        <f t="shared" si="10"/>
        <v>11</v>
      </c>
      <c r="AA18" s="17">
        <f t="shared" si="10"/>
        <v>0</v>
      </c>
      <c r="AB18" s="17">
        <f t="shared" si="10"/>
        <v>6</v>
      </c>
      <c r="AC18" s="17">
        <f t="shared" si="10"/>
        <v>117</v>
      </c>
      <c r="AD18" s="17">
        <f t="shared" si="10"/>
        <v>0</v>
      </c>
      <c r="AE18" s="30">
        <f t="shared" si="10"/>
        <v>258</v>
      </c>
      <c r="AF18" s="30">
        <f t="shared" si="10"/>
        <v>375</v>
      </c>
    </row>
    <row r="19" spans="2:32" ht="23.1" customHeight="1" x14ac:dyDescent="0.25">
      <c r="B19" s="44" t="s">
        <v>46</v>
      </c>
      <c r="C19" s="49">
        <v>18</v>
      </c>
      <c r="D19" s="49">
        <v>19</v>
      </c>
      <c r="E19" s="49">
        <v>7</v>
      </c>
      <c r="F19" s="49">
        <v>7</v>
      </c>
      <c r="G19" s="49">
        <v>0</v>
      </c>
      <c r="H19" s="49">
        <v>1</v>
      </c>
      <c r="I19" s="49">
        <v>3</v>
      </c>
      <c r="J19" s="49">
        <v>3</v>
      </c>
      <c r="K19" s="49">
        <v>0</v>
      </c>
      <c r="L19" s="49">
        <v>0</v>
      </c>
      <c r="M19" s="49">
        <v>30</v>
      </c>
      <c r="N19" s="49">
        <v>0</v>
      </c>
      <c r="O19" s="15">
        <f t="shared" si="0"/>
        <v>58</v>
      </c>
      <c r="P19" s="15">
        <f t="shared" si="1"/>
        <v>88</v>
      </c>
      <c r="R19" s="1" t="s">
        <v>15</v>
      </c>
      <c r="S19" s="17">
        <f t="shared" ref="S19:AF19" si="11">SUM(C46:C49)</f>
        <v>110</v>
      </c>
      <c r="T19" s="17">
        <f t="shared" si="11"/>
        <v>91</v>
      </c>
      <c r="U19" s="17">
        <f t="shared" si="11"/>
        <v>27</v>
      </c>
      <c r="V19" s="17">
        <f t="shared" si="11"/>
        <v>44</v>
      </c>
      <c r="W19" s="17">
        <f t="shared" si="11"/>
        <v>0</v>
      </c>
      <c r="X19" s="17">
        <f t="shared" si="11"/>
        <v>1</v>
      </c>
      <c r="Y19" s="17">
        <f t="shared" si="11"/>
        <v>29</v>
      </c>
      <c r="Z19" s="17">
        <f t="shared" si="11"/>
        <v>9</v>
      </c>
      <c r="AA19" s="17">
        <f t="shared" si="11"/>
        <v>0</v>
      </c>
      <c r="AB19" s="17">
        <f t="shared" si="11"/>
        <v>3</v>
      </c>
      <c r="AC19" s="17">
        <f t="shared" si="11"/>
        <v>118</v>
      </c>
      <c r="AD19" s="17">
        <f t="shared" si="11"/>
        <v>1</v>
      </c>
      <c r="AE19" s="30">
        <f t="shared" si="11"/>
        <v>315</v>
      </c>
      <c r="AF19" s="30">
        <f t="shared" si="11"/>
        <v>433</v>
      </c>
    </row>
    <row r="20" spans="2:32" ht="23.1" customHeight="1" x14ac:dyDescent="0.25">
      <c r="B20" s="44" t="s">
        <v>47</v>
      </c>
      <c r="C20" s="49">
        <v>17</v>
      </c>
      <c r="D20" s="49">
        <v>24</v>
      </c>
      <c r="E20" s="49">
        <v>9</v>
      </c>
      <c r="F20" s="49">
        <v>11</v>
      </c>
      <c r="G20" s="49">
        <v>0</v>
      </c>
      <c r="H20" s="49">
        <v>0</v>
      </c>
      <c r="I20" s="49">
        <v>9</v>
      </c>
      <c r="J20" s="49">
        <v>4</v>
      </c>
      <c r="K20" s="49">
        <v>0</v>
      </c>
      <c r="L20" s="49">
        <v>0</v>
      </c>
      <c r="M20" s="49">
        <v>31</v>
      </c>
      <c r="N20" s="49">
        <v>0</v>
      </c>
      <c r="O20" s="15">
        <f t="shared" si="0"/>
        <v>74</v>
      </c>
      <c r="P20" s="15">
        <f t="shared" si="1"/>
        <v>105</v>
      </c>
      <c r="R20" s="1" t="s">
        <v>16</v>
      </c>
      <c r="S20" s="17">
        <f t="shared" ref="S20:AF20" si="12">SUM(C50:C53)</f>
        <v>160</v>
      </c>
      <c r="T20" s="17">
        <f t="shared" si="12"/>
        <v>97</v>
      </c>
      <c r="U20" s="17">
        <f t="shared" si="12"/>
        <v>30</v>
      </c>
      <c r="V20" s="17">
        <f t="shared" si="12"/>
        <v>46</v>
      </c>
      <c r="W20" s="17">
        <f t="shared" si="12"/>
        <v>4</v>
      </c>
      <c r="X20" s="17">
        <f t="shared" si="12"/>
        <v>0</v>
      </c>
      <c r="Y20" s="17">
        <f t="shared" si="12"/>
        <v>27</v>
      </c>
      <c r="Z20" s="17">
        <f t="shared" si="12"/>
        <v>14</v>
      </c>
      <c r="AA20" s="17">
        <f t="shared" si="12"/>
        <v>0</v>
      </c>
      <c r="AB20" s="17">
        <f t="shared" si="12"/>
        <v>16</v>
      </c>
      <c r="AC20" s="17">
        <f t="shared" si="12"/>
        <v>160</v>
      </c>
      <c r="AD20" s="17">
        <f t="shared" si="12"/>
        <v>0</v>
      </c>
      <c r="AE20" s="30">
        <f t="shared" si="12"/>
        <v>394</v>
      </c>
      <c r="AF20" s="30">
        <f t="shared" si="12"/>
        <v>554</v>
      </c>
    </row>
    <row r="21" spans="2:32" ht="23.1" customHeight="1" x14ac:dyDescent="0.25">
      <c r="B21" s="44" t="s">
        <v>48</v>
      </c>
      <c r="C21" s="49">
        <v>19</v>
      </c>
      <c r="D21" s="49">
        <v>15</v>
      </c>
      <c r="E21" s="49">
        <v>3</v>
      </c>
      <c r="F21" s="49">
        <v>8</v>
      </c>
      <c r="G21" s="49">
        <v>0</v>
      </c>
      <c r="H21" s="49">
        <v>1</v>
      </c>
      <c r="I21" s="49">
        <v>6</v>
      </c>
      <c r="J21" s="49">
        <v>5</v>
      </c>
      <c r="K21" s="49">
        <v>0</v>
      </c>
      <c r="L21" s="49">
        <v>0</v>
      </c>
      <c r="M21" s="49">
        <v>34</v>
      </c>
      <c r="N21" s="49">
        <v>0</v>
      </c>
      <c r="O21" s="15">
        <f t="shared" si="0"/>
        <v>57</v>
      </c>
      <c r="P21" s="15">
        <f t="shared" si="1"/>
        <v>91</v>
      </c>
      <c r="R21" s="35" t="s">
        <v>20</v>
      </c>
      <c r="S21" s="33">
        <f t="shared" ref="S21:AF21" si="13">SUM(C54:C57)</f>
        <v>167</v>
      </c>
      <c r="T21" s="17">
        <f t="shared" si="13"/>
        <v>109</v>
      </c>
      <c r="U21" s="17">
        <f t="shared" si="13"/>
        <v>28</v>
      </c>
      <c r="V21" s="17">
        <f t="shared" si="13"/>
        <v>51</v>
      </c>
      <c r="W21" s="17">
        <f t="shared" si="13"/>
        <v>0</v>
      </c>
      <c r="X21" s="17">
        <f t="shared" si="13"/>
        <v>0</v>
      </c>
      <c r="Y21" s="17">
        <f t="shared" si="13"/>
        <v>27</v>
      </c>
      <c r="Z21" s="17">
        <f t="shared" si="13"/>
        <v>12</v>
      </c>
      <c r="AA21" s="17">
        <f t="shared" si="13"/>
        <v>0</v>
      </c>
      <c r="AB21" s="17">
        <f t="shared" si="13"/>
        <v>2</v>
      </c>
      <c r="AC21" s="17">
        <f t="shared" si="13"/>
        <v>155</v>
      </c>
      <c r="AD21" s="17">
        <f t="shared" si="13"/>
        <v>0</v>
      </c>
      <c r="AE21" s="30">
        <f t="shared" si="13"/>
        <v>396</v>
      </c>
      <c r="AF21" s="30">
        <f t="shared" si="13"/>
        <v>551</v>
      </c>
    </row>
    <row r="22" spans="2:32" ht="23.1" customHeight="1" x14ac:dyDescent="0.25">
      <c r="B22" s="44" t="s">
        <v>49</v>
      </c>
      <c r="C22" s="49">
        <v>35</v>
      </c>
      <c r="D22" s="49">
        <v>15</v>
      </c>
      <c r="E22" s="49">
        <v>6</v>
      </c>
      <c r="F22" s="49">
        <v>10</v>
      </c>
      <c r="G22" s="49">
        <v>0</v>
      </c>
      <c r="H22" s="49">
        <v>0</v>
      </c>
      <c r="I22" s="49">
        <v>13</v>
      </c>
      <c r="J22" s="49">
        <v>1</v>
      </c>
      <c r="K22" s="49">
        <v>0</v>
      </c>
      <c r="L22" s="49">
        <v>1</v>
      </c>
      <c r="M22" s="49">
        <v>36</v>
      </c>
      <c r="N22" s="49">
        <v>0</v>
      </c>
      <c r="O22" s="15">
        <f t="shared" si="0"/>
        <v>81</v>
      </c>
      <c r="P22" s="15">
        <f t="shared" si="1"/>
        <v>117</v>
      </c>
      <c r="R22" s="35" t="s">
        <v>146</v>
      </c>
      <c r="S22" s="33">
        <f>SUM(C58:C61)</f>
        <v>93</v>
      </c>
      <c r="T22" s="33">
        <f t="shared" ref="T22:AF22" si="14">SUM(D58:D61)</f>
        <v>95</v>
      </c>
      <c r="U22" s="33">
        <f t="shared" si="14"/>
        <v>11</v>
      </c>
      <c r="V22" s="33">
        <f t="shared" si="14"/>
        <v>67</v>
      </c>
      <c r="W22" s="33">
        <f t="shared" si="14"/>
        <v>1</v>
      </c>
      <c r="X22" s="33">
        <f t="shared" si="14"/>
        <v>0</v>
      </c>
      <c r="Y22" s="33">
        <f t="shared" si="14"/>
        <v>17</v>
      </c>
      <c r="Z22" s="33">
        <f t="shared" si="14"/>
        <v>10</v>
      </c>
      <c r="AA22" s="33">
        <f t="shared" si="14"/>
        <v>2</v>
      </c>
      <c r="AB22" s="33">
        <f t="shared" si="14"/>
        <v>4</v>
      </c>
      <c r="AC22" s="33">
        <f t="shared" si="14"/>
        <v>126</v>
      </c>
      <c r="AD22" s="33">
        <f t="shared" si="14"/>
        <v>0</v>
      </c>
      <c r="AE22" s="30">
        <f t="shared" si="14"/>
        <v>300</v>
      </c>
      <c r="AF22" s="30">
        <f t="shared" si="14"/>
        <v>426</v>
      </c>
    </row>
    <row r="23" spans="2:32" ht="23.1" customHeight="1" x14ac:dyDescent="0.25">
      <c r="B23" s="44" t="s">
        <v>50</v>
      </c>
      <c r="C23" s="49">
        <v>30</v>
      </c>
      <c r="D23" s="49">
        <v>25</v>
      </c>
      <c r="E23" s="49">
        <v>15</v>
      </c>
      <c r="F23" s="49">
        <v>9</v>
      </c>
      <c r="G23" s="49">
        <v>0</v>
      </c>
      <c r="H23" s="49">
        <v>0</v>
      </c>
      <c r="I23" s="49">
        <v>7</v>
      </c>
      <c r="J23" s="49">
        <v>4</v>
      </c>
      <c r="K23" s="49">
        <v>0</v>
      </c>
      <c r="L23" s="49">
        <v>0</v>
      </c>
      <c r="M23" s="49">
        <v>52</v>
      </c>
      <c r="N23" s="49">
        <v>0</v>
      </c>
      <c r="O23" s="15">
        <f t="shared" si="0"/>
        <v>90</v>
      </c>
      <c r="P23" s="15">
        <f t="shared" si="1"/>
        <v>142</v>
      </c>
      <c r="R23" s="35" t="s">
        <v>147</v>
      </c>
      <c r="S23" s="33">
        <f>SUM(C62:C65)</f>
        <v>130</v>
      </c>
      <c r="T23" s="33">
        <f t="shared" ref="T23:AF23" si="15">SUM(D62:D65)</f>
        <v>119</v>
      </c>
      <c r="U23" s="33">
        <f t="shared" si="15"/>
        <v>35</v>
      </c>
      <c r="V23" s="33">
        <f t="shared" si="15"/>
        <v>68</v>
      </c>
      <c r="W23" s="33">
        <f t="shared" si="15"/>
        <v>0</v>
      </c>
      <c r="X23" s="33">
        <f t="shared" si="15"/>
        <v>0</v>
      </c>
      <c r="Y23" s="33">
        <f t="shared" si="15"/>
        <v>11</v>
      </c>
      <c r="Z23" s="33">
        <f t="shared" si="15"/>
        <v>6</v>
      </c>
      <c r="AA23" s="33">
        <f t="shared" si="15"/>
        <v>4</v>
      </c>
      <c r="AB23" s="33">
        <f t="shared" si="15"/>
        <v>1</v>
      </c>
      <c r="AC23" s="33">
        <f t="shared" si="15"/>
        <v>132</v>
      </c>
      <c r="AD23" s="33">
        <f t="shared" si="15"/>
        <v>7</v>
      </c>
      <c r="AE23" s="30">
        <f t="shared" si="15"/>
        <v>381</v>
      </c>
      <c r="AF23" s="30">
        <f t="shared" si="15"/>
        <v>513</v>
      </c>
    </row>
    <row r="24" spans="2:32" ht="23.1" customHeight="1" x14ac:dyDescent="0.25">
      <c r="B24" s="44" t="s">
        <v>51</v>
      </c>
      <c r="C24" s="49">
        <v>26</v>
      </c>
      <c r="D24" s="49">
        <v>21</v>
      </c>
      <c r="E24" s="49">
        <v>5</v>
      </c>
      <c r="F24" s="49">
        <v>10</v>
      </c>
      <c r="G24" s="49">
        <v>0</v>
      </c>
      <c r="H24" s="49">
        <v>0</v>
      </c>
      <c r="I24" s="49">
        <v>4</v>
      </c>
      <c r="J24" s="49">
        <v>5</v>
      </c>
      <c r="K24" s="49">
        <v>0</v>
      </c>
      <c r="L24" s="49">
        <v>1</v>
      </c>
      <c r="M24" s="49">
        <v>42</v>
      </c>
      <c r="N24" s="49">
        <v>0</v>
      </c>
      <c r="O24" s="15">
        <f t="shared" si="0"/>
        <v>72</v>
      </c>
      <c r="P24" s="15">
        <f t="shared" si="1"/>
        <v>114</v>
      </c>
      <c r="R24" s="35" t="s">
        <v>148</v>
      </c>
      <c r="S24" s="33">
        <f>SUM(C66:C69)</f>
        <v>76</v>
      </c>
      <c r="T24" s="33">
        <f t="shared" ref="T24:AF24" si="16">SUM(D66:D69)</f>
        <v>68</v>
      </c>
      <c r="U24" s="33">
        <f t="shared" si="16"/>
        <v>4</v>
      </c>
      <c r="V24" s="33">
        <f t="shared" si="16"/>
        <v>30</v>
      </c>
      <c r="W24" s="33">
        <f t="shared" si="16"/>
        <v>3</v>
      </c>
      <c r="X24" s="33">
        <f t="shared" si="16"/>
        <v>0</v>
      </c>
      <c r="Y24" s="33">
        <f t="shared" si="16"/>
        <v>7</v>
      </c>
      <c r="Z24" s="33">
        <f t="shared" si="16"/>
        <v>8</v>
      </c>
      <c r="AA24" s="33">
        <f t="shared" si="16"/>
        <v>1</v>
      </c>
      <c r="AB24" s="33">
        <f t="shared" si="16"/>
        <v>1</v>
      </c>
      <c r="AC24" s="33">
        <f t="shared" si="16"/>
        <v>83</v>
      </c>
      <c r="AD24" s="33">
        <f t="shared" si="16"/>
        <v>0</v>
      </c>
      <c r="AE24" s="30">
        <f t="shared" si="16"/>
        <v>198</v>
      </c>
      <c r="AF24" s="30">
        <f t="shared" si="16"/>
        <v>281</v>
      </c>
    </row>
    <row r="25" spans="2:32" ht="23.1" customHeight="1" x14ac:dyDescent="0.25">
      <c r="B25" s="44" t="s">
        <v>52</v>
      </c>
      <c r="C25" s="49">
        <v>18</v>
      </c>
      <c r="D25" s="49">
        <v>22</v>
      </c>
      <c r="E25" s="49">
        <v>7</v>
      </c>
      <c r="F25" s="49">
        <v>11</v>
      </c>
      <c r="G25" s="49">
        <v>2</v>
      </c>
      <c r="H25" s="49">
        <v>0</v>
      </c>
      <c r="I25" s="49">
        <v>6</v>
      </c>
      <c r="J25" s="49">
        <v>1</v>
      </c>
      <c r="K25" s="49">
        <v>0</v>
      </c>
      <c r="L25" s="49">
        <v>0</v>
      </c>
      <c r="M25" s="49">
        <v>36</v>
      </c>
      <c r="N25" s="49">
        <v>0</v>
      </c>
      <c r="O25" s="15">
        <f t="shared" si="0"/>
        <v>67</v>
      </c>
      <c r="P25" s="15">
        <f t="shared" si="1"/>
        <v>103</v>
      </c>
      <c r="R25" s="35" t="s">
        <v>149</v>
      </c>
      <c r="S25" s="33">
        <f>SUM(C70:C73)</f>
        <v>99</v>
      </c>
      <c r="T25" s="33">
        <f t="shared" ref="T25:AF25" si="17">SUM(D70:D73)</f>
        <v>83</v>
      </c>
      <c r="U25" s="33">
        <f t="shared" si="17"/>
        <v>29</v>
      </c>
      <c r="V25" s="33">
        <f t="shared" si="17"/>
        <v>37</v>
      </c>
      <c r="W25" s="33">
        <f t="shared" si="17"/>
        <v>1</v>
      </c>
      <c r="X25" s="33">
        <f t="shared" si="17"/>
        <v>0</v>
      </c>
      <c r="Y25" s="33">
        <f t="shared" si="17"/>
        <v>6</v>
      </c>
      <c r="Z25" s="33">
        <f t="shared" si="17"/>
        <v>1</v>
      </c>
      <c r="AA25" s="33">
        <f t="shared" si="17"/>
        <v>1</v>
      </c>
      <c r="AB25" s="33">
        <f t="shared" si="17"/>
        <v>3</v>
      </c>
      <c r="AC25" s="33">
        <f t="shared" si="17"/>
        <v>82</v>
      </c>
      <c r="AD25" s="33">
        <f t="shared" si="17"/>
        <v>0</v>
      </c>
      <c r="AE25" s="30">
        <f t="shared" si="17"/>
        <v>260</v>
      </c>
      <c r="AF25" s="30">
        <f t="shared" si="17"/>
        <v>342</v>
      </c>
    </row>
    <row r="26" spans="2:32" ht="23.1" customHeight="1" x14ac:dyDescent="0.25">
      <c r="B26" s="44" t="s">
        <v>53</v>
      </c>
      <c r="C26" s="49">
        <v>23</v>
      </c>
      <c r="D26" s="49">
        <v>12</v>
      </c>
      <c r="E26" s="49">
        <v>8</v>
      </c>
      <c r="F26" s="49">
        <v>12</v>
      </c>
      <c r="G26" s="49">
        <v>0</v>
      </c>
      <c r="H26" s="49">
        <v>0</v>
      </c>
      <c r="I26" s="49">
        <v>5</v>
      </c>
      <c r="J26" s="49">
        <v>4</v>
      </c>
      <c r="K26" s="49">
        <v>0</v>
      </c>
      <c r="L26" s="49">
        <v>1</v>
      </c>
      <c r="M26" s="49">
        <v>38</v>
      </c>
      <c r="N26" s="49">
        <v>0</v>
      </c>
      <c r="O26" s="15">
        <f t="shared" si="0"/>
        <v>65</v>
      </c>
      <c r="P26" s="15">
        <f t="shared" si="1"/>
        <v>103</v>
      </c>
      <c r="R26" s="35" t="s">
        <v>150</v>
      </c>
      <c r="S26" s="33">
        <f>SUM(C74:C77)</f>
        <v>58</v>
      </c>
      <c r="T26" s="33">
        <f t="shared" ref="T26:AF26" si="18">SUM(D74:D77)</f>
        <v>30</v>
      </c>
      <c r="U26" s="33">
        <f t="shared" si="18"/>
        <v>6</v>
      </c>
      <c r="V26" s="33">
        <f t="shared" si="18"/>
        <v>11</v>
      </c>
      <c r="W26" s="33">
        <f t="shared" si="18"/>
        <v>1</v>
      </c>
      <c r="X26" s="33">
        <f t="shared" si="18"/>
        <v>1</v>
      </c>
      <c r="Y26" s="33">
        <f t="shared" si="18"/>
        <v>1</v>
      </c>
      <c r="Z26" s="33">
        <f t="shared" si="18"/>
        <v>4</v>
      </c>
      <c r="AA26" s="33">
        <f t="shared" si="18"/>
        <v>0</v>
      </c>
      <c r="AB26" s="33">
        <f t="shared" si="18"/>
        <v>1</v>
      </c>
      <c r="AC26" s="33">
        <f t="shared" si="18"/>
        <v>69</v>
      </c>
      <c r="AD26" s="33">
        <f t="shared" si="18"/>
        <v>0</v>
      </c>
      <c r="AE26" s="30">
        <f t="shared" si="18"/>
        <v>113</v>
      </c>
      <c r="AF26" s="30">
        <f t="shared" si="18"/>
        <v>182</v>
      </c>
    </row>
    <row r="27" spans="2:32" ht="23.1" customHeight="1" x14ac:dyDescent="0.25">
      <c r="B27" s="44" t="s">
        <v>54</v>
      </c>
      <c r="C27" s="49">
        <v>27</v>
      </c>
      <c r="D27" s="49">
        <v>21</v>
      </c>
      <c r="E27" s="49">
        <v>6</v>
      </c>
      <c r="F27" s="49">
        <v>10</v>
      </c>
      <c r="G27" s="49">
        <v>0</v>
      </c>
      <c r="H27" s="49">
        <v>0</v>
      </c>
      <c r="I27" s="49">
        <v>11</v>
      </c>
      <c r="J27" s="49">
        <v>1</v>
      </c>
      <c r="K27" s="49">
        <v>0</v>
      </c>
      <c r="L27" s="49">
        <v>1</v>
      </c>
      <c r="M27" s="49">
        <v>37</v>
      </c>
      <c r="N27" s="49">
        <v>0</v>
      </c>
      <c r="O27" s="15">
        <f t="shared" si="0"/>
        <v>77</v>
      </c>
      <c r="P27" s="15">
        <f t="shared" si="1"/>
        <v>114</v>
      </c>
      <c r="R27" s="35" t="s">
        <v>151</v>
      </c>
      <c r="S27" s="33">
        <f>SUM(C78:C81)</f>
        <v>9</v>
      </c>
      <c r="T27" s="33">
        <f t="shared" ref="T27:AF27" si="19">SUM(D78:D81)</f>
        <v>10</v>
      </c>
      <c r="U27" s="33">
        <f t="shared" si="19"/>
        <v>3</v>
      </c>
      <c r="V27" s="33">
        <f t="shared" si="19"/>
        <v>1</v>
      </c>
      <c r="W27" s="33">
        <f t="shared" si="19"/>
        <v>0</v>
      </c>
      <c r="X27" s="33">
        <f t="shared" si="19"/>
        <v>0</v>
      </c>
      <c r="Y27" s="33">
        <f t="shared" si="19"/>
        <v>1</v>
      </c>
      <c r="Z27" s="33">
        <f t="shared" si="19"/>
        <v>1</v>
      </c>
      <c r="AA27" s="33">
        <f t="shared" si="19"/>
        <v>2</v>
      </c>
      <c r="AB27" s="33">
        <f t="shared" si="19"/>
        <v>0</v>
      </c>
      <c r="AC27" s="33">
        <f t="shared" si="19"/>
        <v>23</v>
      </c>
      <c r="AD27" s="33">
        <f t="shared" si="19"/>
        <v>0</v>
      </c>
      <c r="AE27" s="30">
        <f t="shared" si="19"/>
        <v>27</v>
      </c>
      <c r="AF27" s="30">
        <f t="shared" si="19"/>
        <v>50</v>
      </c>
    </row>
    <row r="28" spans="2:32" ht="23.1" customHeight="1" x14ac:dyDescent="0.25">
      <c r="B28" s="44" t="s">
        <v>55</v>
      </c>
      <c r="C28" s="49">
        <v>15</v>
      </c>
      <c r="D28" s="49">
        <v>18</v>
      </c>
      <c r="E28" s="49">
        <v>5</v>
      </c>
      <c r="F28" s="49">
        <v>14</v>
      </c>
      <c r="G28" s="49">
        <v>0</v>
      </c>
      <c r="H28" s="49">
        <v>0</v>
      </c>
      <c r="I28" s="49">
        <v>5</v>
      </c>
      <c r="J28" s="49">
        <v>2</v>
      </c>
      <c r="K28" s="49">
        <v>0</v>
      </c>
      <c r="L28" s="49">
        <v>2</v>
      </c>
      <c r="M28" s="49">
        <v>27</v>
      </c>
      <c r="N28" s="49">
        <v>0</v>
      </c>
      <c r="O28" s="15">
        <f t="shared" si="0"/>
        <v>61</v>
      </c>
      <c r="P28" s="15">
        <f t="shared" si="1"/>
        <v>88</v>
      </c>
      <c r="R28" s="35" t="s">
        <v>152</v>
      </c>
      <c r="S28" s="33">
        <f>SUM(C82:C85)</f>
        <v>9</v>
      </c>
      <c r="T28" s="33">
        <f t="shared" ref="T28:AF28" si="20">SUM(D82:D85)</f>
        <v>2</v>
      </c>
      <c r="U28" s="33">
        <f t="shared" si="20"/>
        <v>1</v>
      </c>
      <c r="V28" s="33">
        <f t="shared" si="20"/>
        <v>0</v>
      </c>
      <c r="W28" s="33">
        <f t="shared" si="20"/>
        <v>0</v>
      </c>
      <c r="X28" s="33">
        <f t="shared" si="20"/>
        <v>0</v>
      </c>
      <c r="Y28" s="33">
        <f t="shared" si="20"/>
        <v>4</v>
      </c>
      <c r="Z28" s="33">
        <f t="shared" si="20"/>
        <v>2</v>
      </c>
      <c r="AA28" s="33">
        <f t="shared" si="20"/>
        <v>0</v>
      </c>
      <c r="AB28" s="33">
        <f t="shared" si="20"/>
        <v>0</v>
      </c>
      <c r="AC28" s="33">
        <f t="shared" si="20"/>
        <v>15</v>
      </c>
      <c r="AD28" s="33">
        <f t="shared" si="20"/>
        <v>0</v>
      </c>
      <c r="AE28" s="30">
        <f t="shared" si="20"/>
        <v>18</v>
      </c>
      <c r="AF28" s="30">
        <f t="shared" si="20"/>
        <v>33</v>
      </c>
    </row>
    <row r="29" spans="2:32" ht="23.1" customHeight="1" x14ac:dyDescent="0.25">
      <c r="B29" s="44" t="s">
        <v>56</v>
      </c>
      <c r="C29" s="49">
        <v>32</v>
      </c>
      <c r="D29" s="49">
        <v>11</v>
      </c>
      <c r="E29" s="49">
        <v>4</v>
      </c>
      <c r="F29" s="49">
        <v>9</v>
      </c>
      <c r="G29" s="49">
        <v>0</v>
      </c>
      <c r="H29" s="49">
        <v>0</v>
      </c>
      <c r="I29" s="49">
        <v>4</v>
      </c>
      <c r="J29" s="49">
        <v>5</v>
      </c>
      <c r="K29" s="49">
        <v>0</v>
      </c>
      <c r="L29" s="49">
        <v>1</v>
      </c>
      <c r="M29" s="49">
        <v>39</v>
      </c>
      <c r="N29" s="49">
        <v>0</v>
      </c>
      <c r="O29" s="15">
        <f t="shared" si="0"/>
        <v>66</v>
      </c>
      <c r="P29" s="15">
        <f t="shared" si="1"/>
        <v>105</v>
      </c>
      <c r="R29" s="35" t="s">
        <v>153</v>
      </c>
      <c r="S29" s="33">
        <f>SUM(C86:C89)</f>
        <v>8</v>
      </c>
      <c r="T29" s="33">
        <f t="shared" ref="T29:AF29" si="21">SUM(D86:D89)</f>
        <v>2</v>
      </c>
      <c r="U29" s="33">
        <f t="shared" si="21"/>
        <v>1</v>
      </c>
      <c r="V29" s="33">
        <f t="shared" si="21"/>
        <v>0</v>
      </c>
      <c r="W29" s="33">
        <f t="shared" si="21"/>
        <v>0</v>
      </c>
      <c r="X29" s="33">
        <f t="shared" si="21"/>
        <v>0</v>
      </c>
      <c r="Y29" s="33">
        <f t="shared" si="21"/>
        <v>3</v>
      </c>
      <c r="Z29" s="33">
        <f t="shared" si="21"/>
        <v>1</v>
      </c>
      <c r="AA29" s="33">
        <f t="shared" si="21"/>
        <v>0</v>
      </c>
      <c r="AB29" s="33">
        <f t="shared" si="21"/>
        <v>0</v>
      </c>
      <c r="AC29" s="33">
        <f t="shared" si="21"/>
        <v>6</v>
      </c>
      <c r="AD29" s="33">
        <f t="shared" si="21"/>
        <v>0</v>
      </c>
      <c r="AE29" s="30">
        <f t="shared" si="21"/>
        <v>15</v>
      </c>
      <c r="AF29" s="30">
        <f t="shared" si="21"/>
        <v>21</v>
      </c>
    </row>
    <row r="30" spans="2:32" ht="23.1" customHeight="1" x14ac:dyDescent="0.25">
      <c r="B30" s="44" t="s">
        <v>57</v>
      </c>
      <c r="C30" s="49">
        <v>22</v>
      </c>
      <c r="D30" s="49">
        <v>16</v>
      </c>
      <c r="E30" s="49">
        <v>3</v>
      </c>
      <c r="F30" s="49">
        <v>10</v>
      </c>
      <c r="G30" s="49">
        <v>0</v>
      </c>
      <c r="H30" s="49">
        <v>0</v>
      </c>
      <c r="I30" s="49">
        <v>6</v>
      </c>
      <c r="J30" s="49">
        <v>0</v>
      </c>
      <c r="K30" s="49">
        <v>0</v>
      </c>
      <c r="L30" s="49">
        <v>1</v>
      </c>
      <c r="M30" s="49">
        <v>24</v>
      </c>
      <c r="N30" s="49">
        <v>0</v>
      </c>
      <c r="O30" s="15">
        <f t="shared" si="0"/>
        <v>58</v>
      </c>
      <c r="P30" s="15">
        <f t="shared" si="1"/>
        <v>82</v>
      </c>
      <c r="R30" s="35" t="s">
        <v>154</v>
      </c>
      <c r="S30" s="33">
        <f>SUM(C90:C93)</f>
        <v>3</v>
      </c>
      <c r="T30" s="33">
        <f t="shared" ref="T30:AF30" si="22">SUM(D90:D93)</f>
        <v>2</v>
      </c>
      <c r="U30" s="33">
        <f t="shared" si="22"/>
        <v>0</v>
      </c>
      <c r="V30" s="33">
        <f t="shared" si="22"/>
        <v>0</v>
      </c>
      <c r="W30" s="33">
        <f t="shared" si="22"/>
        <v>0</v>
      </c>
      <c r="X30" s="33">
        <f t="shared" si="22"/>
        <v>0</v>
      </c>
      <c r="Y30" s="33">
        <f t="shared" si="22"/>
        <v>2</v>
      </c>
      <c r="Z30" s="33">
        <f t="shared" si="22"/>
        <v>0</v>
      </c>
      <c r="AA30" s="33">
        <f t="shared" si="22"/>
        <v>0</v>
      </c>
      <c r="AB30" s="33">
        <f t="shared" si="22"/>
        <v>0</v>
      </c>
      <c r="AC30" s="33">
        <f t="shared" si="22"/>
        <v>4</v>
      </c>
      <c r="AD30" s="33">
        <f t="shared" si="22"/>
        <v>0</v>
      </c>
      <c r="AE30" s="30">
        <f t="shared" si="22"/>
        <v>7</v>
      </c>
      <c r="AF30" s="30">
        <f t="shared" si="22"/>
        <v>11</v>
      </c>
    </row>
    <row r="31" spans="2:32" ht="23.1" customHeight="1" x14ac:dyDescent="0.25">
      <c r="B31" s="45" t="s">
        <v>58</v>
      </c>
      <c r="C31" s="49">
        <v>30</v>
      </c>
      <c r="D31" s="49">
        <v>18</v>
      </c>
      <c r="E31" s="49">
        <v>5</v>
      </c>
      <c r="F31" s="49">
        <v>18</v>
      </c>
      <c r="G31" s="49">
        <v>0</v>
      </c>
      <c r="H31" s="49">
        <v>0</v>
      </c>
      <c r="I31" s="49">
        <v>16</v>
      </c>
      <c r="J31" s="49">
        <v>4</v>
      </c>
      <c r="K31" s="49">
        <v>0</v>
      </c>
      <c r="L31" s="49">
        <v>0</v>
      </c>
      <c r="M31" s="49">
        <v>40</v>
      </c>
      <c r="N31" s="49">
        <v>0</v>
      </c>
      <c r="O31" s="15">
        <f t="shared" si="0"/>
        <v>91</v>
      </c>
      <c r="P31" s="15">
        <f t="shared" si="1"/>
        <v>131</v>
      </c>
      <c r="R31" s="35" t="s">
        <v>155</v>
      </c>
      <c r="S31" s="33">
        <f>SUM(C94:C97)</f>
        <v>11</v>
      </c>
      <c r="T31" s="33">
        <f t="shared" ref="T31:AF31" si="23">SUM(D94:D97)</f>
        <v>4</v>
      </c>
      <c r="U31" s="33">
        <f t="shared" si="23"/>
        <v>2</v>
      </c>
      <c r="V31" s="33">
        <f t="shared" si="23"/>
        <v>4</v>
      </c>
      <c r="W31" s="33">
        <f t="shared" si="23"/>
        <v>2</v>
      </c>
      <c r="X31" s="33">
        <f t="shared" si="23"/>
        <v>0</v>
      </c>
      <c r="Y31" s="33">
        <f t="shared" si="23"/>
        <v>3</v>
      </c>
      <c r="Z31" s="33">
        <f t="shared" si="23"/>
        <v>0</v>
      </c>
      <c r="AA31" s="33">
        <f t="shared" si="23"/>
        <v>1</v>
      </c>
      <c r="AB31" s="33">
        <f t="shared" si="23"/>
        <v>1</v>
      </c>
      <c r="AC31" s="33">
        <f t="shared" si="23"/>
        <v>5</v>
      </c>
      <c r="AD31" s="33">
        <f t="shared" si="23"/>
        <v>0</v>
      </c>
      <c r="AE31" s="30">
        <f t="shared" si="23"/>
        <v>28</v>
      </c>
      <c r="AF31" s="30">
        <f t="shared" si="23"/>
        <v>33</v>
      </c>
    </row>
    <row r="32" spans="2:32" ht="23.1" customHeight="1" x14ac:dyDescent="0.25">
      <c r="B32" s="45" t="s">
        <v>59</v>
      </c>
      <c r="C32" s="49">
        <v>15</v>
      </c>
      <c r="D32" s="49">
        <v>11</v>
      </c>
      <c r="E32" s="49">
        <v>1</v>
      </c>
      <c r="F32" s="49">
        <v>8</v>
      </c>
      <c r="G32" s="49">
        <v>0</v>
      </c>
      <c r="H32" s="49">
        <v>0</v>
      </c>
      <c r="I32" s="49">
        <v>7</v>
      </c>
      <c r="J32" s="49">
        <v>4</v>
      </c>
      <c r="K32" s="49">
        <v>1</v>
      </c>
      <c r="L32" s="49">
        <v>1</v>
      </c>
      <c r="M32" s="49">
        <v>36</v>
      </c>
      <c r="N32" s="49">
        <v>0</v>
      </c>
      <c r="O32" s="15">
        <f t="shared" si="0"/>
        <v>48</v>
      </c>
      <c r="P32" s="15">
        <f t="shared" si="1"/>
        <v>84</v>
      </c>
      <c r="R32" s="32" t="s">
        <v>156</v>
      </c>
      <c r="S32" s="33">
        <f>SUM(C98:C101)</f>
        <v>20</v>
      </c>
      <c r="T32" s="33">
        <f t="shared" ref="T32:AF32" si="24">SUM(D98:D101)</f>
        <v>11</v>
      </c>
      <c r="U32" s="33">
        <f t="shared" si="24"/>
        <v>2</v>
      </c>
      <c r="V32" s="33">
        <f t="shared" si="24"/>
        <v>30</v>
      </c>
      <c r="W32" s="33">
        <f t="shared" si="24"/>
        <v>2</v>
      </c>
      <c r="X32" s="33">
        <f t="shared" si="24"/>
        <v>0</v>
      </c>
      <c r="Y32" s="33">
        <f t="shared" si="24"/>
        <v>4</v>
      </c>
      <c r="Z32" s="33">
        <f t="shared" si="24"/>
        <v>1</v>
      </c>
      <c r="AA32" s="33">
        <f t="shared" si="24"/>
        <v>0</v>
      </c>
      <c r="AB32" s="33">
        <f t="shared" si="24"/>
        <v>0</v>
      </c>
      <c r="AC32" s="33">
        <f t="shared" si="24"/>
        <v>5</v>
      </c>
      <c r="AD32" s="33">
        <f t="shared" si="24"/>
        <v>0</v>
      </c>
      <c r="AE32" s="30">
        <f t="shared" si="24"/>
        <v>70</v>
      </c>
      <c r="AF32" s="30">
        <f t="shared" si="24"/>
        <v>75</v>
      </c>
    </row>
    <row r="33" spans="2:32" ht="23.1" customHeight="1" x14ac:dyDescent="0.25">
      <c r="B33" s="44" t="s">
        <v>60</v>
      </c>
      <c r="C33" s="49">
        <v>20</v>
      </c>
      <c r="D33" s="49">
        <v>22</v>
      </c>
      <c r="E33" s="49">
        <v>7</v>
      </c>
      <c r="F33" s="49">
        <v>9</v>
      </c>
      <c r="G33" s="49">
        <v>0</v>
      </c>
      <c r="H33" s="49">
        <v>0</v>
      </c>
      <c r="I33" s="49">
        <v>8</v>
      </c>
      <c r="J33" s="49">
        <v>3</v>
      </c>
      <c r="K33" s="49">
        <v>0</v>
      </c>
      <c r="L33" s="49">
        <v>1</v>
      </c>
      <c r="M33" s="49">
        <v>35</v>
      </c>
      <c r="N33" s="49">
        <v>0</v>
      </c>
      <c r="O33" s="15">
        <f t="shared" si="0"/>
        <v>70</v>
      </c>
      <c r="P33" s="15">
        <f t="shared" si="1"/>
        <v>105</v>
      </c>
      <c r="R33" s="32" t="s">
        <v>157</v>
      </c>
      <c r="S33" s="33">
        <f>SUM(C102:C105)</f>
        <v>34</v>
      </c>
      <c r="T33" s="33">
        <f t="shared" ref="T33:AF33" si="25">SUM(D102:D105)</f>
        <v>26</v>
      </c>
      <c r="U33" s="33">
        <f t="shared" si="25"/>
        <v>15</v>
      </c>
      <c r="V33" s="33">
        <f t="shared" si="25"/>
        <v>27</v>
      </c>
      <c r="W33" s="33">
        <f t="shared" si="25"/>
        <v>1</v>
      </c>
      <c r="X33" s="33">
        <f t="shared" si="25"/>
        <v>3</v>
      </c>
      <c r="Y33" s="33">
        <f t="shared" si="25"/>
        <v>6</v>
      </c>
      <c r="Z33" s="33">
        <f t="shared" si="25"/>
        <v>2</v>
      </c>
      <c r="AA33" s="33">
        <f t="shared" si="25"/>
        <v>1</v>
      </c>
      <c r="AB33" s="33">
        <f t="shared" si="25"/>
        <v>0</v>
      </c>
      <c r="AC33" s="33">
        <f t="shared" si="25"/>
        <v>22</v>
      </c>
      <c r="AD33" s="33">
        <f t="shared" si="25"/>
        <v>1</v>
      </c>
      <c r="AE33" s="30">
        <f t="shared" si="25"/>
        <v>116</v>
      </c>
      <c r="AF33" s="30">
        <f t="shared" si="25"/>
        <v>138</v>
      </c>
    </row>
    <row r="34" spans="2:32" ht="23.1" customHeight="1" x14ac:dyDescent="0.25">
      <c r="B34" s="45" t="s">
        <v>61</v>
      </c>
      <c r="C34" s="49">
        <v>20</v>
      </c>
      <c r="D34" s="49">
        <v>11</v>
      </c>
      <c r="E34" s="49">
        <v>3</v>
      </c>
      <c r="F34" s="49">
        <v>5</v>
      </c>
      <c r="G34" s="49">
        <v>1</v>
      </c>
      <c r="H34" s="49">
        <v>0</v>
      </c>
      <c r="I34" s="49">
        <v>11</v>
      </c>
      <c r="J34" s="49">
        <v>4</v>
      </c>
      <c r="K34" s="49">
        <v>0</v>
      </c>
      <c r="L34" s="49">
        <v>3</v>
      </c>
      <c r="M34" s="49">
        <v>39</v>
      </c>
      <c r="N34" s="49">
        <v>0</v>
      </c>
      <c r="O34" s="15">
        <f t="shared" si="0"/>
        <v>58</v>
      </c>
      <c r="P34" s="15">
        <f t="shared" si="1"/>
        <v>97</v>
      </c>
      <c r="R34" s="37" t="s">
        <v>90</v>
      </c>
      <c r="S34" s="38">
        <f t="shared" ref="S34:AF34" si="26">MAX(S10:S12)</f>
        <v>122</v>
      </c>
      <c r="T34" s="38">
        <f t="shared" si="26"/>
        <v>86</v>
      </c>
      <c r="U34" s="38">
        <f t="shared" si="26"/>
        <v>48</v>
      </c>
      <c r="V34" s="38">
        <f t="shared" si="26"/>
        <v>56</v>
      </c>
      <c r="W34" s="38">
        <f t="shared" si="26"/>
        <v>2</v>
      </c>
      <c r="X34" s="38">
        <f t="shared" si="26"/>
        <v>2</v>
      </c>
      <c r="Y34" s="38">
        <f t="shared" si="26"/>
        <v>29</v>
      </c>
      <c r="Z34" s="38">
        <f t="shared" si="26"/>
        <v>14</v>
      </c>
      <c r="AA34" s="38">
        <f t="shared" si="26"/>
        <v>0</v>
      </c>
      <c r="AB34" s="38">
        <f t="shared" si="26"/>
        <v>1</v>
      </c>
      <c r="AC34" s="38">
        <f t="shared" si="26"/>
        <v>150</v>
      </c>
      <c r="AD34" s="38">
        <f t="shared" si="26"/>
        <v>0</v>
      </c>
      <c r="AE34" s="39">
        <f t="shared" si="26"/>
        <v>347</v>
      </c>
      <c r="AF34" s="39">
        <f t="shared" si="26"/>
        <v>497</v>
      </c>
    </row>
    <row r="35" spans="2:32" ht="23.1" customHeight="1" x14ac:dyDescent="0.25">
      <c r="B35" s="45" t="s">
        <v>62</v>
      </c>
      <c r="C35" s="49">
        <v>22</v>
      </c>
      <c r="D35" s="49">
        <v>14</v>
      </c>
      <c r="E35" s="49">
        <v>6</v>
      </c>
      <c r="F35" s="49">
        <v>14</v>
      </c>
      <c r="G35" s="49">
        <v>0</v>
      </c>
      <c r="H35" s="49">
        <v>0</v>
      </c>
      <c r="I35" s="49">
        <v>9</v>
      </c>
      <c r="J35" s="49">
        <v>9</v>
      </c>
      <c r="K35" s="49">
        <v>0</v>
      </c>
      <c r="L35" s="49">
        <v>2</v>
      </c>
      <c r="M35" s="49">
        <v>33</v>
      </c>
      <c r="N35" s="49">
        <v>0</v>
      </c>
      <c r="O35" s="15">
        <f t="shared" si="0"/>
        <v>76</v>
      </c>
      <c r="P35" s="15">
        <f t="shared" si="1"/>
        <v>109</v>
      </c>
      <c r="R35" s="37" t="s">
        <v>91</v>
      </c>
      <c r="S35" s="38">
        <f t="shared" ref="S35:AF35" si="27">MAX(S13:S18)</f>
        <v>109</v>
      </c>
      <c r="T35" s="38">
        <f t="shared" si="27"/>
        <v>83</v>
      </c>
      <c r="U35" s="38">
        <f t="shared" si="27"/>
        <v>33</v>
      </c>
      <c r="V35" s="38">
        <f t="shared" si="27"/>
        <v>45</v>
      </c>
      <c r="W35" s="38">
        <f t="shared" si="27"/>
        <v>2</v>
      </c>
      <c r="X35" s="38">
        <f t="shared" si="27"/>
        <v>1</v>
      </c>
      <c r="Y35" s="38">
        <f t="shared" si="27"/>
        <v>39</v>
      </c>
      <c r="Z35" s="38">
        <f t="shared" si="27"/>
        <v>25</v>
      </c>
      <c r="AA35" s="38">
        <f t="shared" si="27"/>
        <v>1</v>
      </c>
      <c r="AB35" s="38">
        <f t="shared" si="27"/>
        <v>8</v>
      </c>
      <c r="AC35" s="38">
        <f t="shared" si="27"/>
        <v>166</v>
      </c>
      <c r="AD35" s="38">
        <f t="shared" si="27"/>
        <v>0</v>
      </c>
      <c r="AE35" s="39">
        <f t="shared" si="27"/>
        <v>310</v>
      </c>
      <c r="AF35" s="39">
        <f t="shared" si="27"/>
        <v>476</v>
      </c>
    </row>
    <row r="36" spans="2:32" ht="23.1" customHeight="1" x14ac:dyDescent="0.25">
      <c r="B36" s="45" t="s">
        <v>63</v>
      </c>
      <c r="C36" s="49">
        <v>31</v>
      </c>
      <c r="D36" s="49">
        <v>17</v>
      </c>
      <c r="E36" s="49">
        <v>7</v>
      </c>
      <c r="F36" s="49">
        <v>9</v>
      </c>
      <c r="G36" s="49">
        <v>0</v>
      </c>
      <c r="H36" s="49">
        <v>0</v>
      </c>
      <c r="I36" s="49">
        <v>10</v>
      </c>
      <c r="J36" s="49">
        <v>5</v>
      </c>
      <c r="K36" s="49">
        <v>1</v>
      </c>
      <c r="L36" s="49">
        <v>0</v>
      </c>
      <c r="M36" s="49">
        <v>38</v>
      </c>
      <c r="N36" s="49">
        <v>0</v>
      </c>
      <c r="O36" s="15">
        <f t="shared" si="0"/>
        <v>80</v>
      </c>
      <c r="P36" s="15">
        <f t="shared" si="1"/>
        <v>118</v>
      </c>
      <c r="R36" s="37" t="s">
        <v>92</v>
      </c>
      <c r="S36" s="38">
        <f t="shared" ref="S36:AF36" si="28">MAX(S19:S21)</f>
        <v>167</v>
      </c>
      <c r="T36" s="38">
        <f t="shared" si="28"/>
        <v>109</v>
      </c>
      <c r="U36" s="38">
        <f t="shared" si="28"/>
        <v>30</v>
      </c>
      <c r="V36" s="38">
        <f t="shared" si="28"/>
        <v>51</v>
      </c>
      <c r="W36" s="38">
        <f t="shared" si="28"/>
        <v>4</v>
      </c>
      <c r="X36" s="38">
        <f t="shared" si="28"/>
        <v>1</v>
      </c>
      <c r="Y36" s="38">
        <f t="shared" si="28"/>
        <v>29</v>
      </c>
      <c r="Z36" s="38">
        <f t="shared" si="28"/>
        <v>14</v>
      </c>
      <c r="AA36" s="38">
        <f t="shared" si="28"/>
        <v>0</v>
      </c>
      <c r="AB36" s="38">
        <f t="shared" si="28"/>
        <v>16</v>
      </c>
      <c r="AC36" s="38">
        <f t="shared" si="28"/>
        <v>160</v>
      </c>
      <c r="AD36" s="38">
        <f t="shared" si="28"/>
        <v>1</v>
      </c>
      <c r="AE36" s="39">
        <f t="shared" si="28"/>
        <v>396</v>
      </c>
      <c r="AF36" s="39">
        <f t="shared" si="28"/>
        <v>554</v>
      </c>
    </row>
    <row r="37" spans="2:32" ht="23.1" customHeight="1" x14ac:dyDescent="0.25">
      <c r="B37" s="44" t="s">
        <v>64</v>
      </c>
      <c r="C37" s="49">
        <v>22</v>
      </c>
      <c r="D37" s="49">
        <v>23</v>
      </c>
      <c r="E37" s="49">
        <v>5</v>
      </c>
      <c r="F37" s="49">
        <v>10</v>
      </c>
      <c r="G37" s="49">
        <v>0</v>
      </c>
      <c r="H37" s="49">
        <v>0</v>
      </c>
      <c r="I37" s="49">
        <v>9</v>
      </c>
      <c r="J37" s="49">
        <v>7</v>
      </c>
      <c r="K37" s="49">
        <v>0</v>
      </c>
      <c r="L37" s="49">
        <v>3</v>
      </c>
      <c r="M37" s="49">
        <v>33</v>
      </c>
      <c r="N37" s="49">
        <v>0</v>
      </c>
      <c r="O37" s="15">
        <f t="shared" si="0"/>
        <v>79</v>
      </c>
      <c r="P37" s="15">
        <f t="shared" si="1"/>
        <v>112</v>
      </c>
      <c r="R37" s="36" t="s">
        <v>85</v>
      </c>
      <c r="S37" s="34">
        <f t="shared" ref="S37:AF37" si="29">SUM(S10:S12)</f>
        <v>301</v>
      </c>
      <c r="T37" s="16">
        <f t="shared" si="29"/>
        <v>236</v>
      </c>
      <c r="U37" s="16">
        <f t="shared" si="29"/>
        <v>104</v>
      </c>
      <c r="V37" s="16">
        <f t="shared" si="29"/>
        <v>143</v>
      </c>
      <c r="W37" s="16">
        <f t="shared" si="29"/>
        <v>3</v>
      </c>
      <c r="X37" s="16">
        <f t="shared" si="29"/>
        <v>2</v>
      </c>
      <c r="Y37" s="16">
        <f t="shared" si="29"/>
        <v>66</v>
      </c>
      <c r="Z37" s="16">
        <f t="shared" si="29"/>
        <v>23</v>
      </c>
      <c r="AA37" s="16">
        <f t="shared" si="29"/>
        <v>0</v>
      </c>
      <c r="AB37" s="16">
        <f t="shared" si="29"/>
        <v>1</v>
      </c>
      <c r="AC37" s="16">
        <f t="shared" si="29"/>
        <v>383</v>
      </c>
      <c r="AD37" s="16">
        <f t="shared" si="29"/>
        <v>0</v>
      </c>
      <c r="AE37" s="31">
        <f t="shared" si="29"/>
        <v>879</v>
      </c>
      <c r="AF37" s="31">
        <f t="shared" si="29"/>
        <v>1262</v>
      </c>
    </row>
    <row r="38" spans="2:32" ht="23.1" customHeight="1" x14ac:dyDescent="0.25">
      <c r="B38" s="45" t="s">
        <v>65</v>
      </c>
      <c r="C38" s="49">
        <v>21</v>
      </c>
      <c r="D38" s="49">
        <v>19</v>
      </c>
      <c r="E38" s="49">
        <v>9</v>
      </c>
      <c r="F38" s="49">
        <v>11</v>
      </c>
      <c r="G38" s="49">
        <v>1</v>
      </c>
      <c r="H38" s="49">
        <v>0</v>
      </c>
      <c r="I38" s="49">
        <v>10</v>
      </c>
      <c r="J38" s="49">
        <v>4</v>
      </c>
      <c r="K38" s="49">
        <v>0</v>
      </c>
      <c r="L38" s="49">
        <v>1</v>
      </c>
      <c r="M38" s="49">
        <v>34</v>
      </c>
      <c r="N38" s="49">
        <v>0</v>
      </c>
      <c r="O38" s="15">
        <f t="shared" si="0"/>
        <v>76</v>
      </c>
      <c r="P38" s="15">
        <f t="shared" si="1"/>
        <v>110</v>
      </c>
      <c r="R38" s="27" t="s">
        <v>86</v>
      </c>
      <c r="S38" s="16">
        <f t="shared" ref="S38:AF38" si="30">SUM(S13:S18)</f>
        <v>552</v>
      </c>
      <c r="T38" s="16">
        <f t="shared" si="30"/>
        <v>420</v>
      </c>
      <c r="U38" s="16">
        <f t="shared" si="30"/>
        <v>143</v>
      </c>
      <c r="V38" s="16">
        <f t="shared" si="30"/>
        <v>239</v>
      </c>
      <c r="W38" s="16">
        <f t="shared" si="30"/>
        <v>6</v>
      </c>
      <c r="X38" s="16">
        <f t="shared" si="30"/>
        <v>1</v>
      </c>
      <c r="Y38" s="16">
        <f t="shared" si="30"/>
        <v>198</v>
      </c>
      <c r="Z38" s="16">
        <f t="shared" si="30"/>
        <v>79</v>
      </c>
      <c r="AA38" s="16">
        <f t="shared" si="30"/>
        <v>2</v>
      </c>
      <c r="AB38" s="16">
        <f t="shared" si="30"/>
        <v>30</v>
      </c>
      <c r="AC38" s="16">
        <f t="shared" si="30"/>
        <v>809</v>
      </c>
      <c r="AD38" s="16">
        <f t="shared" si="30"/>
        <v>0</v>
      </c>
      <c r="AE38" s="31">
        <f t="shared" si="30"/>
        <v>1670</v>
      </c>
      <c r="AF38" s="31">
        <f t="shared" si="30"/>
        <v>2479</v>
      </c>
    </row>
    <row r="39" spans="2:32" ht="23.1" customHeight="1" x14ac:dyDescent="0.25">
      <c r="B39" s="45" t="s">
        <v>66</v>
      </c>
      <c r="C39" s="49">
        <v>16</v>
      </c>
      <c r="D39" s="49">
        <v>16</v>
      </c>
      <c r="E39" s="49">
        <v>4</v>
      </c>
      <c r="F39" s="49">
        <v>11</v>
      </c>
      <c r="G39" s="49">
        <v>0</v>
      </c>
      <c r="H39" s="49">
        <v>0</v>
      </c>
      <c r="I39" s="49">
        <v>8</v>
      </c>
      <c r="J39" s="49">
        <v>0</v>
      </c>
      <c r="K39" s="49">
        <v>0</v>
      </c>
      <c r="L39" s="49">
        <v>3</v>
      </c>
      <c r="M39" s="49">
        <v>27</v>
      </c>
      <c r="N39" s="49">
        <v>0</v>
      </c>
      <c r="O39" s="15">
        <f t="shared" si="0"/>
        <v>58</v>
      </c>
      <c r="P39" s="15">
        <f t="shared" si="1"/>
        <v>85</v>
      </c>
      <c r="R39" s="28" t="s">
        <v>87</v>
      </c>
      <c r="S39" s="16">
        <f t="shared" ref="S39:AF39" si="31">SUM(S19:S21)</f>
        <v>437</v>
      </c>
      <c r="T39" s="16">
        <f t="shared" si="31"/>
        <v>297</v>
      </c>
      <c r="U39" s="16">
        <f t="shared" si="31"/>
        <v>85</v>
      </c>
      <c r="V39" s="16">
        <f t="shared" si="31"/>
        <v>141</v>
      </c>
      <c r="W39" s="16">
        <f t="shared" si="31"/>
        <v>4</v>
      </c>
      <c r="X39" s="16">
        <f t="shared" si="31"/>
        <v>1</v>
      </c>
      <c r="Y39" s="16">
        <f t="shared" si="31"/>
        <v>83</v>
      </c>
      <c r="Z39" s="16">
        <f t="shared" si="31"/>
        <v>35</v>
      </c>
      <c r="AA39" s="16">
        <f t="shared" si="31"/>
        <v>0</v>
      </c>
      <c r="AB39" s="16">
        <f t="shared" si="31"/>
        <v>21</v>
      </c>
      <c r="AC39" s="16">
        <f t="shared" si="31"/>
        <v>433</v>
      </c>
      <c r="AD39" s="16">
        <f t="shared" si="31"/>
        <v>1</v>
      </c>
      <c r="AE39" s="31">
        <f t="shared" si="31"/>
        <v>1105</v>
      </c>
      <c r="AF39" s="31">
        <f t="shared" si="31"/>
        <v>1538</v>
      </c>
    </row>
    <row r="40" spans="2:32" ht="23.1" customHeight="1" x14ac:dyDescent="0.25">
      <c r="B40" s="45" t="s">
        <v>67</v>
      </c>
      <c r="C40" s="49">
        <v>18</v>
      </c>
      <c r="D40" s="49">
        <v>23</v>
      </c>
      <c r="E40" s="49">
        <v>11</v>
      </c>
      <c r="F40" s="49">
        <v>11</v>
      </c>
      <c r="G40" s="49">
        <v>0</v>
      </c>
      <c r="H40" s="49">
        <v>0</v>
      </c>
      <c r="I40" s="49">
        <v>8</v>
      </c>
      <c r="J40" s="49">
        <v>3</v>
      </c>
      <c r="K40" s="49">
        <v>0</v>
      </c>
      <c r="L40" s="49">
        <v>1</v>
      </c>
      <c r="M40" s="49">
        <v>22</v>
      </c>
      <c r="N40" s="49">
        <v>0</v>
      </c>
      <c r="O40" s="15">
        <f t="shared" si="0"/>
        <v>75</v>
      </c>
      <c r="P40" s="15">
        <f t="shared" si="1"/>
        <v>97</v>
      </c>
      <c r="R40" s="5" t="s">
        <v>17</v>
      </c>
      <c r="S40" s="16">
        <f t="shared" ref="S40:AF40" si="32">SUM(S10:S21)</f>
        <v>1290</v>
      </c>
      <c r="T40" s="16">
        <f t="shared" si="32"/>
        <v>953</v>
      </c>
      <c r="U40" s="16">
        <f t="shared" si="32"/>
        <v>332</v>
      </c>
      <c r="V40" s="16">
        <f t="shared" si="32"/>
        <v>523</v>
      </c>
      <c r="W40" s="16">
        <f t="shared" si="32"/>
        <v>13</v>
      </c>
      <c r="X40" s="16">
        <f t="shared" si="32"/>
        <v>4</v>
      </c>
      <c r="Y40" s="16">
        <f t="shared" si="32"/>
        <v>347</v>
      </c>
      <c r="Z40" s="16">
        <f t="shared" si="32"/>
        <v>137</v>
      </c>
      <c r="AA40" s="16">
        <f t="shared" si="32"/>
        <v>2</v>
      </c>
      <c r="AB40" s="16">
        <f t="shared" si="32"/>
        <v>52</v>
      </c>
      <c r="AC40" s="16">
        <f t="shared" si="32"/>
        <v>1625</v>
      </c>
      <c r="AD40" s="16">
        <f t="shared" si="32"/>
        <v>1</v>
      </c>
      <c r="AE40" s="31">
        <f t="shared" si="32"/>
        <v>3654</v>
      </c>
      <c r="AF40" s="31">
        <f t="shared" si="32"/>
        <v>5279</v>
      </c>
    </row>
    <row r="41" spans="2:32" ht="23.1" customHeight="1" x14ac:dyDescent="0.25">
      <c r="B41" s="44" t="s">
        <v>68</v>
      </c>
      <c r="C41" s="49">
        <v>21</v>
      </c>
      <c r="D41" s="49">
        <v>20</v>
      </c>
      <c r="E41" s="49">
        <v>4</v>
      </c>
      <c r="F41" s="49">
        <v>4</v>
      </c>
      <c r="G41" s="49">
        <v>1</v>
      </c>
      <c r="H41" s="49">
        <v>0</v>
      </c>
      <c r="I41" s="49">
        <v>11</v>
      </c>
      <c r="J41" s="49">
        <v>2</v>
      </c>
      <c r="K41" s="49">
        <v>0</v>
      </c>
      <c r="L41" s="49">
        <v>1</v>
      </c>
      <c r="M41" s="49">
        <v>24</v>
      </c>
      <c r="N41" s="49">
        <v>0</v>
      </c>
      <c r="O41" s="15">
        <f t="shared" si="0"/>
        <v>64</v>
      </c>
      <c r="P41" s="15">
        <f t="shared" si="1"/>
        <v>88</v>
      </c>
      <c r="R41" s="5" t="s">
        <v>159</v>
      </c>
      <c r="S41" s="16">
        <f>SUM(S10:S33)</f>
        <v>1840</v>
      </c>
      <c r="T41" s="16">
        <f t="shared" ref="T41:AF41" si="33">SUM(T10:T33)</f>
        <v>1405</v>
      </c>
      <c r="U41" s="16">
        <f t="shared" si="33"/>
        <v>441</v>
      </c>
      <c r="V41" s="16">
        <f t="shared" si="33"/>
        <v>798</v>
      </c>
      <c r="W41" s="16">
        <f t="shared" si="33"/>
        <v>24</v>
      </c>
      <c r="X41" s="16">
        <f t="shared" si="33"/>
        <v>8</v>
      </c>
      <c r="Y41" s="16">
        <f t="shared" si="33"/>
        <v>412</v>
      </c>
      <c r="Z41" s="16">
        <f t="shared" si="33"/>
        <v>173</v>
      </c>
      <c r="AA41" s="16">
        <f t="shared" si="33"/>
        <v>14</v>
      </c>
      <c r="AB41" s="16">
        <f t="shared" si="33"/>
        <v>63</v>
      </c>
      <c r="AC41" s="16">
        <f t="shared" si="33"/>
        <v>2197</v>
      </c>
      <c r="AD41" s="16">
        <f t="shared" si="33"/>
        <v>9</v>
      </c>
      <c r="AE41" s="31">
        <f t="shared" si="33"/>
        <v>5187</v>
      </c>
      <c r="AF41" s="31">
        <f t="shared" si="33"/>
        <v>7384</v>
      </c>
    </row>
    <row r="42" spans="2:32" ht="23.1" customHeight="1" x14ac:dyDescent="0.25">
      <c r="B42" s="45" t="s">
        <v>69</v>
      </c>
      <c r="C42" s="49">
        <v>11</v>
      </c>
      <c r="D42" s="49">
        <v>14</v>
      </c>
      <c r="E42" s="49">
        <v>6</v>
      </c>
      <c r="F42" s="49">
        <v>4</v>
      </c>
      <c r="G42" s="49">
        <v>0</v>
      </c>
      <c r="H42" s="49">
        <v>0</v>
      </c>
      <c r="I42" s="49">
        <v>4</v>
      </c>
      <c r="J42" s="49">
        <v>1</v>
      </c>
      <c r="K42" s="49">
        <v>0</v>
      </c>
      <c r="L42" s="49">
        <v>2</v>
      </c>
      <c r="M42" s="49">
        <v>32</v>
      </c>
      <c r="N42" s="49">
        <v>0</v>
      </c>
      <c r="O42" s="15">
        <f t="shared" si="0"/>
        <v>42</v>
      </c>
      <c r="P42" s="15">
        <f t="shared" si="1"/>
        <v>74</v>
      </c>
      <c r="R42" s="5" t="s">
        <v>160</v>
      </c>
      <c r="S42" s="47">
        <f>S41/S40</f>
        <v>1.4263565891472869</v>
      </c>
      <c r="T42" s="47">
        <f t="shared" ref="T42:AF42" si="34">T41/T40</f>
        <v>1.4742917103882476</v>
      </c>
      <c r="U42" s="47">
        <f t="shared" si="34"/>
        <v>1.3283132530120483</v>
      </c>
      <c r="V42" s="47">
        <f t="shared" si="34"/>
        <v>1.5258126195028681</v>
      </c>
      <c r="W42" s="47">
        <f t="shared" si="34"/>
        <v>1.8461538461538463</v>
      </c>
      <c r="X42" s="47">
        <f t="shared" si="34"/>
        <v>2</v>
      </c>
      <c r="Y42" s="47">
        <f t="shared" si="34"/>
        <v>1.1873198847262247</v>
      </c>
      <c r="Z42" s="47">
        <f t="shared" si="34"/>
        <v>1.2627737226277371</v>
      </c>
      <c r="AA42" s="47">
        <f t="shared" si="34"/>
        <v>7</v>
      </c>
      <c r="AB42" s="47">
        <f t="shared" si="34"/>
        <v>1.2115384615384615</v>
      </c>
      <c r="AC42" s="47">
        <f t="shared" si="34"/>
        <v>1.3520000000000001</v>
      </c>
      <c r="AD42" s="47">
        <f t="shared" si="34"/>
        <v>9</v>
      </c>
      <c r="AE42" s="47">
        <f t="shared" si="34"/>
        <v>1.4195402298850575</v>
      </c>
      <c r="AF42" s="47">
        <f t="shared" si="34"/>
        <v>1.3987497632127297</v>
      </c>
    </row>
    <row r="43" spans="2:32" ht="23.1" customHeight="1" x14ac:dyDescent="0.25">
      <c r="B43" s="44" t="s">
        <v>70</v>
      </c>
      <c r="C43" s="49">
        <v>22</v>
      </c>
      <c r="D43" s="49">
        <v>15</v>
      </c>
      <c r="E43" s="49">
        <v>8</v>
      </c>
      <c r="F43" s="49">
        <v>7</v>
      </c>
      <c r="G43" s="49">
        <v>0</v>
      </c>
      <c r="H43" s="49">
        <v>0</v>
      </c>
      <c r="I43" s="49">
        <v>8</v>
      </c>
      <c r="J43" s="49">
        <v>2</v>
      </c>
      <c r="K43" s="49">
        <v>0</v>
      </c>
      <c r="L43" s="49">
        <v>2</v>
      </c>
      <c r="M43" s="49">
        <v>36</v>
      </c>
      <c r="N43" s="49">
        <v>0</v>
      </c>
      <c r="O43" s="15">
        <f t="shared" si="0"/>
        <v>64</v>
      </c>
      <c r="P43" s="15">
        <f t="shared" si="1"/>
        <v>100</v>
      </c>
    </row>
    <row r="44" spans="2:32" ht="23.1" customHeight="1" x14ac:dyDescent="0.25">
      <c r="B44" s="46" t="s">
        <v>71</v>
      </c>
      <c r="C44" s="49">
        <v>29</v>
      </c>
      <c r="D44" s="49">
        <v>25</v>
      </c>
      <c r="E44" s="49">
        <v>2</v>
      </c>
      <c r="F44" s="49">
        <v>12</v>
      </c>
      <c r="G44" s="49">
        <v>1</v>
      </c>
      <c r="H44" s="49">
        <v>0</v>
      </c>
      <c r="I44" s="49">
        <v>8</v>
      </c>
      <c r="J44" s="49">
        <v>4</v>
      </c>
      <c r="K44" s="49">
        <v>0</v>
      </c>
      <c r="L44" s="49">
        <v>2</v>
      </c>
      <c r="M44" s="49">
        <v>26</v>
      </c>
      <c r="N44" s="49">
        <v>0</v>
      </c>
      <c r="O44" s="15">
        <f t="shared" si="0"/>
        <v>83</v>
      </c>
      <c r="P44" s="15">
        <f t="shared" si="1"/>
        <v>109</v>
      </c>
    </row>
    <row r="45" spans="2:32" ht="23.1" customHeight="1" x14ac:dyDescent="0.25">
      <c r="B45" s="44" t="s">
        <v>72</v>
      </c>
      <c r="C45" s="49">
        <v>26</v>
      </c>
      <c r="D45" s="49">
        <v>11</v>
      </c>
      <c r="E45" s="49">
        <v>6</v>
      </c>
      <c r="F45" s="49">
        <v>11</v>
      </c>
      <c r="G45" s="49">
        <v>0</v>
      </c>
      <c r="H45" s="49">
        <v>1</v>
      </c>
      <c r="I45" s="49">
        <v>10</v>
      </c>
      <c r="J45" s="49">
        <v>4</v>
      </c>
      <c r="K45" s="49">
        <v>0</v>
      </c>
      <c r="L45" s="49">
        <v>0</v>
      </c>
      <c r="M45" s="49">
        <v>23</v>
      </c>
      <c r="N45" s="49">
        <v>0</v>
      </c>
      <c r="O45" s="15">
        <f t="shared" si="0"/>
        <v>69</v>
      </c>
      <c r="P45" s="15">
        <f t="shared" si="1"/>
        <v>92</v>
      </c>
    </row>
    <row r="46" spans="2:32" ht="23.1" customHeight="1" x14ac:dyDescent="0.25">
      <c r="B46" s="45" t="s">
        <v>73</v>
      </c>
      <c r="C46" s="49">
        <v>26</v>
      </c>
      <c r="D46" s="49">
        <v>22</v>
      </c>
      <c r="E46" s="49">
        <v>4</v>
      </c>
      <c r="F46" s="49">
        <v>13</v>
      </c>
      <c r="G46" s="49">
        <v>0</v>
      </c>
      <c r="H46" s="49">
        <v>1</v>
      </c>
      <c r="I46" s="49">
        <v>8</v>
      </c>
      <c r="J46" s="49">
        <v>3</v>
      </c>
      <c r="K46" s="49">
        <v>0</v>
      </c>
      <c r="L46" s="49">
        <v>0</v>
      </c>
      <c r="M46" s="49">
        <v>30</v>
      </c>
      <c r="N46" s="49">
        <v>0</v>
      </c>
      <c r="O46" s="15">
        <f t="shared" si="0"/>
        <v>77</v>
      </c>
      <c r="P46" s="15">
        <f t="shared" si="1"/>
        <v>107</v>
      </c>
      <c r="R46" s="8"/>
      <c r="T46"/>
    </row>
    <row r="47" spans="2:32" ht="23.1" customHeight="1" x14ac:dyDescent="0.25">
      <c r="B47" s="45" t="s">
        <v>74</v>
      </c>
      <c r="C47" s="49">
        <v>24</v>
      </c>
      <c r="D47" s="49">
        <v>25</v>
      </c>
      <c r="E47" s="49">
        <v>9</v>
      </c>
      <c r="F47" s="49">
        <v>11</v>
      </c>
      <c r="G47" s="49">
        <v>0</v>
      </c>
      <c r="H47" s="49">
        <v>0</v>
      </c>
      <c r="I47" s="49">
        <v>9</v>
      </c>
      <c r="J47" s="49">
        <v>2</v>
      </c>
      <c r="K47" s="49">
        <v>0</v>
      </c>
      <c r="L47" s="49">
        <v>1</v>
      </c>
      <c r="M47" s="49">
        <v>30</v>
      </c>
      <c r="N47" s="49">
        <v>1</v>
      </c>
      <c r="O47" s="15">
        <f t="shared" si="0"/>
        <v>82</v>
      </c>
      <c r="P47" s="15">
        <f t="shared" si="1"/>
        <v>112</v>
      </c>
      <c r="R47" s="8"/>
      <c r="T47"/>
    </row>
    <row r="48" spans="2:32" ht="23.1" customHeight="1" x14ac:dyDescent="0.25">
      <c r="B48" s="45" t="s">
        <v>75</v>
      </c>
      <c r="C48" s="49">
        <v>29</v>
      </c>
      <c r="D48" s="49">
        <v>26</v>
      </c>
      <c r="E48" s="49">
        <v>8</v>
      </c>
      <c r="F48" s="49">
        <v>8</v>
      </c>
      <c r="G48" s="49">
        <v>0</v>
      </c>
      <c r="H48" s="49">
        <v>0</v>
      </c>
      <c r="I48" s="49">
        <v>5</v>
      </c>
      <c r="J48" s="49">
        <v>2</v>
      </c>
      <c r="K48" s="49">
        <v>0</v>
      </c>
      <c r="L48" s="49">
        <v>0</v>
      </c>
      <c r="M48" s="49">
        <v>26</v>
      </c>
      <c r="N48" s="49">
        <v>0</v>
      </c>
      <c r="O48" s="15">
        <f t="shared" si="0"/>
        <v>78</v>
      </c>
      <c r="P48" s="15">
        <f t="shared" si="1"/>
        <v>104</v>
      </c>
      <c r="R48" s="8"/>
      <c r="T48"/>
    </row>
    <row r="49" spans="2:20" ht="23.1" customHeight="1" x14ac:dyDescent="0.25">
      <c r="B49" s="44" t="s">
        <v>76</v>
      </c>
      <c r="C49" s="49">
        <v>31</v>
      </c>
      <c r="D49" s="49">
        <v>18</v>
      </c>
      <c r="E49" s="49">
        <v>6</v>
      </c>
      <c r="F49" s="49">
        <v>12</v>
      </c>
      <c r="G49" s="49">
        <v>0</v>
      </c>
      <c r="H49" s="49">
        <v>0</v>
      </c>
      <c r="I49" s="49">
        <v>7</v>
      </c>
      <c r="J49" s="49">
        <v>2</v>
      </c>
      <c r="K49" s="49">
        <v>0</v>
      </c>
      <c r="L49" s="49">
        <v>2</v>
      </c>
      <c r="M49" s="49">
        <v>32</v>
      </c>
      <c r="N49" s="49">
        <v>0</v>
      </c>
      <c r="O49" s="15">
        <f t="shared" si="0"/>
        <v>78</v>
      </c>
      <c r="P49" s="15">
        <f t="shared" si="1"/>
        <v>110</v>
      </c>
      <c r="R49" s="8"/>
      <c r="T49"/>
    </row>
    <row r="50" spans="2:20" ht="23.1" customHeight="1" x14ac:dyDescent="0.25">
      <c r="B50" s="45" t="s">
        <v>77</v>
      </c>
      <c r="C50" s="49">
        <v>46</v>
      </c>
      <c r="D50" s="49">
        <v>22</v>
      </c>
      <c r="E50" s="49">
        <v>6</v>
      </c>
      <c r="F50" s="49">
        <v>13</v>
      </c>
      <c r="G50" s="49">
        <v>1</v>
      </c>
      <c r="H50" s="49">
        <v>0</v>
      </c>
      <c r="I50" s="49">
        <v>7</v>
      </c>
      <c r="J50" s="49">
        <v>6</v>
      </c>
      <c r="K50" s="49">
        <v>0</v>
      </c>
      <c r="L50" s="49">
        <v>4</v>
      </c>
      <c r="M50" s="49">
        <v>43</v>
      </c>
      <c r="N50" s="49">
        <v>0</v>
      </c>
      <c r="O50" s="15">
        <f t="shared" si="0"/>
        <v>105</v>
      </c>
      <c r="P50" s="15">
        <f t="shared" si="1"/>
        <v>148</v>
      </c>
      <c r="R50" s="8"/>
      <c r="T50"/>
    </row>
    <row r="51" spans="2:20" ht="23.1" customHeight="1" x14ac:dyDescent="0.25">
      <c r="B51" s="45" t="s">
        <v>78</v>
      </c>
      <c r="C51" s="49">
        <v>34</v>
      </c>
      <c r="D51" s="49">
        <v>31</v>
      </c>
      <c r="E51" s="49">
        <v>10</v>
      </c>
      <c r="F51" s="49">
        <v>17</v>
      </c>
      <c r="G51" s="49">
        <v>1</v>
      </c>
      <c r="H51" s="49">
        <v>0</v>
      </c>
      <c r="I51" s="49">
        <v>8</v>
      </c>
      <c r="J51" s="49">
        <v>4</v>
      </c>
      <c r="K51" s="49">
        <v>0</v>
      </c>
      <c r="L51" s="49">
        <v>4</v>
      </c>
      <c r="M51" s="49">
        <v>35</v>
      </c>
      <c r="N51" s="49">
        <v>0</v>
      </c>
      <c r="O51" s="15">
        <f t="shared" si="0"/>
        <v>109</v>
      </c>
      <c r="P51" s="15">
        <f t="shared" si="1"/>
        <v>144</v>
      </c>
      <c r="R51" s="8"/>
      <c r="T51"/>
    </row>
    <row r="52" spans="2:20" ht="23.1" customHeight="1" x14ac:dyDescent="0.25">
      <c r="B52" s="45" t="s">
        <v>79</v>
      </c>
      <c r="C52" s="49">
        <v>41</v>
      </c>
      <c r="D52" s="49">
        <v>21</v>
      </c>
      <c r="E52" s="49">
        <v>9</v>
      </c>
      <c r="F52" s="49">
        <v>9</v>
      </c>
      <c r="G52" s="49">
        <v>1</v>
      </c>
      <c r="H52" s="49">
        <v>0</v>
      </c>
      <c r="I52" s="49">
        <v>9</v>
      </c>
      <c r="J52" s="49">
        <v>4</v>
      </c>
      <c r="K52" s="49">
        <v>0</v>
      </c>
      <c r="L52" s="49">
        <v>7</v>
      </c>
      <c r="M52" s="49">
        <v>42</v>
      </c>
      <c r="N52" s="49">
        <v>0</v>
      </c>
      <c r="O52" s="15">
        <f t="shared" si="0"/>
        <v>101</v>
      </c>
      <c r="P52" s="15">
        <f t="shared" si="1"/>
        <v>143</v>
      </c>
      <c r="R52" s="8"/>
      <c r="T52"/>
    </row>
    <row r="53" spans="2:20" ht="23.1" customHeight="1" x14ac:dyDescent="0.25">
      <c r="B53" s="44" t="s">
        <v>80</v>
      </c>
      <c r="C53" s="49">
        <v>39</v>
      </c>
      <c r="D53" s="49">
        <v>23</v>
      </c>
      <c r="E53" s="49">
        <v>5</v>
      </c>
      <c r="F53" s="49">
        <v>7</v>
      </c>
      <c r="G53" s="49">
        <v>1</v>
      </c>
      <c r="H53" s="49">
        <v>0</v>
      </c>
      <c r="I53" s="49">
        <v>3</v>
      </c>
      <c r="J53" s="49">
        <v>0</v>
      </c>
      <c r="K53" s="49">
        <v>0</v>
      </c>
      <c r="L53" s="49">
        <v>1</v>
      </c>
      <c r="M53" s="49">
        <v>40</v>
      </c>
      <c r="N53" s="49">
        <v>0</v>
      </c>
      <c r="O53" s="15">
        <f t="shared" si="0"/>
        <v>79</v>
      </c>
      <c r="P53" s="15">
        <f t="shared" si="1"/>
        <v>119</v>
      </c>
      <c r="R53" s="8"/>
      <c r="T53"/>
    </row>
    <row r="54" spans="2:20" ht="23.1" customHeight="1" x14ac:dyDescent="0.25">
      <c r="B54" s="44" t="s">
        <v>81</v>
      </c>
      <c r="C54" s="49">
        <v>45</v>
      </c>
      <c r="D54" s="49">
        <v>27</v>
      </c>
      <c r="E54" s="49">
        <v>10</v>
      </c>
      <c r="F54" s="49">
        <v>12</v>
      </c>
      <c r="G54" s="49">
        <v>0</v>
      </c>
      <c r="H54" s="49">
        <v>0</v>
      </c>
      <c r="I54" s="49">
        <v>9</v>
      </c>
      <c r="J54" s="49">
        <v>2</v>
      </c>
      <c r="K54" s="49">
        <v>0</v>
      </c>
      <c r="L54" s="49">
        <v>0</v>
      </c>
      <c r="M54" s="49">
        <v>39</v>
      </c>
      <c r="N54" s="49">
        <v>0</v>
      </c>
      <c r="O54" s="15">
        <f t="shared" si="0"/>
        <v>105</v>
      </c>
      <c r="P54" s="15">
        <f t="shared" si="1"/>
        <v>144</v>
      </c>
      <c r="R54" s="8"/>
      <c r="T54"/>
    </row>
    <row r="55" spans="2:20" ht="23.1" customHeight="1" x14ac:dyDescent="0.25">
      <c r="B55" s="44" t="s">
        <v>82</v>
      </c>
      <c r="C55" s="49">
        <v>35</v>
      </c>
      <c r="D55" s="49">
        <v>22</v>
      </c>
      <c r="E55" s="49">
        <v>6</v>
      </c>
      <c r="F55" s="49">
        <v>10</v>
      </c>
      <c r="G55" s="49">
        <v>0</v>
      </c>
      <c r="H55" s="49">
        <v>0</v>
      </c>
      <c r="I55" s="49">
        <v>5</v>
      </c>
      <c r="J55" s="49">
        <v>6</v>
      </c>
      <c r="K55" s="49">
        <v>0</v>
      </c>
      <c r="L55" s="49">
        <v>0</v>
      </c>
      <c r="M55" s="49">
        <v>32</v>
      </c>
      <c r="N55" s="49">
        <v>0</v>
      </c>
      <c r="O55" s="15">
        <f t="shared" si="0"/>
        <v>84</v>
      </c>
      <c r="P55" s="15">
        <f t="shared" si="1"/>
        <v>116</v>
      </c>
      <c r="R55" s="8"/>
      <c r="T55"/>
    </row>
    <row r="56" spans="2:20" ht="23.1" customHeight="1" x14ac:dyDescent="0.25">
      <c r="B56" s="44" t="s">
        <v>83</v>
      </c>
      <c r="C56" s="49">
        <v>49</v>
      </c>
      <c r="D56" s="49">
        <v>27</v>
      </c>
      <c r="E56" s="49">
        <v>7</v>
      </c>
      <c r="F56" s="49">
        <v>14</v>
      </c>
      <c r="G56" s="49">
        <v>0</v>
      </c>
      <c r="H56" s="49">
        <v>0</v>
      </c>
      <c r="I56" s="49">
        <v>7</v>
      </c>
      <c r="J56" s="49">
        <v>1</v>
      </c>
      <c r="K56" s="49">
        <v>0</v>
      </c>
      <c r="L56" s="49">
        <v>0</v>
      </c>
      <c r="M56" s="49">
        <v>34</v>
      </c>
      <c r="N56" s="49">
        <v>0</v>
      </c>
      <c r="O56" s="15">
        <f t="shared" si="0"/>
        <v>105</v>
      </c>
      <c r="P56" s="15">
        <f t="shared" si="1"/>
        <v>139</v>
      </c>
      <c r="R56" s="8"/>
      <c r="T56"/>
    </row>
    <row r="57" spans="2:20" ht="23.1" customHeight="1" x14ac:dyDescent="0.25">
      <c r="B57" s="44" t="s">
        <v>84</v>
      </c>
      <c r="C57" s="49">
        <v>38</v>
      </c>
      <c r="D57" s="49">
        <v>33</v>
      </c>
      <c r="E57" s="49">
        <v>5</v>
      </c>
      <c r="F57" s="49">
        <v>15</v>
      </c>
      <c r="G57" s="49">
        <v>0</v>
      </c>
      <c r="H57" s="49">
        <v>0</v>
      </c>
      <c r="I57" s="49">
        <v>6</v>
      </c>
      <c r="J57" s="49">
        <v>3</v>
      </c>
      <c r="K57" s="49">
        <v>0</v>
      </c>
      <c r="L57" s="49">
        <v>2</v>
      </c>
      <c r="M57" s="49">
        <v>50</v>
      </c>
      <c r="N57" s="49">
        <v>0</v>
      </c>
      <c r="O57" s="15">
        <f t="shared" si="0"/>
        <v>102</v>
      </c>
      <c r="P57" s="15">
        <f t="shared" si="1"/>
        <v>152</v>
      </c>
      <c r="R57" s="8"/>
      <c r="T57"/>
    </row>
    <row r="58" spans="2:20" ht="23.1" customHeight="1" x14ac:dyDescent="0.25">
      <c r="B58" s="44" t="s">
        <v>99</v>
      </c>
      <c r="C58" s="49">
        <v>20</v>
      </c>
      <c r="D58" s="49">
        <v>19</v>
      </c>
      <c r="E58" s="49">
        <v>3</v>
      </c>
      <c r="F58" s="49">
        <v>3</v>
      </c>
      <c r="G58" s="49">
        <v>1</v>
      </c>
      <c r="H58" s="49">
        <v>0</v>
      </c>
      <c r="I58" s="49">
        <v>3</v>
      </c>
      <c r="J58" s="49">
        <v>2</v>
      </c>
      <c r="K58" s="49">
        <v>0</v>
      </c>
      <c r="L58" s="49">
        <v>0</v>
      </c>
      <c r="M58" s="49">
        <v>25</v>
      </c>
      <c r="N58" s="49">
        <v>0</v>
      </c>
      <c r="O58" s="15">
        <f t="shared" si="0"/>
        <v>51</v>
      </c>
      <c r="P58" s="15">
        <f t="shared" si="1"/>
        <v>76</v>
      </c>
      <c r="R58" s="8"/>
      <c r="T58"/>
    </row>
    <row r="59" spans="2:20" ht="23.1" customHeight="1" x14ac:dyDescent="0.25">
      <c r="B59" s="44" t="s">
        <v>100</v>
      </c>
      <c r="C59" s="49">
        <v>29</v>
      </c>
      <c r="D59" s="49">
        <v>19</v>
      </c>
      <c r="E59" s="49">
        <v>1</v>
      </c>
      <c r="F59" s="49">
        <v>13</v>
      </c>
      <c r="G59" s="49">
        <v>0</v>
      </c>
      <c r="H59" s="49">
        <v>0</v>
      </c>
      <c r="I59" s="49">
        <v>3</v>
      </c>
      <c r="J59" s="49">
        <v>2</v>
      </c>
      <c r="K59" s="49">
        <v>0</v>
      </c>
      <c r="L59" s="49">
        <v>2</v>
      </c>
      <c r="M59" s="49">
        <v>44</v>
      </c>
      <c r="N59" s="49">
        <v>0</v>
      </c>
      <c r="O59" s="15">
        <f t="shared" si="0"/>
        <v>69</v>
      </c>
      <c r="P59" s="15">
        <f t="shared" si="1"/>
        <v>113</v>
      </c>
      <c r="R59" s="8"/>
      <c r="T59"/>
    </row>
    <row r="60" spans="2:20" ht="23.1" customHeight="1" x14ac:dyDescent="0.25">
      <c r="B60" s="44" t="s">
        <v>101</v>
      </c>
      <c r="C60" s="49">
        <v>14</v>
      </c>
      <c r="D60" s="49">
        <v>26</v>
      </c>
      <c r="E60" s="49">
        <v>1</v>
      </c>
      <c r="F60" s="49">
        <v>15</v>
      </c>
      <c r="G60" s="49">
        <v>0</v>
      </c>
      <c r="H60" s="49">
        <v>0</v>
      </c>
      <c r="I60" s="49">
        <v>2</v>
      </c>
      <c r="J60" s="49">
        <v>2</v>
      </c>
      <c r="K60" s="49">
        <v>1</v>
      </c>
      <c r="L60" s="49">
        <v>0</v>
      </c>
      <c r="M60" s="49">
        <v>17</v>
      </c>
      <c r="N60" s="49">
        <v>0</v>
      </c>
      <c r="O60" s="15">
        <f t="shared" si="0"/>
        <v>61</v>
      </c>
      <c r="P60" s="15">
        <f t="shared" si="1"/>
        <v>78</v>
      </c>
      <c r="R60" s="8"/>
      <c r="T60"/>
    </row>
    <row r="61" spans="2:20" ht="23.1" customHeight="1" x14ac:dyDescent="0.25">
      <c r="B61" s="44" t="s">
        <v>102</v>
      </c>
      <c r="C61" s="49">
        <v>30</v>
      </c>
      <c r="D61" s="49">
        <v>31</v>
      </c>
      <c r="E61" s="49">
        <v>6</v>
      </c>
      <c r="F61" s="49">
        <v>36</v>
      </c>
      <c r="G61" s="49">
        <v>0</v>
      </c>
      <c r="H61" s="49">
        <v>0</v>
      </c>
      <c r="I61" s="49">
        <v>9</v>
      </c>
      <c r="J61" s="49">
        <v>4</v>
      </c>
      <c r="K61" s="49">
        <v>1</v>
      </c>
      <c r="L61" s="49">
        <v>2</v>
      </c>
      <c r="M61" s="49">
        <v>40</v>
      </c>
      <c r="N61" s="49">
        <v>0</v>
      </c>
      <c r="O61" s="15">
        <f t="shared" si="0"/>
        <v>119</v>
      </c>
      <c r="P61" s="15">
        <f t="shared" si="1"/>
        <v>159</v>
      </c>
      <c r="R61" s="8"/>
      <c r="T61"/>
    </row>
    <row r="62" spans="2:20" ht="23.1" customHeight="1" x14ac:dyDescent="0.25">
      <c r="B62" s="44" t="s">
        <v>107</v>
      </c>
      <c r="C62" s="49">
        <v>25</v>
      </c>
      <c r="D62" s="49">
        <v>25</v>
      </c>
      <c r="E62" s="49">
        <v>10</v>
      </c>
      <c r="F62" s="49">
        <v>5</v>
      </c>
      <c r="G62" s="49">
        <v>0</v>
      </c>
      <c r="H62" s="49">
        <v>0</v>
      </c>
      <c r="I62" s="49">
        <v>6</v>
      </c>
      <c r="J62" s="49">
        <v>5</v>
      </c>
      <c r="K62" s="49">
        <v>3</v>
      </c>
      <c r="L62" s="49">
        <v>1</v>
      </c>
      <c r="M62" s="49">
        <v>30</v>
      </c>
      <c r="N62" s="49">
        <v>0</v>
      </c>
      <c r="O62" s="15">
        <f t="shared" si="0"/>
        <v>80</v>
      </c>
      <c r="P62" s="15">
        <f t="shared" si="1"/>
        <v>110</v>
      </c>
      <c r="R62" s="8"/>
      <c r="T62"/>
    </row>
    <row r="63" spans="2:20" ht="23.1" customHeight="1" x14ac:dyDescent="0.25">
      <c r="B63" s="44" t="s">
        <v>108</v>
      </c>
      <c r="C63" s="49">
        <v>20</v>
      </c>
      <c r="D63" s="49">
        <v>15</v>
      </c>
      <c r="E63" s="49">
        <v>3</v>
      </c>
      <c r="F63" s="49">
        <v>13</v>
      </c>
      <c r="G63" s="49">
        <v>0</v>
      </c>
      <c r="H63" s="49">
        <v>0</v>
      </c>
      <c r="I63" s="49">
        <v>1</v>
      </c>
      <c r="J63" s="49">
        <v>0</v>
      </c>
      <c r="K63" s="49">
        <v>0</v>
      </c>
      <c r="L63" s="49">
        <v>0</v>
      </c>
      <c r="M63" s="49">
        <v>23</v>
      </c>
      <c r="N63" s="49">
        <v>1</v>
      </c>
      <c r="O63" s="15">
        <f t="shared" si="0"/>
        <v>53</v>
      </c>
      <c r="P63" s="15">
        <f t="shared" si="1"/>
        <v>76</v>
      </c>
      <c r="R63" s="8"/>
      <c r="T63"/>
    </row>
    <row r="64" spans="2:20" ht="23.1" customHeight="1" x14ac:dyDescent="0.25">
      <c r="B64" s="44" t="s">
        <v>109</v>
      </c>
      <c r="C64" s="49">
        <v>45</v>
      </c>
      <c r="D64" s="49">
        <v>50</v>
      </c>
      <c r="E64" s="49">
        <v>15</v>
      </c>
      <c r="F64" s="49">
        <v>37</v>
      </c>
      <c r="G64" s="49">
        <v>0</v>
      </c>
      <c r="H64" s="49">
        <v>0</v>
      </c>
      <c r="I64" s="49">
        <v>1</v>
      </c>
      <c r="J64" s="49">
        <v>0</v>
      </c>
      <c r="K64" s="49">
        <v>1</v>
      </c>
      <c r="L64" s="49">
        <v>0</v>
      </c>
      <c r="M64" s="49">
        <v>55</v>
      </c>
      <c r="N64" s="49">
        <v>4</v>
      </c>
      <c r="O64" s="15">
        <f t="shared" si="0"/>
        <v>153</v>
      </c>
      <c r="P64" s="15">
        <f t="shared" si="1"/>
        <v>208</v>
      </c>
      <c r="R64" s="8"/>
      <c r="T64"/>
    </row>
    <row r="65" spans="2:20" ht="23.1" customHeight="1" x14ac:dyDescent="0.25">
      <c r="B65" s="44" t="s">
        <v>158</v>
      </c>
      <c r="C65" s="49">
        <v>40</v>
      </c>
      <c r="D65" s="49">
        <v>29</v>
      </c>
      <c r="E65" s="49">
        <v>7</v>
      </c>
      <c r="F65" s="49">
        <v>13</v>
      </c>
      <c r="G65" s="49">
        <v>0</v>
      </c>
      <c r="H65" s="49">
        <v>0</v>
      </c>
      <c r="I65" s="49">
        <v>3</v>
      </c>
      <c r="J65" s="49">
        <v>1</v>
      </c>
      <c r="K65" s="49">
        <v>0</v>
      </c>
      <c r="L65" s="49">
        <v>0</v>
      </c>
      <c r="M65" s="49">
        <v>24</v>
      </c>
      <c r="N65" s="49">
        <v>2</v>
      </c>
      <c r="O65" s="15">
        <f t="shared" si="0"/>
        <v>95</v>
      </c>
      <c r="P65" s="15">
        <f t="shared" si="1"/>
        <v>119</v>
      </c>
      <c r="R65" s="8"/>
      <c r="T65"/>
    </row>
    <row r="66" spans="2:20" ht="23.1" customHeight="1" x14ac:dyDescent="0.25">
      <c r="B66" s="44" t="s">
        <v>103</v>
      </c>
      <c r="C66" s="49">
        <v>19</v>
      </c>
      <c r="D66" s="49">
        <v>18</v>
      </c>
      <c r="E66" s="49">
        <v>3</v>
      </c>
      <c r="F66" s="49">
        <v>13</v>
      </c>
      <c r="G66" s="49">
        <v>2</v>
      </c>
      <c r="H66" s="49">
        <v>0</v>
      </c>
      <c r="I66" s="49">
        <v>5</v>
      </c>
      <c r="J66" s="49">
        <v>7</v>
      </c>
      <c r="K66" s="49">
        <v>0</v>
      </c>
      <c r="L66" s="49">
        <v>0</v>
      </c>
      <c r="M66" s="49">
        <v>21</v>
      </c>
      <c r="N66" s="49">
        <v>0</v>
      </c>
      <c r="O66" s="15">
        <f t="shared" si="0"/>
        <v>67</v>
      </c>
      <c r="P66" s="15">
        <f t="shared" si="1"/>
        <v>88</v>
      </c>
      <c r="R66" s="8"/>
      <c r="T66"/>
    </row>
    <row r="67" spans="2:20" ht="23.1" customHeight="1" x14ac:dyDescent="0.25">
      <c r="B67" s="44" t="s">
        <v>104</v>
      </c>
      <c r="C67" s="49">
        <v>20</v>
      </c>
      <c r="D67" s="49">
        <v>18</v>
      </c>
      <c r="E67" s="49">
        <v>0</v>
      </c>
      <c r="F67" s="49">
        <v>10</v>
      </c>
      <c r="G67" s="49">
        <v>0</v>
      </c>
      <c r="H67" s="49">
        <v>0</v>
      </c>
      <c r="I67" s="49">
        <v>0</v>
      </c>
      <c r="J67" s="49">
        <v>1</v>
      </c>
      <c r="K67" s="49">
        <v>0</v>
      </c>
      <c r="L67" s="49">
        <v>0</v>
      </c>
      <c r="M67" s="49">
        <v>32</v>
      </c>
      <c r="N67" s="49">
        <v>0</v>
      </c>
      <c r="O67" s="15">
        <f t="shared" si="0"/>
        <v>49</v>
      </c>
      <c r="P67" s="15">
        <f t="shared" si="1"/>
        <v>81</v>
      </c>
      <c r="R67" s="8"/>
      <c r="T67"/>
    </row>
    <row r="68" spans="2:20" ht="23.1" customHeight="1" x14ac:dyDescent="0.25">
      <c r="B68" s="44" t="s">
        <v>105</v>
      </c>
      <c r="C68" s="49">
        <v>19</v>
      </c>
      <c r="D68" s="49">
        <v>21</v>
      </c>
      <c r="E68" s="49">
        <v>1</v>
      </c>
      <c r="F68" s="49">
        <v>3</v>
      </c>
      <c r="G68" s="49">
        <v>1</v>
      </c>
      <c r="H68" s="49">
        <v>0</v>
      </c>
      <c r="I68" s="49">
        <v>2</v>
      </c>
      <c r="J68" s="49">
        <v>0</v>
      </c>
      <c r="K68" s="49">
        <v>0</v>
      </c>
      <c r="L68" s="49">
        <v>0</v>
      </c>
      <c r="M68" s="49">
        <v>20</v>
      </c>
      <c r="N68" s="49">
        <v>0</v>
      </c>
      <c r="O68" s="15">
        <f t="shared" si="0"/>
        <v>47</v>
      </c>
      <c r="P68" s="15">
        <f t="shared" si="1"/>
        <v>67</v>
      </c>
      <c r="R68" s="8"/>
      <c r="T68"/>
    </row>
    <row r="69" spans="2:20" ht="23.1" customHeight="1" x14ac:dyDescent="0.25">
      <c r="B69" s="44" t="s">
        <v>106</v>
      </c>
      <c r="C69" s="49">
        <v>18</v>
      </c>
      <c r="D69" s="49">
        <v>11</v>
      </c>
      <c r="E69" s="49">
        <v>0</v>
      </c>
      <c r="F69" s="49">
        <v>4</v>
      </c>
      <c r="G69" s="49">
        <v>0</v>
      </c>
      <c r="H69" s="49">
        <v>0</v>
      </c>
      <c r="I69" s="49">
        <v>0</v>
      </c>
      <c r="J69" s="49">
        <v>0</v>
      </c>
      <c r="K69" s="49">
        <v>1</v>
      </c>
      <c r="L69" s="49">
        <v>1</v>
      </c>
      <c r="M69" s="49">
        <v>10</v>
      </c>
      <c r="N69" s="49">
        <v>0</v>
      </c>
      <c r="O69" s="15">
        <f t="shared" si="0"/>
        <v>35</v>
      </c>
      <c r="P69" s="15">
        <f t="shared" si="1"/>
        <v>45</v>
      </c>
      <c r="R69" s="8"/>
      <c r="T69"/>
    </row>
    <row r="70" spans="2:20" ht="23.1" customHeight="1" x14ac:dyDescent="0.25">
      <c r="B70" s="44" t="s">
        <v>110</v>
      </c>
      <c r="C70" s="49">
        <v>22</v>
      </c>
      <c r="D70" s="49">
        <v>20</v>
      </c>
      <c r="E70" s="49">
        <v>8</v>
      </c>
      <c r="F70" s="49">
        <v>11</v>
      </c>
      <c r="G70" s="49">
        <v>0</v>
      </c>
      <c r="H70" s="49">
        <v>0</v>
      </c>
      <c r="I70" s="49">
        <v>2</v>
      </c>
      <c r="J70" s="49">
        <v>1</v>
      </c>
      <c r="K70" s="49">
        <v>0</v>
      </c>
      <c r="L70" s="49">
        <v>0</v>
      </c>
      <c r="M70" s="49">
        <v>14</v>
      </c>
      <c r="N70" s="49">
        <v>0</v>
      </c>
      <c r="O70" s="15">
        <f t="shared" si="0"/>
        <v>64</v>
      </c>
      <c r="P70" s="15">
        <f t="shared" si="1"/>
        <v>78</v>
      </c>
      <c r="R70" s="8"/>
      <c r="T70"/>
    </row>
    <row r="71" spans="2:20" ht="23.1" customHeight="1" x14ac:dyDescent="0.25">
      <c r="B71" s="44" t="s">
        <v>111</v>
      </c>
      <c r="C71" s="49">
        <v>25</v>
      </c>
      <c r="D71" s="49">
        <v>16</v>
      </c>
      <c r="E71" s="49">
        <v>5</v>
      </c>
      <c r="F71" s="49">
        <v>10</v>
      </c>
      <c r="G71" s="49">
        <v>1</v>
      </c>
      <c r="H71" s="49">
        <v>0</v>
      </c>
      <c r="I71" s="49">
        <v>2</v>
      </c>
      <c r="J71" s="49">
        <v>0</v>
      </c>
      <c r="K71" s="49">
        <v>1</v>
      </c>
      <c r="L71" s="49">
        <v>1</v>
      </c>
      <c r="M71" s="49">
        <v>27</v>
      </c>
      <c r="N71" s="49">
        <v>0</v>
      </c>
      <c r="O71" s="15">
        <f t="shared" si="0"/>
        <v>61</v>
      </c>
      <c r="P71" s="15">
        <f t="shared" si="1"/>
        <v>88</v>
      </c>
      <c r="R71" s="8"/>
      <c r="T71"/>
    </row>
    <row r="72" spans="2:20" ht="23.1" customHeight="1" x14ac:dyDescent="0.25">
      <c r="B72" s="44" t="s">
        <v>112</v>
      </c>
      <c r="C72" s="49">
        <v>25</v>
      </c>
      <c r="D72" s="49">
        <v>33</v>
      </c>
      <c r="E72" s="49">
        <v>13</v>
      </c>
      <c r="F72" s="49">
        <v>10</v>
      </c>
      <c r="G72" s="49">
        <v>0</v>
      </c>
      <c r="H72" s="49">
        <v>0</v>
      </c>
      <c r="I72" s="49">
        <v>1</v>
      </c>
      <c r="J72" s="49">
        <v>0</v>
      </c>
      <c r="K72" s="49">
        <v>0</v>
      </c>
      <c r="L72" s="49">
        <v>0</v>
      </c>
      <c r="M72" s="49">
        <v>23</v>
      </c>
      <c r="N72" s="49">
        <v>0</v>
      </c>
      <c r="O72" s="15">
        <f t="shared" si="0"/>
        <v>82</v>
      </c>
      <c r="P72" s="15">
        <f t="shared" si="1"/>
        <v>105</v>
      </c>
      <c r="R72" s="8"/>
      <c r="T72"/>
    </row>
    <row r="73" spans="2:20" ht="23.1" customHeight="1" x14ac:dyDescent="0.25">
      <c r="B73" s="44" t="s">
        <v>113</v>
      </c>
      <c r="C73" s="49">
        <v>27</v>
      </c>
      <c r="D73" s="49">
        <v>14</v>
      </c>
      <c r="E73" s="49">
        <v>3</v>
      </c>
      <c r="F73" s="49">
        <v>6</v>
      </c>
      <c r="G73" s="49">
        <v>0</v>
      </c>
      <c r="H73" s="49">
        <v>0</v>
      </c>
      <c r="I73" s="49">
        <v>1</v>
      </c>
      <c r="J73" s="49">
        <v>0</v>
      </c>
      <c r="K73" s="49">
        <v>0</v>
      </c>
      <c r="L73" s="49">
        <v>2</v>
      </c>
      <c r="M73" s="49">
        <v>18</v>
      </c>
      <c r="N73" s="49">
        <v>0</v>
      </c>
      <c r="O73" s="15">
        <f t="shared" si="0"/>
        <v>53</v>
      </c>
      <c r="P73" s="15">
        <f t="shared" si="1"/>
        <v>71</v>
      </c>
      <c r="R73" s="8"/>
      <c r="T73"/>
    </row>
    <row r="74" spans="2:20" ht="23.1" customHeight="1" x14ac:dyDescent="0.25">
      <c r="B74" s="44" t="s">
        <v>114</v>
      </c>
      <c r="C74" s="49">
        <v>15</v>
      </c>
      <c r="D74" s="49">
        <v>7</v>
      </c>
      <c r="E74" s="49">
        <v>2</v>
      </c>
      <c r="F74" s="49">
        <v>3</v>
      </c>
      <c r="G74" s="49">
        <v>1</v>
      </c>
      <c r="H74" s="49">
        <v>0</v>
      </c>
      <c r="I74" s="49">
        <v>0</v>
      </c>
      <c r="J74" s="49">
        <v>1</v>
      </c>
      <c r="K74" s="49">
        <v>0</v>
      </c>
      <c r="L74" s="49">
        <v>0</v>
      </c>
      <c r="M74" s="49">
        <v>15</v>
      </c>
      <c r="N74" s="49">
        <v>0</v>
      </c>
      <c r="O74" s="15">
        <f t="shared" ref="O74:O105" si="35">SUM(C74:L74,N74)</f>
        <v>29</v>
      </c>
      <c r="P74" s="15">
        <f t="shared" ref="P74:P105" si="36">SUM(C74:N74)</f>
        <v>44</v>
      </c>
      <c r="R74" s="8"/>
      <c r="T74"/>
    </row>
    <row r="75" spans="2:20" ht="23.1" customHeight="1" x14ac:dyDescent="0.25">
      <c r="B75" s="44" t="s">
        <v>115</v>
      </c>
      <c r="C75" s="49">
        <v>9</v>
      </c>
      <c r="D75" s="49">
        <v>3</v>
      </c>
      <c r="E75" s="49">
        <v>0</v>
      </c>
      <c r="F75" s="49">
        <v>4</v>
      </c>
      <c r="G75" s="49">
        <v>0</v>
      </c>
      <c r="H75" s="49">
        <v>0</v>
      </c>
      <c r="I75" s="49">
        <v>0</v>
      </c>
      <c r="J75" s="49">
        <v>0</v>
      </c>
      <c r="K75" s="49">
        <v>0</v>
      </c>
      <c r="L75" s="49">
        <v>0</v>
      </c>
      <c r="M75" s="49">
        <v>7</v>
      </c>
      <c r="N75" s="49">
        <v>0</v>
      </c>
      <c r="O75" s="15">
        <f t="shared" si="35"/>
        <v>16</v>
      </c>
      <c r="P75" s="15">
        <f t="shared" si="36"/>
        <v>23</v>
      </c>
      <c r="R75" s="8"/>
      <c r="T75"/>
    </row>
    <row r="76" spans="2:20" ht="23.1" customHeight="1" x14ac:dyDescent="0.25">
      <c r="B76" s="44" t="s">
        <v>116</v>
      </c>
      <c r="C76" s="49">
        <v>22</v>
      </c>
      <c r="D76" s="49">
        <v>10</v>
      </c>
      <c r="E76" s="49">
        <v>2</v>
      </c>
      <c r="F76" s="49">
        <v>3</v>
      </c>
      <c r="G76" s="49">
        <v>0</v>
      </c>
      <c r="H76" s="49">
        <v>1</v>
      </c>
      <c r="I76" s="49">
        <v>0</v>
      </c>
      <c r="J76" s="49">
        <v>1</v>
      </c>
      <c r="K76" s="49">
        <v>0</v>
      </c>
      <c r="L76" s="49">
        <v>1</v>
      </c>
      <c r="M76" s="49">
        <v>25</v>
      </c>
      <c r="N76" s="49">
        <v>0</v>
      </c>
      <c r="O76" s="15">
        <f t="shared" si="35"/>
        <v>40</v>
      </c>
      <c r="P76" s="15">
        <f t="shared" si="36"/>
        <v>65</v>
      </c>
      <c r="R76" s="8"/>
      <c r="T76"/>
    </row>
    <row r="77" spans="2:20" ht="23.1" customHeight="1" x14ac:dyDescent="0.25">
      <c r="B77" s="44" t="s">
        <v>117</v>
      </c>
      <c r="C77" s="49">
        <v>12</v>
      </c>
      <c r="D77" s="49">
        <v>10</v>
      </c>
      <c r="E77" s="49">
        <v>2</v>
      </c>
      <c r="F77" s="49">
        <v>1</v>
      </c>
      <c r="G77" s="49">
        <v>0</v>
      </c>
      <c r="H77" s="49">
        <v>0</v>
      </c>
      <c r="I77" s="49">
        <v>1</v>
      </c>
      <c r="J77" s="49">
        <v>2</v>
      </c>
      <c r="K77" s="49">
        <v>0</v>
      </c>
      <c r="L77" s="49">
        <v>0</v>
      </c>
      <c r="M77" s="49">
        <v>22</v>
      </c>
      <c r="N77" s="49">
        <v>0</v>
      </c>
      <c r="O77" s="15">
        <f t="shared" si="35"/>
        <v>28</v>
      </c>
      <c r="P77" s="15">
        <f t="shared" si="36"/>
        <v>50</v>
      </c>
      <c r="R77" s="8"/>
      <c r="T77"/>
    </row>
    <row r="78" spans="2:20" ht="23.1" customHeight="1" x14ac:dyDescent="0.25">
      <c r="B78" s="45" t="s">
        <v>118</v>
      </c>
      <c r="C78" s="49">
        <v>4</v>
      </c>
      <c r="D78" s="49">
        <v>5</v>
      </c>
      <c r="E78" s="49">
        <v>1</v>
      </c>
      <c r="F78" s="49">
        <v>1</v>
      </c>
      <c r="G78" s="49">
        <v>0</v>
      </c>
      <c r="H78" s="49">
        <v>0</v>
      </c>
      <c r="I78" s="49">
        <v>0</v>
      </c>
      <c r="J78" s="49">
        <v>0</v>
      </c>
      <c r="K78" s="49">
        <v>2</v>
      </c>
      <c r="L78" s="49">
        <v>0</v>
      </c>
      <c r="M78" s="49">
        <v>9</v>
      </c>
      <c r="N78" s="49">
        <v>0</v>
      </c>
      <c r="O78" s="15">
        <f t="shared" si="35"/>
        <v>13</v>
      </c>
      <c r="P78" s="15">
        <f t="shared" si="36"/>
        <v>22</v>
      </c>
      <c r="R78" s="8"/>
      <c r="T78"/>
    </row>
    <row r="79" spans="2:20" ht="23.1" customHeight="1" x14ac:dyDescent="0.25">
      <c r="B79" s="44" t="s">
        <v>119</v>
      </c>
      <c r="C79" s="49">
        <v>2</v>
      </c>
      <c r="D79" s="49">
        <v>2</v>
      </c>
      <c r="E79" s="49">
        <v>1</v>
      </c>
      <c r="F79" s="49">
        <v>0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49">
        <v>0</v>
      </c>
      <c r="M79" s="49">
        <v>10</v>
      </c>
      <c r="N79" s="49">
        <v>0</v>
      </c>
      <c r="O79" s="15">
        <f t="shared" si="35"/>
        <v>5</v>
      </c>
      <c r="P79" s="15">
        <f t="shared" si="36"/>
        <v>15</v>
      </c>
      <c r="R79" s="8"/>
      <c r="T79"/>
    </row>
    <row r="80" spans="2:20" ht="23.1" customHeight="1" x14ac:dyDescent="0.25">
      <c r="B80" s="46" t="s">
        <v>120</v>
      </c>
      <c r="C80" s="49">
        <v>2</v>
      </c>
      <c r="D80" s="49">
        <v>2</v>
      </c>
      <c r="E80" s="49">
        <v>1</v>
      </c>
      <c r="F80" s="49">
        <v>0</v>
      </c>
      <c r="G80" s="49">
        <v>0</v>
      </c>
      <c r="H80" s="49">
        <v>0</v>
      </c>
      <c r="I80" s="49">
        <v>1</v>
      </c>
      <c r="J80" s="49">
        <v>1</v>
      </c>
      <c r="K80" s="49">
        <v>0</v>
      </c>
      <c r="L80" s="49">
        <v>0</v>
      </c>
      <c r="M80" s="49">
        <v>3</v>
      </c>
      <c r="N80" s="49">
        <v>0</v>
      </c>
      <c r="O80" s="15">
        <f t="shared" si="35"/>
        <v>7</v>
      </c>
      <c r="P80" s="15">
        <f t="shared" si="36"/>
        <v>10</v>
      </c>
      <c r="R80" s="8"/>
      <c r="T80"/>
    </row>
    <row r="81" spans="2:20" ht="23.1" customHeight="1" x14ac:dyDescent="0.25">
      <c r="B81" s="44" t="s">
        <v>121</v>
      </c>
      <c r="C81" s="49">
        <v>1</v>
      </c>
      <c r="D81" s="49">
        <v>1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v>0</v>
      </c>
      <c r="M81" s="49">
        <v>1</v>
      </c>
      <c r="N81" s="49">
        <v>0</v>
      </c>
      <c r="O81" s="15">
        <f t="shared" si="35"/>
        <v>2</v>
      </c>
      <c r="P81" s="15">
        <f t="shared" si="36"/>
        <v>3</v>
      </c>
      <c r="R81" s="8"/>
      <c r="T81"/>
    </row>
    <row r="82" spans="2:20" ht="23.1" customHeight="1" x14ac:dyDescent="0.25">
      <c r="B82" s="45" t="s">
        <v>122</v>
      </c>
      <c r="C82" s="49">
        <v>5</v>
      </c>
      <c r="D82" s="49">
        <v>0</v>
      </c>
      <c r="E82" s="49">
        <v>0</v>
      </c>
      <c r="F82" s="49">
        <v>0</v>
      </c>
      <c r="G82" s="49">
        <v>0</v>
      </c>
      <c r="H82" s="49">
        <v>0</v>
      </c>
      <c r="I82" s="49">
        <v>0</v>
      </c>
      <c r="J82" s="49">
        <v>0</v>
      </c>
      <c r="K82" s="49">
        <v>0</v>
      </c>
      <c r="L82" s="49">
        <v>0</v>
      </c>
      <c r="M82" s="49">
        <v>3</v>
      </c>
      <c r="N82" s="49">
        <v>0</v>
      </c>
      <c r="O82" s="15">
        <f t="shared" si="35"/>
        <v>5</v>
      </c>
      <c r="P82" s="15">
        <f t="shared" si="36"/>
        <v>8</v>
      </c>
      <c r="R82" s="8"/>
      <c r="T82"/>
    </row>
    <row r="83" spans="2:20" ht="23.1" customHeight="1" x14ac:dyDescent="0.25">
      <c r="B83" s="44" t="s">
        <v>123</v>
      </c>
      <c r="C83" s="49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1</v>
      </c>
      <c r="J83" s="49">
        <v>0</v>
      </c>
      <c r="K83" s="49">
        <v>0</v>
      </c>
      <c r="L83" s="49">
        <v>0</v>
      </c>
      <c r="M83" s="49">
        <v>5</v>
      </c>
      <c r="N83" s="49">
        <v>0</v>
      </c>
      <c r="O83" s="15">
        <f t="shared" si="35"/>
        <v>1</v>
      </c>
      <c r="P83" s="15">
        <f t="shared" si="36"/>
        <v>6</v>
      </c>
      <c r="R83" s="8"/>
      <c r="T83"/>
    </row>
    <row r="84" spans="2:20" ht="23.1" customHeight="1" x14ac:dyDescent="0.25">
      <c r="B84" s="46" t="s">
        <v>124</v>
      </c>
      <c r="C84" s="49">
        <v>2</v>
      </c>
      <c r="D84" s="49">
        <v>1</v>
      </c>
      <c r="E84" s="49">
        <v>1</v>
      </c>
      <c r="F84" s="49">
        <v>0</v>
      </c>
      <c r="G84" s="49">
        <v>0</v>
      </c>
      <c r="H84" s="49">
        <v>0</v>
      </c>
      <c r="I84" s="49">
        <v>1</v>
      </c>
      <c r="J84" s="49">
        <v>2</v>
      </c>
      <c r="K84" s="49">
        <v>0</v>
      </c>
      <c r="L84" s="49">
        <v>0</v>
      </c>
      <c r="M84" s="49">
        <v>3</v>
      </c>
      <c r="N84" s="49">
        <v>0</v>
      </c>
      <c r="O84" s="15">
        <f t="shared" si="35"/>
        <v>7</v>
      </c>
      <c r="P84" s="15">
        <f t="shared" si="36"/>
        <v>10</v>
      </c>
      <c r="R84" s="8"/>
      <c r="T84"/>
    </row>
    <row r="85" spans="2:20" ht="23.1" customHeight="1" x14ac:dyDescent="0.25">
      <c r="B85" s="44" t="s">
        <v>125</v>
      </c>
      <c r="C85" s="49">
        <v>2</v>
      </c>
      <c r="D85" s="49">
        <v>1</v>
      </c>
      <c r="E85" s="49">
        <v>0</v>
      </c>
      <c r="F85" s="49">
        <v>0</v>
      </c>
      <c r="G85" s="49">
        <v>0</v>
      </c>
      <c r="H85" s="49">
        <v>0</v>
      </c>
      <c r="I85" s="49">
        <v>2</v>
      </c>
      <c r="J85" s="49">
        <v>0</v>
      </c>
      <c r="K85" s="49">
        <v>0</v>
      </c>
      <c r="L85" s="49">
        <v>0</v>
      </c>
      <c r="M85" s="49">
        <v>4</v>
      </c>
      <c r="N85" s="49">
        <v>0</v>
      </c>
      <c r="O85" s="15">
        <f t="shared" si="35"/>
        <v>5</v>
      </c>
      <c r="P85" s="15">
        <f t="shared" si="36"/>
        <v>9</v>
      </c>
      <c r="R85" s="8"/>
      <c r="T85"/>
    </row>
    <row r="86" spans="2:20" ht="23.1" customHeight="1" x14ac:dyDescent="0.25">
      <c r="B86" s="45" t="s">
        <v>126</v>
      </c>
      <c r="C86" s="49">
        <v>0</v>
      </c>
      <c r="D86" s="49">
        <v>0</v>
      </c>
      <c r="E86" s="49">
        <v>1</v>
      </c>
      <c r="F86" s="49">
        <v>0</v>
      </c>
      <c r="G86" s="49">
        <v>0</v>
      </c>
      <c r="H86" s="49">
        <v>0</v>
      </c>
      <c r="I86" s="49">
        <v>0</v>
      </c>
      <c r="J86" s="49">
        <v>0</v>
      </c>
      <c r="K86" s="49">
        <v>0</v>
      </c>
      <c r="L86" s="49">
        <v>0</v>
      </c>
      <c r="M86" s="49">
        <v>2</v>
      </c>
      <c r="N86" s="49">
        <v>0</v>
      </c>
      <c r="O86" s="15">
        <f t="shared" si="35"/>
        <v>1</v>
      </c>
      <c r="P86" s="15">
        <f t="shared" si="36"/>
        <v>3</v>
      </c>
      <c r="R86" s="8"/>
      <c r="T86"/>
    </row>
    <row r="87" spans="2:20" ht="23.1" customHeight="1" x14ac:dyDescent="0.25">
      <c r="B87" s="44" t="s">
        <v>127</v>
      </c>
      <c r="C87" s="49">
        <v>4</v>
      </c>
      <c r="D87" s="49">
        <v>2</v>
      </c>
      <c r="E87" s="49">
        <v>0</v>
      </c>
      <c r="F87" s="49">
        <v>0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49">
        <v>0</v>
      </c>
      <c r="M87" s="49">
        <v>3</v>
      </c>
      <c r="N87" s="49">
        <v>0</v>
      </c>
      <c r="O87" s="15">
        <f t="shared" si="35"/>
        <v>6</v>
      </c>
      <c r="P87" s="15">
        <f t="shared" si="36"/>
        <v>9</v>
      </c>
      <c r="R87" s="8"/>
      <c r="T87"/>
    </row>
    <row r="88" spans="2:20" ht="23.1" customHeight="1" x14ac:dyDescent="0.25">
      <c r="B88" s="46" t="s">
        <v>128</v>
      </c>
      <c r="C88" s="49">
        <v>3</v>
      </c>
      <c r="D88" s="49">
        <v>0</v>
      </c>
      <c r="E88" s="49">
        <v>0</v>
      </c>
      <c r="F88" s="49">
        <v>0</v>
      </c>
      <c r="G88" s="49">
        <v>0</v>
      </c>
      <c r="H88" s="49">
        <v>0</v>
      </c>
      <c r="I88" s="49">
        <v>1</v>
      </c>
      <c r="J88" s="49">
        <v>0</v>
      </c>
      <c r="K88" s="49">
        <v>0</v>
      </c>
      <c r="L88" s="49">
        <v>0</v>
      </c>
      <c r="M88" s="49">
        <v>1</v>
      </c>
      <c r="N88" s="49">
        <v>0</v>
      </c>
      <c r="O88" s="15">
        <f t="shared" si="35"/>
        <v>4</v>
      </c>
      <c r="P88" s="15">
        <f t="shared" si="36"/>
        <v>5</v>
      </c>
      <c r="R88" s="8"/>
      <c r="T88"/>
    </row>
    <row r="89" spans="2:20" ht="23.1" customHeight="1" x14ac:dyDescent="0.25">
      <c r="B89" s="44" t="s">
        <v>129</v>
      </c>
      <c r="C89" s="49">
        <v>1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2</v>
      </c>
      <c r="J89" s="49">
        <v>1</v>
      </c>
      <c r="K89" s="49">
        <v>0</v>
      </c>
      <c r="L89" s="49">
        <v>0</v>
      </c>
      <c r="M89" s="49">
        <v>0</v>
      </c>
      <c r="N89" s="49"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45" t="s">
        <v>130</v>
      </c>
      <c r="C90" s="49">
        <v>0</v>
      </c>
      <c r="D90" s="49">
        <v>1</v>
      </c>
      <c r="E90" s="49">
        <v>0</v>
      </c>
      <c r="F90" s="49">
        <v>0</v>
      </c>
      <c r="G90" s="49">
        <v>0</v>
      </c>
      <c r="H90" s="49">
        <v>0</v>
      </c>
      <c r="I90" s="49">
        <v>1</v>
      </c>
      <c r="J90" s="49">
        <v>0</v>
      </c>
      <c r="K90" s="49">
        <v>0</v>
      </c>
      <c r="L90" s="49">
        <v>0</v>
      </c>
      <c r="M90" s="49">
        <v>0</v>
      </c>
      <c r="N90" s="49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4" t="s">
        <v>131</v>
      </c>
      <c r="C91" s="49">
        <v>2</v>
      </c>
      <c r="D91" s="49">
        <v>0</v>
      </c>
      <c r="E91" s="49">
        <v>0</v>
      </c>
      <c r="F91" s="49">
        <v>0</v>
      </c>
      <c r="G91" s="49">
        <v>0</v>
      </c>
      <c r="H91" s="49">
        <v>0</v>
      </c>
      <c r="I91" s="49">
        <v>0</v>
      </c>
      <c r="J91" s="49">
        <v>0</v>
      </c>
      <c r="K91" s="49">
        <v>0</v>
      </c>
      <c r="L91" s="49">
        <v>0</v>
      </c>
      <c r="M91" s="49">
        <v>1</v>
      </c>
      <c r="N91" s="49">
        <v>0</v>
      </c>
      <c r="O91" s="15">
        <f t="shared" si="35"/>
        <v>2</v>
      </c>
      <c r="P91" s="15">
        <f t="shared" si="36"/>
        <v>3</v>
      </c>
      <c r="R91" s="8"/>
      <c r="T91"/>
    </row>
    <row r="92" spans="2:20" ht="23.1" customHeight="1" x14ac:dyDescent="0.25">
      <c r="B92" s="46" t="s">
        <v>132</v>
      </c>
      <c r="C92" s="49">
        <v>1</v>
      </c>
      <c r="D92" s="49">
        <v>0</v>
      </c>
      <c r="E92" s="49">
        <v>0</v>
      </c>
      <c r="F92" s="49">
        <v>0</v>
      </c>
      <c r="G92" s="49">
        <v>0</v>
      </c>
      <c r="H92" s="49">
        <v>0</v>
      </c>
      <c r="I92" s="49">
        <v>1</v>
      </c>
      <c r="J92" s="49">
        <v>0</v>
      </c>
      <c r="K92" s="49">
        <v>0</v>
      </c>
      <c r="L92" s="49">
        <v>0</v>
      </c>
      <c r="M92" s="49">
        <v>0</v>
      </c>
      <c r="N92" s="49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4" t="s">
        <v>133</v>
      </c>
      <c r="C93" s="49">
        <v>0</v>
      </c>
      <c r="D93" s="49">
        <v>1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3</v>
      </c>
      <c r="N93" s="49">
        <v>0</v>
      </c>
      <c r="O93" s="15">
        <f t="shared" si="35"/>
        <v>1</v>
      </c>
      <c r="P93" s="15">
        <f t="shared" si="36"/>
        <v>4</v>
      </c>
      <c r="R93" s="8"/>
      <c r="T93"/>
    </row>
    <row r="94" spans="2:20" ht="23.1" customHeight="1" x14ac:dyDescent="0.25">
      <c r="B94" s="45" t="s">
        <v>134</v>
      </c>
      <c r="C94" s="49">
        <v>2</v>
      </c>
      <c r="D94" s="49">
        <v>2</v>
      </c>
      <c r="E94" s="49">
        <v>0</v>
      </c>
      <c r="F94" s="49">
        <v>0</v>
      </c>
      <c r="G94" s="49">
        <v>0</v>
      </c>
      <c r="H94" s="49">
        <v>0</v>
      </c>
      <c r="I94" s="49">
        <v>1</v>
      </c>
      <c r="J94" s="49">
        <v>0</v>
      </c>
      <c r="K94" s="49">
        <v>0</v>
      </c>
      <c r="L94" s="49">
        <v>0</v>
      </c>
      <c r="M94" s="49">
        <v>2</v>
      </c>
      <c r="N94" s="49"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44" t="s">
        <v>135</v>
      </c>
      <c r="C95" s="49">
        <v>4</v>
      </c>
      <c r="D95" s="49">
        <v>0</v>
      </c>
      <c r="E95" s="49">
        <v>0</v>
      </c>
      <c r="F95" s="49">
        <v>0</v>
      </c>
      <c r="G95" s="49">
        <v>0</v>
      </c>
      <c r="H95" s="49">
        <v>0</v>
      </c>
      <c r="I95" s="49">
        <v>1</v>
      </c>
      <c r="J95" s="49">
        <v>0</v>
      </c>
      <c r="K95" s="49">
        <v>0</v>
      </c>
      <c r="L95" s="49">
        <v>0</v>
      </c>
      <c r="M95" s="49">
        <v>0</v>
      </c>
      <c r="N95" s="49">
        <v>0</v>
      </c>
      <c r="O95" s="15">
        <f t="shared" si="35"/>
        <v>5</v>
      </c>
      <c r="P95" s="15">
        <f t="shared" si="36"/>
        <v>5</v>
      </c>
      <c r="R95" s="8"/>
      <c r="T95"/>
    </row>
    <row r="96" spans="2:20" ht="23.1" customHeight="1" x14ac:dyDescent="0.25">
      <c r="B96" s="46" t="s">
        <v>136</v>
      </c>
      <c r="C96" s="49">
        <v>3</v>
      </c>
      <c r="D96" s="49">
        <v>0</v>
      </c>
      <c r="E96" s="49">
        <v>1</v>
      </c>
      <c r="F96" s="49">
        <v>1</v>
      </c>
      <c r="G96" s="49">
        <v>0</v>
      </c>
      <c r="H96" s="49">
        <v>0</v>
      </c>
      <c r="I96" s="49">
        <v>1</v>
      </c>
      <c r="J96" s="49">
        <v>0</v>
      </c>
      <c r="K96" s="49">
        <v>0</v>
      </c>
      <c r="L96" s="49">
        <v>1</v>
      </c>
      <c r="M96" s="49">
        <v>1</v>
      </c>
      <c r="N96" s="49">
        <v>0</v>
      </c>
      <c r="O96" s="15">
        <f t="shared" si="35"/>
        <v>7</v>
      </c>
      <c r="P96" s="15">
        <f t="shared" si="36"/>
        <v>8</v>
      </c>
      <c r="R96" s="8"/>
      <c r="T96"/>
    </row>
    <row r="97" spans="2:20" ht="23.1" customHeight="1" x14ac:dyDescent="0.25">
      <c r="B97" s="44" t="s">
        <v>137</v>
      </c>
      <c r="C97" s="49">
        <v>2</v>
      </c>
      <c r="D97" s="49">
        <v>2</v>
      </c>
      <c r="E97" s="49">
        <v>1</v>
      </c>
      <c r="F97" s="49">
        <v>3</v>
      </c>
      <c r="G97" s="49">
        <v>2</v>
      </c>
      <c r="H97" s="49">
        <v>0</v>
      </c>
      <c r="I97" s="49">
        <v>0</v>
      </c>
      <c r="J97" s="49">
        <v>0</v>
      </c>
      <c r="K97" s="49">
        <v>1</v>
      </c>
      <c r="L97" s="49">
        <v>0</v>
      </c>
      <c r="M97" s="49">
        <v>2</v>
      </c>
      <c r="N97" s="49">
        <v>0</v>
      </c>
      <c r="O97" s="15">
        <f t="shared" si="35"/>
        <v>11</v>
      </c>
      <c r="P97" s="15">
        <f t="shared" si="36"/>
        <v>13</v>
      </c>
      <c r="R97" s="8"/>
      <c r="T97"/>
    </row>
    <row r="98" spans="2:20" ht="23.1" customHeight="1" x14ac:dyDescent="0.25">
      <c r="B98" s="45" t="s">
        <v>138</v>
      </c>
      <c r="C98" s="49">
        <v>3</v>
      </c>
      <c r="D98" s="49">
        <v>2</v>
      </c>
      <c r="E98" s="49">
        <v>1</v>
      </c>
      <c r="F98" s="49">
        <v>6</v>
      </c>
      <c r="G98" s="49">
        <v>1</v>
      </c>
      <c r="H98" s="49">
        <v>0</v>
      </c>
      <c r="I98" s="49">
        <v>3</v>
      </c>
      <c r="J98" s="49">
        <v>1</v>
      </c>
      <c r="K98" s="49">
        <v>0</v>
      </c>
      <c r="L98" s="49">
        <v>0</v>
      </c>
      <c r="M98" s="49">
        <v>1</v>
      </c>
      <c r="N98" s="49">
        <v>0</v>
      </c>
      <c r="O98" s="15">
        <f t="shared" si="35"/>
        <v>17</v>
      </c>
      <c r="P98" s="15">
        <f t="shared" si="36"/>
        <v>18</v>
      </c>
      <c r="R98" s="8"/>
      <c r="T98"/>
    </row>
    <row r="99" spans="2:20" ht="23.1" customHeight="1" x14ac:dyDescent="0.25">
      <c r="B99" s="44" t="s">
        <v>139</v>
      </c>
      <c r="C99" s="49">
        <v>4</v>
      </c>
      <c r="D99" s="49">
        <v>3</v>
      </c>
      <c r="E99" s="49">
        <v>1</v>
      </c>
      <c r="F99" s="49">
        <v>11</v>
      </c>
      <c r="G99" s="49">
        <v>0</v>
      </c>
      <c r="H99" s="49">
        <v>0</v>
      </c>
      <c r="I99" s="49">
        <v>0</v>
      </c>
      <c r="J99" s="49">
        <v>0</v>
      </c>
      <c r="K99" s="49">
        <v>0</v>
      </c>
      <c r="L99" s="49">
        <v>0</v>
      </c>
      <c r="M99" s="49">
        <v>1</v>
      </c>
      <c r="N99" s="49">
        <v>0</v>
      </c>
      <c r="O99" s="15">
        <f t="shared" si="35"/>
        <v>19</v>
      </c>
      <c r="P99" s="15">
        <f t="shared" si="36"/>
        <v>20</v>
      </c>
      <c r="R99" s="8"/>
      <c r="T99"/>
    </row>
    <row r="100" spans="2:20" ht="23.1" customHeight="1" x14ac:dyDescent="0.25">
      <c r="B100" s="46" t="s">
        <v>140</v>
      </c>
      <c r="C100" s="49">
        <v>2</v>
      </c>
      <c r="D100" s="49">
        <v>3</v>
      </c>
      <c r="E100" s="49">
        <v>0</v>
      </c>
      <c r="F100" s="49">
        <v>9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3</v>
      </c>
      <c r="N100" s="49">
        <v>0</v>
      </c>
      <c r="O100" s="15">
        <f t="shared" si="35"/>
        <v>14</v>
      </c>
      <c r="P100" s="15">
        <f t="shared" si="36"/>
        <v>17</v>
      </c>
      <c r="R100" s="8"/>
      <c r="T100"/>
    </row>
    <row r="101" spans="2:20" ht="23.1" customHeight="1" x14ac:dyDescent="0.25">
      <c r="B101" s="44" t="s">
        <v>141</v>
      </c>
      <c r="C101" s="49">
        <v>11</v>
      </c>
      <c r="D101" s="49">
        <v>3</v>
      </c>
      <c r="E101" s="49">
        <v>0</v>
      </c>
      <c r="F101" s="49">
        <v>4</v>
      </c>
      <c r="G101" s="49">
        <v>1</v>
      </c>
      <c r="H101" s="49">
        <v>0</v>
      </c>
      <c r="I101" s="49">
        <v>1</v>
      </c>
      <c r="J101" s="49">
        <v>0</v>
      </c>
      <c r="K101" s="49">
        <v>0</v>
      </c>
      <c r="L101" s="49">
        <v>0</v>
      </c>
      <c r="M101" s="49">
        <v>0</v>
      </c>
      <c r="N101" s="49">
        <v>0</v>
      </c>
      <c r="O101" s="15">
        <f t="shared" si="35"/>
        <v>20</v>
      </c>
      <c r="P101" s="15">
        <f t="shared" si="36"/>
        <v>20</v>
      </c>
      <c r="R101" s="8"/>
      <c r="T101"/>
    </row>
    <row r="102" spans="2:20" ht="23.1" customHeight="1" x14ac:dyDescent="0.25">
      <c r="B102" s="45" t="s">
        <v>142</v>
      </c>
      <c r="C102" s="49">
        <v>9</v>
      </c>
      <c r="D102" s="49">
        <v>9</v>
      </c>
      <c r="E102" s="49">
        <v>2</v>
      </c>
      <c r="F102" s="49">
        <v>13</v>
      </c>
      <c r="G102" s="49">
        <v>0</v>
      </c>
      <c r="H102" s="49">
        <v>1</v>
      </c>
      <c r="I102" s="49">
        <v>1</v>
      </c>
      <c r="J102" s="49">
        <v>0</v>
      </c>
      <c r="K102" s="49">
        <v>0</v>
      </c>
      <c r="L102" s="49">
        <v>0</v>
      </c>
      <c r="M102" s="49">
        <v>1</v>
      </c>
      <c r="N102" s="49">
        <v>0</v>
      </c>
      <c r="O102" s="15">
        <f t="shared" si="35"/>
        <v>35</v>
      </c>
      <c r="P102" s="15">
        <f t="shared" si="36"/>
        <v>36</v>
      </c>
      <c r="R102" s="8"/>
      <c r="T102"/>
    </row>
    <row r="103" spans="2:20" ht="23.1" customHeight="1" x14ac:dyDescent="0.25">
      <c r="B103" s="44" t="s">
        <v>143</v>
      </c>
      <c r="C103" s="49">
        <v>13</v>
      </c>
      <c r="D103" s="49">
        <v>9</v>
      </c>
      <c r="E103" s="49">
        <v>5</v>
      </c>
      <c r="F103" s="49">
        <v>4</v>
      </c>
      <c r="G103" s="49">
        <v>1</v>
      </c>
      <c r="H103" s="49">
        <v>2</v>
      </c>
      <c r="I103" s="49">
        <v>4</v>
      </c>
      <c r="J103" s="49">
        <v>0</v>
      </c>
      <c r="K103" s="49">
        <v>0</v>
      </c>
      <c r="L103" s="49">
        <v>0</v>
      </c>
      <c r="M103" s="49">
        <v>8</v>
      </c>
      <c r="N103" s="49">
        <v>0</v>
      </c>
      <c r="O103" s="15">
        <f t="shared" si="35"/>
        <v>38</v>
      </c>
      <c r="P103" s="15">
        <f t="shared" si="36"/>
        <v>46</v>
      </c>
      <c r="R103" s="8"/>
      <c r="T103"/>
    </row>
    <row r="104" spans="2:20" ht="23.1" customHeight="1" x14ac:dyDescent="0.25">
      <c r="B104" s="46" t="s">
        <v>144</v>
      </c>
      <c r="C104" s="49">
        <v>8</v>
      </c>
      <c r="D104" s="49">
        <v>5</v>
      </c>
      <c r="E104" s="49">
        <v>2</v>
      </c>
      <c r="F104" s="49">
        <v>6</v>
      </c>
      <c r="G104" s="49">
        <v>0</v>
      </c>
      <c r="H104" s="49">
        <v>0</v>
      </c>
      <c r="I104" s="49">
        <v>1</v>
      </c>
      <c r="J104" s="49">
        <v>0</v>
      </c>
      <c r="K104" s="49">
        <v>1</v>
      </c>
      <c r="L104" s="49">
        <v>0</v>
      </c>
      <c r="M104" s="49">
        <v>5</v>
      </c>
      <c r="N104" s="49">
        <v>1</v>
      </c>
      <c r="O104" s="15">
        <f t="shared" si="35"/>
        <v>24</v>
      </c>
      <c r="P104" s="15">
        <f t="shared" si="36"/>
        <v>29</v>
      </c>
      <c r="R104" s="8"/>
      <c r="T104"/>
    </row>
    <row r="105" spans="2:20" ht="23.1" customHeight="1" x14ac:dyDescent="0.25">
      <c r="B105" s="44" t="s">
        <v>145</v>
      </c>
      <c r="C105" s="49">
        <v>4</v>
      </c>
      <c r="D105" s="49">
        <v>3</v>
      </c>
      <c r="E105" s="49">
        <v>6</v>
      </c>
      <c r="F105" s="49">
        <v>4</v>
      </c>
      <c r="G105" s="49">
        <v>0</v>
      </c>
      <c r="H105" s="49">
        <v>0</v>
      </c>
      <c r="I105" s="49">
        <v>0</v>
      </c>
      <c r="J105" s="49">
        <v>2</v>
      </c>
      <c r="K105" s="49">
        <v>0</v>
      </c>
      <c r="L105" s="49">
        <v>0</v>
      </c>
      <c r="M105" s="49">
        <v>8</v>
      </c>
      <c r="N105" s="49">
        <v>0</v>
      </c>
      <c r="O105" s="15">
        <f t="shared" si="35"/>
        <v>19</v>
      </c>
      <c r="P105" s="15">
        <f t="shared" si="36"/>
        <v>27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1840</v>
      </c>
      <c r="D106" s="16">
        <f t="shared" ref="D106:P106" si="37">SUM(D10:D105)</f>
        <v>1405</v>
      </c>
      <c r="E106" s="16">
        <f t="shared" si="37"/>
        <v>441</v>
      </c>
      <c r="F106" s="16">
        <f t="shared" si="37"/>
        <v>798</v>
      </c>
      <c r="G106" s="16">
        <f t="shared" si="37"/>
        <v>24</v>
      </c>
      <c r="H106" s="16">
        <f t="shared" si="37"/>
        <v>8</v>
      </c>
      <c r="I106" s="16">
        <f t="shared" si="37"/>
        <v>412</v>
      </c>
      <c r="J106" s="16">
        <f t="shared" si="37"/>
        <v>173</v>
      </c>
      <c r="K106" s="16">
        <f t="shared" si="37"/>
        <v>14</v>
      </c>
      <c r="L106" s="16">
        <f t="shared" si="37"/>
        <v>63</v>
      </c>
      <c r="M106" s="16">
        <f t="shared" si="37"/>
        <v>2197</v>
      </c>
      <c r="N106" s="16">
        <f t="shared" si="37"/>
        <v>9</v>
      </c>
      <c r="O106" s="16">
        <f t="shared" si="37"/>
        <v>5187</v>
      </c>
      <c r="P106" s="16">
        <f t="shared" si="37"/>
        <v>7384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0.24918743228602383</v>
      </c>
      <c r="D107" s="42">
        <f t="shared" si="38"/>
        <v>0.19027627302275191</v>
      </c>
      <c r="E107" s="42">
        <f t="shared" si="38"/>
        <v>5.9723726977248107E-2</v>
      </c>
      <c r="F107" s="42">
        <f t="shared" si="38"/>
        <v>0.1080715059588299</v>
      </c>
      <c r="G107" s="42">
        <f t="shared" si="38"/>
        <v>3.2502708559046588E-3</v>
      </c>
      <c r="H107" s="42">
        <f t="shared" si="38"/>
        <v>1.0834236186348862E-3</v>
      </c>
      <c r="I107" s="42">
        <f t="shared" si="38"/>
        <v>5.5796316359696639E-2</v>
      </c>
      <c r="J107" s="42">
        <f t="shared" si="38"/>
        <v>2.3429035752979416E-2</v>
      </c>
      <c r="K107" s="42">
        <f t="shared" si="38"/>
        <v>1.895991332611051E-3</v>
      </c>
      <c r="L107" s="42">
        <f t="shared" si="38"/>
        <v>8.5319609967497295E-3</v>
      </c>
      <c r="M107" s="42">
        <f t="shared" si="38"/>
        <v>0.29753521126760563</v>
      </c>
      <c r="N107" s="42">
        <f t="shared" si="38"/>
        <v>1.218851570964247E-3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0.35473298631193367</v>
      </c>
      <c r="D108" s="43">
        <f t="shared" ref="D108:N108" si="39">D106/$O$106</f>
        <v>0.2708694813957972</v>
      </c>
      <c r="E108" s="43">
        <f t="shared" si="39"/>
        <v>8.5020242914979755E-2</v>
      </c>
      <c r="F108" s="43">
        <f t="shared" si="39"/>
        <v>0.15384615384615385</v>
      </c>
      <c r="G108" s="43">
        <f t="shared" si="39"/>
        <v>4.6269519953730477E-3</v>
      </c>
      <c r="H108" s="43">
        <f t="shared" si="39"/>
        <v>1.542317331791016E-3</v>
      </c>
      <c r="I108" s="43">
        <f t="shared" si="39"/>
        <v>7.9429342587237328E-2</v>
      </c>
      <c r="J108" s="43">
        <f t="shared" si="39"/>
        <v>3.3352612299980718E-2</v>
      </c>
      <c r="K108" s="43">
        <f t="shared" si="39"/>
        <v>2.6990553306342779E-3</v>
      </c>
      <c r="L108" s="43">
        <f t="shared" si="39"/>
        <v>1.2145748987854251E-2</v>
      </c>
      <c r="M108" s="43"/>
      <c r="N108" s="43">
        <f t="shared" si="39"/>
        <v>1.735106998264893E-3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Sonde-Namugongo'!C3:G3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181</v>
      </c>
      <c r="E5" s="3"/>
      <c r="F5" s="40" t="s">
        <v>1</v>
      </c>
      <c r="G5" s="60" t="str">
        <f>'28.09 Namugongo-Sonde-24h'!G5:H5</f>
        <v>Sonde</v>
      </c>
      <c r="H5" s="61"/>
      <c r="I5" s="14"/>
      <c r="J5" s="2" t="s">
        <v>5</v>
      </c>
      <c r="K5" s="60" t="s">
        <v>180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Sonde-Namugongo'!D6:E6</f>
        <v>SSONDE</v>
      </c>
      <c r="E6" s="61"/>
      <c r="F6" s="2" t="s">
        <v>2</v>
      </c>
      <c r="G6" s="60" t="str">
        <f>'23.09 Sonde-Namugongo'!G6:H6</f>
        <v>NAMUGONGO</v>
      </c>
      <c r="H6" s="61"/>
      <c r="J6" s="2" t="s">
        <v>21</v>
      </c>
      <c r="K6" s="60" t="str">
        <f>'28.09 Namugongo-Sonde-24h'!K6:L6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23</v>
      </c>
      <c r="D10" s="49">
        <v>13</v>
      </c>
      <c r="E10" s="49">
        <v>3</v>
      </c>
      <c r="F10" s="49">
        <v>8</v>
      </c>
      <c r="G10" s="49">
        <v>0</v>
      </c>
      <c r="H10" s="49">
        <v>0</v>
      </c>
      <c r="I10" s="49">
        <v>2</v>
      </c>
      <c r="J10" s="49">
        <v>0</v>
      </c>
      <c r="K10" s="49">
        <v>2</v>
      </c>
      <c r="L10" s="49">
        <v>0</v>
      </c>
      <c r="M10" s="49">
        <v>29</v>
      </c>
      <c r="N10" s="49">
        <v>0</v>
      </c>
      <c r="O10" s="15">
        <f t="shared" ref="O10:O57" si="0">SUM(C10:L10,N10)</f>
        <v>51</v>
      </c>
      <c r="P10" s="15">
        <f t="shared" ref="P10:P57" si="1">SUM(C10:N10)</f>
        <v>80</v>
      </c>
      <c r="R10" s="1" t="s">
        <v>6</v>
      </c>
      <c r="S10" s="17">
        <f t="shared" ref="S10:AF10" si="2">SUM(C10:C13)</f>
        <v>182</v>
      </c>
      <c r="T10" s="17">
        <f t="shared" si="2"/>
        <v>69</v>
      </c>
      <c r="U10" s="17">
        <f t="shared" si="2"/>
        <v>15</v>
      </c>
      <c r="V10" s="17">
        <f t="shared" si="2"/>
        <v>48</v>
      </c>
      <c r="W10" s="17">
        <f t="shared" si="2"/>
        <v>1</v>
      </c>
      <c r="X10" s="17">
        <f t="shared" si="2"/>
        <v>0</v>
      </c>
      <c r="Y10" s="17">
        <f t="shared" si="2"/>
        <v>11</v>
      </c>
      <c r="Z10" s="17">
        <f t="shared" si="2"/>
        <v>2</v>
      </c>
      <c r="AA10" s="17">
        <f t="shared" si="2"/>
        <v>5</v>
      </c>
      <c r="AB10" s="17">
        <f t="shared" si="2"/>
        <v>0</v>
      </c>
      <c r="AC10" s="17">
        <f t="shared" si="2"/>
        <v>200</v>
      </c>
      <c r="AD10" s="17">
        <f t="shared" si="2"/>
        <v>0</v>
      </c>
      <c r="AE10" s="30">
        <f t="shared" si="2"/>
        <v>333</v>
      </c>
      <c r="AF10" s="30">
        <f t="shared" si="2"/>
        <v>533</v>
      </c>
    </row>
    <row r="11" spans="2:32" s="6" customFormat="1" ht="23.1" customHeight="1" x14ac:dyDescent="0.25">
      <c r="B11" s="22" t="s">
        <v>38</v>
      </c>
      <c r="C11" s="49">
        <v>43</v>
      </c>
      <c r="D11" s="49">
        <v>16</v>
      </c>
      <c r="E11" s="49">
        <v>5</v>
      </c>
      <c r="F11" s="49">
        <v>15</v>
      </c>
      <c r="G11" s="49">
        <v>0</v>
      </c>
      <c r="H11" s="49">
        <v>0</v>
      </c>
      <c r="I11" s="49">
        <v>4</v>
      </c>
      <c r="J11" s="49">
        <v>1</v>
      </c>
      <c r="K11" s="49">
        <v>0</v>
      </c>
      <c r="L11" s="49">
        <v>0</v>
      </c>
      <c r="M11" s="49">
        <v>58</v>
      </c>
      <c r="N11" s="49">
        <v>0</v>
      </c>
      <c r="O11" s="15">
        <f t="shared" si="0"/>
        <v>84</v>
      </c>
      <c r="P11" s="15">
        <f t="shared" si="1"/>
        <v>142</v>
      </c>
      <c r="R11" s="1" t="s">
        <v>7</v>
      </c>
      <c r="S11" s="17">
        <f t="shared" ref="S11:AF11" si="3">SUM(C14:C17)</f>
        <v>144</v>
      </c>
      <c r="T11" s="17">
        <f t="shared" si="3"/>
        <v>63</v>
      </c>
      <c r="U11" s="17">
        <f t="shared" si="3"/>
        <v>13</v>
      </c>
      <c r="V11" s="17">
        <f t="shared" si="3"/>
        <v>38</v>
      </c>
      <c r="W11" s="17">
        <f t="shared" si="3"/>
        <v>2</v>
      </c>
      <c r="X11" s="17">
        <f t="shared" si="3"/>
        <v>2</v>
      </c>
      <c r="Y11" s="17">
        <f t="shared" si="3"/>
        <v>9</v>
      </c>
      <c r="Z11" s="17">
        <f t="shared" si="3"/>
        <v>2</v>
      </c>
      <c r="AA11" s="17">
        <f t="shared" si="3"/>
        <v>5</v>
      </c>
      <c r="AB11" s="17">
        <f t="shared" si="3"/>
        <v>2</v>
      </c>
      <c r="AC11" s="17">
        <f t="shared" si="3"/>
        <v>122</v>
      </c>
      <c r="AD11" s="17">
        <f t="shared" si="3"/>
        <v>0</v>
      </c>
      <c r="AE11" s="30">
        <f t="shared" si="3"/>
        <v>280</v>
      </c>
      <c r="AF11" s="30">
        <f t="shared" si="3"/>
        <v>402</v>
      </c>
    </row>
    <row r="12" spans="2:32" ht="23.1" customHeight="1" x14ac:dyDescent="0.25">
      <c r="B12" s="22" t="s">
        <v>39</v>
      </c>
      <c r="C12" s="49">
        <v>56</v>
      </c>
      <c r="D12" s="49">
        <v>17</v>
      </c>
      <c r="E12" s="49">
        <v>3</v>
      </c>
      <c r="F12" s="49">
        <v>15</v>
      </c>
      <c r="G12" s="49">
        <v>1</v>
      </c>
      <c r="H12" s="49">
        <v>0</v>
      </c>
      <c r="I12" s="49">
        <v>3</v>
      </c>
      <c r="J12" s="49">
        <v>1</v>
      </c>
      <c r="K12" s="49">
        <v>0</v>
      </c>
      <c r="L12" s="49">
        <v>0</v>
      </c>
      <c r="M12" s="49">
        <v>65</v>
      </c>
      <c r="N12" s="49">
        <v>0</v>
      </c>
      <c r="O12" s="15">
        <f t="shared" si="0"/>
        <v>96</v>
      </c>
      <c r="P12" s="15">
        <f t="shared" si="1"/>
        <v>161</v>
      </c>
      <c r="R12" s="1" t="s">
        <v>8</v>
      </c>
      <c r="S12" s="17">
        <f t="shared" ref="S12:AF12" si="4">SUM(C18:C21)</f>
        <v>142</v>
      </c>
      <c r="T12" s="17">
        <f t="shared" si="4"/>
        <v>60</v>
      </c>
      <c r="U12" s="17">
        <f t="shared" si="4"/>
        <v>28</v>
      </c>
      <c r="V12" s="17">
        <f t="shared" si="4"/>
        <v>30</v>
      </c>
      <c r="W12" s="17">
        <f t="shared" si="4"/>
        <v>2</v>
      </c>
      <c r="X12" s="17">
        <f t="shared" si="4"/>
        <v>0</v>
      </c>
      <c r="Y12" s="17">
        <f t="shared" si="4"/>
        <v>24</v>
      </c>
      <c r="Z12" s="17">
        <f t="shared" si="4"/>
        <v>5</v>
      </c>
      <c r="AA12" s="17">
        <f t="shared" si="4"/>
        <v>2</v>
      </c>
      <c r="AB12" s="17">
        <f t="shared" si="4"/>
        <v>0</v>
      </c>
      <c r="AC12" s="17">
        <f t="shared" si="4"/>
        <v>138</v>
      </c>
      <c r="AD12" s="17">
        <f t="shared" si="4"/>
        <v>0</v>
      </c>
      <c r="AE12" s="30">
        <f t="shared" si="4"/>
        <v>293</v>
      </c>
      <c r="AF12" s="30">
        <f t="shared" si="4"/>
        <v>431</v>
      </c>
    </row>
    <row r="13" spans="2:32" ht="23.1" customHeight="1" x14ac:dyDescent="0.25">
      <c r="B13" s="22" t="s">
        <v>40</v>
      </c>
      <c r="C13" s="49">
        <v>60</v>
      </c>
      <c r="D13" s="49">
        <v>23</v>
      </c>
      <c r="E13" s="49">
        <v>4</v>
      </c>
      <c r="F13" s="49">
        <v>10</v>
      </c>
      <c r="G13" s="49">
        <v>0</v>
      </c>
      <c r="H13" s="49">
        <v>0</v>
      </c>
      <c r="I13" s="49">
        <v>2</v>
      </c>
      <c r="J13" s="49">
        <v>0</v>
      </c>
      <c r="K13" s="49">
        <v>3</v>
      </c>
      <c r="L13" s="49">
        <v>0</v>
      </c>
      <c r="M13" s="49">
        <v>48</v>
      </c>
      <c r="N13" s="49">
        <v>0</v>
      </c>
      <c r="O13" s="15">
        <f t="shared" si="0"/>
        <v>102</v>
      </c>
      <c r="P13" s="15">
        <f t="shared" si="1"/>
        <v>150</v>
      </c>
      <c r="R13" s="1" t="s">
        <v>9</v>
      </c>
      <c r="S13" s="17">
        <f t="shared" ref="S13:AF13" si="5">SUM(C22:C25)</f>
        <v>142</v>
      </c>
      <c r="T13" s="17">
        <f t="shared" si="5"/>
        <v>55</v>
      </c>
      <c r="U13" s="17">
        <f t="shared" si="5"/>
        <v>34</v>
      </c>
      <c r="V13" s="17">
        <f t="shared" si="5"/>
        <v>42</v>
      </c>
      <c r="W13" s="17">
        <f t="shared" si="5"/>
        <v>2</v>
      </c>
      <c r="X13" s="17">
        <f t="shared" si="5"/>
        <v>1</v>
      </c>
      <c r="Y13" s="17">
        <f t="shared" si="5"/>
        <v>24</v>
      </c>
      <c r="Z13" s="17">
        <f t="shared" si="5"/>
        <v>5</v>
      </c>
      <c r="AA13" s="17">
        <f t="shared" si="5"/>
        <v>9</v>
      </c>
      <c r="AB13" s="17">
        <f t="shared" si="5"/>
        <v>2</v>
      </c>
      <c r="AC13" s="17">
        <f t="shared" si="5"/>
        <v>129</v>
      </c>
      <c r="AD13" s="17">
        <f t="shared" si="5"/>
        <v>0</v>
      </c>
      <c r="AE13" s="30">
        <f t="shared" si="5"/>
        <v>316</v>
      </c>
      <c r="AF13" s="30">
        <f t="shared" si="5"/>
        <v>445</v>
      </c>
    </row>
    <row r="14" spans="2:32" ht="23.1" customHeight="1" x14ac:dyDescent="0.25">
      <c r="B14" s="22" t="s">
        <v>41</v>
      </c>
      <c r="C14" s="49">
        <v>25</v>
      </c>
      <c r="D14" s="49">
        <v>12</v>
      </c>
      <c r="E14" s="49">
        <v>2</v>
      </c>
      <c r="F14" s="49">
        <v>8</v>
      </c>
      <c r="G14" s="49">
        <v>1</v>
      </c>
      <c r="H14" s="49">
        <v>0</v>
      </c>
      <c r="I14" s="49">
        <v>3</v>
      </c>
      <c r="J14" s="49">
        <v>0</v>
      </c>
      <c r="K14" s="49">
        <v>2</v>
      </c>
      <c r="L14" s="49">
        <v>2</v>
      </c>
      <c r="M14" s="49">
        <v>25</v>
      </c>
      <c r="N14" s="49">
        <v>0</v>
      </c>
      <c r="O14" s="15">
        <f t="shared" si="0"/>
        <v>55</v>
      </c>
      <c r="P14" s="15">
        <f t="shared" si="1"/>
        <v>80</v>
      </c>
      <c r="R14" s="1" t="s">
        <v>10</v>
      </c>
      <c r="S14" s="17">
        <f t="shared" ref="S14:AF14" si="6">SUM(C26:C29)</f>
        <v>103</v>
      </c>
      <c r="T14" s="17">
        <f t="shared" si="6"/>
        <v>54</v>
      </c>
      <c r="U14" s="17">
        <f t="shared" si="6"/>
        <v>17</v>
      </c>
      <c r="V14" s="17">
        <f t="shared" si="6"/>
        <v>33</v>
      </c>
      <c r="W14" s="17">
        <f t="shared" si="6"/>
        <v>0</v>
      </c>
      <c r="X14" s="17">
        <f t="shared" si="6"/>
        <v>0</v>
      </c>
      <c r="Y14" s="17">
        <f t="shared" si="6"/>
        <v>18</v>
      </c>
      <c r="Z14" s="17">
        <f t="shared" si="6"/>
        <v>4</v>
      </c>
      <c r="AA14" s="17">
        <f t="shared" si="6"/>
        <v>6</v>
      </c>
      <c r="AB14" s="17">
        <f t="shared" si="6"/>
        <v>2</v>
      </c>
      <c r="AC14" s="17">
        <f t="shared" si="6"/>
        <v>100</v>
      </c>
      <c r="AD14" s="17">
        <f t="shared" si="6"/>
        <v>0</v>
      </c>
      <c r="AE14" s="30">
        <f t="shared" si="6"/>
        <v>237</v>
      </c>
      <c r="AF14" s="30">
        <f t="shared" si="6"/>
        <v>337</v>
      </c>
    </row>
    <row r="15" spans="2:32" ht="23.1" customHeight="1" x14ac:dyDescent="0.25">
      <c r="B15" s="22" t="s">
        <v>42</v>
      </c>
      <c r="C15" s="49">
        <v>49</v>
      </c>
      <c r="D15" s="49">
        <v>13</v>
      </c>
      <c r="E15" s="49">
        <v>4</v>
      </c>
      <c r="F15" s="49">
        <v>12</v>
      </c>
      <c r="G15" s="49">
        <v>0</v>
      </c>
      <c r="H15" s="49">
        <v>2</v>
      </c>
      <c r="I15" s="49">
        <v>3</v>
      </c>
      <c r="J15" s="49">
        <v>1</v>
      </c>
      <c r="K15" s="49">
        <v>2</v>
      </c>
      <c r="L15" s="49">
        <v>0</v>
      </c>
      <c r="M15" s="49">
        <v>52</v>
      </c>
      <c r="N15" s="49">
        <v>0</v>
      </c>
      <c r="O15" s="15">
        <f t="shared" si="0"/>
        <v>86</v>
      </c>
      <c r="P15" s="15">
        <f t="shared" si="1"/>
        <v>138</v>
      </c>
      <c r="R15" s="1" t="s">
        <v>11</v>
      </c>
      <c r="S15" s="17">
        <f t="shared" ref="S15:AF15" si="7">SUM(C30:C33)</f>
        <v>66</v>
      </c>
      <c r="T15" s="17">
        <f t="shared" si="7"/>
        <v>139</v>
      </c>
      <c r="U15" s="17">
        <f t="shared" si="7"/>
        <v>29</v>
      </c>
      <c r="V15" s="17">
        <f t="shared" si="7"/>
        <v>40</v>
      </c>
      <c r="W15" s="17">
        <f t="shared" si="7"/>
        <v>0</v>
      </c>
      <c r="X15" s="17">
        <f t="shared" si="7"/>
        <v>0</v>
      </c>
      <c r="Y15" s="17">
        <f t="shared" si="7"/>
        <v>27</v>
      </c>
      <c r="Z15" s="17">
        <f t="shared" si="7"/>
        <v>12</v>
      </c>
      <c r="AA15" s="17">
        <f t="shared" si="7"/>
        <v>3</v>
      </c>
      <c r="AB15" s="17">
        <f t="shared" si="7"/>
        <v>1</v>
      </c>
      <c r="AC15" s="17">
        <f t="shared" si="7"/>
        <v>132</v>
      </c>
      <c r="AD15" s="17">
        <f t="shared" si="7"/>
        <v>0</v>
      </c>
      <c r="AE15" s="30">
        <f t="shared" si="7"/>
        <v>317</v>
      </c>
      <c r="AF15" s="30">
        <f t="shared" si="7"/>
        <v>449</v>
      </c>
    </row>
    <row r="16" spans="2:32" ht="23.1" customHeight="1" x14ac:dyDescent="0.25">
      <c r="B16" s="22" t="s">
        <v>43</v>
      </c>
      <c r="C16" s="49">
        <v>41</v>
      </c>
      <c r="D16" s="49">
        <v>17</v>
      </c>
      <c r="E16" s="49">
        <v>4</v>
      </c>
      <c r="F16" s="49">
        <v>13</v>
      </c>
      <c r="G16" s="49">
        <v>0</v>
      </c>
      <c r="H16" s="49">
        <v>0</v>
      </c>
      <c r="I16" s="49">
        <v>1</v>
      </c>
      <c r="J16" s="49">
        <v>0</v>
      </c>
      <c r="K16" s="49">
        <v>0</v>
      </c>
      <c r="L16" s="49">
        <v>0</v>
      </c>
      <c r="M16" s="49">
        <v>27</v>
      </c>
      <c r="N16" s="49">
        <v>0</v>
      </c>
      <c r="O16" s="15">
        <f t="shared" si="0"/>
        <v>76</v>
      </c>
      <c r="P16" s="15">
        <f t="shared" si="1"/>
        <v>103</v>
      </c>
      <c r="R16" s="1" t="s">
        <v>12</v>
      </c>
      <c r="S16" s="17">
        <f t="shared" ref="S16:AF16" si="8">SUM(C34:C37)</f>
        <v>84</v>
      </c>
      <c r="T16" s="17">
        <f t="shared" si="8"/>
        <v>92</v>
      </c>
      <c r="U16" s="17">
        <f t="shared" si="8"/>
        <v>22</v>
      </c>
      <c r="V16" s="17">
        <f t="shared" si="8"/>
        <v>41</v>
      </c>
      <c r="W16" s="17">
        <f t="shared" si="8"/>
        <v>0</v>
      </c>
      <c r="X16" s="17">
        <f t="shared" si="8"/>
        <v>0</v>
      </c>
      <c r="Y16" s="17">
        <f t="shared" si="8"/>
        <v>35</v>
      </c>
      <c r="Z16" s="17">
        <f t="shared" si="8"/>
        <v>6</v>
      </c>
      <c r="AA16" s="17">
        <f t="shared" si="8"/>
        <v>6</v>
      </c>
      <c r="AB16" s="17">
        <f t="shared" si="8"/>
        <v>3</v>
      </c>
      <c r="AC16" s="17">
        <f t="shared" si="8"/>
        <v>69</v>
      </c>
      <c r="AD16" s="17">
        <f t="shared" si="8"/>
        <v>0</v>
      </c>
      <c r="AE16" s="30">
        <f t="shared" si="8"/>
        <v>289</v>
      </c>
      <c r="AF16" s="30">
        <f t="shared" si="8"/>
        <v>358</v>
      </c>
    </row>
    <row r="17" spans="2:32" ht="23.1" customHeight="1" x14ac:dyDescent="0.25">
      <c r="B17" s="22" t="s">
        <v>44</v>
      </c>
      <c r="C17" s="49">
        <v>29</v>
      </c>
      <c r="D17" s="49">
        <v>21</v>
      </c>
      <c r="E17" s="49">
        <v>3</v>
      </c>
      <c r="F17" s="49">
        <v>5</v>
      </c>
      <c r="G17" s="49">
        <v>1</v>
      </c>
      <c r="H17" s="49">
        <v>0</v>
      </c>
      <c r="I17" s="49">
        <v>2</v>
      </c>
      <c r="J17" s="49">
        <v>1</v>
      </c>
      <c r="K17" s="49">
        <v>1</v>
      </c>
      <c r="L17" s="49">
        <v>0</v>
      </c>
      <c r="M17" s="49">
        <v>18</v>
      </c>
      <c r="N17" s="49">
        <v>0</v>
      </c>
      <c r="O17" s="15">
        <f t="shared" si="0"/>
        <v>63</v>
      </c>
      <c r="P17" s="15">
        <f t="shared" si="1"/>
        <v>81</v>
      </c>
      <c r="R17" s="1" t="s">
        <v>13</v>
      </c>
      <c r="S17" s="17">
        <f t="shared" ref="S17:AF17" si="9">SUM(C38:C41)</f>
        <v>70</v>
      </c>
      <c r="T17" s="17">
        <f t="shared" si="9"/>
        <v>107</v>
      </c>
      <c r="U17" s="17">
        <f t="shared" si="9"/>
        <v>27</v>
      </c>
      <c r="V17" s="17">
        <f t="shared" si="9"/>
        <v>38</v>
      </c>
      <c r="W17" s="17">
        <f t="shared" si="9"/>
        <v>1</v>
      </c>
      <c r="X17" s="17">
        <f t="shared" si="9"/>
        <v>1</v>
      </c>
      <c r="Y17" s="17">
        <f t="shared" si="9"/>
        <v>21</v>
      </c>
      <c r="Z17" s="17">
        <f t="shared" si="9"/>
        <v>9</v>
      </c>
      <c r="AA17" s="17">
        <f t="shared" si="9"/>
        <v>10</v>
      </c>
      <c r="AB17" s="17">
        <f t="shared" si="9"/>
        <v>3</v>
      </c>
      <c r="AC17" s="17">
        <f t="shared" si="9"/>
        <v>68</v>
      </c>
      <c r="AD17" s="17">
        <f t="shared" si="9"/>
        <v>0</v>
      </c>
      <c r="AE17" s="30">
        <f t="shared" si="9"/>
        <v>287</v>
      </c>
      <c r="AF17" s="30">
        <f t="shared" si="9"/>
        <v>355</v>
      </c>
    </row>
    <row r="18" spans="2:32" ht="23.1" customHeight="1" x14ac:dyDescent="0.25">
      <c r="B18" s="22" t="s">
        <v>45</v>
      </c>
      <c r="C18" s="49">
        <v>28</v>
      </c>
      <c r="D18" s="49">
        <v>19</v>
      </c>
      <c r="E18" s="49">
        <v>4</v>
      </c>
      <c r="F18" s="49">
        <v>7</v>
      </c>
      <c r="G18" s="49">
        <v>1</v>
      </c>
      <c r="H18" s="49">
        <v>0</v>
      </c>
      <c r="I18" s="49">
        <v>5</v>
      </c>
      <c r="J18" s="49">
        <v>0</v>
      </c>
      <c r="K18" s="49">
        <v>0</v>
      </c>
      <c r="L18" s="49">
        <v>0</v>
      </c>
      <c r="M18" s="49">
        <v>41</v>
      </c>
      <c r="N18" s="49">
        <v>0</v>
      </c>
      <c r="O18" s="15">
        <f t="shared" si="0"/>
        <v>64</v>
      </c>
      <c r="P18" s="15">
        <f t="shared" si="1"/>
        <v>105</v>
      </c>
      <c r="R18" s="1" t="s">
        <v>14</v>
      </c>
      <c r="S18" s="17">
        <f t="shared" ref="S18:AF18" si="10">SUM(C42:C45)</f>
        <v>96</v>
      </c>
      <c r="T18" s="17">
        <f t="shared" si="10"/>
        <v>98</v>
      </c>
      <c r="U18" s="17">
        <f t="shared" si="10"/>
        <v>41</v>
      </c>
      <c r="V18" s="17">
        <f t="shared" si="10"/>
        <v>49</v>
      </c>
      <c r="W18" s="17">
        <f t="shared" si="10"/>
        <v>3</v>
      </c>
      <c r="X18" s="17">
        <f t="shared" si="10"/>
        <v>0</v>
      </c>
      <c r="Y18" s="17">
        <f t="shared" si="10"/>
        <v>15</v>
      </c>
      <c r="Z18" s="17">
        <f t="shared" si="10"/>
        <v>21</v>
      </c>
      <c r="AA18" s="17">
        <f t="shared" si="10"/>
        <v>13</v>
      </c>
      <c r="AB18" s="17">
        <f t="shared" si="10"/>
        <v>5</v>
      </c>
      <c r="AC18" s="17">
        <f t="shared" si="10"/>
        <v>120</v>
      </c>
      <c r="AD18" s="17">
        <f t="shared" si="10"/>
        <v>0</v>
      </c>
      <c r="AE18" s="30">
        <f t="shared" si="10"/>
        <v>341</v>
      </c>
      <c r="AF18" s="30">
        <f t="shared" si="10"/>
        <v>461</v>
      </c>
    </row>
    <row r="19" spans="2:32" ht="23.1" customHeight="1" x14ac:dyDescent="0.25">
      <c r="B19" s="22" t="s">
        <v>46</v>
      </c>
      <c r="C19" s="49">
        <v>34</v>
      </c>
      <c r="D19" s="49">
        <v>11</v>
      </c>
      <c r="E19" s="49">
        <v>4</v>
      </c>
      <c r="F19" s="49">
        <v>6</v>
      </c>
      <c r="G19" s="49">
        <v>0</v>
      </c>
      <c r="H19" s="49">
        <v>0</v>
      </c>
      <c r="I19" s="49">
        <v>4</v>
      </c>
      <c r="J19" s="49">
        <v>2</v>
      </c>
      <c r="K19" s="49">
        <v>1</v>
      </c>
      <c r="L19" s="49">
        <v>0</v>
      </c>
      <c r="M19" s="49">
        <v>21</v>
      </c>
      <c r="N19" s="49">
        <v>0</v>
      </c>
      <c r="O19" s="15">
        <f t="shared" si="0"/>
        <v>62</v>
      </c>
      <c r="P19" s="15">
        <f t="shared" si="1"/>
        <v>83</v>
      </c>
      <c r="R19" s="1" t="s">
        <v>15</v>
      </c>
      <c r="S19" s="17">
        <f t="shared" ref="S19:AF19" si="11">SUM(C46:C49)</f>
        <v>111</v>
      </c>
      <c r="T19" s="17">
        <f t="shared" si="11"/>
        <v>148</v>
      </c>
      <c r="U19" s="17">
        <f t="shared" si="11"/>
        <v>48</v>
      </c>
      <c r="V19" s="17">
        <f t="shared" si="11"/>
        <v>53</v>
      </c>
      <c r="W19" s="17">
        <f t="shared" si="11"/>
        <v>1</v>
      </c>
      <c r="X19" s="17">
        <f t="shared" si="11"/>
        <v>1</v>
      </c>
      <c r="Y19" s="17">
        <f t="shared" si="11"/>
        <v>15</v>
      </c>
      <c r="Z19" s="17">
        <f t="shared" si="11"/>
        <v>13</v>
      </c>
      <c r="AA19" s="17">
        <f t="shared" si="11"/>
        <v>6</v>
      </c>
      <c r="AB19" s="17">
        <f t="shared" si="11"/>
        <v>5</v>
      </c>
      <c r="AC19" s="17">
        <f t="shared" si="11"/>
        <v>206</v>
      </c>
      <c r="AD19" s="17">
        <f t="shared" si="11"/>
        <v>0</v>
      </c>
      <c r="AE19" s="30">
        <f t="shared" si="11"/>
        <v>401</v>
      </c>
      <c r="AF19" s="30">
        <f t="shared" si="11"/>
        <v>607</v>
      </c>
    </row>
    <row r="20" spans="2:32" ht="23.1" customHeight="1" x14ac:dyDescent="0.25">
      <c r="B20" s="22" t="s">
        <v>47</v>
      </c>
      <c r="C20" s="49">
        <v>35</v>
      </c>
      <c r="D20" s="49">
        <v>12</v>
      </c>
      <c r="E20" s="49">
        <v>7</v>
      </c>
      <c r="F20" s="49">
        <v>10</v>
      </c>
      <c r="G20" s="49">
        <v>1</v>
      </c>
      <c r="H20" s="49">
        <v>0</v>
      </c>
      <c r="I20" s="49">
        <v>7</v>
      </c>
      <c r="J20" s="49">
        <v>1</v>
      </c>
      <c r="K20" s="49">
        <v>1</v>
      </c>
      <c r="L20" s="49">
        <v>0</v>
      </c>
      <c r="M20" s="49">
        <v>35</v>
      </c>
      <c r="N20" s="49">
        <v>0</v>
      </c>
      <c r="O20" s="15">
        <f t="shared" si="0"/>
        <v>74</v>
      </c>
      <c r="P20" s="15">
        <f t="shared" si="1"/>
        <v>109</v>
      </c>
      <c r="R20" s="1" t="s">
        <v>16</v>
      </c>
      <c r="S20" s="17">
        <f t="shared" ref="S20:AF20" si="12">SUM(C50:C53)</f>
        <v>142</v>
      </c>
      <c r="T20" s="17">
        <f t="shared" si="12"/>
        <v>86</v>
      </c>
      <c r="U20" s="17">
        <f t="shared" si="12"/>
        <v>45</v>
      </c>
      <c r="V20" s="17">
        <f t="shared" si="12"/>
        <v>41</v>
      </c>
      <c r="W20" s="17">
        <f t="shared" si="12"/>
        <v>4</v>
      </c>
      <c r="X20" s="17">
        <f t="shared" si="12"/>
        <v>0</v>
      </c>
      <c r="Y20" s="17">
        <f t="shared" si="12"/>
        <v>32</v>
      </c>
      <c r="Z20" s="17">
        <f t="shared" si="12"/>
        <v>9</v>
      </c>
      <c r="AA20" s="17">
        <f t="shared" si="12"/>
        <v>4</v>
      </c>
      <c r="AB20" s="17">
        <f t="shared" si="12"/>
        <v>0</v>
      </c>
      <c r="AC20" s="17">
        <f t="shared" si="12"/>
        <v>146</v>
      </c>
      <c r="AD20" s="17">
        <f t="shared" si="12"/>
        <v>0</v>
      </c>
      <c r="AE20" s="30">
        <f t="shared" si="12"/>
        <v>363</v>
      </c>
      <c r="AF20" s="30">
        <f t="shared" si="12"/>
        <v>509</v>
      </c>
    </row>
    <row r="21" spans="2:32" ht="23.1" customHeight="1" x14ac:dyDescent="0.25">
      <c r="B21" s="22" t="s">
        <v>48</v>
      </c>
      <c r="C21" s="49">
        <v>45</v>
      </c>
      <c r="D21" s="49">
        <v>18</v>
      </c>
      <c r="E21" s="49">
        <v>13</v>
      </c>
      <c r="F21" s="49">
        <v>7</v>
      </c>
      <c r="G21" s="49">
        <v>0</v>
      </c>
      <c r="H21" s="49">
        <v>0</v>
      </c>
      <c r="I21" s="49">
        <v>8</v>
      </c>
      <c r="J21" s="49">
        <v>2</v>
      </c>
      <c r="K21" s="49">
        <v>0</v>
      </c>
      <c r="L21" s="49">
        <v>0</v>
      </c>
      <c r="M21" s="49">
        <v>41</v>
      </c>
      <c r="N21" s="49">
        <v>0</v>
      </c>
      <c r="O21" s="15">
        <f t="shared" si="0"/>
        <v>93</v>
      </c>
      <c r="P21" s="15">
        <f t="shared" si="1"/>
        <v>134</v>
      </c>
      <c r="R21" s="35" t="s">
        <v>20</v>
      </c>
      <c r="S21" s="33">
        <f t="shared" ref="S21:AF21" si="13">SUM(C54:C57)</f>
        <v>101</v>
      </c>
      <c r="T21" s="17">
        <f t="shared" si="13"/>
        <v>132</v>
      </c>
      <c r="U21" s="17">
        <f t="shared" si="13"/>
        <v>56</v>
      </c>
      <c r="V21" s="17">
        <f t="shared" si="13"/>
        <v>82</v>
      </c>
      <c r="W21" s="17">
        <f t="shared" si="13"/>
        <v>4</v>
      </c>
      <c r="X21" s="17">
        <f t="shared" si="13"/>
        <v>0</v>
      </c>
      <c r="Y21" s="17">
        <f t="shared" si="13"/>
        <v>24</v>
      </c>
      <c r="Z21" s="17">
        <f t="shared" si="13"/>
        <v>17</v>
      </c>
      <c r="AA21" s="17">
        <f t="shared" si="13"/>
        <v>6</v>
      </c>
      <c r="AB21" s="17">
        <f t="shared" si="13"/>
        <v>0</v>
      </c>
      <c r="AC21" s="17">
        <f t="shared" si="13"/>
        <v>209</v>
      </c>
      <c r="AD21" s="17">
        <f t="shared" si="13"/>
        <v>0</v>
      </c>
      <c r="AE21" s="30">
        <f t="shared" si="13"/>
        <v>422</v>
      </c>
      <c r="AF21" s="30">
        <f t="shared" si="13"/>
        <v>631</v>
      </c>
    </row>
    <row r="22" spans="2:32" ht="23.1" customHeight="1" x14ac:dyDescent="0.25">
      <c r="B22" s="22" t="s">
        <v>49</v>
      </c>
      <c r="C22" s="49">
        <v>26</v>
      </c>
      <c r="D22" s="49">
        <v>15</v>
      </c>
      <c r="E22" s="49">
        <v>8</v>
      </c>
      <c r="F22" s="49">
        <v>11</v>
      </c>
      <c r="G22" s="49">
        <v>1</v>
      </c>
      <c r="H22" s="49">
        <v>0</v>
      </c>
      <c r="I22" s="49">
        <v>3</v>
      </c>
      <c r="J22" s="49">
        <v>1</v>
      </c>
      <c r="K22" s="49">
        <v>1</v>
      </c>
      <c r="L22" s="49">
        <v>0</v>
      </c>
      <c r="M22" s="49">
        <v>36</v>
      </c>
      <c r="N22" s="49">
        <v>0</v>
      </c>
      <c r="O22" s="15">
        <f t="shared" si="0"/>
        <v>66</v>
      </c>
      <c r="P22" s="15">
        <f t="shared" si="1"/>
        <v>102</v>
      </c>
      <c r="R22" s="37" t="s">
        <v>90</v>
      </c>
      <c r="S22" s="38">
        <f>MAX(S10:S12)</f>
        <v>182</v>
      </c>
      <c r="T22" s="38">
        <f t="shared" ref="T22:AF22" si="14">MAX(T10:T12)</f>
        <v>69</v>
      </c>
      <c r="U22" s="38">
        <f t="shared" si="14"/>
        <v>28</v>
      </c>
      <c r="V22" s="38">
        <f t="shared" si="14"/>
        <v>48</v>
      </c>
      <c r="W22" s="38">
        <f t="shared" si="14"/>
        <v>2</v>
      </c>
      <c r="X22" s="38">
        <f t="shared" si="14"/>
        <v>2</v>
      </c>
      <c r="Y22" s="38">
        <f t="shared" si="14"/>
        <v>24</v>
      </c>
      <c r="Z22" s="38">
        <f t="shared" si="14"/>
        <v>5</v>
      </c>
      <c r="AA22" s="38">
        <f t="shared" si="14"/>
        <v>5</v>
      </c>
      <c r="AB22" s="38">
        <f t="shared" si="14"/>
        <v>2</v>
      </c>
      <c r="AC22" s="38">
        <f t="shared" si="14"/>
        <v>200</v>
      </c>
      <c r="AD22" s="38">
        <f t="shared" si="14"/>
        <v>0</v>
      </c>
      <c r="AE22" s="39">
        <f t="shared" si="14"/>
        <v>333</v>
      </c>
      <c r="AF22" s="39">
        <f t="shared" si="14"/>
        <v>533</v>
      </c>
    </row>
    <row r="23" spans="2:32" ht="23.1" customHeight="1" x14ac:dyDescent="0.25">
      <c r="B23" s="22" t="s">
        <v>50</v>
      </c>
      <c r="C23" s="49">
        <v>34</v>
      </c>
      <c r="D23" s="49">
        <v>12</v>
      </c>
      <c r="E23" s="49">
        <v>6</v>
      </c>
      <c r="F23" s="49">
        <v>9</v>
      </c>
      <c r="G23" s="49">
        <v>0</v>
      </c>
      <c r="H23" s="49">
        <v>1</v>
      </c>
      <c r="I23" s="49">
        <v>7</v>
      </c>
      <c r="J23" s="49">
        <v>0</v>
      </c>
      <c r="K23" s="49">
        <v>3</v>
      </c>
      <c r="L23" s="49">
        <v>1</v>
      </c>
      <c r="M23" s="49">
        <v>34</v>
      </c>
      <c r="N23" s="49">
        <v>0</v>
      </c>
      <c r="O23" s="15">
        <f t="shared" si="0"/>
        <v>73</v>
      </c>
      <c r="P23" s="15">
        <f t="shared" si="1"/>
        <v>107</v>
      </c>
      <c r="R23" s="37" t="s">
        <v>91</v>
      </c>
      <c r="S23" s="38">
        <f>MAX(S13:S18)</f>
        <v>142</v>
      </c>
      <c r="T23" s="38">
        <f t="shared" ref="T23:AF23" si="15">MAX(T13:T18)</f>
        <v>139</v>
      </c>
      <c r="U23" s="38">
        <f t="shared" si="15"/>
        <v>41</v>
      </c>
      <c r="V23" s="38">
        <f t="shared" si="15"/>
        <v>49</v>
      </c>
      <c r="W23" s="38">
        <f t="shared" si="15"/>
        <v>3</v>
      </c>
      <c r="X23" s="38">
        <f t="shared" si="15"/>
        <v>1</v>
      </c>
      <c r="Y23" s="38">
        <f t="shared" si="15"/>
        <v>35</v>
      </c>
      <c r="Z23" s="38">
        <f t="shared" si="15"/>
        <v>21</v>
      </c>
      <c r="AA23" s="38">
        <f t="shared" si="15"/>
        <v>13</v>
      </c>
      <c r="AB23" s="38">
        <f t="shared" si="15"/>
        <v>5</v>
      </c>
      <c r="AC23" s="38">
        <f t="shared" si="15"/>
        <v>132</v>
      </c>
      <c r="AD23" s="38">
        <f t="shared" si="15"/>
        <v>0</v>
      </c>
      <c r="AE23" s="39">
        <f t="shared" si="15"/>
        <v>341</v>
      </c>
      <c r="AF23" s="39">
        <f t="shared" si="15"/>
        <v>461</v>
      </c>
    </row>
    <row r="24" spans="2:32" ht="23.1" customHeight="1" x14ac:dyDescent="0.25">
      <c r="B24" s="22" t="s">
        <v>51</v>
      </c>
      <c r="C24" s="49">
        <v>51</v>
      </c>
      <c r="D24" s="49">
        <v>24</v>
      </c>
      <c r="E24" s="49">
        <v>10</v>
      </c>
      <c r="F24" s="49">
        <v>11</v>
      </c>
      <c r="G24" s="49">
        <v>1</v>
      </c>
      <c r="H24" s="49">
        <v>0</v>
      </c>
      <c r="I24" s="49">
        <v>6</v>
      </c>
      <c r="J24" s="49">
        <v>3</v>
      </c>
      <c r="K24" s="49">
        <v>5</v>
      </c>
      <c r="L24" s="49">
        <v>0</v>
      </c>
      <c r="M24" s="49">
        <v>33</v>
      </c>
      <c r="N24" s="49">
        <v>0</v>
      </c>
      <c r="O24" s="15">
        <f t="shared" si="0"/>
        <v>111</v>
      </c>
      <c r="P24" s="15">
        <f t="shared" si="1"/>
        <v>144</v>
      </c>
      <c r="R24" s="37" t="s">
        <v>92</v>
      </c>
      <c r="S24" s="38">
        <f>MAX(S19:S21)</f>
        <v>142</v>
      </c>
      <c r="T24" s="38">
        <f t="shared" ref="T24:AF24" si="16">MAX(T19:T21)</f>
        <v>148</v>
      </c>
      <c r="U24" s="38">
        <f t="shared" si="16"/>
        <v>56</v>
      </c>
      <c r="V24" s="38">
        <f t="shared" si="16"/>
        <v>82</v>
      </c>
      <c r="W24" s="38">
        <f t="shared" si="16"/>
        <v>4</v>
      </c>
      <c r="X24" s="38">
        <f t="shared" si="16"/>
        <v>1</v>
      </c>
      <c r="Y24" s="38">
        <f t="shared" si="16"/>
        <v>32</v>
      </c>
      <c r="Z24" s="38">
        <f t="shared" si="16"/>
        <v>17</v>
      </c>
      <c r="AA24" s="38">
        <f t="shared" si="16"/>
        <v>6</v>
      </c>
      <c r="AB24" s="38">
        <f t="shared" si="16"/>
        <v>5</v>
      </c>
      <c r="AC24" s="38">
        <f t="shared" si="16"/>
        <v>209</v>
      </c>
      <c r="AD24" s="38">
        <f t="shared" si="16"/>
        <v>0</v>
      </c>
      <c r="AE24" s="39">
        <f t="shared" si="16"/>
        <v>422</v>
      </c>
      <c r="AF24" s="39">
        <f t="shared" si="16"/>
        <v>631</v>
      </c>
    </row>
    <row r="25" spans="2:32" ht="23.1" customHeight="1" x14ac:dyDescent="0.25">
      <c r="B25" s="22" t="s">
        <v>52</v>
      </c>
      <c r="C25" s="49">
        <v>31</v>
      </c>
      <c r="D25" s="49">
        <v>4</v>
      </c>
      <c r="E25" s="49">
        <v>10</v>
      </c>
      <c r="F25" s="49">
        <v>11</v>
      </c>
      <c r="G25" s="49">
        <v>0</v>
      </c>
      <c r="H25" s="49">
        <v>0</v>
      </c>
      <c r="I25" s="49">
        <v>8</v>
      </c>
      <c r="J25" s="49">
        <v>1</v>
      </c>
      <c r="K25" s="49">
        <v>0</v>
      </c>
      <c r="L25" s="49">
        <v>1</v>
      </c>
      <c r="M25" s="49">
        <v>26</v>
      </c>
      <c r="N25" s="49">
        <v>0</v>
      </c>
      <c r="O25" s="15">
        <f t="shared" si="0"/>
        <v>66</v>
      </c>
      <c r="P25" s="15">
        <f t="shared" si="1"/>
        <v>92</v>
      </c>
      <c r="R25" s="36" t="s">
        <v>85</v>
      </c>
      <c r="S25" s="34">
        <f t="shared" ref="S25:AF25" si="17">SUM(S10:S12)</f>
        <v>468</v>
      </c>
      <c r="T25" s="16">
        <f t="shared" si="17"/>
        <v>192</v>
      </c>
      <c r="U25" s="16">
        <f t="shared" si="17"/>
        <v>56</v>
      </c>
      <c r="V25" s="16">
        <f t="shared" si="17"/>
        <v>116</v>
      </c>
      <c r="W25" s="16">
        <f t="shared" si="17"/>
        <v>5</v>
      </c>
      <c r="X25" s="16">
        <f t="shared" si="17"/>
        <v>2</v>
      </c>
      <c r="Y25" s="16">
        <f t="shared" si="17"/>
        <v>44</v>
      </c>
      <c r="Z25" s="16">
        <f t="shared" si="17"/>
        <v>9</v>
      </c>
      <c r="AA25" s="16">
        <f t="shared" si="17"/>
        <v>12</v>
      </c>
      <c r="AB25" s="16">
        <f t="shared" si="17"/>
        <v>2</v>
      </c>
      <c r="AC25" s="16">
        <f t="shared" si="17"/>
        <v>460</v>
      </c>
      <c r="AD25" s="16">
        <f t="shared" si="17"/>
        <v>0</v>
      </c>
      <c r="AE25" s="31">
        <f t="shared" si="17"/>
        <v>906</v>
      </c>
      <c r="AF25" s="31">
        <f t="shared" si="17"/>
        <v>1366</v>
      </c>
    </row>
    <row r="26" spans="2:32" ht="23.1" customHeight="1" x14ac:dyDescent="0.25">
      <c r="B26" s="22" t="s">
        <v>53</v>
      </c>
      <c r="C26" s="49">
        <v>31</v>
      </c>
      <c r="D26" s="49">
        <v>14</v>
      </c>
      <c r="E26" s="49">
        <v>1</v>
      </c>
      <c r="F26" s="49">
        <v>6</v>
      </c>
      <c r="G26" s="49">
        <v>0</v>
      </c>
      <c r="H26" s="49">
        <v>0</v>
      </c>
      <c r="I26" s="49">
        <v>5</v>
      </c>
      <c r="J26" s="49">
        <v>1</v>
      </c>
      <c r="K26" s="49">
        <v>3</v>
      </c>
      <c r="L26" s="49">
        <v>0</v>
      </c>
      <c r="M26" s="49">
        <v>16</v>
      </c>
      <c r="N26" s="49">
        <v>0</v>
      </c>
      <c r="O26" s="15">
        <f t="shared" si="0"/>
        <v>61</v>
      </c>
      <c r="P26" s="15">
        <f t="shared" si="1"/>
        <v>77</v>
      </c>
      <c r="R26" s="27" t="s">
        <v>86</v>
      </c>
      <c r="S26" s="16">
        <f t="shared" ref="S26:AF26" si="18">SUM(S13:S18)</f>
        <v>561</v>
      </c>
      <c r="T26" s="16">
        <f t="shared" si="18"/>
        <v>545</v>
      </c>
      <c r="U26" s="16">
        <f t="shared" si="18"/>
        <v>170</v>
      </c>
      <c r="V26" s="16">
        <f t="shared" si="18"/>
        <v>243</v>
      </c>
      <c r="W26" s="16">
        <f t="shared" si="18"/>
        <v>6</v>
      </c>
      <c r="X26" s="16">
        <f t="shared" si="18"/>
        <v>2</v>
      </c>
      <c r="Y26" s="16">
        <f t="shared" si="18"/>
        <v>140</v>
      </c>
      <c r="Z26" s="16">
        <f t="shared" si="18"/>
        <v>57</v>
      </c>
      <c r="AA26" s="16">
        <f t="shared" si="18"/>
        <v>47</v>
      </c>
      <c r="AB26" s="16">
        <f t="shared" si="18"/>
        <v>16</v>
      </c>
      <c r="AC26" s="16">
        <f t="shared" si="18"/>
        <v>618</v>
      </c>
      <c r="AD26" s="16">
        <f t="shared" si="18"/>
        <v>0</v>
      </c>
      <c r="AE26" s="31">
        <f t="shared" si="18"/>
        <v>1787</v>
      </c>
      <c r="AF26" s="31">
        <f t="shared" si="18"/>
        <v>2405</v>
      </c>
    </row>
    <row r="27" spans="2:32" ht="23.1" customHeight="1" x14ac:dyDescent="0.25">
      <c r="B27" s="22" t="s">
        <v>54</v>
      </c>
      <c r="C27" s="49">
        <v>30</v>
      </c>
      <c r="D27" s="49">
        <v>18</v>
      </c>
      <c r="E27" s="49">
        <v>5</v>
      </c>
      <c r="F27" s="49">
        <v>13</v>
      </c>
      <c r="G27" s="49">
        <v>0</v>
      </c>
      <c r="H27" s="49">
        <v>0</v>
      </c>
      <c r="I27" s="49">
        <v>4</v>
      </c>
      <c r="J27" s="49">
        <v>0</v>
      </c>
      <c r="K27" s="49">
        <v>0</v>
      </c>
      <c r="L27" s="49">
        <v>0</v>
      </c>
      <c r="M27" s="49">
        <v>28</v>
      </c>
      <c r="N27" s="49">
        <v>0</v>
      </c>
      <c r="O27" s="15">
        <f t="shared" si="0"/>
        <v>70</v>
      </c>
      <c r="P27" s="15">
        <f t="shared" si="1"/>
        <v>98</v>
      </c>
      <c r="R27" s="28" t="s">
        <v>87</v>
      </c>
      <c r="S27" s="16">
        <f t="shared" ref="S27:AF27" si="19">SUM(S19:S21)</f>
        <v>354</v>
      </c>
      <c r="T27" s="16">
        <f t="shared" si="19"/>
        <v>366</v>
      </c>
      <c r="U27" s="16">
        <f t="shared" si="19"/>
        <v>149</v>
      </c>
      <c r="V27" s="16">
        <f t="shared" si="19"/>
        <v>176</v>
      </c>
      <c r="W27" s="16">
        <f t="shared" si="19"/>
        <v>9</v>
      </c>
      <c r="X27" s="16">
        <f t="shared" si="19"/>
        <v>1</v>
      </c>
      <c r="Y27" s="16">
        <f t="shared" si="19"/>
        <v>71</v>
      </c>
      <c r="Z27" s="16">
        <f t="shared" si="19"/>
        <v>39</v>
      </c>
      <c r="AA27" s="16">
        <f t="shared" si="19"/>
        <v>16</v>
      </c>
      <c r="AB27" s="16">
        <f t="shared" si="19"/>
        <v>5</v>
      </c>
      <c r="AC27" s="16">
        <f t="shared" si="19"/>
        <v>561</v>
      </c>
      <c r="AD27" s="16">
        <f t="shared" si="19"/>
        <v>0</v>
      </c>
      <c r="AE27" s="31">
        <f t="shared" si="19"/>
        <v>1186</v>
      </c>
      <c r="AF27" s="31">
        <f t="shared" si="19"/>
        <v>1747</v>
      </c>
    </row>
    <row r="28" spans="2:32" ht="23.1" customHeight="1" x14ac:dyDescent="0.25">
      <c r="B28" s="22" t="s">
        <v>55</v>
      </c>
      <c r="C28" s="49">
        <v>26</v>
      </c>
      <c r="D28" s="49">
        <v>13</v>
      </c>
      <c r="E28" s="49">
        <v>4</v>
      </c>
      <c r="F28" s="49">
        <v>8</v>
      </c>
      <c r="G28" s="49">
        <v>0</v>
      </c>
      <c r="H28" s="49">
        <v>0</v>
      </c>
      <c r="I28" s="49">
        <v>6</v>
      </c>
      <c r="J28" s="49">
        <v>1</v>
      </c>
      <c r="K28" s="49">
        <v>3</v>
      </c>
      <c r="L28" s="49">
        <v>0</v>
      </c>
      <c r="M28" s="49">
        <v>28</v>
      </c>
      <c r="N28" s="49">
        <v>0</v>
      </c>
      <c r="O28" s="15">
        <f t="shared" si="0"/>
        <v>61</v>
      </c>
      <c r="P28" s="15">
        <f t="shared" si="1"/>
        <v>89</v>
      </c>
      <c r="R28" s="5" t="s">
        <v>17</v>
      </c>
      <c r="S28" s="16">
        <f t="shared" ref="S28:AF28" si="20">SUM(S10:S21)</f>
        <v>1383</v>
      </c>
      <c r="T28" s="16">
        <f t="shared" si="20"/>
        <v>1103</v>
      </c>
      <c r="U28" s="16">
        <f t="shared" si="20"/>
        <v>375</v>
      </c>
      <c r="V28" s="16">
        <f t="shared" si="20"/>
        <v>535</v>
      </c>
      <c r="W28" s="16">
        <f t="shared" si="20"/>
        <v>20</v>
      </c>
      <c r="X28" s="16">
        <f t="shared" si="20"/>
        <v>5</v>
      </c>
      <c r="Y28" s="16">
        <f t="shared" si="20"/>
        <v>255</v>
      </c>
      <c r="Z28" s="16">
        <f t="shared" si="20"/>
        <v>105</v>
      </c>
      <c r="AA28" s="16">
        <f t="shared" si="20"/>
        <v>75</v>
      </c>
      <c r="AB28" s="16">
        <f t="shared" si="20"/>
        <v>23</v>
      </c>
      <c r="AC28" s="16">
        <f t="shared" si="20"/>
        <v>1639</v>
      </c>
      <c r="AD28" s="16">
        <f t="shared" si="20"/>
        <v>0</v>
      </c>
      <c r="AE28" s="31">
        <f t="shared" si="20"/>
        <v>3879</v>
      </c>
      <c r="AF28" s="31">
        <f t="shared" si="20"/>
        <v>5518</v>
      </c>
    </row>
    <row r="29" spans="2:32" ht="23.1" customHeight="1" x14ac:dyDescent="0.25">
      <c r="B29" s="22" t="s">
        <v>56</v>
      </c>
      <c r="C29" s="49">
        <v>16</v>
      </c>
      <c r="D29" s="49">
        <v>9</v>
      </c>
      <c r="E29" s="49">
        <v>7</v>
      </c>
      <c r="F29" s="49">
        <v>6</v>
      </c>
      <c r="G29" s="49">
        <v>0</v>
      </c>
      <c r="H29" s="49">
        <v>0</v>
      </c>
      <c r="I29" s="49">
        <v>3</v>
      </c>
      <c r="J29" s="49">
        <v>2</v>
      </c>
      <c r="K29" s="49">
        <v>0</v>
      </c>
      <c r="L29" s="49">
        <v>2</v>
      </c>
      <c r="M29" s="49">
        <v>28</v>
      </c>
      <c r="N29" s="49">
        <v>0</v>
      </c>
      <c r="O29" s="15">
        <f t="shared" si="0"/>
        <v>45</v>
      </c>
      <c r="P29" s="15">
        <f t="shared" si="1"/>
        <v>73</v>
      </c>
      <c r="R29"/>
      <c r="S29" s="20"/>
      <c r="T29" s="19"/>
    </row>
    <row r="30" spans="2:32" ht="23.1" customHeight="1" x14ac:dyDescent="0.25">
      <c r="B30" s="22" t="s">
        <v>57</v>
      </c>
      <c r="C30" s="49">
        <v>15</v>
      </c>
      <c r="D30" s="49">
        <v>24</v>
      </c>
      <c r="E30" s="49">
        <v>5</v>
      </c>
      <c r="F30" s="49">
        <v>10</v>
      </c>
      <c r="G30" s="49">
        <v>0</v>
      </c>
      <c r="H30" s="49">
        <v>0</v>
      </c>
      <c r="I30" s="49">
        <v>6</v>
      </c>
      <c r="J30" s="49">
        <v>3</v>
      </c>
      <c r="K30" s="49">
        <v>1</v>
      </c>
      <c r="L30" s="49">
        <v>1</v>
      </c>
      <c r="M30" s="49">
        <v>32</v>
      </c>
      <c r="N30" s="49">
        <v>0</v>
      </c>
      <c r="O30" s="15">
        <f t="shared" si="0"/>
        <v>65</v>
      </c>
      <c r="P30" s="15">
        <f t="shared" si="1"/>
        <v>97</v>
      </c>
    </row>
    <row r="31" spans="2:32" ht="23.1" customHeight="1" x14ac:dyDescent="0.25">
      <c r="B31" s="23" t="s">
        <v>58</v>
      </c>
      <c r="C31" s="49">
        <v>16</v>
      </c>
      <c r="D31" s="49">
        <v>24</v>
      </c>
      <c r="E31" s="49">
        <v>7</v>
      </c>
      <c r="F31" s="49">
        <v>13</v>
      </c>
      <c r="G31" s="49">
        <v>0</v>
      </c>
      <c r="H31" s="49">
        <v>0</v>
      </c>
      <c r="I31" s="49">
        <v>4</v>
      </c>
      <c r="J31" s="49">
        <v>3</v>
      </c>
      <c r="K31" s="49">
        <v>0</v>
      </c>
      <c r="L31" s="49">
        <v>0</v>
      </c>
      <c r="M31" s="49">
        <v>34</v>
      </c>
      <c r="N31" s="49">
        <v>0</v>
      </c>
      <c r="O31" s="15">
        <f t="shared" si="0"/>
        <v>67</v>
      </c>
      <c r="P31" s="15">
        <f t="shared" si="1"/>
        <v>101</v>
      </c>
    </row>
    <row r="32" spans="2:32" ht="23.1" customHeight="1" x14ac:dyDescent="0.25">
      <c r="B32" s="23" t="s">
        <v>59</v>
      </c>
      <c r="C32" s="49">
        <v>19</v>
      </c>
      <c r="D32" s="49">
        <v>48</v>
      </c>
      <c r="E32" s="49">
        <v>8</v>
      </c>
      <c r="F32" s="49">
        <v>9</v>
      </c>
      <c r="G32" s="49">
        <v>0</v>
      </c>
      <c r="H32" s="49">
        <v>0</v>
      </c>
      <c r="I32" s="49">
        <v>10</v>
      </c>
      <c r="J32" s="49">
        <v>4</v>
      </c>
      <c r="K32" s="49">
        <v>2</v>
      </c>
      <c r="L32" s="49">
        <v>0</v>
      </c>
      <c r="M32" s="49">
        <v>34</v>
      </c>
      <c r="N32" s="49">
        <v>0</v>
      </c>
      <c r="O32" s="15">
        <f t="shared" si="0"/>
        <v>100</v>
      </c>
      <c r="P32" s="15">
        <f t="shared" si="1"/>
        <v>134</v>
      </c>
    </row>
    <row r="33" spans="2:20" ht="23.1" customHeight="1" x14ac:dyDescent="0.25">
      <c r="B33" s="22" t="s">
        <v>60</v>
      </c>
      <c r="C33" s="49">
        <v>16</v>
      </c>
      <c r="D33" s="49">
        <v>43</v>
      </c>
      <c r="E33" s="49">
        <v>9</v>
      </c>
      <c r="F33" s="49">
        <v>8</v>
      </c>
      <c r="G33" s="49">
        <v>0</v>
      </c>
      <c r="H33" s="49">
        <v>0</v>
      </c>
      <c r="I33" s="49">
        <v>7</v>
      </c>
      <c r="J33" s="49">
        <v>2</v>
      </c>
      <c r="K33" s="49">
        <v>0</v>
      </c>
      <c r="L33" s="49">
        <v>0</v>
      </c>
      <c r="M33" s="49">
        <v>32</v>
      </c>
      <c r="N33" s="49">
        <v>0</v>
      </c>
      <c r="O33" s="15">
        <f t="shared" si="0"/>
        <v>85</v>
      </c>
      <c r="P33" s="15">
        <f t="shared" si="1"/>
        <v>117</v>
      </c>
    </row>
    <row r="34" spans="2:20" ht="23.1" customHeight="1" x14ac:dyDescent="0.25">
      <c r="B34" s="23" t="s">
        <v>61</v>
      </c>
      <c r="C34" s="49">
        <v>20</v>
      </c>
      <c r="D34" s="49">
        <v>25</v>
      </c>
      <c r="E34" s="49">
        <v>7</v>
      </c>
      <c r="F34" s="49">
        <v>18</v>
      </c>
      <c r="G34" s="49">
        <v>0</v>
      </c>
      <c r="H34" s="49">
        <v>0</v>
      </c>
      <c r="I34" s="49">
        <v>8</v>
      </c>
      <c r="J34" s="49">
        <v>0</v>
      </c>
      <c r="K34" s="49">
        <v>1</v>
      </c>
      <c r="L34" s="49">
        <v>1</v>
      </c>
      <c r="M34" s="49">
        <v>33</v>
      </c>
      <c r="N34" s="49">
        <v>0</v>
      </c>
      <c r="O34" s="15">
        <f t="shared" si="0"/>
        <v>80</v>
      </c>
      <c r="P34" s="15">
        <f t="shared" si="1"/>
        <v>113</v>
      </c>
    </row>
    <row r="35" spans="2:20" ht="23.1" customHeight="1" x14ac:dyDescent="0.25">
      <c r="B35" s="23" t="s">
        <v>62</v>
      </c>
      <c r="C35" s="49">
        <v>9</v>
      </c>
      <c r="D35" s="49">
        <v>19</v>
      </c>
      <c r="E35" s="49">
        <v>3</v>
      </c>
      <c r="F35" s="49">
        <v>10</v>
      </c>
      <c r="G35" s="49">
        <v>0</v>
      </c>
      <c r="H35" s="49">
        <v>0</v>
      </c>
      <c r="I35" s="49">
        <v>7</v>
      </c>
      <c r="J35" s="49">
        <v>3</v>
      </c>
      <c r="K35" s="49">
        <v>2</v>
      </c>
      <c r="L35" s="49">
        <v>0</v>
      </c>
      <c r="M35" s="49">
        <v>14</v>
      </c>
      <c r="N35" s="49">
        <v>0</v>
      </c>
      <c r="O35" s="15">
        <f t="shared" si="0"/>
        <v>53</v>
      </c>
      <c r="P35" s="15">
        <f t="shared" si="1"/>
        <v>67</v>
      </c>
    </row>
    <row r="36" spans="2:20" ht="23.1" customHeight="1" x14ac:dyDescent="0.25">
      <c r="B36" s="23" t="s">
        <v>63</v>
      </c>
      <c r="C36" s="49">
        <v>42</v>
      </c>
      <c r="D36" s="49">
        <v>11</v>
      </c>
      <c r="E36" s="49">
        <v>5</v>
      </c>
      <c r="F36" s="49">
        <v>4</v>
      </c>
      <c r="G36" s="49">
        <v>0</v>
      </c>
      <c r="H36" s="49">
        <v>0</v>
      </c>
      <c r="I36" s="49">
        <v>9</v>
      </c>
      <c r="J36" s="49">
        <v>0</v>
      </c>
      <c r="K36" s="49">
        <v>1</v>
      </c>
      <c r="L36" s="49">
        <v>1</v>
      </c>
      <c r="M36" s="49">
        <v>7</v>
      </c>
      <c r="N36" s="49">
        <v>0</v>
      </c>
      <c r="O36" s="15">
        <f t="shared" si="0"/>
        <v>73</v>
      </c>
      <c r="P36" s="15">
        <f t="shared" si="1"/>
        <v>80</v>
      </c>
    </row>
    <row r="37" spans="2:20" ht="23.1" customHeight="1" x14ac:dyDescent="0.25">
      <c r="B37" s="22" t="s">
        <v>64</v>
      </c>
      <c r="C37" s="49">
        <v>13</v>
      </c>
      <c r="D37" s="49">
        <v>37</v>
      </c>
      <c r="E37" s="49">
        <v>7</v>
      </c>
      <c r="F37" s="49">
        <v>9</v>
      </c>
      <c r="G37" s="49">
        <v>0</v>
      </c>
      <c r="H37" s="49">
        <v>0</v>
      </c>
      <c r="I37" s="49">
        <v>11</v>
      </c>
      <c r="J37" s="49">
        <v>3</v>
      </c>
      <c r="K37" s="49">
        <v>2</v>
      </c>
      <c r="L37" s="49">
        <v>1</v>
      </c>
      <c r="M37" s="49">
        <v>15</v>
      </c>
      <c r="N37" s="49">
        <v>0</v>
      </c>
      <c r="O37" s="15">
        <f t="shared" si="0"/>
        <v>83</v>
      </c>
      <c r="P37" s="15">
        <f t="shared" si="1"/>
        <v>98</v>
      </c>
    </row>
    <row r="38" spans="2:20" ht="23.1" customHeight="1" x14ac:dyDescent="0.25">
      <c r="B38" s="23" t="s">
        <v>65</v>
      </c>
      <c r="C38" s="49">
        <v>8</v>
      </c>
      <c r="D38" s="49">
        <v>31</v>
      </c>
      <c r="E38" s="49">
        <v>8</v>
      </c>
      <c r="F38" s="49">
        <v>11</v>
      </c>
      <c r="G38" s="49">
        <v>0</v>
      </c>
      <c r="H38" s="49">
        <v>0</v>
      </c>
      <c r="I38" s="49">
        <v>3</v>
      </c>
      <c r="J38" s="49">
        <v>0</v>
      </c>
      <c r="K38" s="49">
        <v>3</v>
      </c>
      <c r="L38" s="49">
        <v>0</v>
      </c>
      <c r="M38" s="49">
        <v>15</v>
      </c>
      <c r="N38" s="49">
        <v>0</v>
      </c>
      <c r="O38" s="15">
        <f t="shared" si="0"/>
        <v>64</v>
      </c>
      <c r="P38" s="15">
        <f t="shared" si="1"/>
        <v>79</v>
      </c>
    </row>
    <row r="39" spans="2:20" ht="23.1" customHeight="1" x14ac:dyDescent="0.25">
      <c r="B39" s="23" t="s">
        <v>66</v>
      </c>
      <c r="C39" s="49">
        <v>12</v>
      </c>
      <c r="D39" s="49">
        <v>21</v>
      </c>
      <c r="E39" s="49">
        <v>4</v>
      </c>
      <c r="F39" s="49">
        <v>7</v>
      </c>
      <c r="G39" s="49">
        <v>1</v>
      </c>
      <c r="H39" s="49">
        <v>1</v>
      </c>
      <c r="I39" s="49">
        <v>5</v>
      </c>
      <c r="J39" s="49">
        <v>4</v>
      </c>
      <c r="K39" s="49">
        <v>3</v>
      </c>
      <c r="L39" s="49">
        <v>3</v>
      </c>
      <c r="M39" s="49">
        <v>16</v>
      </c>
      <c r="N39" s="49">
        <v>0</v>
      </c>
      <c r="O39" s="15">
        <f t="shared" si="0"/>
        <v>61</v>
      </c>
      <c r="P39" s="15">
        <f t="shared" si="1"/>
        <v>77</v>
      </c>
    </row>
    <row r="40" spans="2:20" ht="23.1" customHeight="1" x14ac:dyDescent="0.25">
      <c r="B40" s="23" t="s">
        <v>67</v>
      </c>
      <c r="C40" s="49">
        <v>18</v>
      </c>
      <c r="D40" s="49">
        <v>28</v>
      </c>
      <c r="E40" s="49">
        <v>6</v>
      </c>
      <c r="F40" s="49">
        <v>8</v>
      </c>
      <c r="G40" s="49">
        <v>0</v>
      </c>
      <c r="H40" s="49">
        <v>0</v>
      </c>
      <c r="I40" s="49">
        <v>4</v>
      </c>
      <c r="J40" s="49">
        <v>1</v>
      </c>
      <c r="K40" s="49">
        <v>4</v>
      </c>
      <c r="L40" s="49">
        <v>0</v>
      </c>
      <c r="M40" s="49">
        <v>15</v>
      </c>
      <c r="N40" s="49">
        <v>0</v>
      </c>
      <c r="O40" s="15">
        <f t="shared" si="0"/>
        <v>69</v>
      </c>
      <c r="P40" s="15">
        <f t="shared" si="1"/>
        <v>84</v>
      </c>
    </row>
    <row r="41" spans="2:20" ht="23.1" customHeight="1" x14ac:dyDescent="0.25">
      <c r="B41" s="22" t="s">
        <v>68</v>
      </c>
      <c r="C41" s="49">
        <v>32</v>
      </c>
      <c r="D41" s="49">
        <v>27</v>
      </c>
      <c r="E41" s="49">
        <v>9</v>
      </c>
      <c r="F41" s="49">
        <v>12</v>
      </c>
      <c r="G41" s="49">
        <v>0</v>
      </c>
      <c r="H41" s="49">
        <v>0</v>
      </c>
      <c r="I41" s="49">
        <v>9</v>
      </c>
      <c r="J41" s="49">
        <v>4</v>
      </c>
      <c r="K41" s="49">
        <v>0</v>
      </c>
      <c r="L41" s="49">
        <v>0</v>
      </c>
      <c r="M41" s="49">
        <v>22</v>
      </c>
      <c r="N41" s="49">
        <v>0</v>
      </c>
      <c r="O41" s="15">
        <f t="shared" si="0"/>
        <v>93</v>
      </c>
      <c r="P41" s="15">
        <f t="shared" si="1"/>
        <v>115</v>
      </c>
    </row>
    <row r="42" spans="2:20" ht="23.1" customHeight="1" x14ac:dyDescent="0.25">
      <c r="B42" s="23" t="s">
        <v>69</v>
      </c>
      <c r="C42" s="49">
        <v>30</v>
      </c>
      <c r="D42" s="49">
        <v>24</v>
      </c>
      <c r="E42" s="49">
        <v>7</v>
      </c>
      <c r="F42" s="49">
        <v>13</v>
      </c>
      <c r="G42" s="49">
        <v>2</v>
      </c>
      <c r="H42" s="49">
        <v>0</v>
      </c>
      <c r="I42" s="49">
        <v>7</v>
      </c>
      <c r="J42" s="49">
        <v>5</v>
      </c>
      <c r="K42" s="49">
        <v>3</v>
      </c>
      <c r="L42" s="49">
        <v>1</v>
      </c>
      <c r="M42" s="49">
        <v>26</v>
      </c>
      <c r="N42" s="49">
        <v>0</v>
      </c>
      <c r="O42" s="15">
        <f t="shared" si="0"/>
        <v>92</v>
      </c>
      <c r="P42" s="15">
        <f t="shared" si="1"/>
        <v>118</v>
      </c>
    </row>
    <row r="43" spans="2:20" ht="23.1" customHeight="1" x14ac:dyDescent="0.25">
      <c r="B43" s="22" t="s">
        <v>70</v>
      </c>
      <c r="C43" s="49">
        <v>20</v>
      </c>
      <c r="D43" s="49">
        <v>21</v>
      </c>
      <c r="E43" s="49">
        <v>13</v>
      </c>
      <c r="F43" s="49">
        <v>18</v>
      </c>
      <c r="G43" s="49">
        <v>0</v>
      </c>
      <c r="H43" s="49">
        <v>0</v>
      </c>
      <c r="I43" s="49">
        <v>2</v>
      </c>
      <c r="J43" s="49">
        <v>6</v>
      </c>
      <c r="K43" s="49">
        <v>4</v>
      </c>
      <c r="L43" s="49">
        <v>1</v>
      </c>
      <c r="M43" s="49">
        <v>33</v>
      </c>
      <c r="N43" s="49">
        <v>0</v>
      </c>
      <c r="O43" s="15">
        <f t="shared" si="0"/>
        <v>85</v>
      </c>
      <c r="P43" s="15">
        <f t="shared" si="1"/>
        <v>118</v>
      </c>
    </row>
    <row r="44" spans="2:20" ht="23.1" customHeight="1" x14ac:dyDescent="0.25">
      <c r="B44" s="24" t="s">
        <v>71</v>
      </c>
      <c r="C44" s="49">
        <v>26</v>
      </c>
      <c r="D44" s="49">
        <v>19</v>
      </c>
      <c r="E44" s="49">
        <v>14</v>
      </c>
      <c r="F44" s="49">
        <v>12</v>
      </c>
      <c r="G44" s="49">
        <v>0</v>
      </c>
      <c r="H44" s="49">
        <v>0</v>
      </c>
      <c r="I44" s="49">
        <v>5</v>
      </c>
      <c r="J44" s="49">
        <v>5</v>
      </c>
      <c r="K44" s="49">
        <v>2</v>
      </c>
      <c r="L44" s="49">
        <v>0</v>
      </c>
      <c r="M44" s="49">
        <v>29</v>
      </c>
      <c r="N44" s="49">
        <v>0</v>
      </c>
      <c r="O44" s="15">
        <f t="shared" si="0"/>
        <v>83</v>
      </c>
      <c r="P44" s="15">
        <f t="shared" si="1"/>
        <v>112</v>
      </c>
    </row>
    <row r="45" spans="2:20" ht="23.1" customHeight="1" x14ac:dyDescent="0.25">
      <c r="B45" s="22" t="s">
        <v>72</v>
      </c>
      <c r="C45" s="49">
        <v>20</v>
      </c>
      <c r="D45" s="49">
        <v>34</v>
      </c>
      <c r="E45" s="49">
        <v>7</v>
      </c>
      <c r="F45" s="49">
        <v>6</v>
      </c>
      <c r="G45" s="49">
        <v>1</v>
      </c>
      <c r="H45" s="49">
        <v>0</v>
      </c>
      <c r="I45" s="49">
        <v>1</v>
      </c>
      <c r="J45" s="49">
        <v>5</v>
      </c>
      <c r="K45" s="49">
        <v>4</v>
      </c>
      <c r="L45" s="49">
        <v>3</v>
      </c>
      <c r="M45" s="49">
        <v>32</v>
      </c>
      <c r="N45" s="49">
        <v>0</v>
      </c>
      <c r="O45" s="15">
        <f t="shared" si="0"/>
        <v>81</v>
      </c>
      <c r="P45" s="15">
        <f t="shared" si="1"/>
        <v>113</v>
      </c>
    </row>
    <row r="46" spans="2:20" ht="23.1" customHeight="1" x14ac:dyDescent="0.25">
      <c r="B46" s="23" t="s">
        <v>73</v>
      </c>
      <c r="C46" s="49">
        <v>22</v>
      </c>
      <c r="D46" s="49">
        <v>26</v>
      </c>
      <c r="E46" s="49">
        <v>5</v>
      </c>
      <c r="F46" s="49">
        <v>7</v>
      </c>
      <c r="G46" s="49">
        <v>0</v>
      </c>
      <c r="H46" s="49">
        <v>0</v>
      </c>
      <c r="I46" s="49">
        <v>4</v>
      </c>
      <c r="J46" s="49">
        <v>6</v>
      </c>
      <c r="K46" s="49">
        <v>2</v>
      </c>
      <c r="L46" s="49">
        <v>0</v>
      </c>
      <c r="M46" s="49">
        <v>35</v>
      </c>
      <c r="N46" s="49">
        <v>0</v>
      </c>
      <c r="O46" s="15">
        <f t="shared" si="0"/>
        <v>72</v>
      </c>
      <c r="P46" s="15">
        <f t="shared" si="1"/>
        <v>107</v>
      </c>
      <c r="R46" s="8"/>
      <c r="T46"/>
    </row>
    <row r="47" spans="2:20" ht="23.1" customHeight="1" x14ac:dyDescent="0.25">
      <c r="B47" s="23" t="s">
        <v>74</v>
      </c>
      <c r="C47" s="49">
        <v>18</v>
      </c>
      <c r="D47" s="49">
        <v>16</v>
      </c>
      <c r="E47" s="49">
        <v>8</v>
      </c>
      <c r="F47" s="49">
        <v>12</v>
      </c>
      <c r="G47" s="49">
        <v>0</v>
      </c>
      <c r="H47" s="49">
        <v>0</v>
      </c>
      <c r="I47" s="49">
        <v>1</v>
      </c>
      <c r="J47" s="49">
        <v>1</v>
      </c>
      <c r="K47" s="49">
        <v>1</v>
      </c>
      <c r="L47" s="49">
        <v>0</v>
      </c>
      <c r="M47" s="49">
        <v>44</v>
      </c>
      <c r="N47" s="49">
        <v>0</v>
      </c>
      <c r="O47" s="15">
        <f t="shared" si="0"/>
        <v>57</v>
      </c>
      <c r="P47" s="15">
        <f t="shared" si="1"/>
        <v>101</v>
      </c>
      <c r="R47" s="8"/>
      <c r="T47"/>
    </row>
    <row r="48" spans="2:20" ht="23.1" customHeight="1" x14ac:dyDescent="0.25">
      <c r="B48" s="23" t="s">
        <v>75</v>
      </c>
      <c r="C48" s="49">
        <v>35</v>
      </c>
      <c r="D48" s="49">
        <v>51</v>
      </c>
      <c r="E48" s="49">
        <v>19</v>
      </c>
      <c r="F48" s="49">
        <v>19</v>
      </c>
      <c r="G48" s="49">
        <v>1</v>
      </c>
      <c r="H48" s="49">
        <v>0</v>
      </c>
      <c r="I48" s="49">
        <v>3</v>
      </c>
      <c r="J48" s="49">
        <v>1</v>
      </c>
      <c r="K48" s="49">
        <v>0</v>
      </c>
      <c r="L48" s="49">
        <v>2</v>
      </c>
      <c r="M48" s="49">
        <v>56</v>
      </c>
      <c r="N48" s="49">
        <v>0</v>
      </c>
      <c r="O48" s="15">
        <f t="shared" si="0"/>
        <v>131</v>
      </c>
      <c r="P48" s="15">
        <f t="shared" si="1"/>
        <v>187</v>
      </c>
      <c r="R48" s="8"/>
      <c r="T48"/>
    </row>
    <row r="49" spans="2:20" ht="23.1" customHeight="1" x14ac:dyDescent="0.25">
      <c r="B49" s="22" t="s">
        <v>76</v>
      </c>
      <c r="C49" s="49">
        <v>36</v>
      </c>
      <c r="D49" s="49">
        <v>55</v>
      </c>
      <c r="E49" s="49">
        <v>16</v>
      </c>
      <c r="F49" s="49">
        <v>15</v>
      </c>
      <c r="G49" s="49">
        <v>0</v>
      </c>
      <c r="H49" s="49">
        <v>1</v>
      </c>
      <c r="I49" s="49">
        <v>7</v>
      </c>
      <c r="J49" s="49">
        <v>5</v>
      </c>
      <c r="K49" s="49">
        <v>3</v>
      </c>
      <c r="L49" s="49">
        <v>3</v>
      </c>
      <c r="M49" s="49">
        <v>71</v>
      </c>
      <c r="N49" s="49">
        <v>0</v>
      </c>
      <c r="O49" s="15">
        <f t="shared" si="0"/>
        <v>141</v>
      </c>
      <c r="P49" s="15">
        <f t="shared" si="1"/>
        <v>212</v>
      </c>
      <c r="R49" s="8"/>
      <c r="T49"/>
    </row>
    <row r="50" spans="2:20" ht="23.1" customHeight="1" x14ac:dyDescent="0.25">
      <c r="B50" s="23" t="s">
        <v>77</v>
      </c>
      <c r="C50" s="49">
        <v>32</v>
      </c>
      <c r="D50" s="49">
        <v>25</v>
      </c>
      <c r="E50" s="49">
        <v>6</v>
      </c>
      <c r="F50" s="49">
        <v>9</v>
      </c>
      <c r="G50" s="49">
        <v>1</v>
      </c>
      <c r="H50" s="49">
        <v>0</v>
      </c>
      <c r="I50" s="49">
        <v>11</v>
      </c>
      <c r="J50" s="49">
        <v>0</v>
      </c>
      <c r="K50" s="49">
        <v>0</v>
      </c>
      <c r="L50" s="49">
        <v>0</v>
      </c>
      <c r="M50" s="49">
        <v>43</v>
      </c>
      <c r="N50" s="49">
        <v>0</v>
      </c>
      <c r="O50" s="15">
        <f t="shared" si="0"/>
        <v>84</v>
      </c>
      <c r="P50" s="15">
        <f t="shared" si="1"/>
        <v>127</v>
      </c>
      <c r="R50" s="8"/>
      <c r="T50"/>
    </row>
    <row r="51" spans="2:20" ht="23.1" customHeight="1" x14ac:dyDescent="0.25">
      <c r="B51" s="23" t="s">
        <v>78</v>
      </c>
      <c r="C51" s="49">
        <v>34</v>
      </c>
      <c r="D51" s="49">
        <v>18</v>
      </c>
      <c r="E51" s="49">
        <v>11</v>
      </c>
      <c r="F51" s="49">
        <v>10</v>
      </c>
      <c r="G51" s="49">
        <v>2</v>
      </c>
      <c r="H51" s="49">
        <v>0</v>
      </c>
      <c r="I51" s="49">
        <v>11</v>
      </c>
      <c r="J51" s="49">
        <v>4</v>
      </c>
      <c r="K51" s="49">
        <v>2</v>
      </c>
      <c r="L51" s="49">
        <v>0</v>
      </c>
      <c r="M51" s="49">
        <v>42</v>
      </c>
      <c r="N51" s="49">
        <v>0</v>
      </c>
      <c r="O51" s="15">
        <f t="shared" si="0"/>
        <v>92</v>
      </c>
      <c r="P51" s="15">
        <f t="shared" si="1"/>
        <v>134</v>
      </c>
      <c r="R51" s="8"/>
      <c r="T51"/>
    </row>
    <row r="52" spans="2:20" ht="23.1" customHeight="1" x14ac:dyDescent="0.25">
      <c r="B52" s="23" t="s">
        <v>79</v>
      </c>
      <c r="C52" s="49">
        <v>50</v>
      </c>
      <c r="D52" s="49">
        <v>18</v>
      </c>
      <c r="E52" s="49">
        <v>20</v>
      </c>
      <c r="F52" s="49">
        <v>10</v>
      </c>
      <c r="G52" s="49">
        <v>0</v>
      </c>
      <c r="H52" s="49">
        <v>0</v>
      </c>
      <c r="I52" s="49">
        <v>4</v>
      </c>
      <c r="J52" s="49">
        <v>2</v>
      </c>
      <c r="K52" s="49">
        <v>0</v>
      </c>
      <c r="L52" s="49">
        <v>0</v>
      </c>
      <c r="M52" s="49">
        <v>35</v>
      </c>
      <c r="N52" s="49">
        <v>0</v>
      </c>
      <c r="O52" s="15">
        <f t="shared" si="0"/>
        <v>104</v>
      </c>
      <c r="P52" s="15">
        <f t="shared" si="1"/>
        <v>139</v>
      </c>
      <c r="R52" s="8"/>
      <c r="T52"/>
    </row>
    <row r="53" spans="2:20" ht="23.1" customHeight="1" x14ac:dyDescent="0.25">
      <c r="B53" s="22" t="s">
        <v>80</v>
      </c>
      <c r="C53" s="49">
        <v>26</v>
      </c>
      <c r="D53" s="49">
        <v>25</v>
      </c>
      <c r="E53" s="49">
        <v>8</v>
      </c>
      <c r="F53" s="49">
        <v>12</v>
      </c>
      <c r="G53" s="49">
        <v>1</v>
      </c>
      <c r="H53" s="49">
        <v>0</v>
      </c>
      <c r="I53" s="49">
        <v>6</v>
      </c>
      <c r="J53" s="49">
        <v>3</v>
      </c>
      <c r="K53" s="49">
        <v>2</v>
      </c>
      <c r="L53" s="49">
        <v>0</v>
      </c>
      <c r="M53" s="49">
        <v>26</v>
      </c>
      <c r="N53" s="49">
        <v>0</v>
      </c>
      <c r="O53" s="15">
        <f t="shared" si="0"/>
        <v>83</v>
      </c>
      <c r="P53" s="15">
        <f t="shared" si="1"/>
        <v>109</v>
      </c>
      <c r="R53" s="8"/>
      <c r="T53"/>
    </row>
    <row r="54" spans="2:20" ht="23.1" customHeight="1" x14ac:dyDescent="0.25">
      <c r="B54" s="22" t="s">
        <v>81</v>
      </c>
      <c r="C54" s="49">
        <v>24</v>
      </c>
      <c r="D54" s="49">
        <v>39</v>
      </c>
      <c r="E54" s="49">
        <v>10</v>
      </c>
      <c r="F54" s="49">
        <v>25</v>
      </c>
      <c r="G54" s="49">
        <v>3</v>
      </c>
      <c r="H54" s="49">
        <v>0</v>
      </c>
      <c r="I54" s="49">
        <v>5</v>
      </c>
      <c r="J54" s="49">
        <v>3</v>
      </c>
      <c r="K54" s="49">
        <v>2</v>
      </c>
      <c r="L54" s="49">
        <v>0</v>
      </c>
      <c r="M54" s="49">
        <v>47</v>
      </c>
      <c r="N54" s="49">
        <v>0</v>
      </c>
      <c r="O54" s="15">
        <f t="shared" si="0"/>
        <v>111</v>
      </c>
      <c r="P54" s="15">
        <f t="shared" si="1"/>
        <v>158</v>
      </c>
      <c r="R54" s="8"/>
      <c r="T54"/>
    </row>
    <row r="55" spans="2:20" ht="23.1" customHeight="1" x14ac:dyDescent="0.25">
      <c r="B55" s="22" t="s">
        <v>82</v>
      </c>
      <c r="C55" s="49">
        <v>28</v>
      </c>
      <c r="D55" s="49">
        <v>40</v>
      </c>
      <c r="E55" s="49">
        <v>12</v>
      </c>
      <c r="F55" s="49">
        <v>17</v>
      </c>
      <c r="G55" s="49">
        <v>0</v>
      </c>
      <c r="H55" s="49">
        <v>0</v>
      </c>
      <c r="I55" s="49">
        <v>6</v>
      </c>
      <c r="J55" s="49">
        <v>2</v>
      </c>
      <c r="K55" s="49">
        <v>1</v>
      </c>
      <c r="L55" s="49">
        <v>0</v>
      </c>
      <c r="M55" s="49">
        <v>55</v>
      </c>
      <c r="N55" s="49">
        <v>0</v>
      </c>
      <c r="O55" s="15">
        <f t="shared" si="0"/>
        <v>106</v>
      </c>
      <c r="P55" s="15">
        <f t="shared" si="1"/>
        <v>161</v>
      </c>
      <c r="R55" s="8"/>
      <c r="T55"/>
    </row>
    <row r="56" spans="2:20" ht="23.1" customHeight="1" x14ac:dyDescent="0.25">
      <c r="B56" s="22" t="s">
        <v>83</v>
      </c>
      <c r="C56" s="49">
        <v>35</v>
      </c>
      <c r="D56" s="49">
        <v>33</v>
      </c>
      <c r="E56" s="49">
        <v>14</v>
      </c>
      <c r="F56" s="49">
        <v>19</v>
      </c>
      <c r="G56" s="49">
        <v>0</v>
      </c>
      <c r="H56" s="49">
        <v>0</v>
      </c>
      <c r="I56" s="49">
        <v>4</v>
      </c>
      <c r="J56" s="49">
        <v>7</v>
      </c>
      <c r="K56" s="49">
        <v>0</v>
      </c>
      <c r="L56" s="49">
        <v>0</v>
      </c>
      <c r="M56" s="49">
        <v>57</v>
      </c>
      <c r="N56" s="49">
        <v>0</v>
      </c>
      <c r="O56" s="15">
        <f t="shared" si="0"/>
        <v>112</v>
      </c>
      <c r="P56" s="15">
        <f t="shared" si="1"/>
        <v>169</v>
      </c>
      <c r="R56" s="8"/>
      <c r="T56"/>
    </row>
    <row r="57" spans="2:20" ht="23.1" customHeight="1" x14ac:dyDescent="0.25">
      <c r="B57" s="22" t="s">
        <v>84</v>
      </c>
      <c r="C57" s="49">
        <v>14</v>
      </c>
      <c r="D57" s="49">
        <v>20</v>
      </c>
      <c r="E57" s="49">
        <v>20</v>
      </c>
      <c r="F57" s="49">
        <v>21</v>
      </c>
      <c r="G57" s="49">
        <v>1</v>
      </c>
      <c r="H57" s="49">
        <v>0</v>
      </c>
      <c r="I57" s="49">
        <v>9</v>
      </c>
      <c r="J57" s="49">
        <v>5</v>
      </c>
      <c r="K57" s="49">
        <v>3</v>
      </c>
      <c r="L57" s="49">
        <v>0</v>
      </c>
      <c r="M57" s="49">
        <v>50</v>
      </c>
      <c r="N57" s="49">
        <v>0</v>
      </c>
      <c r="O57" s="15">
        <f t="shared" si="0"/>
        <v>93</v>
      </c>
      <c r="P57" s="15">
        <f t="shared" si="1"/>
        <v>143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1383</v>
      </c>
      <c r="D58" s="16">
        <f t="shared" si="21"/>
        <v>1103</v>
      </c>
      <c r="E58" s="16">
        <f t="shared" si="21"/>
        <v>375</v>
      </c>
      <c r="F58" s="16">
        <f t="shared" si="21"/>
        <v>535</v>
      </c>
      <c r="G58" s="16">
        <f t="shared" si="21"/>
        <v>20</v>
      </c>
      <c r="H58" s="16">
        <f t="shared" si="21"/>
        <v>5</v>
      </c>
      <c r="I58" s="16">
        <f t="shared" si="21"/>
        <v>255</v>
      </c>
      <c r="J58" s="16">
        <f t="shared" si="21"/>
        <v>105</v>
      </c>
      <c r="K58" s="16">
        <f t="shared" si="21"/>
        <v>75</v>
      </c>
      <c r="L58" s="16">
        <f t="shared" si="21"/>
        <v>23</v>
      </c>
      <c r="M58" s="16">
        <f t="shared" si="21"/>
        <v>1639</v>
      </c>
      <c r="N58" s="16">
        <f t="shared" si="21"/>
        <v>0</v>
      </c>
      <c r="O58" s="16">
        <f t="shared" si="21"/>
        <v>3879</v>
      </c>
      <c r="P58" s="16">
        <f t="shared" si="21"/>
        <v>5518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0.25063428778542951</v>
      </c>
      <c r="D59" s="42">
        <f t="shared" si="22"/>
        <v>0.19989126495106924</v>
      </c>
      <c r="E59" s="42">
        <f t="shared" si="22"/>
        <v>6.795940558173251E-2</v>
      </c>
      <c r="F59" s="42">
        <f t="shared" si="22"/>
        <v>9.6955418629938381E-2</v>
      </c>
      <c r="G59" s="42">
        <f t="shared" si="22"/>
        <v>3.6245016310257339E-3</v>
      </c>
      <c r="H59" s="42">
        <f t="shared" si="22"/>
        <v>9.0612540775643347E-4</v>
      </c>
      <c r="I59" s="42">
        <f t="shared" si="22"/>
        <v>4.6212395795578107E-2</v>
      </c>
      <c r="J59" s="42">
        <f t="shared" si="22"/>
        <v>1.9028633562885103E-2</v>
      </c>
      <c r="K59" s="42">
        <f t="shared" si="22"/>
        <v>1.3591881116346502E-2</v>
      </c>
      <c r="L59" s="42">
        <f t="shared" si="22"/>
        <v>4.1681768756795939E-3</v>
      </c>
      <c r="M59" s="42">
        <f t="shared" si="22"/>
        <v>0.2970279086625589</v>
      </c>
      <c r="N59" s="42">
        <f t="shared" si="22"/>
        <v>0</v>
      </c>
      <c r="R59" s="8"/>
      <c r="T59"/>
    </row>
    <row r="60" spans="2:20" ht="23.1" customHeight="1" x14ac:dyDescent="0.25">
      <c r="B60" s="41" t="s">
        <v>94</v>
      </c>
      <c r="C60" s="43">
        <f>C58/$O$58</f>
        <v>0.35653518948182522</v>
      </c>
      <c r="D60" s="43">
        <f t="shared" ref="D60:N60" si="23">D58/$O$58</f>
        <v>0.2843516370198505</v>
      </c>
      <c r="E60" s="43">
        <f t="shared" si="23"/>
        <v>9.6674400618716169E-2</v>
      </c>
      <c r="F60" s="43">
        <f t="shared" si="23"/>
        <v>0.13792214488270171</v>
      </c>
      <c r="G60" s="43">
        <f t="shared" si="23"/>
        <v>5.1559680329981957E-3</v>
      </c>
      <c r="H60" s="43">
        <f t="shared" si="23"/>
        <v>1.2889920082495489E-3</v>
      </c>
      <c r="I60" s="43">
        <f t="shared" si="23"/>
        <v>6.5738592420726993E-2</v>
      </c>
      <c r="J60" s="43">
        <f t="shared" si="23"/>
        <v>2.7068832173240527E-2</v>
      </c>
      <c r="K60" s="43">
        <f t="shared" si="23"/>
        <v>1.9334880123743233E-2</v>
      </c>
      <c r="L60" s="43">
        <f t="shared" si="23"/>
        <v>5.9293632379479244E-3</v>
      </c>
      <c r="M60" s="43"/>
      <c r="N60" s="43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'23.09 Namugongo-Sonde'!C3:G3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'27.09.19 Sonde-Namugongo'!D5</f>
        <v>27.09.19</v>
      </c>
      <c r="E5" s="3"/>
      <c r="F5" s="40" t="s">
        <v>1</v>
      </c>
      <c r="G5" s="60" t="str">
        <f>'27.09.19 Sonde-Namugongo'!G5:H5</f>
        <v>Sonde</v>
      </c>
      <c r="H5" s="61"/>
      <c r="I5" s="14"/>
      <c r="J5" s="2" t="s">
        <v>5</v>
      </c>
      <c r="K5" s="60" t="s">
        <v>177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'23.09 Namugongo-Sonde'!D6:E6</f>
        <v>NAMUGONGO</v>
      </c>
      <c r="E6" s="61"/>
      <c r="F6" s="2" t="s">
        <v>2</v>
      </c>
      <c r="G6" s="60" t="str">
        <f>'23.09 Namugongo-Sonde'!G6:H6</f>
        <v>SSONDE</v>
      </c>
      <c r="H6" s="61"/>
      <c r="J6" s="2" t="s">
        <v>21</v>
      </c>
      <c r="K6" s="60" t="str">
        <f>'27.09.19 Sonde-Namugongo'!K6:L6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19</v>
      </c>
      <c r="D10" s="49">
        <v>14</v>
      </c>
      <c r="E10" s="49">
        <v>9</v>
      </c>
      <c r="F10" s="49">
        <v>8</v>
      </c>
      <c r="G10" s="49">
        <v>1</v>
      </c>
      <c r="H10" s="49">
        <v>0</v>
      </c>
      <c r="I10" s="49">
        <v>2</v>
      </c>
      <c r="J10" s="49">
        <v>2</v>
      </c>
      <c r="K10" s="49">
        <v>0</v>
      </c>
      <c r="L10" s="49">
        <v>0</v>
      </c>
      <c r="M10" s="49">
        <v>20</v>
      </c>
      <c r="N10" s="49">
        <v>0</v>
      </c>
      <c r="O10" s="15">
        <f t="shared" ref="O10:O57" si="0">SUM(C10:L10,N10)</f>
        <v>55</v>
      </c>
      <c r="P10" s="15">
        <f t="shared" ref="P10:P57" si="1">SUM(C10:N10)</f>
        <v>75</v>
      </c>
      <c r="R10" s="1" t="s">
        <v>6</v>
      </c>
      <c r="S10" s="17">
        <f t="shared" ref="S10:AF10" si="2">SUM(C10:C13)</f>
        <v>100</v>
      </c>
      <c r="T10" s="17">
        <f t="shared" si="2"/>
        <v>70</v>
      </c>
      <c r="U10" s="17">
        <f t="shared" si="2"/>
        <v>36</v>
      </c>
      <c r="V10" s="17">
        <f t="shared" si="2"/>
        <v>32</v>
      </c>
      <c r="W10" s="17">
        <f t="shared" si="2"/>
        <v>1</v>
      </c>
      <c r="X10" s="17">
        <f t="shared" si="2"/>
        <v>4</v>
      </c>
      <c r="Y10" s="17">
        <f t="shared" si="2"/>
        <v>11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113</v>
      </c>
      <c r="AD10" s="17">
        <f t="shared" si="2"/>
        <v>0</v>
      </c>
      <c r="AE10" s="30">
        <f t="shared" si="2"/>
        <v>258</v>
      </c>
      <c r="AF10" s="30">
        <f t="shared" si="2"/>
        <v>371</v>
      </c>
    </row>
    <row r="11" spans="2:32" s="6" customFormat="1" ht="23.1" customHeight="1" x14ac:dyDescent="0.25">
      <c r="B11" s="22" t="s">
        <v>38</v>
      </c>
      <c r="C11" s="49">
        <v>26</v>
      </c>
      <c r="D11" s="49">
        <v>23</v>
      </c>
      <c r="E11" s="49">
        <v>7</v>
      </c>
      <c r="F11" s="49">
        <v>7</v>
      </c>
      <c r="G11" s="49">
        <v>0</v>
      </c>
      <c r="H11" s="49">
        <v>0</v>
      </c>
      <c r="I11" s="49">
        <v>3</v>
      </c>
      <c r="J11" s="49">
        <v>0</v>
      </c>
      <c r="K11" s="49">
        <v>0</v>
      </c>
      <c r="L11" s="49">
        <v>0</v>
      </c>
      <c r="M11" s="49">
        <v>26</v>
      </c>
      <c r="N11" s="49">
        <v>0</v>
      </c>
      <c r="O11" s="15">
        <f t="shared" si="0"/>
        <v>66</v>
      </c>
      <c r="P11" s="15">
        <f t="shared" si="1"/>
        <v>92</v>
      </c>
      <c r="R11" s="1" t="s">
        <v>7</v>
      </c>
      <c r="S11" s="17">
        <f t="shared" ref="S11:AF11" si="3">SUM(C14:C17)</f>
        <v>115</v>
      </c>
      <c r="T11" s="17">
        <f t="shared" si="3"/>
        <v>100</v>
      </c>
      <c r="U11" s="17">
        <f t="shared" si="3"/>
        <v>29</v>
      </c>
      <c r="V11" s="17">
        <f t="shared" si="3"/>
        <v>50</v>
      </c>
      <c r="W11" s="17">
        <f t="shared" si="3"/>
        <v>1</v>
      </c>
      <c r="X11" s="17">
        <f t="shared" si="3"/>
        <v>0</v>
      </c>
      <c r="Y11" s="17">
        <f t="shared" si="3"/>
        <v>31</v>
      </c>
      <c r="Z11" s="17">
        <f t="shared" si="3"/>
        <v>10</v>
      </c>
      <c r="AA11" s="17">
        <f t="shared" si="3"/>
        <v>0</v>
      </c>
      <c r="AB11" s="17">
        <f t="shared" si="3"/>
        <v>0</v>
      </c>
      <c r="AC11" s="17">
        <f t="shared" si="3"/>
        <v>148</v>
      </c>
      <c r="AD11" s="17">
        <f t="shared" si="3"/>
        <v>0</v>
      </c>
      <c r="AE11" s="30">
        <f t="shared" si="3"/>
        <v>336</v>
      </c>
      <c r="AF11" s="30">
        <f t="shared" si="3"/>
        <v>484</v>
      </c>
    </row>
    <row r="12" spans="2:32" ht="23.1" customHeight="1" x14ac:dyDescent="0.25">
      <c r="B12" s="22" t="s">
        <v>39</v>
      </c>
      <c r="C12" s="49">
        <v>35</v>
      </c>
      <c r="D12" s="49">
        <v>18</v>
      </c>
      <c r="E12" s="49">
        <v>12</v>
      </c>
      <c r="F12" s="49">
        <v>17</v>
      </c>
      <c r="G12" s="49">
        <v>0</v>
      </c>
      <c r="H12" s="49">
        <v>0</v>
      </c>
      <c r="I12" s="49">
        <v>5</v>
      </c>
      <c r="J12" s="49">
        <v>1</v>
      </c>
      <c r="K12" s="49">
        <v>0</v>
      </c>
      <c r="L12" s="49">
        <v>0</v>
      </c>
      <c r="M12" s="49">
        <v>33</v>
      </c>
      <c r="N12" s="49">
        <v>0</v>
      </c>
      <c r="O12" s="15">
        <f t="shared" si="0"/>
        <v>88</v>
      </c>
      <c r="P12" s="15">
        <f t="shared" si="1"/>
        <v>121</v>
      </c>
      <c r="R12" s="1" t="s">
        <v>8</v>
      </c>
      <c r="S12" s="17">
        <f t="shared" ref="S12:AF12" si="4">SUM(C18:C21)</f>
        <v>110</v>
      </c>
      <c r="T12" s="17">
        <f t="shared" si="4"/>
        <v>77</v>
      </c>
      <c r="U12" s="17">
        <f t="shared" si="4"/>
        <v>29</v>
      </c>
      <c r="V12" s="17">
        <f t="shared" si="4"/>
        <v>57</v>
      </c>
      <c r="W12" s="17">
        <f t="shared" si="4"/>
        <v>6</v>
      </c>
      <c r="X12" s="17">
        <f t="shared" si="4"/>
        <v>0</v>
      </c>
      <c r="Y12" s="17">
        <f t="shared" si="4"/>
        <v>16</v>
      </c>
      <c r="Z12" s="17">
        <f t="shared" si="4"/>
        <v>16</v>
      </c>
      <c r="AA12" s="17">
        <f t="shared" si="4"/>
        <v>0</v>
      </c>
      <c r="AB12" s="17">
        <f t="shared" si="4"/>
        <v>0</v>
      </c>
      <c r="AC12" s="17">
        <f t="shared" si="4"/>
        <v>148</v>
      </c>
      <c r="AD12" s="17">
        <f t="shared" si="4"/>
        <v>0</v>
      </c>
      <c r="AE12" s="30">
        <f t="shared" si="4"/>
        <v>311</v>
      </c>
      <c r="AF12" s="30">
        <f t="shared" si="4"/>
        <v>459</v>
      </c>
    </row>
    <row r="13" spans="2:32" ht="23.1" customHeight="1" x14ac:dyDescent="0.25">
      <c r="B13" s="22" t="s">
        <v>40</v>
      </c>
      <c r="C13" s="49">
        <v>20</v>
      </c>
      <c r="D13" s="49">
        <v>15</v>
      </c>
      <c r="E13" s="49">
        <v>8</v>
      </c>
      <c r="F13" s="49">
        <v>0</v>
      </c>
      <c r="G13" s="49">
        <v>0</v>
      </c>
      <c r="H13" s="49">
        <v>4</v>
      </c>
      <c r="I13" s="49">
        <v>1</v>
      </c>
      <c r="J13" s="49">
        <v>1</v>
      </c>
      <c r="K13" s="49">
        <v>0</v>
      </c>
      <c r="L13" s="49">
        <v>0</v>
      </c>
      <c r="M13" s="49">
        <v>34</v>
      </c>
      <c r="N13" s="49">
        <v>0</v>
      </c>
      <c r="O13" s="15">
        <f t="shared" si="0"/>
        <v>49</v>
      </c>
      <c r="P13" s="15">
        <f t="shared" si="1"/>
        <v>83</v>
      </c>
      <c r="R13" s="1" t="s">
        <v>9</v>
      </c>
      <c r="S13" s="17">
        <f t="shared" ref="S13:AF13" si="5">SUM(C22:C25)</f>
        <v>92</v>
      </c>
      <c r="T13" s="17">
        <f t="shared" si="5"/>
        <v>73</v>
      </c>
      <c r="U13" s="17">
        <f t="shared" si="5"/>
        <v>30</v>
      </c>
      <c r="V13" s="17">
        <f t="shared" si="5"/>
        <v>54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13</v>
      </c>
      <c r="AA13" s="17">
        <f t="shared" si="5"/>
        <v>0</v>
      </c>
      <c r="AB13" s="17">
        <f t="shared" si="5"/>
        <v>0</v>
      </c>
      <c r="AC13" s="17">
        <f t="shared" si="5"/>
        <v>137</v>
      </c>
      <c r="AD13" s="17">
        <f t="shared" si="5"/>
        <v>0</v>
      </c>
      <c r="AE13" s="30">
        <f t="shared" si="5"/>
        <v>286</v>
      </c>
      <c r="AF13" s="30">
        <f t="shared" si="5"/>
        <v>423</v>
      </c>
    </row>
    <row r="14" spans="2:32" ht="23.1" customHeight="1" x14ac:dyDescent="0.25">
      <c r="B14" s="22" t="s">
        <v>41</v>
      </c>
      <c r="C14" s="49">
        <v>17</v>
      </c>
      <c r="D14" s="49">
        <v>15</v>
      </c>
      <c r="E14" s="49">
        <v>3</v>
      </c>
      <c r="F14" s="49">
        <v>8</v>
      </c>
      <c r="G14" s="49">
        <v>1</v>
      </c>
      <c r="H14" s="49">
        <v>0</v>
      </c>
      <c r="I14" s="49">
        <v>9</v>
      </c>
      <c r="J14" s="49">
        <v>4</v>
      </c>
      <c r="K14" s="49">
        <v>0</v>
      </c>
      <c r="L14" s="49">
        <v>0</v>
      </c>
      <c r="M14" s="49">
        <v>24</v>
      </c>
      <c r="N14" s="49">
        <v>0</v>
      </c>
      <c r="O14" s="15">
        <f t="shared" si="0"/>
        <v>57</v>
      </c>
      <c r="P14" s="15">
        <f t="shared" si="1"/>
        <v>81</v>
      </c>
      <c r="R14" s="1" t="s">
        <v>10</v>
      </c>
      <c r="S14" s="17">
        <f t="shared" ref="S14:AF14" si="6">SUM(C26:C29)</f>
        <v>103</v>
      </c>
      <c r="T14" s="17">
        <f t="shared" si="6"/>
        <v>63</v>
      </c>
      <c r="U14" s="17">
        <f t="shared" si="6"/>
        <v>20</v>
      </c>
      <c r="V14" s="17">
        <f t="shared" si="6"/>
        <v>38</v>
      </c>
      <c r="W14" s="17">
        <f t="shared" si="6"/>
        <v>2</v>
      </c>
      <c r="X14" s="17">
        <f t="shared" si="6"/>
        <v>0</v>
      </c>
      <c r="Y14" s="17">
        <f t="shared" si="6"/>
        <v>36</v>
      </c>
      <c r="Z14" s="17">
        <f t="shared" si="6"/>
        <v>10</v>
      </c>
      <c r="AA14" s="17">
        <f t="shared" si="6"/>
        <v>0</v>
      </c>
      <c r="AB14" s="17">
        <f t="shared" si="6"/>
        <v>2</v>
      </c>
      <c r="AC14" s="17">
        <f t="shared" si="6"/>
        <v>158</v>
      </c>
      <c r="AD14" s="17">
        <f t="shared" si="6"/>
        <v>0</v>
      </c>
      <c r="AE14" s="30">
        <f t="shared" si="6"/>
        <v>274</v>
      </c>
      <c r="AF14" s="30">
        <f t="shared" si="6"/>
        <v>432</v>
      </c>
    </row>
    <row r="15" spans="2:32" ht="23.1" customHeight="1" x14ac:dyDescent="0.25">
      <c r="B15" s="22" t="s">
        <v>42</v>
      </c>
      <c r="C15" s="49">
        <v>33</v>
      </c>
      <c r="D15" s="49">
        <v>31</v>
      </c>
      <c r="E15" s="49">
        <v>9</v>
      </c>
      <c r="F15" s="49">
        <v>13</v>
      </c>
      <c r="G15" s="49">
        <v>0</v>
      </c>
      <c r="H15" s="49">
        <v>0</v>
      </c>
      <c r="I15" s="49">
        <v>10</v>
      </c>
      <c r="J15" s="49">
        <v>1</v>
      </c>
      <c r="K15" s="49">
        <v>0</v>
      </c>
      <c r="L15" s="49">
        <v>0</v>
      </c>
      <c r="M15" s="49">
        <v>39</v>
      </c>
      <c r="N15" s="49">
        <v>0</v>
      </c>
      <c r="O15" s="15">
        <f t="shared" si="0"/>
        <v>97</v>
      </c>
      <c r="P15" s="15">
        <f t="shared" si="1"/>
        <v>136</v>
      </c>
      <c r="R15" s="1" t="s">
        <v>11</v>
      </c>
      <c r="S15" s="17">
        <f t="shared" ref="S15:AF15" si="7">SUM(C30:C33)</f>
        <v>98</v>
      </c>
      <c r="T15" s="17">
        <f t="shared" si="7"/>
        <v>85</v>
      </c>
      <c r="U15" s="17">
        <f t="shared" si="7"/>
        <v>25</v>
      </c>
      <c r="V15" s="17">
        <f t="shared" si="7"/>
        <v>35</v>
      </c>
      <c r="W15" s="17">
        <f t="shared" si="7"/>
        <v>4</v>
      </c>
      <c r="X15" s="17">
        <f t="shared" si="7"/>
        <v>0</v>
      </c>
      <c r="Y15" s="17">
        <f t="shared" si="7"/>
        <v>34</v>
      </c>
      <c r="Z15" s="17">
        <f t="shared" si="7"/>
        <v>21</v>
      </c>
      <c r="AA15" s="17">
        <f t="shared" si="7"/>
        <v>0</v>
      </c>
      <c r="AB15" s="17">
        <f t="shared" si="7"/>
        <v>5</v>
      </c>
      <c r="AC15" s="17">
        <f t="shared" si="7"/>
        <v>106</v>
      </c>
      <c r="AD15" s="17">
        <f t="shared" si="7"/>
        <v>0</v>
      </c>
      <c r="AE15" s="30">
        <f t="shared" si="7"/>
        <v>307</v>
      </c>
      <c r="AF15" s="30">
        <f t="shared" si="7"/>
        <v>413</v>
      </c>
    </row>
    <row r="16" spans="2:32" ht="23.1" customHeight="1" x14ac:dyDescent="0.25">
      <c r="B16" s="22" t="s">
        <v>43</v>
      </c>
      <c r="C16" s="49">
        <v>31</v>
      </c>
      <c r="D16" s="49">
        <v>24</v>
      </c>
      <c r="E16" s="49">
        <v>5</v>
      </c>
      <c r="F16" s="49">
        <v>15</v>
      </c>
      <c r="G16" s="49">
        <v>0</v>
      </c>
      <c r="H16" s="49">
        <v>0</v>
      </c>
      <c r="I16" s="49">
        <v>7</v>
      </c>
      <c r="J16" s="49">
        <v>5</v>
      </c>
      <c r="K16" s="49">
        <v>0</v>
      </c>
      <c r="L16" s="49">
        <v>0</v>
      </c>
      <c r="M16" s="49">
        <v>40</v>
      </c>
      <c r="N16" s="49">
        <v>0</v>
      </c>
      <c r="O16" s="15">
        <f t="shared" si="0"/>
        <v>87</v>
      </c>
      <c r="P16" s="15">
        <f t="shared" si="1"/>
        <v>127</v>
      </c>
      <c r="R16" s="1" t="s">
        <v>12</v>
      </c>
      <c r="S16" s="17">
        <f t="shared" ref="S16:AF16" si="8">SUM(C34:C37)</f>
        <v>93</v>
      </c>
      <c r="T16" s="17">
        <f t="shared" si="8"/>
        <v>64</v>
      </c>
      <c r="U16" s="17">
        <f t="shared" si="8"/>
        <v>23</v>
      </c>
      <c r="V16" s="17">
        <f t="shared" si="8"/>
        <v>39</v>
      </c>
      <c r="W16" s="17">
        <f t="shared" si="8"/>
        <v>2</v>
      </c>
      <c r="X16" s="17">
        <f t="shared" si="8"/>
        <v>1</v>
      </c>
      <c r="Y16" s="17">
        <f t="shared" si="8"/>
        <v>37</v>
      </c>
      <c r="Z16" s="17">
        <f t="shared" si="8"/>
        <v>13</v>
      </c>
      <c r="AA16" s="17">
        <f t="shared" si="8"/>
        <v>0</v>
      </c>
      <c r="AB16" s="17">
        <f t="shared" si="8"/>
        <v>1</v>
      </c>
      <c r="AC16" s="17">
        <f t="shared" si="8"/>
        <v>91</v>
      </c>
      <c r="AD16" s="17">
        <f t="shared" si="8"/>
        <v>0</v>
      </c>
      <c r="AE16" s="30">
        <f t="shared" si="8"/>
        <v>273</v>
      </c>
      <c r="AF16" s="30">
        <f t="shared" si="8"/>
        <v>364</v>
      </c>
    </row>
    <row r="17" spans="2:32" ht="23.1" customHeight="1" x14ac:dyDescent="0.25">
      <c r="B17" s="22" t="s">
        <v>44</v>
      </c>
      <c r="C17" s="49">
        <v>34</v>
      </c>
      <c r="D17" s="49">
        <v>30</v>
      </c>
      <c r="E17" s="49">
        <v>12</v>
      </c>
      <c r="F17" s="49">
        <v>14</v>
      </c>
      <c r="G17" s="49">
        <v>0</v>
      </c>
      <c r="H17" s="49">
        <v>0</v>
      </c>
      <c r="I17" s="49">
        <v>5</v>
      </c>
      <c r="J17" s="49">
        <v>0</v>
      </c>
      <c r="K17" s="49">
        <v>0</v>
      </c>
      <c r="L17" s="49">
        <v>0</v>
      </c>
      <c r="M17" s="49">
        <v>45</v>
      </c>
      <c r="N17" s="49">
        <v>0</v>
      </c>
      <c r="O17" s="15">
        <f t="shared" si="0"/>
        <v>95</v>
      </c>
      <c r="P17" s="15">
        <f t="shared" si="1"/>
        <v>140</v>
      </c>
      <c r="R17" s="1" t="s">
        <v>13</v>
      </c>
      <c r="S17" s="17">
        <f t="shared" ref="S17:AF17" si="9">SUM(C38:C41)</f>
        <v>109</v>
      </c>
      <c r="T17" s="17">
        <f t="shared" si="9"/>
        <v>95</v>
      </c>
      <c r="U17" s="17">
        <f t="shared" si="9"/>
        <v>23</v>
      </c>
      <c r="V17" s="17">
        <f t="shared" si="9"/>
        <v>41</v>
      </c>
      <c r="W17" s="17">
        <f t="shared" si="9"/>
        <v>2</v>
      </c>
      <c r="X17" s="17">
        <f t="shared" si="9"/>
        <v>0</v>
      </c>
      <c r="Y17" s="17">
        <f t="shared" si="9"/>
        <v>39</v>
      </c>
      <c r="Z17" s="17">
        <f t="shared" si="9"/>
        <v>11</v>
      </c>
      <c r="AA17" s="17">
        <f t="shared" si="9"/>
        <v>0</v>
      </c>
      <c r="AB17" s="17">
        <f t="shared" si="9"/>
        <v>4</v>
      </c>
      <c r="AC17" s="17">
        <f t="shared" si="9"/>
        <v>85</v>
      </c>
      <c r="AD17" s="17">
        <f t="shared" si="9"/>
        <v>0</v>
      </c>
      <c r="AE17" s="30">
        <f t="shared" si="9"/>
        <v>324</v>
      </c>
      <c r="AF17" s="30">
        <f t="shared" si="9"/>
        <v>409</v>
      </c>
    </row>
    <row r="18" spans="2:32" ht="23.1" customHeight="1" x14ac:dyDescent="0.25">
      <c r="B18" s="22" t="s">
        <v>45</v>
      </c>
      <c r="C18" s="49">
        <v>27</v>
      </c>
      <c r="D18" s="49">
        <v>21</v>
      </c>
      <c r="E18" s="49">
        <v>8</v>
      </c>
      <c r="F18" s="49">
        <v>14</v>
      </c>
      <c r="G18" s="49">
        <v>1</v>
      </c>
      <c r="H18" s="49">
        <v>0</v>
      </c>
      <c r="I18" s="49">
        <v>8</v>
      </c>
      <c r="J18" s="49">
        <v>2</v>
      </c>
      <c r="K18" s="49">
        <v>0</v>
      </c>
      <c r="L18" s="49">
        <v>0</v>
      </c>
      <c r="M18" s="49">
        <v>40</v>
      </c>
      <c r="N18" s="49">
        <v>0</v>
      </c>
      <c r="O18" s="15">
        <f t="shared" si="0"/>
        <v>81</v>
      </c>
      <c r="P18" s="15">
        <f t="shared" si="1"/>
        <v>121</v>
      </c>
      <c r="R18" s="1" t="s">
        <v>14</v>
      </c>
      <c r="S18" s="17">
        <f t="shared" ref="S18:AF18" si="10">SUM(C42:C45)</f>
        <v>117</v>
      </c>
      <c r="T18" s="17">
        <f t="shared" si="10"/>
        <v>84</v>
      </c>
      <c r="U18" s="17">
        <f t="shared" si="10"/>
        <v>41</v>
      </c>
      <c r="V18" s="17">
        <f t="shared" si="10"/>
        <v>36</v>
      </c>
      <c r="W18" s="17">
        <f t="shared" si="10"/>
        <v>0</v>
      </c>
      <c r="X18" s="17">
        <f t="shared" si="10"/>
        <v>0</v>
      </c>
      <c r="Y18" s="17">
        <f t="shared" si="10"/>
        <v>32</v>
      </c>
      <c r="Z18" s="17">
        <f t="shared" si="10"/>
        <v>10</v>
      </c>
      <c r="AA18" s="17">
        <f t="shared" si="10"/>
        <v>2</v>
      </c>
      <c r="AB18" s="17">
        <f t="shared" si="10"/>
        <v>6</v>
      </c>
      <c r="AC18" s="17">
        <f t="shared" si="10"/>
        <v>93</v>
      </c>
      <c r="AD18" s="17">
        <f t="shared" si="10"/>
        <v>0</v>
      </c>
      <c r="AE18" s="30">
        <f t="shared" si="10"/>
        <v>328</v>
      </c>
      <c r="AF18" s="30">
        <f t="shared" si="10"/>
        <v>421</v>
      </c>
    </row>
    <row r="19" spans="2:32" ht="23.1" customHeight="1" x14ac:dyDescent="0.25">
      <c r="B19" s="22" t="s">
        <v>46</v>
      </c>
      <c r="C19" s="49">
        <v>24</v>
      </c>
      <c r="D19" s="49">
        <v>21</v>
      </c>
      <c r="E19" s="49">
        <v>3</v>
      </c>
      <c r="F19" s="49">
        <v>15</v>
      </c>
      <c r="G19" s="49">
        <v>1</v>
      </c>
      <c r="H19" s="49">
        <v>0</v>
      </c>
      <c r="I19" s="49">
        <v>3</v>
      </c>
      <c r="J19" s="49">
        <v>4</v>
      </c>
      <c r="K19" s="49">
        <v>0</v>
      </c>
      <c r="L19" s="49">
        <v>0</v>
      </c>
      <c r="M19" s="49">
        <v>36</v>
      </c>
      <c r="N19" s="49">
        <v>0</v>
      </c>
      <c r="O19" s="15">
        <f t="shared" si="0"/>
        <v>71</v>
      </c>
      <c r="P19" s="15">
        <f t="shared" si="1"/>
        <v>107</v>
      </c>
      <c r="R19" s="1" t="s">
        <v>15</v>
      </c>
      <c r="S19" s="17">
        <f t="shared" ref="S19:AF19" si="11">SUM(C46:C49)</f>
        <v>155</v>
      </c>
      <c r="T19" s="17">
        <f t="shared" si="11"/>
        <v>65</v>
      </c>
      <c r="U19" s="17">
        <f t="shared" si="11"/>
        <v>16</v>
      </c>
      <c r="V19" s="17">
        <f t="shared" si="11"/>
        <v>38</v>
      </c>
      <c r="W19" s="17">
        <f t="shared" si="11"/>
        <v>0</v>
      </c>
      <c r="X19" s="17">
        <f t="shared" si="11"/>
        <v>1</v>
      </c>
      <c r="Y19" s="17">
        <f t="shared" si="11"/>
        <v>24</v>
      </c>
      <c r="Z19" s="17">
        <f t="shared" si="11"/>
        <v>3</v>
      </c>
      <c r="AA19" s="17">
        <f t="shared" si="11"/>
        <v>4</v>
      </c>
      <c r="AB19" s="17">
        <f t="shared" si="11"/>
        <v>5</v>
      </c>
      <c r="AC19" s="17">
        <f t="shared" si="11"/>
        <v>110</v>
      </c>
      <c r="AD19" s="17">
        <f t="shared" si="11"/>
        <v>0</v>
      </c>
      <c r="AE19" s="30">
        <f t="shared" si="11"/>
        <v>311</v>
      </c>
      <c r="AF19" s="30">
        <f t="shared" si="11"/>
        <v>421</v>
      </c>
    </row>
    <row r="20" spans="2:32" ht="23.1" customHeight="1" x14ac:dyDescent="0.25">
      <c r="B20" s="22" t="s">
        <v>47</v>
      </c>
      <c r="C20" s="49">
        <v>41</v>
      </c>
      <c r="D20" s="49">
        <v>18</v>
      </c>
      <c r="E20" s="49">
        <v>11</v>
      </c>
      <c r="F20" s="49">
        <v>13</v>
      </c>
      <c r="G20" s="49">
        <v>2</v>
      </c>
      <c r="H20" s="49">
        <v>0</v>
      </c>
      <c r="I20" s="49">
        <v>2</v>
      </c>
      <c r="J20" s="49">
        <v>3</v>
      </c>
      <c r="K20" s="49">
        <v>0</v>
      </c>
      <c r="L20" s="49">
        <v>0</v>
      </c>
      <c r="M20" s="49">
        <v>45</v>
      </c>
      <c r="N20" s="49">
        <v>0</v>
      </c>
      <c r="O20" s="15">
        <f t="shared" si="0"/>
        <v>90</v>
      </c>
      <c r="P20" s="15">
        <f t="shared" si="1"/>
        <v>135</v>
      </c>
      <c r="R20" s="1" t="s">
        <v>16</v>
      </c>
      <c r="S20" s="17">
        <f t="shared" ref="S20:AF20" si="12">SUM(C50:C53)</f>
        <v>149</v>
      </c>
      <c r="T20" s="17">
        <f t="shared" si="12"/>
        <v>94</v>
      </c>
      <c r="U20" s="17">
        <f t="shared" si="12"/>
        <v>17</v>
      </c>
      <c r="V20" s="17">
        <f t="shared" si="12"/>
        <v>50</v>
      </c>
      <c r="W20" s="17">
        <f t="shared" si="12"/>
        <v>5</v>
      </c>
      <c r="X20" s="17">
        <f t="shared" si="12"/>
        <v>0</v>
      </c>
      <c r="Y20" s="17">
        <f t="shared" si="12"/>
        <v>24</v>
      </c>
      <c r="Z20" s="17">
        <f t="shared" si="12"/>
        <v>7</v>
      </c>
      <c r="AA20" s="17">
        <f t="shared" si="12"/>
        <v>0</v>
      </c>
      <c r="AB20" s="17">
        <f t="shared" si="12"/>
        <v>3</v>
      </c>
      <c r="AC20" s="17">
        <f t="shared" si="12"/>
        <v>151</v>
      </c>
      <c r="AD20" s="17">
        <f t="shared" si="12"/>
        <v>0</v>
      </c>
      <c r="AE20" s="30">
        <f t="shared" si="12"/>
        <v>349</v>
      </c>
      <c r="AF20" s="30">
        <f t="shared" si="12"/>
        <v>500</v>
      </c>
    </row>
    <row r="21" spans="2:32" ht="23.1" customHeight="1" x14ac:dyDescent="0.25">
      <c r="B21" s="22" t="s">
        <v>48</v>
      </c>
      <c r="C21" s="49">
        <v>18</v>
      </c>
      <c r="D21" s="49">
        <v>17</v>
      </c>
      <c r="E21" s="49">
        <v>7</v>
      </c>
      <c r="F21" s="49">
        <v>15</v>
      </c>
      <c r="G21" s="49">
        <v>2</v>
      </c>
      <c r="H21" s="49">
        <v>0</v>
      </c>
      <c r="I21" s="49">
        <v>3</v>
      </c>
      <c r="J21" s="49">
        <v>7</v>
      </c>
      <c r="K21" s="49">
        <v>0</v>
      </c>
      <c r="L21" s="49">
        <v>0</v>
      </c>
      <c r="M21" s="49">
        <v>27</v>
      </c>
      <c r="N21" s="49">
        <v>0</v>
      </c>
      <c r="O21" s="15">
        <f t="shared" si="0"/>
        <v>69</v>
      </c>
      <c r="P21" s="15">
        <f t="shared" si="1"/>
        <v>96</v>
      </c>
      <c r="R21" s="35" t="s">
        <v>20</v>
      </c>
      <c r="S21" s="33">
        <f t="shared" ref="S21:AF21" si="13">SUM(C54:C57)</f>
        <v>148</v>
      </c>
      <c r="T21" s="17">
        <f t="shared" si="13"/>
        <v>122</v>
      </c>
      <c r="U21" s="17">
        <f t="shared" si="13"/>
        <v>26</v>
      </c>
      <c r="V21" s="17">
        <f t="shared" si="13"/>
        <v>52</v>
      </c>
      <c r="W21" s="17">
        <f t="shared" si="13"/>
        <v>1</v>
      </c>
      <c r="X21" s="17">
        <f t="shared" si="13"/>
        <v>0</v>
      </c>
      <c r="Y21" s="17">
        <f t="shared" si="13"/>
        <v>23</v>
      </c>
      <c r="Z21" s="17">
        <f t="shared" si="13"/>
        <v>5</v>
      </c>
      <c r="AA21" s="17">
        <f t="shared" si="13"/>
        <v>0</v>
      </c>
      <c r="AB21" s="17">
        <f t="shared" si="13"/>
        <v>5</v>
      </c>
      <c r="AC21" s="17">
        <f t="shared" si="13"/>
        <v>183</v>
      </c>
      <c r="AD21" s="17">
        <f t="shared" si="13"/>
        <v>0</v>
      </c>
      <c r="AE21" s="30">
        <f t="shared" si="13"/>
        <v>382</v>
      </c>
      <c r="AF21" s="30">
        <f t="shared" si="13"/>
        <v>565</v>
      </c>
    </row>
    <row r="22" spans="2:32" ht="23.1" customHeight="1" x14ac:dyDescent="0.25">
      <c r="B22" s="22" t="s">
        <v>49</v>
      </c>
      <c r="C22" s="49">
        <v>26</v>
      </c>
      <c r="D22" s="49">
        <v>22</v>
      </c>
      <c r="E22" s="49">
        <v>8</v>
      </c>
      <c r="F22" s="49">
        <v>15</v>
      </c>
      <c r="G22" s="49">
        <v>0</v>
      </c>
      <c r="H22" s="49">
        <v>0</v>
      </c>
      <c r="I22" s="49">
        <v>4</v>
      </c>
      <c r="J22" s="49">
        <v>2</v>
      </c>
      <c r="K22" s="49">
        <v>0</v>
      </c>
      <c r="L22" s="49">
        <v>0</v>
      </c>
      <c r="M22" s="49">
        <v>41</v>
      </c>
      <c r="N22" s="49">
        <v>0</v>
      </c>
      <c r="O22" s="15">
        <f t="shared" si="0"/>
        <v>77</v>
      </c>
      <c r="P22" s="15">
        <f t="shared" si="1"/>
        <v>118</v>
      </c>
      <c r="R22" s="37" t="s">
        <v>90</v>
      </c>
      <c r="S22" s="38">
        <f>MAX(S10:S12)</f>
        <v>115</v>
      </c>
      <c r="T22" s="38">
        <f t="shared" ref="T22:AF22" si="14">MAX(T10:T12)</f>
        <v>100</v>
      </c>
      <c r="U22" s="38">
        <f t="shared" si="14"/>
        <v>36</v>
      </c>
      <c r="V22" s="38">
        <f t="shared" si="14"/>
        <v>57</v>
      </c>
      <c r="W22" s="38">
        <f t="shared" si="14"/>
        <v>6</v>
      </c>
      <c r="X22" s="38">
        <f t="shared" si="14"/>
        <v>4</v>
      </c>
      <c r="Y22" s="38">
        <f t="shared" si="14"/>
        <v>31</v>
      </c>
      <c r="Z22" s="38">
        <f t="shared" si="14"/>
        <v>16</v>
      </c>
      <c r="AA22" s="38">
        <f t="shared" si="14"/>
        <v>0</v>
      </c>
      <c r="AB22" s="38">
        <f t="shared" si="14"/>
        <v>0</v>
      </c>
      <c r="AC22" s="38">
        <f t="shared" si="14"/>
        <v>148</v>
      </c>
      <c r="AD22" s="38">
        <f t="shared" si="14"/>
        <v>0</v>
      </c>
      <c r="AE22" s="39">
        <f t="shared" si="14"/>
        <v>336</v>
      </c>
      <c r="AF22" s="39">
        <f t="shared" si="14"/>
        <v>484</v>
      </c>
    </row>
    <row r="23" spans="2:32" ht="23.1" customHeight="1" x14ac:dyDescent="0.25">
      <c r="B23" s="22" t="s">
        <v>50</v>
      </c>
      <c r="C23" s="49">
        <v>23</v>
      </c>
      <c r="D23" s="49">
        <v>15</v>
      </c>
      <c r="E23" s="49">
        <v>9</v>
      </c>
      <c r="F23" s="49">
        <v>13</v>
      </c>
      <c r="G23" s="49">
        <v>0</v>
      </c>
      <c r="H23" s="49">
        <v>0</v>
      </c>
      <c r="I23" s="49">
        <v>10</v>
      </c>
      <c r="J23" s="49">
        <v>1</v>
      </c>
      <c r="K23" s="49">
        <v>0</v>
      </c>
      <c r="L23" s="49">
        <v>0</v>
      </c>
      <c r="M23" s="49">
        <v>34</v>
      </c>
      <c r="N23" s="49">
        <v>0</v>
      </c>
      <c r="O23" s="15">
        <f t="shared" si="0"/>
        <v>71</v>
      </c>
      <c r="P23" s="15">
        <f t="shared" si="1"/>
        <v>105</v>
      </c>
      <c r="R23" s="37" t="s">
        <v>91</v>
      </c>
      <c r="S23" s="38">
        <f>MAX(S13:S18)</f>
        <v>117</v>
      </c>
      <c r="T23" s="38">
        <f t="shared" ref="T23:AF23" si="15">MAX(T13:T18)</f>
        <v>95</v>
      </c>
      <c r="U23" s="38">
        <f t="shared" si="15"/>
        <v>41</v>
      </c>
      <c r="V23" s="38">
        <f t="shared" si="15"/>
        <v>54</v>
      </c>
      <c r="W23" s="38">
        <f t="shared" si="15"/>
        <v>4</v>
      </c>
      <c r="X23" s="38">
        <f t="shared" si="15"/>
        <v>1</v>
      </c>
      <c r="Y23" s="38">
        <f t="shared" si="15"/>
        <v>39</v>
      </c>
      <c r="Z23" s="38">
        <f t="shared" si="15"/>
        <v>21</v>
      </c>
      <c r="AA23" s="38">
        <f t="shared" si="15"/>
        <v>2</v>
      </c>
      <c r="AB23" s="38">
        <f t="shared" si="15"/>
        <v>6</v>
      </c>
      <c r="AC23" s="38">
        <f t="shared" si="15"/>
        <v>158</v>
      </c>
      <c r="AD23" s="38">
        <f t="shared" si="15"/>
        <v>0</v>
      </c>
      <c r="AE23" s="39">
        <f t="shared" si="15"/>
        <v>328</v>
      </c>
      <c r="AF23" s="39">
        <f t="shared" si="15"/>
        <v>432</v>
      </c>
    </row>
    <row r="24" spans="2:32" ht="23.1" customHeight="1" x14ac:dyDescent="0.25">
      <c r="B24" s="22" t="s">
        <v>51</v>
      </c>
      <c r="C24" s="49">
        <v>17</v>
      </c>
      <c r="D24" s="49">
        <v>12</v>
      </c>
      <c r="E24" s="49">
        <v>3</v>
      </c>
      <c r="F24" s="49">
        <v>8</v>
      </c>
      <c r="G24" s="49">
        <v>0</v>
      </c>
      <c r="H24" s="49">
        <v>0</v>
      </c>
      <c r="I24" s="49">
        <v>6</v>
      </c>
      <c r="J24" s="49">
        <v>4</v>
      </c>
      <c r="K24" s="49">
        <v>0</v>
      </c>
      <c r="L24" s="49">
        <v>0</v>
      </c>
      <c r="M24" s="49">
        <v>31</v>
      </c>
      <c r="N24" s="49">
        <v>0</v>
      </c>
      <c r="O24" s="15">
        <f t="shared" si="0"/>
        <v>50</v>
      </c>
      <c r="P24" s="15">
        <f t="shared" si="1"/>
        <v>81</v>
      </c>
      <c r="R24" s="37" t="s">
        <v>92</v>
      </c>
      <c r="S24" s="38">
        <f>MAX(S19:S21)</f>
        <v>155</v>
      </c>
      <c r="T24" s="38">
        <f t="shared" ref="T24:AF24" si="16">MAX(T19:T21)</f>
        <v>122</v>
      </c>
      <c r="U24" s="38">
        <f t="shared" si="16"/>
        <v>26</v>
      </c>
      <c r="V24" s="38">
        <f t="shared" si="16"/>
        <v>52</v>
      </c>
      <c r="W24" s="38">
        <f t="shared" si="16"/>
        <v>5</v>
      </c>
      <c r="X24" s="38">
        <f t="shared" si="16"/>
        <v>1</v>
      </c>
      <c r="Y24" s="38">
        <f t="shared" si="16"/>
        <v>24</v>
      </c>
      <c r="Z24" s="38">
        <f t="shared" si="16"/>
        <v>7</v>
      </c>
      <c r="AA24" s="38">
        <f t="shared" si="16"/>
        <v>4</v>
      </c>
      <c r="AB24" s="38">
        <f t="shared" si="16"/>
        <v>5</v>
      </c>
      <c r="AC24" s="38">
        <f t="shared" si="16"/>
        <v>183</v>
      </c>
      <c r="AD24" s="38">
        <f t="shared" si="16"/>
        <v>0</v>
      </c>
      <c r="AE24" s="39">
        <f t="shared" si="16"/>
        <v>382</v>
      </c>
      <c r="AF24" s="39">
        <f t="shared" si="16"/>
        <v>565</v>
      </c>
    </row>
    <row r="25" spans="2:32" ht="23.1" customHeight="1" x14ac:dyDescent="0.25">
      <c r="B25" s="22" t="s">
        <v>52</v>
      </c>
      <c r="C25" s="49">
        <v>26</v>
      </c>
      <c r="D25" s="49">
        <v>24</v>
      </c>
      <c r="E25" s="49">
        <v>10</v>
      </c>
      <c r="F25" s="49">
        <v>18</v>
      </c>
      <c r="G25" s="49">
        <v>0</v>
      </c>
      <c r="H25" s="49">
        <v>0</v>
      </c>
      <c r="I25" s="49">
        <v>4</v>
      </c>
      <c r="J25" s="49">
        <v>6</v>
      </c>
      <c r="K25" s="49">
        <v>0</v>
      </c>
      <c r="L25" s="49">
        <v>0</v>
      </c>
      <c r="M25" s="49">
        <v>31</v>
      </c>
      <c r="N25" s="49">
        <v>0</v>
      </c>
      <c r="O25" s="15">
        <f t="shared" si="0"/>
        <v>88</v>
      </c>
      <c r="P25" s="15">
        <f t="shared" si="1"/>
        <v>119</v>
      </c>
      <c r="R25" s="36" t="s">
        <v>85</v>
      </c>
      <c r="S25" s="34">
        <f t="shared" ref="S25:AF25" si="17">SUM(S10:S12)</f>
        <v>325</v>
      </c>
      <c r="T25" s="16">
        <f t="shared" si="17"/>
        <v>247</v>
      </c>
      <c r="U25" s="16">
        <f t="shared" si="17"/>
        <v>94</v>
      </c>
      <c r="V25" s="16">
        <f t="shared" si="17"/>
        <v>139</v>
      </c>
      <c r="W25" s="16">
        <f t="shared" si="17"/>
        <v>8</v>
      </c>
      <c r="X25" s="16">
        <f t="shared" si="17"/>
        <v>4</v>
      </c>
      <c r="Y25" s="16">
        <f t="shared" si="17"/>
        <v>58</v>
      </c>
      <c r="Z25" s="16">
        <f t="shared" si="17"/>
        <v>30</v>
      </c>
      <c r="AA25" s="16">
        <f t="shared" si="17"/>
        <v>0</v>
      </c>
      <c r="AB25" s="16">
        <f t="shared" si="17"/>
        <v>0</v>
      </c>
      <c r="AC25" s="16">
        <f t="shared" si="17"/>
        <v>409</v>
      </c>
      <c r="AD25" s="16">
        <f t="shared" si="17"/>
        <v>0</v>
      </c>
      <c r="AE25" s="31">
        <f t="shared" si="17"/>
        <v>905</v>
      </c>
      <c r="AF25" s="31">
        <f t="shared" si="17"/>
        <v>1314</v>
      </c>
    </row>
    <row r="26" spans="2:32" ht="23.1" customHeight="1" x14ac:dyDescent="0.25">
      <c r="B26" s="22" t="s">
        <v>53</v>
      </c>
      <c r="C26" s="49">
        <v>20</v>
      </c>
      <c r="D26" s="49">
        <v>18</v>
      </c>
      <c r="E26" s="49">
        <v>3</v>
      </c>
      <c r="F26" s="49">
        <v>7</v>
      </c>
      <c r="G26" s="49">
        <v>1</v>
      </c>
      <c r="H26" s="49">
        <v>0</v>
      </c>
      <c r="I26" s="49">
        <v>9</v>
      </c>
      <c r="J26" s="49">
        <v>2</v>
      </c>
      <c r="K26" s="49">
        <v>0</v>
      </c>
      <c r="L26" s="49">
        <v>0</v>
      </c>
      <c r="M26" s="49">
        <v>40</v>
      </c>
      <c r="N26" s="49">
        <v>0</v>
      </c>
      <c r="O26" s="15">
        <f t="shared" si="0"/>
        <v>60</v>
      </c>
      <c r="P26" s="15">
        <f t="shared" si="1"/>
        <v>100</v>
      </c>
      <c r="R26" s="27" t="s">
        <v>86</v>
      </c>
      <c r="S26" s="16">
        <f t="shared" ref="S26:AF26" si="18">SUM(S13:S18)</f>
        <v>612</v>
      </c>
      <c r="T26" s="16">
        <f t="shared" si="18"/>
        <v>464</v>
      </c>
      <c r="U26" s="16">
        <f t="shared" si="18"/>
        <v>162</v>
      </c>
      <c r="V26" s="16">
        <f t="shared" si="18"/>
        <v>243</v>
      </c>
      <c r="W26" s="16">
        <f t="shared" si="18"/>
        <v>10</v>
      </c>
      <c r="X26" s="16">
        <f t="shared" si="18"/>
        <v>1</v>
      </c>
      <c r="Y26" s="16">
        <f t="shared" si="18"/>
        <v>202</v>
      </c>
      <c r="Z26" s="16">
        <f t="shared" si="18"/>
        <v>78</v>
      </c>
      <c r="AA26" s="16">
        <f t="shared" si="18"/>
        <v>2</v>
      </c>
      <c r="AB26" s="16">
        <f t="shared" si="18"/>
        <v>18</v>
      </c>
      <c r="AC26" s="16">
        <f t="shared" si="18"/>
        <v>670</v>
      </c>
      <c r="AD26" s="16">
        <f t="shared" si="18"/>
        <v>0</v>
      </c>
      <c r="AE26" s="31">
        <f t="shared" si="18"/>
        <v>1792</v>
      </c>
      <c r="AF26" s="31">
        <f t="shared" si="18"/>
        <v>2462</v>
      </c>
    </row>
    <row r="27" spans="2:32" ht="23.1" customHeight="1" x14ac:dyDescent="0.25">
      <c r="B27" s="22" t="s">
        <v>54</v>
      </c>
      <c r="C27" s="49">
        <v>31</v>
      </c>
      <c r="D27" s="49">
        <v>19</v>
      </c>
      <c r="E27" s="49">
        <v>7</v>
      </c>
      <c r="F27" s="49">
        <v>14</v>
      </c>
      <c r="G27" s="49">
        <v>0</v>
      </c>
      <c r="H27" s="49">
        <v>0</v>
      </c>
      <c r="I27" s="49">
        <v>11</v>
      </c>
      <c r="J27" s="49">
        <v>5</v>
      </c>
      <c r="K27" s="49">
        <v>0</v>
      </c>
      <c r="L27" s="49">
        <v>1</v>
      </c>
      <c r="M27" s="49">
        <v>40</v>
      </c>
      <c r="N27" s="49">
        <v>0</v>
      </c>
      <c r="O27" s="15">
        <f t="shared" si="0"/>
        <v>88</v>
      </c>
      <c r="P27" s="15">
        <f t="shared" si="1"/>
        <v>128</v>
      </c>
      <c r="R27" s="28" t="s">
        <v>87</v>
      </c>
      <c r="S27" s="16">
        <f t="shared" ref="S27:AF27" si="19">SUM(S19:S21)</f>
        <v>452</v>
      </c>
      <c r="T27" s="16">
        <f t="shared" si="19"/>
        <v>281</v>
      </c>
      <c r="U27" s="16">
        <f t="shared" si="19"/>
        <v>59</v>
      </c>
      <c r="V27" s="16">
        <f t="shared" si="19"/>
        <v>140</v>
      </c>
      <c r="W27" s="16">
        <f t="shared" si="19"/>
        <v>6</v>
      </c>
      <c r="X27" s="16">
        <f t="shared" si="19"/>
        <v>1</v>
      </c>
      <c r="Y27" s="16">
        <f t="shared" si="19"/>
        <v>71</v>
      </c>
      <c r="Z27" s="16">
        <f t="shared" si="19"/>
        <v>15</v>
      </c>
      <c r="AA27" s="16">
        <f t="shared" si="19"/>
        <v>4</v>
      </c>
      <c r="AB27" s="16">
        <f t="shared" si="19"/>
        <v>13</v>
      </c>
      <c r="AC27" s="16">
        <f t="shared" si="19"/>
        <v>444</v>
      </c>
      <c r="AD27" s="16">
        <f t="shared" si="19"/>
        <v>0</v>
      </c>
      <c r="AE27" s="31">
        <f t="shared" si="19"/>
        <v>1042</v>
      </c>
      <c r="AF27" s="31">
        <f t="shared" si="19"/>
        <v>1486</v>
      </c>
    </row>
    <row r="28" spans="2:32" ht="23.1" customHeight="1" x14ac:dyDescent="0.25">
      <c r="B28" s="22" t="s">
        <v>55</v>
      </c>
      <c r="C28" s="49">
        <v>26</v>
      </c>
      <c r="D28" s="49">
        <v>9</v>
      </c>
      <c r="E28" s="49">
        <v>2</v>
      </c>
      <c r="F28" s="49">
        <v>9</v>
      </c>
      <c r="G28" s="49">
        <v>1</v>
      </c>
      <c r="H28" s="49">
        <v>0</v>
      </c>
      <c r="I28" s="49">
        <v>5</v>
      </c>
      <c r="J28" s="49">
        <v>1</v>
      </c>
      <c r="K28" s="49">
        <v>0</v>
      </c>
      <c r="L28" s="49">
        <v>1</v>
      </c>
      <c r="M28" s="49">
        <v>32</v>
      </c>
      <c r="N28" s="49">
        <v>0</v>
      </c>
      <c r="O28" s="15">
        <f t="shared" si="0"/>
        <v>54</v>
      </c>
      <c r="P28" s="15">
        <f t="shared" si="1"/>
        <v>86</v>
      </c>
      <c r="R28" s="5" t="s">
        <v>17</v>
      </c>
      <c r="S28" s="16">
        <f t="shared" ref="S28:AF28" si="20">SUM(S10:S21)</f>
        <v>1389</v>
      </c>
      <c r="T28" s="16">
        <f t="shared" si="20"/>
        <v>992</v>
      </c>
      <c r="U28" s="16">
        <f t="shared" si="20"/>
        <v>315</v>
      </c>
      <c r="V28" s="16">
        <f t="shared" si="20"/>
        <v>522</v>
      </c>
      <c r="W28" s="16">
        <f t="shared" si="20"/>
        <v>24</v>
      </c>
      <c r="X28" s="16">
        <f t="shared" si="20"/>
        <v>6</v>
      </c>
      <c r="Y28" s="16">
        <f t="shared" si="20"/>
        <v>331</v>
      </c>
      <c r="Z28" s="16">
        <f t="shared" si="20"/>
        <v>123</v>
      </c>
      <c r="AA28" s="16">
        <f t="shared" si="20"/>
        <v>6</v>
      </c>
      <c r="AB28" s="16">
        <f t="shared" si="20"/>
        <v>31</v>
      </c>
      <c r="AC28" s="16">
        <f t="shared" si="20"/>
        <v>1523</v>
      </c>
      <c r="AD28" s="16">
        <f t="shared" si="20"/>
        <v>0</v>
      </c>
      <c r="AE28" s="31">
        <f t="shared" si="20"/>
        <v>3739</v>
      </c>
      <c r="AF28" s="31">
        <f t="shared" si="20"/>
        <v>5262</v>
      </c>
    </row>
    <row r="29" spans="2:32" ht="23.1" customHeight="1" x14ac:dyDescent="0.25">
      <c r="B29" s="22" t="s">
        <v>56</v>
      </c>
      <c r="C29" s="49">
        <v>26</v>
      </c>
      <c r="D29" s="49">
        <v>17</v>
      </c>
      <c r="E29" s="49">
        <v>8</v>
      </c>
      <c r="F29" s="49">
        <v>8</v>
      </c>
      <c r="G29" s="49">
        <v>0</v>
      </c>
      <c r="H29" s="49">
        <v>0</v>
      </c>
      <c r="I29" s="49">
        <v>11</v>
      </c>
      <c r="J29" s="49">
        <v>2</v>
      </c>
      <c r="K29" s="49">
        <v>0</v>
      </c>
      <c r="L29" s="49">
        <v>0</v>
      </c>
      <c r="M29" s="49">
        <v>46</v>
      </c>
      <c r="N29" s="49">
        <v>0</v>
      </c>
      <c r="O29" s="15">
        <f t="shared" si="0"/>
        <v>72</v>
      </c>
      <c r="P29" s="15">
        <f t="shared" si="1"/>
        <v>118</v>
      </c>
      <c r="R29"/>
      <c r="S29" s="20"/>
      <c r="T29" s="19"/>
    </row>
    <row r="30" spans="2:32" ht="23.1" customHeight="1" x14ac:dyDescent="0.25">
      <c r="B30" s="22" t="s">
        <v>57</v>
      </c>
      <c r="C30" s="49">
        <v>32</v>
      </c>
      <c r="D30" s="49">
        <v>23</v>
      </c>
      <c r="E30" s="49">
        <v>6</v>
      </c>
      <c r="F30" s="49">
        <v>10</v>
      </c>
      <c r="G30" s="49">
        <v>0</v>
      </c>
      <c r="H30" s="49">
        <v>0</v>
      </c>
      <c r="I30" s="49">
        <v>12</v>
      </c>
      <c r="J30" s="49">
        <v>4</v>
      </c>
      <c r="K30" s="49">
        <v>0</v>
      </c>
      <c r="L30" s="49">
        <v>2</v>
      </c>
      <c r="M30" s="49">
        <v>30</v>
      </c>
      <c r="N30" s="49">
        <v>0</v>
      </c>
      <c r="O30" s="15">
        <f t="shared" si="0"/>
        <v>89</v>
      </c>
      <c r="P30" s="15">
        <f t="shared" si="1"/>
        <v>119</v>
      </c>
    </row>
    <row r="31" spans="2:32" ht="23.1" customHeight="1" x14ac:dyDescent="0.25">
      <c r="B31" s="23" t="s">
        <v>58</v>
      </c>
      <c r="C31" s="49">
        <v>19</v>
      </c>
      <c r="D31" s="49">
        <v>22</v>
      </c>
      <c r="E31" s="49">
        <v>6</v>
      </c>
      <c r="F31" s="49">
        <v>10</v>
      </c>
      <c r="G31" s="49">
        <v>2</v>
      </c>
      <c r="H31" s="49">
        <v>0</v>
      </c>
      <c r="I31" s="49">
        <v>7</v>
      </c>
      <c r="J31" s="49">
        <v>4</v>
      </c>
      <c r="K31" s="49">
        <v>0</v>
      </c>
      <c r="L31" s="49">
        <v>1</v>
      </c>
      <c r="M31" s="49">
        <v>29</v>
      </c>
      <c r="N31" s="49">
        <v>0</v>
      </c>
      <c r="O31" s="15">
        <f t="shared" si="0"/>
        <v>71</v>
      </c>
      <c r="P31" s="15">
        <f t="shared" si="1"/>
        <v>100</v>
      </c>
    </row>
    <row r="32" spans="2:32" ht="23.1" customHeight="1" x14ac:dyDescent="0.25">
      <c r="B32" s="23" t="s">
        <v>59</v>
      </c>
      <c r="C32" s="49">
        <v>23</v>
      </c>
      <c r="D32" s="49">
        <v>19</v>
      </c>
      <c r="E32" s="49">
        <v>6</v>
      </c>
      <c r="F32" s="49">
        <v>8</v>
      </c>
      <c r="G32" s="49">
        <v>1</v>
      </c>
      <c r="H32" s="49">
        <v>0</v>
      </c>
      <c r="I32" s="49">
        <v>9</v>
      </c>
      <c r="J32" s="49">
        <v>2</v>
      </c>
      <c r="K32" s="49">
        <v>0</v>
      </c>
      <c r="L32" s="49">
        <v>1</v>
      </c>
      <c r="M32" s="49">
        <v>23</v>
      </c>
      <c r="N32" s="49">
        <v>0</v>
      </c>
      <c r="O32" s="15">
        <f t="shared" si="0"/>
        <v>69</v>
      </c>
      <c r="P32" s="15">
        <f t="shared" si="1"/>
        <v>92</v>
      </c>
    </row>
    <row r="33" spans="2:20" ht="23.1" customHeight="1" x14ac:dyDescent="0.25">
      <c r="B33" s="22" t="s">
        <v>60</v>
      </c>
      <c r="C33" s="49">
        <v>24</v>
      </c>
      <c r="D33" s="49">
        <v>21</v>
      </c>
      <c r="E33" s="49">
        <v>7</v>
      </c>
      <c r="F33" s="49">
        <v>7</v>
      </c>
      <c r="G33" s="49">
        <v>1</v>
      </c>
      <c r="H33" s="49">
        <v>0</v>
      </c>
      <c r="I33" s="49">
        <v>6</v>
      </c>
      <c r="J33" s="49">
        <v>11</v>
      </c>
      <c r="K33" s="49">
        <v>0</v>
      </c>
      <c r="L33" s="49">
        <v>1</v>
      </c>
      <c r="M33" s="49">
        <v>24</v>
      </c>
      <c r="N33" s="49">
        <v>0</v>
      </c>
      <c r="O33" s="15">
        <f t="shared" si="0"/>
        <v>78</v>
      </c>
      <c r="P33" s="15">
        <f t="shared" si="1"/>
        <v>102</v>
      </c>
    </row>
    <row r="34" spans="2:20" ht="23.1" customHeight="1" x14ac:dyDescent="0.25">
      <c r="B34" s="23" t="s">
        <v>61</v>
      </c>
      <c r="C34" s="49">
        <v>21</v>
      </c>
      <c r="D34" s="49">
        <v>22</v>
      </c>
      <c r="E34" s="49">
        <v>9</v>
      </c>
      <c r="F34" s="49">
        <v>14</v>
      </c>
      <c r="G34" s="49">
        <v>1</v>
      </c>
      <c r="H34" s="49">
        <v>0</v>
      </c>
      <c r="I34" s="49">
        <v>12</v>
      </c>
      <c r="J34" s="49">
        <v>3</v>
      </c>
      <c r="K34" s="49">
        <v>0</v>
      </c>
      <c r="L34" s="49">
        <v>0</v>
      </c>
      <c r="M34" s="49">
        <v>20</v>
      </c>
      <c r="N34" s="49">
        <v>0</v>
      </c>
      <c r="O34" s="15">
        <f t="shared" si="0"/>
        <v>82</v>
      </c>
      <c r="P34" s="15">
        <f t="shared" si="1"/>
        <v>102</v>
      </c>
    </row>
    <row r="35" spans="2:20" ht="23.1" customHeight="1" x14ac:dyDescent="0.25">
      <c r="B35" s="23" t="s">
        <v>62</v>
      </c>
      <c r="C35" s="49">
        <v>33</v>
      </c>
      <c r="D35" s="49">
        <v>19</v>
      </c>
      <c r="E35" s="49">
        <v>6</v>
      </c>
      <c r="F35" s="49">
        <v>13</v>
      </c>
      <c r="G35" s="49">
        <v>1</v>
      </c>
      <c r="H35" s="49">
        <v>0</v>
      </c>
      <c r="I35" s="49">
        <v>11</v>
      </c>
      <c r="J35" s="49">
        <v>8</v>
      </c>
      <c r="K35" s="49">
        <v>0</v>
      </c>
      <c r="L35" s="49">
        <v>0</v>
      </c>
      <c r="M35" s="49">
        <v>21</v>
      </c>
      <c r="N35" s="49">
        <v>0</v>
      </c>
      <c r="O35" s="15">
        <f t="shared" si="0"/>
        <v>91</v>
      </c>
      <c r="P35" s="15">
        <f t="shared" si="1"/>
        <v>112</v>
      </c>
    </row>
    <row r="36" spans="2:20" ht="23.1" customHeight="1" x14ac:dyDescent="0.25">
      <c r="B36" s="23" t="s">
        <v>63</v>
      </c>
      <c r="C36" s="49">
        <v>20</v>
      </c>
      <c r="D36" s="49">
        <v>19</v>
      </c>
      <c r="E36" s="49">
        <v>5</v>
      </c>
      <c r="F36" s="49">
        <v>8</v>
      </c>
      <c r="G36" s="49">
        <v>0</v>
      </c>
      <c r="H36" s="49">
        <v>1</v>
      </c>
      <c r="I36" s="49">
        <v>8</v>
      </c>
      <c r="J36" s="49">
        <v>2</v>
      </c>
      <c r="K36" s="49">
        <v>0</v>
      </c>
      <c r="L36" s="49">
        <v>1</v>
      </c>
      <c r="M36" s="49">
        <v>21</v>
      </c>
      <c r="N36" s="49">
        <v>0</v>
      </c>
      <c r="O36" s="15">
        <f t="shared" si="0"/>
        <v>64</v>
      </c>
      <c r="P36" s="15">
        <f t="shared" si="1"/>
        <v>85</v>
      </c>
    </row>
    <row r="37" spans="2:20" ht="23.1" customHeight="1" x14ac:dyDescent="0.25">
      <c r="B37" s="22" t="s">
        <v>64</v>
      </c>
      <c r="C37" s="49">
        <v>19</v>
      </c>
      <c r="D37" s="49">
        <v>4</v>
      </c>
      <c r="E37" s="49">
        <v>3</v>
      </c>
      <c r="F37" s="49">
        <v>4</v>
      </c>
      <c r="G37" s="49">
        <v>0</v>
      </c>
      <c r="H37" s="49">
        <v>0</v>
      </c>
      <c r="I37" s="49">
        <v>6</v>
      </c>
      <c r="J37" s="49">
        <v>0</v>
      </c>
      <c r="K37" s="49">
        <v>0</v>
      </c>
      <c r="L37" s="49">
        <v>0</v>
      </c>
      <c r="M37" s="49">
        <v>29</v>
      </c>
      <c r="N37" s="49">
        <v>0</v>
      </c>
      <c r="O37" s="15">
        <f t="shared" si="0"/>
        <v>36</v>
      </c>
      <c r="P37" s="15">
        <f t="shared" si="1"/>
        <v>65</v>
      </c>
    </row>
    <row r="38" spans="2:20" ht="23.1" customHeight="1" x14ac:dyDescent="0.25">
      <c r="B38" s="23" t="s">
        <v>65</v>
      </c>
      <c r="C38" s="49">
        <v>30</v>
      </c>
      <c r="D38" s="49">
        <v>30</v>
      </c>
      <c r="E38" s="49">
        <v>7</v>
      </c>
      <c r="F38" s="49">
        <v>13</v>
      </c>
      <c r="G38" s="49">
        <v>2</v>
      </c>
      <c r="H38" s="49">
        <v>0</v>
      </c>
      <c r="I38" s="49">
        <v>12</v>
      </c>
      <c r="J38" s="49">
        <v>5</v>
      </c>
      <c r="K38" s="49">
        <v>0</v>
      </c>
      <c r="L38" s="49">
        <v>4</v>
      </c>
      <c r="M38" s="49">
        <v>30</v>
      </c>
      <c r="N38" s="49">
        <v>0</v>
      </c>
      <c r="O38" s="15">
        <f t="shared" si="0"/>
        <v>103</v>
      </c>
      <c r="P38" s="15">
        <f t="shared" si="1"/>
        <v>133</v>
      </c>
    </row>
    <row r="39" spans="2:20" ht="23.1" customHeight="1" x14ac:dyDescent="0.25">
      <c r="B39" s="23" t="s">
        <v>66</v>
      </c>
      <c r="C39" s="49">
        <v>29</v>
      </c>
      <c r="D39" s="49">
        <v>29</v>
      </c>
      <c r="E39" s="49">
        <v>7</v>
      </c>
      <c r="F39" s="49">
        <v>11</v>
      </c>
      <c r="G39" s="49">
        <v>0</v>
      </c>
      <c r="H39" s="49">
        <v>0</v>
      </c>
      <c r="I39" s="49">
        <v>10</v>
      </c>
      <c r="J39" s="49">
        <v>5</v>
      </c>
      <c r="K39" s="49">
        <v>0</v>
      </c>
      <c r="L39" s="49">
        <v>0</v>
      </c>
      <c r="M39" s="49">
        <v>16</v>
      </c>
      <c r="N39" s="49">
        <v>0</v>
      </c>
      <c r="O39" s="15">
        <f t="shared" si="0"/>
        <v>91</v>
      </c>
      <c r="P39" s="15">
        <f t="shared" si="1"/>
        <v>107</v>
      </c>
    </row>
    <row r="40" spans="2:20" ht="23.1" customHeight="1" x14ac:dyDescent="0.25">
      <c r="B40" s="23" t="s">
        <v>67</v>
      </c>
      <c r="C40" s="49">
        <v>33</v>
      </c>
      <c r="D40" s="49">
        <v>18</v>
      </c>
      <c r="E40" s="49">
        <v>6</v>
      </c>
      <c r="F40" s="49">
        <v>8</v>
      </c>
      <c r="G40" s="49">
        <v>0</v>
      </c>
      <c r="H40" s="49">
        <v>0</v>
      </c>
      <c r="I40" s="49">
        <v>11</v>
      </c>
      <c r="J40" s="49">
        <v>0</v>
      </c>
      <c r="K40" s="49">
        <v>0</v>
      </c>
      <c r="L40" s="49">
        <v>0</v>
      </c>
      <c r="M40" s="49">
        <v>18</v>
      </c>
      <c r="N40" s="49">
        <v>0</v>
      </c>
      <c r="O40" s="15">
        <f t="shared" si="0"/>
        <v>76</v>
      </c>
      <c r="P40" s="15">
        <f t="shared" si="1"/>
        <v>94</v>
      </c>
    </row>
    <row r="41" spans="2:20" ht="23.1" customHeight="1" x14ac:dyDescent="0.25">
      <c r="B41" s="22" t="s">
        <v>68</v>
      </c>
      <c r="C41" s="49">
        <v>17</v>
      </c>
      <c r="D41" s="49">
        <v>18</v>
      </c>
      <c r="E41" s="49">
        <v>3</v>
      </c>
      <c r="F41" s="49">
        <v>9</v>
      </c>
      <c r="G41" s="49">
        <v>0</v>
      </c>
      <c r="H41" s="49">
        <v>0</v>
      </c>
      <c r="I41" s="49">
        <v>6</v>
      </c>
      <c r="J41" s="49">
        <v>1</v>
      </c>
      <c r="K41" s="49">
        <v>0</v>
      </c>
      <c r="L41" s="49">
        <v>0</v>
      </c>
      <c r="M41" s="49">
        <v>21</v>
      </c>
      <c r="N41" s="49">
        <v>0</v>
      </c>
      <c r="O41" s="15">
        <f t="shared" si="0"/>
        <v>54</v>
      </c>
      <c r="P41" s="15">
        <f t="shared" si="1"/>
        <v>75</v>
      </c>
    </row>
    <row r="42" spans="2:20" ht="23.1" customHeight="1" x14ac:dyDescent="0.25">
      <c r="B42" s="23" t="s">
        <v>69</v>
      </c>
      <c r="C42" s="49">
        <v>15</v>
      </c>
      <c r="D42" s="49">
        <v>23</v>
      </c>
      <c r="E42" s="49">
        <v>10</v>
      </c>
      <c r="F42" s="49">
        <v>13</v>
      </c>
      <c r="G42" s="49">
        <v>0</v>
      </c>
      <c r="H42" s="49">
        <v>0</v>
      </c>
      <c r="I42" s="49">
        <v>8</v>
      </c>
      <c r="J42" s="49">
        <v>4</v>
      </c>
      <c r="K42" s="49">
        <v>0</v>
      </c>
      <c r="L42" s="49">
        <v>2</v>
      </c>
      <c r="M42" s="49">
        <v>19</v>
      </c>
      <c r="N42" s="49">
        <v>0</v>
      </c>
      <c r="O42" s="15">
        <f t="shared" si="0"/>
        <v>75</v>
      </c>
      <c r="P42" s="15">
        <f t="shared" si="1"/>
        <v>94</v>
      </c>
    </row>
    <row r="43" spans="2:20" ht="23.1" customHeight="1" x14ac:dyDescent="0.25">
      <c r="B43" s="22" t="s">
        <v>70</v>
      </c>
      <c r="C43" s="49">
        <v>41</v>
      </c>
      <c r="D43" s="49">
        <v>21</v>
      </c>
      <c r="E43" s="49">
        <v>12</v>
      </c>
      <c r="F43" s="49">
        <v>6</v>
      </c>
      <c r="G43" s="49">
        <v>0</v>
      </c>
      <c r="H43" s="49">
        <v>0</v>
      </c>
      <c r="I43" s="49">
        <v>6</v>
      </c>
      <c r="J43" s="49">
        <v>1</v>
      </c>
      <c r="K43" s="49">
        <v>0</v>
      </c>
      <c r="L43" s="49">
        <v>1</v>
      </c>
      <c r="M43" s="49">
        <v>34</v>
      </c>
      <c r="N43" s="49">
        <v>0</v>
      </c>
      <c r="O43" s="15">
        <f t="shared" si="0"/>
        <v>88</v>
      </c>
      <c r="P43" s="15">
        <f t="shared" si="1"/>
        <v>122</v>
      </c>
    </row>
    <row r="44" spans="2:20" ht="23.1" customHeight="1" x14ac:dyDescent="0.25">
      <c r="B44" s="24" t="s">
        <v>71</v>
      </c>
      <c r="C44" s="49">
        <v>36</v>
      </c>
      <c r="D44" s="49">
        <v>16</v>
      </c>
      <c r="E44" s="49">
        <v>6</v>
      </c>
      <c r="F44" s="49">
        <v>12</v>
      </c>
      <c r="G44" s="49">
        <v>0</v>
      </c>
      <c r="H44" s="49">
        <v>0</v>
      </c>
      <c r="I44" s="49">
        <v>10</v>
      </c>
      <c r="J44" s="49">
        <v>4</v>
      </c>
      <c r="K44" s="49">
        <v>1</v>
      </c>
      <c r="L44" s="49">
        <v>2</v>
      </c>
      <c r="M44" s="49">
        <v>18</v>
      </c>
      <c r="N44" s="49">
        <v>0</v>
      </c>
      <c r="O44" s="15">
        <f t="shared" si="0"/>
        <v>87</v>
      </c>
      <c r="P44" s="15">
        <f t="shared" si="1"/>
        <v>105</v>
      </c>
    </row>
    <row r="45" spans="2:20" ht="23.1" customHeight="1" x14ac:dyDescent="0.25">
      <c r="B45" s="22" t="s">
        <v>72</v>
      </c>
      <c r="C45" s="49">
        <v>25</v>
      </c>
      <c r="D45" s="49">
        <v>24</v>
      </c>
      <c r="E45" s="49">
        <v>13</v>
      </c>
      <c r="F45" s="49">
        <v>5</v>
      </c>
      <c r="G45" s="49">
        <v>0</v>
      </c>
      <c r="H45" s="49">
        <v>0</v>
      </c>
      <c r="I45" s="49">
        <v>8</v>
      </c>
      <c r="J45" s="49">
        <v>1</v>
      </c>
      <c r="K45" s="49">
        <v>1</v>
      </c>
      <c r="L45" s="49">
        <v>1</v>
      </c>
      <c r="M45" s="49">
        <v>22</v>
      </c>
      <c r="N45" s="49">
        <v>0</v>
      </c>
      <c r="O45" s="15">
        <f t="shared" si="0"/>
        <v>78</v>
      </c>
      <c r="P45" s="15">
        <f t="shared" si="1"/>
        <v>100</v>
      </c>
    </row>
    <row r="46" spans="2:20" ht="23.1" customHeight="1" x14ac:dyDescent="0.25">
      <c r="B46" s="23" t="s">
        <v>73</v>
      </c>
      <c r="C46" s="49">
        <v>34</v>
      </c>
      <c r="D46" s="49">
        <v>21</v>
      </c>
      <c r="E46" s="49">
        <v>3</v>
      </c>
      <c r="F46" s="49">
        <v>8</v>
      </c>
      <c r="G46" s="49">
        <v>0</v>
      </c>
      <c r="H46" s="49">
        <v>0</v>
      </c>
      <c r="I46" s="49">
        <v>5</v>
      </c>
      <c r="J46" s="49">
        <v>3</v>
      </c>
      <c r="K46" s="49">
        <v>1</v>
      </c>
      <c r="L46" s="49">
        <v>2</v>
      </c>
      <c r="M46" s="49">
        <v>21</v>
      </c>
      <c r="N46" s="49">
        <v>0</v>
      </c>
      <c r="O46" s="15">
        <f t="shared" si="0"/>
        <v>77</v>
      </c>
      <c r="P46" s="15">
        <f t="shared" si="1"/>
        <v>98</v>
      </c>
      <c r="R46" s="8"/>
      <c r="T46"/>
    </row>
    <row r="47" spans="2:20" ht="23.1" customHeight="1" x14ac:dyDescent="0.25">
      <c r="B47" s="23" t="s">
        <v>74</v>
      </c>
      <c r="C47" s="49">
        <v>38</v>
      </c>
      <c r="D47" s="49">
        <v>11</v>
      </c>
      <c r="E47" s="49">
        <v>7</v>
      </c>
      <c r="F47" s="49">
        <v>8</v>
      </c>
      <c r="G47" s="49">
        <v>0</v>
      </c>
      <c r="H47" s="49">
        <v>0</v>
      </c>
      <c r="I47" s="49">
        <v>7</v>
      </c>
      <c r="J47" s="49">
        <v>0</v>
      </c>
      <c r="K47" s="49">
        <v>1</v>
      </c>
      <c r="L47" s="49">
        <v>0</v>
      </c>
      <c r="M47" s="49">
        <v>32</v>
      </c>
      <c r="N47" s="49">
        <v>0</v>
      </c>
      <c r="O47" s="15">
        <f t="shared" si="0"/>
        <v>72</v>
      </c>
      <c r="P47" s="15">
        <f t="shared" si="1"/>
        <v>104</v>
      </c>
      <c r="R47" s="8"/>
      <c r="T47"/>
    </row>
    <row r="48" spans="2:20" ht="23.1" customHeight="1" x14ac:dyDescent="0.25">
      <c r="B48" s="23" t="s">
        <v>75</v>
      </c>
      <c r="C48" s="49">
        <v>42</v>
      </c>
      <c r="D48" s="49">
        <v>22</v>
      </c>
      <c r="E48" s="49">
        <v>3</v>
      </c>
      <c r="F48" s="49">
        <v>12</v>
      </c>
      <c r="G48" s="49">
        <v>0</v>
      </c>
      <c r="H48" s="49">
        <v>1</v>
      </c>
      <c r="I48" s="49">
        <v>9</v>
      </c>
      <c r="J48" s="49">
        <v>0</v>
      </c>
      <c r="K48" s="49">
        <v>1</v>
      </c>
      <c r="L48" s="49">
        <v>0</v>
      </c>
      <c r="M48" s="49">
        <v>28</v>
      </c>
      <c r="N48" s="49">
        <v>0</v>
      </c>
      <c r="O48" s="15">
        <f t="shared" si="0"/>
        <v>90</v>
      </c>
      <c r="P48" s="15">
        <f t="shared" si="1"/>
        <v>118</v>
      </c>
      <c r="R48" s="8"/>
      <c r="T48"/>
    </row>
    <row r="49" spans="2:20" ht="23.1" customHeight="1" x14ac:dyDescent="0.25">
      <c r="B49" s="22" t="s">
        <v>76</v>
      </c>
      <c r="C49" s="49">
        <v>41</v>
      </c>
      <c r="D49" s="49">
        <v>11</v>
      </c>
      <c r="E49" s="49">
        <v>3</v>
      </c>
      <c r="F49" s="49">
        <v>10</v>
      </c>
      <c r="G49" s="49">
        <v>0</v>
      </c>
      <c r="H49" s="49">
        <v>0</v>
      </c>
      <c r="I49" s="49">
        <v>3</v>
      </c>
      <c r="J49" s="49">
        <v>0</v>
      </c>
      <c r="K49" s="49">
        <v>1</v>
      </c>
      <c r="L49" s="49">
        <v>3</v>
      </c>
      <c r="M49" s="49">
        <v>29</v>
      </c>
      <c r="N49" s="49">
        <v>0</v>
      </c>
      <c r="O49" s="15">
        <f t="shared" si="0"/>
        <v>72</v>
      </c>
      <c r="P49" s="15">
        <f t="shared" si="1"/>
        <v>101</v>
      </c>
      <c r="R49" s="8"/>
      <c r="T49"/>
    </row>
    <row r="50" spans="2:20" ht="23.1" customHeight="1" x14ac:dyDescent="0.25">
      <c r="B50" s="23" t="s">
        <v>77</v>
      </c>
      <c r="C50" s="49">
        <v>22</v>
      </c>
      <c r="D50" s="49">
        <v>19</v>
      </c>
      <c r="E50" s="49">
        <v>3</v>
      </c>
      <c r="F50" s="49">
        <v>13</v>
      </c>
      <c r="G50" s="49">
        <v>1</v>
      </c>
      <c r="H50" s="49">
        <v>0</v>
      </c>
      <c r="I50" s="49">
        <v>4</v>
      </c>
      <c r="J50" s="49">
        <v>2</v>
      </c>
      <c r="K50" s="49">
        <v>0</v>
      </c>
      <c r="L50" s="49">
        <v>1</v>
      </c>
      <c r="M50" s="49">
        <v>34</v>
      </c>
      <c r="N50" s="49">
        <v>0</v>
      </c>
      <c r="O50" s="15">
        <f t="shared" si="0"/>
        <v>65</v>
      </c>
      <c r="P50" s="15">
        <f t="shared" si="1"/>
        <v>99</v>
      </c>
      <c r="R50" s="8"/>
      <c r="T50"/>
    </row>
    <row r="51" spans="2:20" ht="23.1" customHeight="1" x14ac:dyDescent="0.25">
      <c r="B51" s="23" t="s">
        <v>78</v>
      </c>
      <c r="C51" s="49">
        <v>49</v>
      </c>
      <c r="D51" s="49">
        <v>23</v>
      </c>
      <c r="E51" s="49">
        <v>4</v>
      </c>
      <c r="F51" s="49">
        <v>12</v>
      </c>
      <c r="G51" s="49">
        <v>0</v>
      </c>
      <c r="H51" s="49">
        <v>0</v>
      </c>
      <c r="I51" s="49">
        <v>11</v>
      </c>
      <c r="J51" s="49">
        <v>2</v>
      </c>
      <c r="K51" s="49">
        <v>0</v>
      </c>
      <c r="L51" s="49">
        <v>0</v>
      </c>
      <c r="M51" s="49">
        <v>44</v>
      </c>
      <c r="N51" s="49">
        <v>0</v>
      </c>
      <c r="O51" s="15">
        <f t="shared" si="0"/>
        <v>101</v>
      </c>
      <c r="P51" s="15">
        <f t="shared" si="1"/>
        <v>145</v>
      </c>
      <c r="R51" s="8"/>
      <c r="T51"/>
    </row>
    <row r="52" spans="2:20" ht="23.1" customHeight="1" x14ac:dyDescent="0.25">
      <c r="B52" s="23" t="s">
        <v>79</v>
      </c>
      <c r="C52" s="49">
        <v>33</v>
      </c>
      <c r="D52" s="49">
        <v>19</v>
      </c>
      <c r="E52" s="49">
        <v>5</v>
      </c>
      <c r="F52" s="49">
        <v>8</v>
      </c>
      <c r="G52" s="49">
        <v>1</v>
      </c>
      <c r="H52" s="49">
        <v>0</v>
      </c>
      <c r="I52" s="49">
        <v>3</v>
      </c>
      <c r="J52" s="49">
        <v>1</v>
      </c>
      <c r="K52" s="49">
        <v>0</v>
      </c>
      <c r="L52" s="49">
        <v>2</v>
      </c>
      <c r="M52" s="49">
        <v>38</v>
      </c>
      <c r="N52" s="49">
        <v>0</v>
      </c>
      <c r="O52" s="15">
        <f t="shared" si="0"/>
        <v>72</v>
      </c>
      <c r="P52" s="15">
        <f t="shared" si="1"/>
        <v>110</v>
      </c>
      <c r="R52" s="8"/>
      <c r="T52"/>
    </row>
    <row r="53" spans="2:20" ht="23.1" customHeight="1" x14ac:dyDescent="0.25">
      <c r="B53" s="22" t="s">
        <v>80</v>
      </c>
      <c r="C53" s="49">
        <v>45</v>
      </c>
      <c r="D53" s="49">
        <v>33</v>
      </c>
      <c r="E53" s="49">
        <v>5</v>
      </c>
      <c r="F53" s="49">
        <v>17</v>
      </c>
      <c r="G53" s="49">
        <v>3</v>
      </c>
      <c r="H53" s="49">
        <v>0</v>
      </c>
      <c r="I53" s="49">
        <v>6</v>
      </c>
      <c r="J53" s="49">
        <v>2</v>
      </c>
      <c r="K53" s="49">
        <v>0</v>
      </c>
      <c r="L53" s="49">
        <v>0</v>
      </c>
      <c r="M53" s="49">
        <v>35</v>
      </c>
      <c r="N53" s="49">
        <v>0</v>
      </c>
      <c r="O53" s="15">
        <f t="shared" si="0"/>
        <v>111</v>
      </c>
      <c r="P53" s="15">
        <f t="shared" si="1"/>
        <v>146</v>
      </c>
      <c r="R53" s="8"/>
      <c r="T53"/>
    </row>
    <row r="54" spans="2:20" ht="23.1" customHeight="1" x14ac:dyDescent="0.25">
      <c r="B54" s="22" t="s">
        <v>81</v>
      </c>
      <c r="C54" s="49">
        <v>45</v>
      </c>
      <c r="D54" s="49">
        <v>34</v>
      </c>
      <c r="E54" s="49">
        <v>6</v>
      </c>
      <c r="F54" s="49">
        <v>12</v>
      </c>
      <c r="G54" s="49">
        <v>1</v>
      </c>
      <c r="H54" s="49">
        <v>0</v>
      </c>
      <c r="I54" s="49">
        <v>7</v>
      </c>
      <c r="J54" s="49">
        <v>1</v>
      </c>
      <c r="K54" s="49">
        <v>0</v>
      </c>
      <c r="L54" s="49">
        <v>2</v>
      </c>
      <c r="M54" s="49">
        <v>45</v>
      </c>
      <c r="N54" s="49">
        <v>0</v>
      </c>
      <c r="O54" s="15">
        <f t="shared" si="0"/>
        <v>108</v>
      </c>
      <c r="P54" s="15">
        <f t="shared" si="1"/>
        <v>153</v>
      </c>
      <c r="R54" s="8"/>
      <c r="T54"/>
    </row>
    <row r="55" spans="2:20" ht="23.1" customHeight="1" x14ac:dyDescent="0.25">
      <c r="B55" s="22" t="s">
        <v>82</v>
      </c>
      <c r="C55" s="49">
        <v>30</v>
      </c>
      <c r="D55" s="49">
        <v>28</v>
      </c>
      <c r="E55" s="49">
        <v>5</v>
      </c>
      <c r="F55" s="49">
        <v>11</v>
      </c>
      <c r="G55" s="49">
        <v>0</v>
      </c>
      <c r="H55" s="49">
        <v>0</v>
      </c>
      <c r="I55" s="49">
        <v>5</v>
      </c>
      <c r="J55" s="49">
        <v>1</v>
      </c>
      <c r="K55" s="49">
        <v>0</v>
      </c>
      <c r="L55" s="49">
        <v>2</v>
      </c>
      <c r="M55" s="49">
        <v>34</v>
      </c>
      <c r="N55" s="49">
        <v>0</v>
      </c>
      <c r="O55" s="15">
        <f t="shared" si="0"/>
        <v>82</v>
      </c>
      <c r="P55" s="15">
        <f t="shared" si="1"/>
        <v>116</v>
      </c>
      <c r="R55" s="8"/>
      <c r="T55"/>
    </row>
    <row r="56" spans="2:20" ht="23.1" customHeight="1" x14ac:dyDescent="0.25">
      <c r="B56" s="22" t="s">
        <v>83</v>
      </c>
      <c r="C56" s="49">
        <v>38</v>
      </c>
      <c r="D56" s="49">
        <v>35</v>
      </c>
      <c r="E56" s="49">
        <v>8</v>
      </c>
      <c r="F56" s="49">
        <v>18</v>
      </c>
      <c r="G56" s="49">
        <v>0</v>
      </c>
      <c r="H56" s="49">
        <v>0</v>
      </c>
      <c r="I56" s="49">
        <v>5</v>
      </c>
      <c r="J56" s="49">
        <v>2</v>
      </c>
      <c r="K56" s="49">
        <v>0</v>
      </c>
      <c r="L56" s="49">
        <v>1</v>
      </c>
      <c r="M56" s="49">
        <v>57</v>
      </c>
      <c r="N56" s="49">
        <v>0</v>
      </c>
      <c r="O56" s="15">
        <f t="shared" si="0"/>
        <v>107</v>
      </c>
      <c r="P56" s="15">
        <f t="shared" si="1"/>
        <v>164</v>
      </c>
      <c r="R56" s="8"/>
      <c r="T56"/>
    </row>
    <row r="57" spans="2:20" ht="23.1" customHeight="1" x14ac:dyDescent="0.25">
      <c r="B57" s="22" t="s">
        <v>84</v>
      </c>
      <c r="C57" s="49">
        <v>35</v>
      </c>
      <c r="D57" s="49">
        <v>25</v>
      </c>
      <c r="E57" s="49">
        <v>7</v>
      </c>
      <c r="F57" s="49">
        <v>11</v>
      </c>
      <c r="G57" s="49">
        <v>0</v>
      </c>
      <c r="H57" s="49">
        <v>0</v>
      </c>
      <c r="I57" s="49">
        <v>6</v>
      </c>
      <c r="J57" s="49">
        <v>1</v>
      </c>
      <c r="K57" s="49">
        <v>0</v>
      </c>
      <c r="L57" s="49">
        <v>0</v>
      </c>
      <c r="M57" s="49">
        <v>47</v>
      </c>
      <c r="N57" s="49">
        <v>0</v>
      </c>
      <c r="O57" s="15">
        <f t="shared" si="0"/>
        <v>85</v>
      </c>
      <c r="P57" s="15">
        <f t="shared" si="1"/>
        <v>132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1389</v>
      </c>
      <c r="D58" s="16">
        <f t="shared" si="21"/>
        <v>992</v>
      </c>
      <c r="E58" s="16">
        <f t="shared" si="21"/>
        <v>315</v>
      </c>
      <c r="F58" s="16">
        <f t="shared" si="21"/>
        <v>522</v>
      </c>
      <c r="G58" s="16">
        <f t="shared" si="21"/>
        <v>24</v>
      </c>
      <c r="H58" s="16">
        <f t="shared" si="21"/>
        <v>6</v>
      </c>
      <c r="I58" s="16">
        <f t="shared" si="21"/>
        <v>331</v>
      </c>
      <c r="J58" s="16">
        <f t="shared" si="21"/>
        <v>123</v>
      </c>
      <c r="K58" s="16">
        <f t="shared" si="21"/>
        <v>6</v>
      </c>
      <c r="L58" s="16">
        <f t="shared" si="21"/>
        <v>31</v>
      </c>
      <c r="M58" s="16">
        <f t="shared" si="21"/>
        <v>1523</v>
      </c>
      <c r="N58" s="16">
        <f t="shared" si="21"/>
        <v>0</v>
      </c>
      <c r="O58" s="16">
        <f t="shared" si="21"/>
        <v>3739</v>
      </c>
      <c r="P58" s="16">
        <f t="shared" si="21"/>
        <v>5262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0.26396807297605474</v>
      </c>
      <c r="D59" s="42">
        <f t="shared" si="22"/>
        <v>0.18852147472443936</v>
      </c>
      <c r="E59" s="42">
        <f t="shared" si="22"/>
        <v>5.9863169897377423E-2</v>
      </c>
      <c r="F59" s="42">
        <f t="shared" si="22"/>
        <v>9.9201824401368308E-2</v>
      </c>
      <c r="G59" s="42">
        <f t="shared" si="22"/>
        <v>4.5610034207525657E-3</v>
      </c>
      <c r="H59" s="42">
        <f t="shared" si="22"/>
        <v>1.1402508551881414E-3</v>
      </c>
      <c r="I59" s="42">
        <f t="shared" si="22"/>
        <v>6.2903838844545798E-2</v>
      </c>
      <c r="J59" s="42">
        <f t="shared" si="22"/>
        <v>2.3375142531356898E-2</v>
      </c>
      <c r="K59" s="42">
        <f t="shared" si="22"/>
        <v>1.1402508551881414E-3</v>
      </c>
      <c r="L59" s="42">
        <f t="shared" si="22"/>
        <v>5.8912960851387301E-3</v>
      </c>
      <c r="M59" s="42">
        <f t="shared" si="22"/>
        <v>0.28943367540858989</v>
      </c>
      <c r="N59" s="42">
        <f t="shared" si="22"/>
        <v>0</v>
      </c>
      <c r="R59" s="8"/>
      <c r="T59"/>
    </row>
    <row r="60" spans="2:20" ht="23.1" customHeight="1" x14ac:dyDescent="0.25">
      <c r="B60" s="41" t="s">
        <v>94</v>
      </c>
      <c r="C60" s="43">
        <f>C58/$O$58</f>
        <v>0.37148970312917895</v>
      </c>
      <c r="D60" s="43">
        <f t="shared" ref="D60:N60" si="23">D58/$O$58</f>
        <v>0.26531158063653382</v>
      </c>
      <c r="E60" s="43">
        <f t="shared" si="23"/>
        <v>8.4247124899705803E-2</v>
      </c>
      <c r="F60" s="43">
        <f t="shared" si="23"/>
        <v>0.13960952126236961</v>
      </c>
      <c r="G60" s="43">
        <f t="shared" si="23"/>
        <v>6.4188285637871087E-3</v>
      </c>
      <c r="H60" s="43">
        <f t="shared" si="23"/>
        <v>1.6047071409467772E-3</v>
      </c>
      <c r="I60" s="43">
        <f t="shared" si="23"/>
        <v>8.8526343942230537E-2</v>
      </c>
      <c r="J60" s="43">
        <f t="shared" si="23"/>
        <v>3.2896496389408933E-2</v>
      </c>
      <c r="K60" s="43">
        <f t="shared" si="23"/>
        <v>1.6047071409467772E-3</v>
      </c>
      <c r="L60" s="43">
        <f t="shared" si="23"/>
        <v>8.2909868948916818E-3</v>
      </c>
      <c r="M60" s="43"/>
      <c r="N60" s="43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AF174"/>
  <sheetViews>
    <sheetView view="pageBreakPreview" topLeftCell="A97" zoomScale="60" workbookViewId="0">
      <selection activeCell="S105" sqref="S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">
        <v>188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189</v>
      </c>
      <c r="F5" s="40" t="s">
        <v>1</v>
      </c>
      <c r="G5" s="60" t="s">
        <v>190</v>
      </c>
      <c r="H5" s="61"/>
      <c r="I5" s="14"/>
      <c r="J5" s="2" t="s">
        <v>5</v>
      </c>
      <c r="K5" s="60" t="s">
        <v>191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">
        <v>179</v>
      </c>
      <c r="E6" s="61"/>
      <c r="F6" s="2" t="s">
        <v>2</v>
      </c>
      <c r="G6" s="60" t="s">
        <v>192</v>
      </c>
      <c r="H6" s="61"/>
      <c r="J6" s="2" t="s">
        <v>21</v>
      </c>
      <c r="K6" s="60" t="s">
        <v>169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15</v>
      </c>
      <c r="D10" s="49">
        <v>8</v>
      </c>
      <c r="E10" s="49">
        <v>3</v>
      </c>
      <c r="F10" s="49">
        <v>7</v>
      </c>
      <c r="G10" s="49">
        <v>0</v>
      </c>
      <c r="H10" s="49">
        <v>0</v>
      </c>
      <c r="I10" s="49">
        <v>2</v>
      </c>
      <c r="J10" s="49">
        <v>0</v>
      </c>
      <c r="K10" s="49">
        <v>0</v>
      </c>
      <c r="L10" s="49">
        <v>0</v>
      </c>
      <c r="M10" s="49">
        <v>29</v>
      </c>
      <c r="N10" s="49">
        <v>0</v>
      </c>
      <c r="O10" s="17">
        <f t="shared" ref="O10:O73" si="0">SUM(C10:L10,N10)</f>
        <v>35</v>
      </c>
      <c r="P10" s="17">
        <f t="shared" ref="P10:P73" si="1">SUM(C10:N10)</f>
        <v>64</v>
      </c>
      <c r="R10" s="1" t="s">
        <v>6</v>
      </c>
      <c r="S10" s="17">
        <f t="shared" ref="S10:AF10" si="2">SUM(C10:C13)</f>
        <v>131</v>
      </c>
      <c r="T10" s="17">
        <f t="shared" si="2"/>
        <v>48</v>
      </c>
      <c r="U10" s="17">
        <f t="shared" si="2"/>
        <v>13</v>
      </c>
      <c r="V10" s="17">
        <f t="shared" si="2"/>
        <v>60</v>
      </c>
      <c r="W10" s="17">
        <f t="shared" si="2"/>
        <v>2</v>
      </c>
      <c r="X10" s="17">
        <f t="shared" si="2"/>
        <v>0</v>
      </c>
      <c r="Y10" s="17">
        <f t="shared" si="2"/>
        <v>19</v>
      </c>
      <c r="Z10" s="17">
        <f t="shared" si="2"/>
        <v>3</v>
      </c>
      <c r="AA10" s="17">
        <f t="shared" si="2"/>
        <v>2</v>
      </c>
      <c r="AB10" s="17">
        <f t="shared" si="2"/>
        <v>0</v>
      </c>
      <c r="AC10" s="17">
        <f t="shared" si="2"/>
        <v>189</v>
      </c>
      <c r="AD10" s="17">
        <f t="shared" si="2"/>
        <v>0</v>
      </c>
      <c r="AE10" s="30">
        <f t="shared" si="2"/>
        <v>278</v>
      </c>
      <c r="AF10" s="30">
        <f t="shared" si="2"/>
        <v>467</v>
      </c>
    </row>
    <row r="11" spans="2:32" s="6" customFormat="1" ht="23.1" customHeight="1" x14ac:dyDescent="0.25">
      <c r="B11" s="44" t="s">
        <v>38</v>
      </c>
      <c r="C11" s="49">
        <v>30</v>
      </c>
      <c r="D11" s="49">
        <v>12</v>
      </c>
      <c r="E11" s="49">
        <v>2</v>
      </c>
      <c r="F11" s="49">
        <v>21</v>
      </c>
      <c r="G11" s="49">
        <v>1</v>
      </c>
      <c r="H11" s="49">
        <v>0</v>
      </c>
      <c r="I11" s="49">
        <v>5</v>
      </c>
      <c r="J11" s="49">
        <v>0</v>
      </c>
      <c r="K11" s="49">
        <v>0</v>
      </c>
      <c r="L11" s="49">
        <v>0</v>
      </c>
      <c r="M11" s="49">
        <v>60</v>
      </c>
      <c r="N11" s="49">
        <v>0</v>
      </c>
      <c r="O11" s="17">
        <f t="shared" si="0"/>
        <v>71</v>
      </c>
      <c r="P11" s="17">
        <f t="shared" si="1"/>
        <v>131</v>
      </c>
      <c r="R11" s="1" t="s">
        <v>7</v>
      </c>
      <c r="S11" s="17">
        <f t="shared" ref="S11:AF11" si="3">SUM(C14:C17)</f>
        <v>192</v>
      </c>
      <c r="T11" s="17">
        <f t="shared" si="3"/>
        <v>73</v>
      </c>
      <c r="U11" s="17">
        <f t="shared" si="3"/>
        <v>25</v>
      </c>
      <c r="V11" s="17">
        <f t="shared" si="3"/>
        <v>63</v>
      </c>
      <c r="W11" s="17">
        <f t="shared" si="3"/>
        <v>3</v>
      </c>
      <c r="X11" s="17">
        <f t="shared" si="3"/>
        <v>1</v>
      </c>
      <c r="Y11" s="17">
        <f t="shared" si="3"/>
        <v>15</v>
      </c>
      <c r="Z11" s="17">
        <f t="shared" si="3"/>
        <v>3</v>
      </c>
      <c r="AA11" s="17">
        <f t="shared" si="3"/>
        <v>4</v>
      </c>
      <c r="AB11" s="17">
        <f t="shared" si="3"/>
        <v>1</v>
      </c>
      <c r="AC11" s="17">
        <f t="shared" si="3"/>
        <v>249</v>
      </c>
      <c r="AD11" s="17">
        <f t="shared" si="3"/>
        <v>0</v>
      </c>
      <c r="AE11" s="30">
        <f t="shared" si="3"/>
        <v>380</v>
      </c>
      <c r="AF11" s="30">
        <f t="shared" si="3"/>
        <v>629</v>
      </c>
    </row>
    <row r="12" spans="2:32" ht="23.1" customHeight="1" x14ac:dyDescent="0.25">
      <c r="B12" s="44" t="s">
        <v>39</v>
      </c>
      <c r="C12" s="49">
        <v>33</v>
      </c>
      <c r="D12" s="49">
        <v>12</v>
      </c>
      <c r="E12" s="49">
        <v>4</v>
      </c>
      <c r="F12" s="49">
        <v>20</v>
      </c>
      <c r="G12" s="49">
        <v>0</v>
      </c>
      <c r="H12" s="49">
        <v>0</v>
      </c>
      <c r="I12" s="49">
        <v>4</v>
      </c>
      <c r="J12" s="49">
        <v>2</v>
      </c>
      <c r="K12" s="49">
        <v>2</v>
      </c>
      <c r="L12" s="49">
        <v>0</v>
      </c>
      <c r="M12" s="49">
        <v>55</v>
      </c>
      <c r="N12" s="49">
        <v>0</v>
      </c>
      <c r="O12" s="17">
        <f t="shared" si="0"/>
        <v>77</v>
      </c>
      <c r="P12" s="17">
        <f t="shared" si="1"/>
        <v>132</v>
      </c>
      <c r="R12" s="1" t="s">
        <v>8</v>
      </c>
      <c r="S12" s="17">
        <f t="shared" ref="S12:AF12" si="4">SUM(C18:C21)</f>
        <v>203</v>
      </c>
      <c r="T12" s="17">
        <f t="shared" si="4"/>
        <v>88</v>
      </c>
      <c r="U12" s="17">
        <f t="shared" si="4"/>
        <v>29</v>
      </c>
      <c r="V12" s="17">
        <f t="shared" si="4"/>
        <v>53</v>
      </c>
      <c r="W12" s="17">
        <f t="shared" si="4"/>
        <v>7</v>
      </c>
      <c r="X12" s="17">
        <f t="shared" si="4"/>
        <v>4</v>
      </c>
      <c r="Y12" s="17">
        <f t="shared" si="4"/>
        <v>18</v>
      </c>
      <c r="Z12" s="17">
        <f t="shared" si="4"/>
        <v>3</v>
      </c>
      <c r="AA12" s="17">
        <f t="shared" si="4"/>
        <v>1</v>
      </c>
      <c r="AB12" s="17">
        <f t="shared" si="4"/>
        <v>2</v>
      </c>
      <c r="AC12" s="17">
        <f t="shared" si="4"/>
        <v>204</v>
      </c>
      <c r="AD12" s="17">
        <f t="shared" si="4"/>
        <v>0</v>
      </c>
      <c r="AE12" s="30">
        <f t="shared" si="4"/>
        <v>408</v>
      </c>
      <c r="AF12" s="30">
        <f t="shared" si="4"/>
        <v>612</v>
      </c>
    </row>
    <row r="13" spans="2:32" ht="23.1" customHeight="1" x14ac:dyDescent="0.25">
      <c r="B13" s="44" t="s">
        <v>40</v>
      </c>
      <c r="C13" s="49">
        <v>53</v>
      </c>
      <c r="D13" s="49">
        <v>16</v>
      </c>
      <c r="E13" s="49">
        <v>4</v>
      </c>
      <c r="F13" s="49">
        <v>12</v>
      </c>
      <c r="G13" s="49">
        <v>1</v>
      </c>
      <c r="H13" s="49">
        <v>0</v>
      </c>
      <c r="I13" s="49">
        <v>8</v>
      </c>
      <c r="J13" s="49">
        <v>1</v>
      </c>
      <c r="K13" s="49">
        <v>0</v>
      </c>
      <c r="L13" s="49">
        <v>0</v>
      </c>
      <c r="M13" s="49">
        <v>45</v>
      </c>
      <c r="N13" s="49">
        <v>0</v>
      </c>
      <c r="O13" s="17">
        <f t="shared" si="0"/>
        <v>95</v>
      </c>
      <c r="P13" s="17">
        <f t="shared" si="1"/>
        <v>140</v>
      </c>
      <c r="R13" s="1" t="s">
        <v>9</v>
      </c>
      <c r="S13" s="17">
        <f t="shared" ref="S13:AF13" si="5">SUM(C22:C25)</f>
        <v>195</v>
      </c>
      <c r="T13" s="17">
        <f t="shared" si="5"/>
        <v>79</v>
      </c>
      <c r="U13" s="17">
        <f t="shared" si="5"/>
        <v>30</v>
      </c>
      <c r="V13" s="17">
        <f t="shared" si="5"/>
        <v>49</v>
      </c>
      <c r="W13" s="17">
        <f t="shared" si="5"/>
        <v>2</v>
      </c>
      <c r="X13" s="17">
        <f t="shared" si="5"/>
        <v>2</v>
      </c>
      <c r="Y13" s="17">
        <f t="shared" si="5"/>
        <v>15</v>
      </c>
      <c r="Z13" s="17">
        <f t="shared" si="5"/>
        <v>8</v>
      </c>
      <c r="AA13" s="17">
        <f t="shared" si="5"/>
        <v>10</v>
      </c>
      <c r="AB13" s="17">
        <f t="shared" si="5"/>
        <v>3</v>
      </c>
      <c r="AC13" s="17">
        <f t="shared" si="5"/>
        <v>202</v>
      </c>
      <c r="AD13" s="17">
        <f t="shared" si="5"/>
        <v>0</v>
      </c>
      <c r="AE13" s="30">
        <f t="shared" si="5"/>
        <v>393</v>
      </c>
      <c r="AF13" s="30">
        <f t="shared" si="5"/>
        <v>595</v>
      </c>
    </row>
    <row r="14" spans="2:32" ht="23.1" customHeight="1" x14ac:dyDescent="0.25">
      <c r="B14" s="44" t="s">
        <v>41</v>
      </c>
      <c r="C14" s="49">
        <v>45</v>
      </c>
      <c r="D14" s="49">
        <v>21</v>
      </c>
      <c r="E14" s="49">
        <v>6</v>
      </c>
      <c r="F14" s="49">
        <v>15</v>
      </c>
      <c r="G14" s="49">
        <v>0</v>
      </c>
      <c r="H14" s="49">
        <v>0</v>
      </c>
      <c r="I14" s="49">
        <v>10</v>
      </c>
      <c r="J14" s="49">
        <v>1</v>
      </c>
      <c r="K14" s="49">
        <v>1</v>
      </c>
      <c r="L14" s="49">
        <v>0</v>
      </c>
      <c r="M14" s="49">
        <v>54</v>
      </c>
      <c r="N14" s="49">
        <v>0</v>
      </c>
      <c r="O14" s="17">
        <f t="shared" si="0"/>
        <v>99</v>
      </c>
      <c r="P14" s="17">
        <f t="shared" si="1"/>
        <v>153</v>
      </c>
      <c r="R14" s="1" t="s">
        <v>10</v>
      </c>
      <c r="S14" s="17">
        <f t="shared" ref="S14:AF14" si="6">SUM(C26:C29)</f>
        <v>167</v>
      </c>
      <c r="T14" s="17">
        <f t="shared" si="6"/>
        <v>79</v>
      </c>
      <c r="U14" s="17">
        <f t="shared" si="6"/>
        <v>33</v>
      </c>
      <c r="V14" s="17">
        <f t="shared" si="6"/>
        <v>44</v>
      </c>
      <c r="W14" s="17">
        <f t="shared" si="6"/>
        <v>3</v>
      </c>
      <c r="X14" s="17">
        <f t="shared" si="6"/>
        <v>1</v>
      </c>
      <c r="Y14" s="17">
        <f t="shared" si="6"/>
        <v>31</v>
      </c>
      <c r="Z14" s="17">
        <f t="shared" si="6"/>
        <v>7</v>
      </c>
      <c r="AA14" s="17">
        <f t="shared" si="6"/>
        <v>7</v>
      </c>
      <c r="AB14" s="17">
        <f t="shared" si="6"/>
        <v>3</v>
      </c>
      <c r="AC14" s="17">
        <f t="shared" si="6"/>
        <v>132</v>
      </c>
      <c r="AD14" s="17">
        <f t="shared" si="6"/>
        <v>0</v>
      </c>
      <c r="AE14" s="30">
        <f t="shared" si="6"/>
        <v>375</v>
      </c>
      <c r="AF14" s="30">
        <f t="shared" si="6"/>
        <v>507</v>
      </c>
    </row>
    <row r="15" spans="2:32" ht="23.1" customHeight="1" x14ac:dyDescent="0.25">
      <c r="B15" s="44" t="s">
        <v>42</v>
      </c>
      <c r="C15" s="49">
        <v>56</v>
      </c>
      <c r="D15" s="49">
        <v>20</v>
      </c>
      <c r="E15" s="49">
        <v>6</v>
      </c>
      <c r="F15" s="49">
        <v>24</v>
      </c>
      <c r="G15" s="49">
        <v>1</v>
      </c>
      <c r="H15" s="49">
        <v>1</v>
      </c>
      <c r="I15" s="49">
        <v>2</v>
      </c>
      <c r="J15" s="49">
        <v>0</v>
      </c>
      <c r="K15" s="49">
        <v>1</v>
      </c>
      <c r="L15" s="49">
        <v>1</v>
      </c>
      <c r="M15" s="49">
        <v>68</v>
      </c>
      <c r="N15" s="49">
        <v>0</v>
      </c>
      <c r="O15" s="17">
        <f t="shared" si="0"/>
        <v>112</v>
      </c>
      <c r="P15" s="17">
        <f t="shared" si="1"/>
        <v>180</v>
      </c>
      <c r="R15" s="1" t="s">
        <v>11</v>
      </c>
      <c r="S15" s="17">
        <f t="shared" ref="S15:AF15" si="7">SUM(C30:C33)</f>
        <v>143</v>
      </c>
      <c r="T15" s="17">
        <f t="shared" si="7"/>
        <v>72</v>
      </c>
      <c r="U15" s="17">
        <f t="shared" si="7"/>
        <v>32</v>
      </c>
      <c r="V15" s="17">
        <f t="shared" si="7"/>
        <v>39</v>
      </c>
      <c r="W15" s="17">
        <f t="shared" si="7"/>
        <v>1</v>
      </c>
      <c r="X15" s="17">
        <f t="shared" si="7"/>
        <v>1</v>
      </c>
      <c r="Y15" s="17">
        <f t="shared" si="7"/>
        <v>38</v>
      </c>
      <c r="Z15" s="17">
        <f t="shared" si="7"/>
        <v>7</v>
      </c>
      <c r="AA15" s="17">
        <f t="shared" si="7"/>
        <v>11</v>
      </c>
      <c r="AB15" s="17">
        <f t="shared" si="7"/>
        <v>3</v>
      </c>
      <c r="AC15" s="17">
        <f t="shared" si="7"/>
        <v>158</v>
      </c>
      <c r="AD15" s="17">
        <f t="shared" si="7"/>
        <v>0</v>
      </c>
      <c r="AE15" s="30">
        <f t="shared" si="7"/>
        <v>347</v>
      </c>
      <c r="AF15" s="30">
        <f t="shared" si="7"/>
        <v>505</v>
      </c>
    </row>
    <row r="16" spans="2:32" ht="23.1" customHeight="1" x14ac:dyDescent="0.25">
      <c r="B16" s="44" t="s">
        <v>43</v>
      </c>
      <c r="C16" s="49">
        <v>48</v>
      </c>
      <c r="D16" s="49">
        <v>13</v>
      </c>
      <c r="E16" s="49">
        <v>7</v>
      </c>
      <c r="F16" s="49">
        <v>11</v>
      </c>
      <c r="G16" s="49">
        <v>1</v>
      </c>
      <c r="H16" s="49">
        <v>0</v>
      </c>
      <c r="I16" s="49">
        <v>1</v>
      </c>
      <c r="J16" s="49">
        <v>1</v>
      </c>
      <c r="K16" s="49">
        <v>0</v>
      </c>
      <c r="L16" s="49">
        <v>0</v>
      </c>
      <c r="M16" s="49">
        <v>77</v>
      </c>
      <c r="N16" s="49">
        <v>0</v>
      </c>
      <c r="O16" s="17">
        <f t="shared" si="0"/>
        <v>82</v>
      </c>
      <c r="P16" s="17">
        <f t="shared" si="1"/>
        <v>159</v>
      </c>
      <c r="R16" s="1" t="s">
        <v>12</v>
      </c>
      <c r="S16" s="17">
        <f t="shared" ref="S16:AF16" si="8">SUM(C34:C37)</f>
        <v>174</v>
      </c>
      <c r="T16" s="17">
        <f t="shared" si="8"/>
        <v>84</v>
      </c>
      <c r="U16" s="17">
        <f t="shared" si="8"/>
        <v>22</v>
      </c>
      <c r="V16" s="17">
        <f t="shared" si="8"/>
        <v>32</v>
      </c>
      <c r="W16" s="17">
        <f t="shared" si="8"/>
        <v>0</v>
      </c>
      <c r="X16" s="17">
        <f t="shared" si="8"/>
        <v>0</v>
      </c>
      <c r="Y16" s="17">
        <f t="shared" si="8"/>
        <v>25</v>
      </c>
      <c r="Z16" s="17">
        <f t="shared" si="8"/>
        <v>13</v>
      </c>
      <c r="AA16" s="17">
        <f t="shared" si="8"/>
        <v>8</v>
      </c>
      <c r="AB16" s="17">
        <f t="shared" si="8"/>
        <v>1</v>
      </c>
      <c r="AC16" s="17">
        <f t="shared" si="8"/>
        <v>146</v>
      </c>
      <c r="AD16" s="17">
        <f t="shared" si="8"/>
        <v>0</v>
      </c>
      <c r="AE16" s="30">
        <f t="shared" si="8"/>
        <v>359</v>
      </c>
      <c r="AF16" s="30">
        <f t="shared" si="8"/>
        <v>505</v>
      </c>
    </row>
    <row r="17" spans="2:32" ht="23.1" customHeight="1" x14ac:dyDescent="0.25">
      <c r="B17" s="44" t="s">
        <v>44</v>
      </c>
      <c r="C17" s="49">
        <v>43</v>
      </c>
      <c r="D17" s="49">
        <v>19</v>
      </c>
      <c r="E17" s="49">
        <v>6</v>
      </c>
      <c r="F17" s="49">
        <v>13</v>
      </c>
      <c r="G17" s="49">
        <v>1</v>
      </c>
      <c r="H17" s="49">
        <v>0</v>
      </c>
      <c r="I17" s="49">
        <v>2</v>
      </c>
      <c r="J17" s="49">
        <v>1</v>
      </c>
      <c r="K17" s="49">
        <v>2</v>
      </c>
      <c r="L17" s="49">
        <v>0</v>
      </c>
      <c r="M17" s="49">
        <v>50</v>
      </c>
      <c r="N17" s="49">
        <v>0</v>
      </c>
      <c r="O17" s="17">
        <f t="shared" si="0"/>
        <v>87</v>
      </c>
      <c r="P17" s="17">
        <f t="shared" si="1"/>
        <v>137</v>
      </c>
      <c r="R17" s="1" t="s">
        <v>13</v>
      </c>
      <c r="S17" s="17">
        <f t="shared" ref="S17:AF17" si="9">SUM(C38:C41)</f>
        <v>129</v>
      </c>
      <c r="T17" s="17">
        <f t="shared" si="9"/>
        <v>73</v>
      </c>
      <c r="U17" s="17">
        <f t="shared" si="9"/>
        <v>19</v>
      </c>
      <c r="V17" s="17">
        <f t="shared" si="9"/>
        <v>29</v>
      </c>
      <c r="W17" s="17">
        <f t="shared" si="9"/>
        <v>0</v>
      </c>
      <c r="X17" s="17">
        <f t="shared" si="9"/>
        <v>0</v>
      </c>
      <c r="Y17" s="17">
        <f t="shared" si="9"/>
        <v>28</v>
      </c>
      <c r="Z17" s="17">
        <f t="shared" si="9"/>
        <v>5</v>
      </c>
      <c r="AA17" s="17">
        <f t="shared" si="9"/>
        <v>3</v>
      </c>
      <c r="AB17" s="17">
        <f t="shared" si="9"/>
        <v>6</v>
      </c>
      <c r="AC17" s="17">
        <f t="shared" si="9"/>
        <v>140</v>
      </c>
      <c r="AD17" s="17">
        <f t="shared" si="9"/>
        <v>0</v>
      </c>
      <c r="AE17" s="30">
        <f t="shared" si="9"/>
        <v>292</v>
      </c>
      <c r="AF17" s="30">
        <f t="shared" si="9"/>
        <v>432</v>
      </c>
    </row>
    <row r="18" spans="2:32" ht="23.1" customHeight="1" x14ac:dyDescent="0.25">
      <c r="B18" s="44" t="s">
        <v>45</v>
      </c>
      <c r="C18" s="49">
        <v>40</v>
      </c>
      <c r="D18" s="49">
        <v>18</v>
      </c>
      <c r="E18" s="49">
        <v>5</v>
      </c>
      <c r="F18" s="49">
        <v>15</v>
      </c>
      <c r="G18" s="49">
        <v>1</v>
      </c>
      <c r="H18" s="49">
        <v>0</v>
      </c>
      <c r="I18" s="49">
        <v>3</v>
      </c>
      <c r="J18" s="49">
        <v>2</v>
      </c>
      <c r="K18" s="49">
        <v>0</v>
      </c>
      <c r="L18" s="49">
        <v>1</v>
      </c>
      <c r="M18" s="49">
        <v>70</v>
      </c>
      <c r="N18" s="49">
        <v>0</v>
      </c>
      <c r="O18" s="17">
        <f t="shared" si="0"/>
        <v>85</v>
      </c>
      <c r="P18" s="17">
        <f t="shared" si="1"/>
        <v>155</v>
      </c>
      <c r="R18" s="1" t="s">
        <v>14</v>
      </c>
      <c r="S18" s="17">
        <f t="shared" ref="S18:AF18" si="10">SUM(C42:C45)</f>
        <v>134</v>
      </c>
      <c r="T18" s="17">
        <f t="shared" si="10"/>
        <v>71</v>
      </c>
      <c r="U18" s="17">
        <f t="shared" si="10"/>
        <v>27</v>
      </c>
      <c r="V18" s="17">
        <f t="shared" si="10"/>
        <v>37</v>
      </c>
      <c r="W18" s="17">
        <f t="shared" si="10"/>
        <v>2</v>
      </c>
      <c r="X18" s="17">
        <f t="shared" si="10"/>
        <v>2</v>
      </c>
      <c r="Y18" s="17">
        <f t="shared" si="10"/>
        <v>23</v>
      </c>
      <c r="Z18" s="17">
        <f t="shared" si="10"/>
        <v>9</v>
      </c>
      <c r="AA18" s="17">
        <f t="shared" si="10"/>
        <v>4</v>
      </c>
      <c r="AB18" s="17">
        <f t="shared" si="10"/>
        <v>0</v>
      </c>
      <c r="AC18" s="17">
        <f t="shared" si="10"/>
        <v>115</v>
      </c>
      <c r="AD18" s="17">
        <f t="shared" si="10"/>
        <v>0</v>
      </c>
      <c r="AE18" s="30">
        <f t="shared" si="10"/>
        <v>309</v>
      </c>
      <c r="AF18" s="30">
        <f t="shared" si="10"/>
        <v>424</v>
      </c>
    </row>
    <row r="19" spans="2:32" ht="23.1" customHeight="1" x14ac:dyDescent="0.25">
      <c r="B19" s="44" t="s">
        <v>46</v>
      </c>
      <c r="C19" s="49">
        <v>60</v>
      </c>
      <c r="D19" s="49">
        <v>34</v>
      </c>
      <c r="E19" s="49">
        <v>10</v>
      </c>
      <c r="F19" s="49">
        <v>22</v>
      </c>
      <c r="G19" s="49">
        <v>1</v>
      </c>
      <c r="H19" s="49">
        <v>3</v>
      </c>
      <c r="I19" s="49">
        <v>6</v>
      </c>
      <c r="J19" s="49">
        <v>1</v>
      </c>
      <c r="K19" s="49">
        <v>0</v>
      </c>
      <c r="L19" s="49">
        <v>0</v>
      </c>
      <c r="M19" s="49">
        <v>64</v>
      </c>
      <c r="N19" s="49">
        <v>0</v>
      </c>
      <c r="O19" s="17">
        <f t="shared" si="0"/>
        <v>137</v>
      </c>
      <c r="P19" s="17">
        <f t="shared" si="1"/>
        <v>201</v>
      </c>
      <c r="R19" s="1" t="s">
        <v>15</v>
      </c>
      <c r="S19" s="17">
        <f t="shared" ref="S19:AF19" si="11">SUM(C46:C49)</f>
        <v>159</v>
      </c>
      <c r="T19" s="17">
        <f t="shared" si="11"/>
        <v>74</v>
      </c>
      <c r="U19" s="17">
        <f t="shared" si="11"/>
        <v>38</v>
      </c>
      <c r="V19" s="17">
        <f t="shared" si="11"/>
        <v>37</v>
      </c>
      <c r="W19" s="17">
        <f t="shared" si="11"/>
        <v>3</v>
      </c>
      <c r="X19" s="17">
        <f t="shared" si="11"/>
        <v>0</v>
      </c>
      <c r="Y19" s="17">
        <f t="shared" si="11"/>
        <v>29</v>
      </c>
      <c r="Z19" s="17">
        <f t="shared" si="11"/>
        <v>3</v>
      </c>
      <c r="AA19" s="17">
        <f t="shared" si="11"/>
        <v>4</v>
      </c>
      <c r="AB19" s="17">
        <f t="shared" si="11"/>
        <v>2</v>
      </c>
      <c r="AC19" s="17">
        <f t="shared" si="11"/>
        <v>117</v>
      </c>
      <c r="AD19" s="17">
        <f t="shared" si="11"/>
        <v>0</v>
      </c>
      <c r="AE19" s="30">
        <f t="shared" si="11"/>
        <v>349</v>
      </c>
      <c r="AF19" s="30">
        <f t="shared" si="11"/>
        <v>466</v>
      </c>
    </row>
    <row r="20" spans="2:32" ht="23.1" customHeight="1" x14ac:dyDescent="0.25">
      <c r="B20" s="44" t="s">
        <v>47</v>
      </c>
      <c r="C20" s="49">
        <v>50</v>
      </c>
      <c r="D20" s="49">
        <v>18</v>
      </c>
      <c r="E20" s="49">
        <v>5</v>
      </c>
      <c r="F20" s="49">
        <v>4</v>
      </c>
      <c r="G20" s="49">
        <v>2</v>
      </c>
      <c r="H20" s="49">
        <v>1</v>
      </c>
      <c r="I20" s="49">
        <v>2</v>
      </c>
      <c r="J20" s="49">
        <v>0</v>
      </c>
      <c r="K20" s="49">
        <v>0</v>
      </c>
      <c r="L20" s="49">
        <v>1</v>
      </c>
      <c r="M20" s="49">
        <v>45</v>
      </c>
      <c r="N20" s="49">
        <v>0</v>
      </c>
      <c r="O20" s="17">
        <f t="shared" si="0"/>
        <v>83</v>
      </c>
      <c r="P20" s="17">
        <f t="shared" si="1"/>
        <v>128</v>
      </c>
      <c r="R20" s="1" t="s">
        <v>16</v>
      </c>
      <c r="S20" s="17">
        <f t="shared" ref="S20:AF20" si="12">SUM(C50:C53)</f>
        <v>195</v>
      </c>
      <c r="T20" s="17">
        <f t="shared" si="12"/>
        <v>86</v>
      </c>
      <c r="U20" s="17">
        <f t="shared" si="12"/>
        <v>24</v>
      </c>
      <c r="V20" s="17">
        <f t="shared" si="12"/>
        <v>45</v>
      </c>
      <c r="W20" s="17">
        <f t="shared" si="12"/>
        <v>7</v>
      </c>
      <c r="X20" s="17">
        <f t="shared" si="12"/>
        <v>0</v>
      </c>
      <c r="Y20" s="17">
        <f t="shared" si="12"/>
        <v>29</v>
      </c>
      <c r="Z20" s="17">
        <f t="shared" si="12"/>
        <v>10</v>
      </c>
      <c r="AA20" s="17">
        <f t="shared" si="12"/>
        <v>2</v>
      </c>
      <c r="AB20" s="17">
        <f t="shared" si="12"/>
        <v>11</v>
      </c>
      <c r="AC20" s="17">
        <f t="shared" si="12"/>
        <v>132</v>
      </c>
      <c r="AD20" s="17">
        <f t="shared" si="12"/>
        <v>0</v>
      </c>
      <c r="AE20" s="30">
        <f t="shared" si="12"/>
        <v>409</v>
      </c>
      <c r="AF20" s="30">
        <f t="shared" si="12"/>
        <v>541</v>
      </c>
    </row>
    <row r="21" spans="2:32" ht="23.1" customHeight="1" x14ac:dyDescent="0.25">
      <c r="B21" s="44" t="s">
        <v>48</v>
      </c>
      <c r="C21" s="49">
        <v>53</v>
      </c>
      <c r="D21" s="49">
        <v>18</v>
      </c>
      <c r="E21" s="49">
        <v>9</v>
      </c>
      <c r="F21" s="49">
        <v>12</v>
      </c>
      <c r="G21" s="49">
        <v>3</v>
      </c>
      <c r="H21" s="49">
        <v>0</v>
      </c>
      <c r="I21" s="49">
        <v>7</v>
      </c>
      <c r="J21" s="49">
        <v>0</v>
      </c>
      <c r="K21" s="49">
        <v>1</v>
      </c>
      <c r="L21" s="49">
        <v>0</v>
      </c>
      <c r="M21" s="49">
        <v>25</v>
      </c>
      <c r="N21" s="49">
        <v>0</v>
      </c>
      <c r="O21" s="17">
        <f t="shared" si="0"/>
        <v>103</v>
      </c>
      <c r="P21" s="17">
        <f t="shared" si="1"/>
        <v>128</v>
      </c>
      <c r="R21" s="35" t="s">
        <v>20</v>
      </c>
      <c r="S21" s="33">
        <f t="shared" ref="S21:AF21" si="13">SUM(C54:C57)</f>
        <v>112</v>
      </c>
      <c r="T21" s="17">
        <f t="shared" si="13"/>
        <v>86</v>
      </c>
      <c r="U21" s="17">
        <f t="shared" si="13"/>
        <v>51</v>
      </c>
      <c r="V21" s="17">
        <f t="shared" si="13"/>
        <v>52</v>
      </c>
      <c r="W21" s="17">
        <f t="shared" si="13"/>
        <v>4</v>
      </c>
      <c r="X21" s="17">
        <f t="shared" si="13"/>
        <v>3</v>
      </c>
      <c r="Y21" s="17">
        <f t="shared" si="13"/>
        <v>23</v>
      </c>
      <c r="Z21" s="17">
        <f t="shared" si="13"/>
        <v>7</v>
      </c>
      <c r="AA21" s="17">
        <f t="shared" si="13"/>
        <v>2</v>
      </c>
      <c r="AB21" s="17">
        <f t="shared" si="13"/>
        <v>2</v>
      </c>
      <c r="AC21" s="17">
        <f t="shared" si="13"/>
        <v>96</v>
      </c>
      <c r="AD21" s="17">
        <f t="shared" si="13"/>
        <v>0</v>
      </c>
      <c r="AE21" s="30">
        <f t="shared" si="13"/>
        <v>342</v>
      </c>
      <c r="AF21" s="30">
        <f t="shared" si="13"/>
        <v>438</v>
      </c>
    </row>
    <row r="22" spans="2:32" ht="23.1" customHeight="1" x14ac:dyDescent="0.25">
      <c r="B22" s="44" t="s">
        <v>49</v>
      </c>
      <c r="C22" s="49">
        <v>46</v>
      </c>
      <c r="D22" s="49">
        <v>21</v>
      </c>
      <c r="E22" s="49">
        <v>8</v>
      </c>
      <c r="F22" s="49">
        <v>13</v>
      </c>
      <c r="G22" s="49">
        <v>1</v>
      </c>
      <c r="H22" s="49">
        <v>2</v>
      </c>
      <c r="I22" s="49">
        <v>4</v>
      </c>
      <c r="J22" s="49">
        <v>0</v>
      </c>
      <c r="K22" s="49">
        <v>2</v>
      </c>
      <c r="L22" s="49">
        <v>2</v>
      </c>
      <c r="M22" s="49">
        <v>46</v>
      </c>
      <c r="N22" s="49">
        <v>0</v>
      </c>
      <c r="O22" s="17">
        <f t="shared" si="0"/>
        <v>99</v>
      </c>
      <c r="P22" s="17">
        <f t="shared" si="1"/>
        <v>145</v>
      </c>
      <c r="R22" s="35" t="s">
        <v>146</v>
      </c>
      <c r="S22" s="33">
        <f>SUM(C58:C61)</f>
        <v>161</v>
      </c>
      <c r="T22" s="33">
        <f t="shared" ref="T22:AF22" si="14">SUM(D58:D61)</f>
        <v>69</v>
      </c>
      <c r="U22" s="33">
        <f t="shared" si="14"/>
        <v>23</v>
      </c>
      <c r="V22" s="33">
        <f t="shared" si="14"/>
        <v>25</v>
      </c>
      <c r="W22" s="33">
        <f t="shared" si="14"/>
        <v>3</v>
      </c>
      <c r="X22" s="33">
        <f t="shared" si="14"/>
        <v>0</v>
      </c>
      <c r="Y22" s="33">
        <f t="shared" si="14"/>
        <v>19</v>
      </c>
      <c r="Z22" s="33">
        <f t="shared" si="14"/>
        <v>2</v>
      </c>
      <c r="AA22" s="33">
        <f t="shared" si="14"/>
        <v>2</v>
      </c>
      <c r="AB22" s="33">
        <f t="shared" si="14"/>
        <v>0</v>
      </c>
      <c r="AC22" s="33">
        <f t="shared" si="14"/>
        <v>73</v>
      </c>
      <c r="AD22" s="33">
        <f t="shared" si="14"/>
        <v>0</v>
      </c>
      <c r="AE22" s="30">
        <f t="shared" si="14"/>
        <v>304</v>
      </c>
      <c r="AF22" s="30">
        <f t="shared" si="14"/>
        <v>377</v>
      </c>
    </row>
    <row r="23" spans="2:32" ht="23.1" customHeight="1" x14ac:dyDescent="0.25">
      <c r="B23" s="44" t="s">
        <v>50</v>
      </c>
      <c r="C23" s="49">
        <v>52</v>
      </c>
      <c r="D23" s="49">
        <v>21</v>
      </c>
      <c r="E23" s="49">
        <v>6</v>
      </c>
      <c r="F23" s="49">
        <v>10</v>
      </c>
      <c r="G23" s="49">
        <v>0</v>
      </c>
      <c r="H23" s="49">
        <v>0</v>
      </c>
      <c r="I23" s="49">
        <v>4</v>
      </c>
      <c r="J23" s="49">
        <v>2</v>
      </c>
      <c r="K23" s="49">
        <v>3</v>
      </c>
      <c r="L23" s="49">
        <v>1</v>
      </c>
      <c r="M23" s="49">
        <v>45</v>
      </c>
      <c r="N23" s="49">
        <v>0</v>
      </c>
      <c r="O23" s="17">
        <f t="shared" si="0"/>
        <v>99</v>
      </c>
      <c r="P23" s="17">
        <f t="shared" si="1"/>
        <v>144</v>
      </c>
      <c r="R23" s="35" t="s">
        <v>147</v>
      </c>
      <c r="S23" s="33">
        <f>SUM(C62:C65)</f>
        <v>121</v>
      </c>
      <c r="T23" s="33">
        <f t="shared" ref="T23:AF23" si="15">SUM(D62:D65)</f>
        <v>46</v>
      </c>
      <c r="U23" s="33">
        <f t="shared" si="15"/>
        <v>14</v>
      </c>
      <c r="V23" s="33">
        <f t="shared" si="15"/>
        <v>31</v>
      </c>
      <c r="W23" s="33">
        <f t="shared" si="15"/>
        <v>3</v>
      </c>
      <c r="X23" s="33">
        <f t="shared" si="15"/>
        <v>1</v>
      </c>
      <c r="Y23" s="33">
        <f t="shared" si="15"/>
        <v>15</v>
      </c>
      <c r="Z23" s="33">
        <f t="shared" si="15"/>
        <v>7</v>
      </c>
      <c r="AA23" s="33">
        <f t="shared" si="15"/>
        <v>2</v>
      </c>
      <c r="AB23" s="33">
        <f t="shared" si="15"/>
        <v>1</v>
      </c>
      <c r="AC23" s="33">
        <f t="shared" si="15"/>
        <v>67</v>
      </c>
      <c r="AD23" s="33">
        <f t="shared" si="15"/>
        <v>0</v>
      </c>
      <c r="AE23" s="30">
        <f t="shared" si="15"/>
        <v>241</v>
      </c>
      <c r="AF23" s="30">
        <f t="shared" si="15"/>
        <v>308</v>
      </c>
    </row>
    <row r="24" spans="2:32" ht="23.1" customHeight="1" x14ac:dyDescent="0.25">
      <c r="B24" s="44" t="s">
        <v>51</v>
      </c>
      <c r="C24" s="49">
        <v>54</v>
      </c>
      <c r="D24" s="49">
        <v>16</v>
      </c>
      <c r="E24" s="49">
        <v>8</v>
      </c>
      <c r="F24" s="49">
        <v>15</v>
      </c>
      <c r="G24" s="49">
        <v>1</v>
      </c>
      <c r="H24" s="49">
        <v>0</v>
      </c>
      <c r="I24" s="49">
        <v>6</v>
      </c>
      <c r="J24" s="49">
        <v>3</v>
      </c>
      <c r="K24" s="49">
        <v>2</v>
      </c>
      <c r="L24" s="49">
        <v>0</v>
      </c>
      <c r="M24" s="49">
        <v>56</v>
      </c>
      <c r="N24" s="49">
        <v>0</v>
      </c>
      <c r="O24" s="17">
        <f t="shared" si="0"/>
        <v>105</v>
      </c>
      <c r="P24" s="17">
        <f t="shared" si="1"/>
        <v>161</v>
      </c>
      <c r="R24" s="35" t="s">
        <v>148</v>
      </c>
      <c r="S24" s="33">
        <f>SUM(C66:C69)</f>
        <v>118</v>
      </c>
      <c r="T24" s="33">
        <f t="shared" ref="T24:AF24" si="16">SUM(D66:D69)</f>
        <v>97</v>
      </c>
      <c r="U24" s="33">
        <f t="shared" si="16"/>
        <v>18</v>
      </c>
      <c r="V24" s="33">
        <f t="shared" si="16"/>
        <v>35</v>
      </c>
      <c r="W24" s="33">
        <f t="shared" si="16"/>
        <v>4</v>
      </c>
      <c r="X24" s="33">
        <f t="shared" si="16"/>
        <v>1</v>
      </c>
      <c r="Y24" s="33">
        <f t="shared" si="16"/>
        <v>12</v>
      </c>
      <c r="Z24" s="33">
        <f t="shared" si="16"/>
        <v>4</v>
      </c>
      <c r="AA24" s="33">
        <f t="shared" si="16"/>
        <v>0</v>
      </c>
      <c r="AB24" s="33">
        <f t="shared" si="16"/>
        <v>0</v>
      </c>
      <c r="AC24" s="33">
        <f t="shared" si="16"/>
        <v>79</v>
      </c>
      <c r="AD24" s="33">
        <f t="shared" si="16"/>
        <v>0</v>
      </c>
      <c r="AE24" s="30">
        <f t="shared" si="16"/>
        <v>289</v>
      </c>
      <c r="AF24" s="30">
        <f t="shared" si="16"/>
        <v>368</v>
      </c>
    </row>
    <row r="25" spans="2:32" ht="23.1" customHeight="1" x14ac:dyDescent="0.25">
      <c r="B25" s="44" t="s">
        <v>52</v>
      </c>
      <c r="C25" s="49">
        <v>43</v>
      </c>
      <c r="D25" s="49">
        <v>21</v>
      </c>
      <c r="E25" s="49">
        <v>8</v>
      </c>
      <c r="F25" s="49">
        <v>11</v>
      </c>
      <c r="G25" s="49">
        <v>0</v>
      </c>
      <c r="H25" s="49">
        <v>0</v>
      </c>
      <c r="I25" s="49">
        <v>1</v>
      </c>
      <c r="J25" s="49">
        <v>3</v>
      </c>
      <c r="K25" s="49">
        <v>3</v>
      </c>
      <c r="L25" s="49">
        <v>0</v>
      </c>
      <c r="M25" s="49">
        <v>55</v>
      </c>
      <c r="N25" s="49">
        <v>0</v>
      </c>
      <c r="O25" s="17">
        <f t="shared" si="0"/>
        <v>90</v>
      </c>
      <c r="P25" s="17">
        <f t="shared" si="1"/>
        <v>145</v>
      </c>
      <c r="R25" s="35" t="s">
        <v>149</v>
      </c>
      <c r="S25" s="33">
        <f>SUM(C70:C73)</f>
        <v>126</v>
      </c>
      <c r="T25" s="33">
        <f t="shared" ref="T25:AF25" si="17">SUM(D70:D73)</f>
        <v>57</v>
      </c>
      <c r="U25" s="33">
        <f t="shared" si="17"/>
        <v>18</v>
      </c>
      <c r="V25" s="33">
        <f t="shared" si="17"/>
        <v>23</v>
      </c>
      <c r="W25" s="33">
        <f t="shared" si="17"/>
        <v>3</v>
      </c>
      <c r="X25" s="33">
        <f t="shared" si="17"/>
        <v>0</v>
      </c>
      <c r="Y25" s="33">
        <f t="shared" si="17"/>
        <v>7</v>
      </c>
      <c r="Z25" s="33">
        <f t="shared" si="17"/>
        <v>2</v>
      </c>
      <c r="AA25" s="33">
        <f t="shared" si="17"/>
        <v>2</v>
      </c>
      <c r="AB25" s="33">
        <f t="shared" si="17"/>
        <v>0</v>
      </c>
      <c r="AC25" s="33">
        <f t="shared" si="17"/>
        <v>51</v>
      </c>
      <c r="AD25" s="33">
        <f t="shared" si="17"/>
        <v>0</v>
      </c>
      <c r="AE25" s="30">
        <f t="shared" si="17"/>
        <v>238</v>
      </c>
      <c r="AF25" s="30">
        <f t="shared" si="17"/>
        <v>289</v>
      </c>
    </row>
    <row r="26" spans="2:32" ht="23.1" customHeight="1" x14ac:dyDescent="0.25">
      <c r="B26" s="44" t="s">
        <v>53</v>
      </c>
      <c r="C26" s="49">
        <v>52</v>
      </c>
      <c r="D26" s="49">
        <v>20</v>
      </c>
      <c r="E26" s="49">
        <v>11</v>
      </c>
      <c r="F26" s="49">
        <v>12</v>
      </c>
      <c r="G26" s="49">
        <v>2</v>
      </c>
      <c r="H26" s="49">
        <v>1</v>
      </c>
      <c r="I26" s="49">
        <v>13</v>
      </c>
      <c r="J26" s="49">
        <v>3</v>
      </c>
      <c r="K26" s="49">
        <v>3</v>
      </c>
      <c r="L26" s="49">
        <v>0</v>
      </c>
      <c r="M26" s="49">
        <v>32</v>
      </c>
      <c r="N26" s="49">
        <v>0</v>
      </c>
      <c r="O26" s="17">
        <f t="shared" si="0"/>
        <v>117</v>
      </c>
      <c r="P26" s="17">
        <f t="shared" si="1"/>
        <v>149</v>
      </c>
      <c r="R26" s="35" t="s">
        <v>150</v>
      </c>
      <c r="S26" s="33">
        <f>SUM(C74:C77)</f>
        <v>73</v>
      </c>
      <c r="T26" s="33">
        <f t="shared" ref="T26:AF26" si="18">SUM(D74:D77)</f>
        <v>44</v>
      </c>
      <c r="U26" s="33">
        <f t="shared" si="18"/>
        <v>11</v>
      </c>
      <c r="V26" s="33">
        <f t="shared" si="18"/>
        <v>17</v>
      </c>
      <c r="W26" s="33">
        <f t="shared" si="18"/>
        <v>1</v>
      </c>
      <c r="X26" s="33">
        <f t="shared" si="18"/>
        <v>0</v>
      </c>
      <c r="Y26" s="33">
        <f t="shared" si="18"/>
        <v>8</v>
      </c>
      <c r="Z26" s="33">
        <f t="shared" si="18"/>
        <v>2</v>
      </c>
      <c r="AA26" s="33">
        <f t="shared" si="18"/>
        <v>0</v>
      </c>
      <c r="AB26" s="33">
        <f t="shared" si="18"/>
        <v>0</v>
      </c>
      <c r="AC26" s="33">
        <f t="shared" si="18"/>
        <v>50</v>
      </c>
      <c r="AD26" s="33">
        <f t="shared" si="18"/>
        <v>0</v>
      </c>
      <c r="AE26" s="30">
        <f t="shared" si="18"/>
        <v>156</v>
      </c>
      <c r="AF26" s="30">
        <f t="shared" si="18"/>
        <v>206</v>
      </c>
    </row>
    <row r="27" spans="2:32" ht="23.1" customHeight="1" x14ac:dyDescent="0.25">
      <c r="B27" s="44" t="s">
        <v>54</v>
      </c>
      <c r="C27" s="49">
        <v>29</v>
      </c>
      <c r="D27" s="49">
        <v>8</v>
      </c>
      <c r="E27" s="49">
        <v>6</v>
      </c>
      <c r="F27" s="49">
        <v>10</v>
      </c>
      <c r="G27" s="49">
        <v>0</v>
      </c>
      <c r="H27" s="49">
        <v>0</v>
      </c>
      <c r="I27" s="49">
        <v>6</v>
      </c>
      <c r="J27" s="49">
        <v>2</v>
      </c>
      <c r="K27" s="49">
        <v>1</v>
      </c>
      <c r="L27" s="49">
        <v>1</v>
      </c>
      <c r="M27" s="49">
        <v>31</v>
      </c>
      <c r="N27" s="49">
        <v>0</v>
      </c>
      <c r="O27" s="17">
        <f t="shared" si="0"/>
        <v>63</v>
      </c>
      <c r="P27" s="17">
        <f t="shared" si="1"/>
        <v>94</v>
      </c>
      <c r="R27" s="35" t="s">
        <v>151</v>
      </c>
      <c r="S27" s="33">
        <f>SUM(C78:C81)</f>
        <v>39</v>
      </c>
      <c r="T27" s="33">
        <f t="shared" ref="T27:AF27" si="19">SUM(D78:D81)</f>
        <v>11</v>
      </c>
      <c r="U27" s="33">
        <f t="shared" si="19"/>
        <v>8</v>
      </c>
      <c r="V27" s="33">
        <f t="shared" si="19"/>
        <v>3</v>
      </c>
      <c r="W27" s="33">
        <f t="shared" si="19"/>
        <v>1</v>
      </c>
      <c r="X27" s="33">
        <f t="shared" si="19"/>
        <v>0</v>
      </c>
      <c r="Y27" s="33">
        <f t="shared" si="19"/>
        <v>3</v>
      </c>
      <c r="Z27" s="33">
        <f t="shared" si="19"/>
        <v>1</v>
      </c>
      <c r="AA27" s="33">
        <f t="shared" si="19"/>
        <v>0</v>
      </c>
      <c r="AB27" s="33">
        <f t="shared" si="19"/>
        <v>0</v>
      </c>
      <c r="AC27" s="33">
        <f t="shared" si="19"/>
        <v>36</v>
      </c>
      <c r="AD27" s="33">
        <f t="shared" si="19"/>
        <v>0</v>
      </c>
      <c r="AE27" s="30">
        <f t="shared" si="19"/>
        <v>66</v>
      </c>
      <c r="AF27" s="30">
        <f t="shared" si="19"/>
        <v>102</v>
      </c>
    </row>
    <row r="28" spans="2:32" ht="23.1" customHeight="1" x14ac:dyDescent="0.25">
      <c r="B28" s="44" t="s">
        <v>55</v>
      </c>
      <c r="C28" s="49">
        <v>56</v>
      </c>
      <c r="D28" s="49">
        <v>34</v>
      </c>
      <c r="E28" s="49">
        <v>10</v>
      </c>
      <c r="F28" s="49">
        <v>16</v>
      </c>
      <c r="G28" s="49">
        <v>0</v>
      </c>
      <c r="H28" s="49">
        <v>0</v>
      </c>
      <c r="I28" s="49">
        <v>6</v>
      </c>
      <c r="J28" s="49">
        <v>1</v>
      </c>
      <c r="K28" s="49">
        <v>2</v>
      </c>
      <c r="L28" s="49">
        <v>1</v>
      </c>
      <c r="M28" s="49">
        <v>40</v>
      </c>
      <c r="N28" s="49">
        <v>0</v>
      </c>
      <c r="O28" s="17">
        <f t="shared" si="0"/>
        <v>126</v>
      </c>
      <c r="P28" s="17">
        <f t="shared" si="1"/>
        <v>166</v>
      </c>
      <c r="R28" s="35" t="s">
        <v>152</v>
      </c>
      <c r="S28" s="33">
        <f>SUM(C82:C85)</f>
        <v>19</v>
      </c>
      <c r="T28" s="33">
        <f t="shared" ref="T28:AF28" si="20">SUM(D82:D85)</f>
        <v>11</v>
      </c>
      <c r="U28" s="33">
        <f t="shared" si="20"/>
        <v>1</v>
      </c>
      <c r="V28" s="33">
        <f t="shared" si="20"/>
        <v>0</v>
      </c>
      <c r="W28" s="33">
        <f t="shared" si="20"/>
        <v>0</v>
      </c>
      <c r="X28" s="33">
        <f t="shared" si="20"/>
        <v>0</v>
      </c>
      <c r="Y28" s="33">
        <f t="shared" si="20"/>
        <v>3</v>
      </c>
      <c r="Z28" s="33">
        <f t="shared" si="20"/>
        <v>2</v>
      </c>
      <c r="AA28" s="33">
        <f t="shared" si="20"/>
        <v>2</v>
      </c>
      <c r="AB28" s="33">
        <f t="shared" si="20"/>
        <v>0</v>
      </c>
      <c r="AC28" s="33">
        <f t="shared" si="20"/>
        <v>23</v>
      </c>
      <c r="AD28" s="33">
        <f t="shared" si="20"/>
        <v>0</v>
      </c>
      <c r="AE28" s="30">
        <f t="shared" si="20"/>
        <v>38</v>
      </c>
      <c r="AF28" s="30">
        <f t="shared" si="20"/>
        <v>61</v>
      </c>
    </row>
    <row r="29" spans="2:32" ht="23.1" customHeight="1" x14ac:dyDescent="0.25">
      <c r="B29" s="44" t="s">
        <v>56</v>
      </c>
      <c r="C29" s="49">
        <v>30</v>
      </c>
      <c r="D29" s="49">
        <v>17</v>
      </c>
      <c r="E29" s="49">
        <v>6</v>
      </c>
      <c r="F29" s="49">
        <v>6</v>
      </c>
      <c r="G29" s="49">
        <v>1</v>
      </c>
      <c r="H29" s="49">
        <v>0</v>
      </c>
      <c r="I29" s="49">
        <v>6</v>
      </c>
      <c r="J29" s="49">
        <v>1</v>
      </c>
      <c r="K29" s="49">
        <v>1</v>
      </c>
      <c r="L29" s="49">
        <v>1</v>
      </c>
      <c r="M29" s="49">
        <v>29</v>
      </c>
      <c r="N29" s="49">
        <v>0</v>
      </c>
      <c r="O29" s="17">
        <f t="shared" si="0"/>
        <v>69</v>
      </c>
      <c r="P29" s="17">
        <f t="shared" si="1"/>
        <v>98</v>
      </c>
      <c r="R29" s="35" t="s">
        <v>153</v>
      </c>
      <c r="S29" s="33">
        <f>SUM(C86:C89)</f>
        <v>12</v>
      </c>
      <c r="T29" s="33">
        <f t="shared" ref="T29:AF29" si="21">SUM(D86:D89)</f>
        <v>4</v>
      </c>
      <c r="U29" s="33">
        <f t="shared" si="21"/>
        <v>3</v>
      </c>
      <c r="V29" s="33">
        <f t="shared" si="21"/>
        <v>2</v>
      </c>
      <c r="W29" s="33">
        <f t="shared" si="21"/>
        <v>0</v>
      </c>
      <c r="X29" s="33">
        <f t="shared" si="21"/>
        <v>0</v>
      </c>
      <c r="Y29" s="33">
        <f t="shared" si="21"/>
        <v>4</v>
      </c>
      <c r="Z29" s="33">
        <f t="shared" si="21"/>
        <v>1</v>
      </c>
      <c r="AA29" s="33">
        <f t="shared" si="21"/>
        <v>1</v>
      </c>
      <c r="AB29" s="33">
        <f t="shared" si="21"/>
        <v>0</v>
      </c>
      <c r="AC29" s="33">
        <f t="shared" si="21"/>
        <v>6</v>
      </c>
      <c r="AD29" s="33">
        <f t="shared" si="21"/>
        <v>0</v>
      </c>
      <c r="AE29" s="30">
        <f t="shared" si="21"/>
        <v>27</v>
      </c>
      <c r="AF29" s="30">
        <f t="shared" si="21"/>
        <v>33</v>
      </c>
    </row>
    <row r="30" spans="2:32" ht="23.1" customHeight="1" x14ac:dyDescent="0.25">
      <c r="B30" s="44" t="s">
        <v>57</v>
      </c>
      <c r="C30" s="49">
        <v>35</v>
      </c>
      <c r="D30" s="49">
        <v>20</v>
      </c>
      <c r="E30" s="49">
        <v>7</v>
      </c>
      <c r="F30" s="49">
        <v>14</v>
      </c>
      <c r="G30" s="49">
        <v>1</v>
      </c>
      <c r="H30" s="49">
        <v>1</v>
      </c>
      <c r="I30" s="49">
        <v>9</v>
      </c>
      <c r="J30" s="49">
        <v>1</v>
      </c>
      <c r="K30" s="49">
        <v>2</v>
      </c>
      <c r="L30" s="49">
        <v>1</v>
      </c>
      <c r="M30" s="49">
        <v>43</v>
      </c>
      <c r="N30" s="49">
        <v>0</v>
      </c>
      <c r="O30" s="17">
        <f t="shared" si="0"/>
        <v>91</v>
      </c>
      <c r="P30" s="17">
        <f t="shared" si="1"/>
        <v>134</v>
      </c>
      <c r="R30" s="35" t="s">
        <v>154</v>
      </c>
      <c r="S30" s="33">
        <f>SUM(C90:C93)</f>
        <v>9</v>
      </c>
      <c r="T30" s="33">
        <f t="shared" ref="T30:AF30" si="22">SUM(D90:D93)</f>
        <v>7</v>
      </c>
      <c r="U30" s="33">
        <f t="shared" si="22"/>
        <v>4</v>
      </c>
      <c r="V30" s="33">
        <f t="shared" si="22"/>
        <v>1</v>
      </c>
      <c r="W30" s="33">
        <f t="shared" si="22"/>
        <v>0</v>
      </c>
      <c r="X30" s="33">
        <f t="shared" si="22"/>
        <v>0</v>
      </c>
      <c r="Y30" s="33">
        <f t="shared" si="22"/>
        <v>1</v>
      </c>
      <c r="Z30" s="33">
        <f t="shared" si="22"/>
        <v>0</v>
      </c>
      <c r="AA30" s="33">
        <f t="shared" si="22"/>
        <v>0</v>
      </c>
      <c r="AB30" s="33">
        <f t="shared" si="22"/>
        <v>1</v>
      </c>
      <c r="AC30" s="33">
        <f t="shared" si="22"/>
        <v>9</v>
      </c>
      <c r="AD30" s="33">
        <f t="shared" si="22"/>
        <v>0</v>
      </c>
      <c r="AE30" s="30">
        <f t="shared" si="22"/>
        <v>23</v>
      </c>
      <c r="AF30" s="30">
        <f t="shared" si="22"/>
        <v>32</v>
      </c>
    </row>
    <row r="31" spans="2:32" ht="23.1" customHeight="1" x14ac:dyDescent="0.25">
      <c r="B31" s="45" t="s">
        <v>58</v>
      </c>
      <c r="C31" s="49">
        <v>34</v>
      </c>
      <c r="D31" s="49">
        <v>12</v>
      </c>
      <c r="E31" s="49">
        <v>8</v>
      </c>
      <c r="F31" s="49">
        <v>10</v>
      </c>
      <c r="G31" s="49">
        <v>0</v>
      </c>
      <c r="H31" s="49">
        <v>0</v>
      </c>
      <c r="I31" s="49">
        <v>8</v>
      </c>
      <c r="J31" s="49">
        <v>3</v>
      </c>
      <c r="K31" s="49">
        <v>5</v>
      </c>
      <c r="L31" s="49">
        <v>1</v>
      </c>
      <c r="M31" s="49">
        <v>32</v>
      </c>
      <c r="N31" s="49">
        <v>0</v>
      </c>
      <c r="O31" s="17">
        <f t="shared" si="0"/>
        <v>81</v>
      </c>
      <c r="P31" s="17">
        <f t="shared" si="1"/>
        <v>113</v>
      </c>
      <c r="R31" s="35" t="s">
        <v>155</v>
      </c>
      <c r="S31" s="33">
        <f>SUM(C94:C97)</f>
        <v>11</v>
      </c>
      <c r="T31" s="33">
        <f t="shared" ref="T31:AF31" si="23">SUM(D94:D97)</f>
        <v>3</v>
      </c>
      <c r="U31" s="33">
        <f t="shared" si="23"/>
        <v>3</v>
      </c>
      <c r="V31" s="33">
        <f t="shared" si="23"/>
        <v>1</v>
      </c>
      <c r="W31" s="33">
        <f t="shared" si="23"/>
        <v>0</v>
      </c>
      <c r="X31" s="33">
        <f t="shared" si="23"/>
        <v>0</v>
      </c>
      <c r="Y31" s="33">
        <f t="shared" si="23"/>
        <v>2</v>
      </c>
      <c r="Z31" s="33">
        <f t="shared" si="23"/>
        <v>0</v>
      </c>
      <c r="AA31" s="33">
        <f t="shared" si="23"/>
        <v>0</v>
      </c>
      <c r="AB31" s="33">
        <f t="shared" si="23"/>
        <v>0</v>
      </c>
      <c r="AC31" s="33">
        <f t="shared" si="23"/>
        <v>15</v>
      </c>
      <c r="AD31" s="33">
        <f t="shared" si="23"/>
        <v>0</v>
      </c>
      <c r="AE31" s="30">
        <f t="shared" si="23"/>
        <v>20</v>
      </c>
      <c r="AF31" s="30">
        <f t="shared" si="23"/>
        <v>35</v>
      </c>
    </row>
    <row r="32" spans="2:32" ht="23.1" customHeight="1" x14ac:dyDescent="0.25">
      <c r="B32" s="45" t="s">
        <v>59</v>
      </c>
      <c r="C32" s="49">
        <v>40</v>
      </c>
      <c r="D32" s="49">
        <v>19</v>
      </c>
      <c r="E32" s="49">
        <v>10</v>
      </c>
      <c r="F32" s="49">
        <v>8</v>
      </c>
      <c r="G32" s="49">
        <v>0</v>
      </c>
      <c r="H32" s="49">
        <v>0</v>
      </c>
      <c r="I32" s="49">
        <v>13</v>
      </c>
      <c r="J32" s="49">
        <v>2</v>
      </c>
      <c r="K32" s="49">
        <v>2</v>
      </c>
      <c r="L32" s="49">
        <v>0</v>
      </c>
      <c r="M32" s="49">
        <v>39</v>
      </c>
      <c r="N32" s="49">
        <v>0</v>
      </c>
      <c r="O32" s="17">
        <f t="shared" si="0"/>
        <v>94</v>
      </c>
      <c r="P32" s="17">
        <f t="shared" si="1"/>
        <v>133</v>
      </c>
      <c r="R32" s="54" t="s">
        <v>156</v>
      </c>
      <c r="S32" s="33">
        <f>SUM(C98:C101)</f>
        <v>14</v>
      </c>
      <c r="T32" s="33">
        <f t="shared" ref="T32:AF32" si="24">SUM(D98:D101)</f>
        <v>5</v>
      </c>
      <c r="U32" s="33">
        <f t="shared" si="24"/>
        <v>1</v>
      </c>
      <c r="V32" s="33">
        <f t="shared" si="24"/>
        <v>15</v>
      </c>
      <c r="W32" s="33">
        <f t="shared" si="24"/>
        <v>1</v>
      </c>
      <c r="X32" s="33">
        <f t="shared" si="24"/>
        <v>0</v>
      </c>
      <c r="Y32" s="33">
        <f t="shared" si="24"/>
        <v>2</v>
      </c>
      <c r="Z32" s="33">
        <f t="shared" si="24"/>
        <v>0</v>
      </c>
      <c r="AA32" s="33">
        <f t="shared" si="24"/>
        <v>1</v>
      </c>
      <c r="AB32" s="33">
        <f t="shared" si="24"/>
        <v>0</v>
      </c>
      <c r="AC32" s="33">
        <f t="shared" si="24"/>
        <v>23</v>
      </c>
      <c r="AD32" s="33">
        <f t="shared" si="24"/>
        <v>0</v>
      </c>
      <c r="AE32" s="30">
        <f t="shared" si="24"/>
        <v>39</v>
      </c>
      <c r="AF32" s="30">
        <f t="shared" si="24"/>
        <v>62</v>
      </c>
    </row>
    <row r="33" spans="2:32" ht="23.1" customHeight="1" x14ac:dyDescent="0.25">
      <c r="B33" s="44" t="s">
        <v>60</v>
      </c>
      <c r="C33" s="49">
        <v>34</v>
      </c>
      <c r="D33" s="49">
        <v>21</v>
      </c>
      <c r="E33" s="49">
        <v>7</v>
      </c>
      <c r="F33" s="49">
        <v>7</v>
      </c>
      <c r="G33" s="49">
        <v>0</v>
      </c>
      <c r="H33" s="49">
        <v>0</v>
      </c>
      <c r="I33" s="49">
        <v>8</v>
      </c>
      <c r="J33" s="49">
        <v>1</v>
      </c>
      <c r="K33" s="49">
        <v>2</v>
      </c>
      <c r="L33" s="49">
        <v>1</v>
      </c>
      <c r="M33" s="49">
        <v>44</v>
      </c>
      <c r="N33" s="49">
        <v>0</v>
      </c>
      <c r="O33" s="17">
        <f t="shared" si="0"/>
        <v>81</v>
      </c>
      <c r="P33" s="17">
        <f t="shared" si="1"/>
        <v>125</v>
      </c>
      <c r="R33" s="54" t="s">
        <v>157</v>
      </c>
      <c r="S33" s="33">
        <f>SUM(C102:C105)</f>
        <v>26</v>
      </c>
      <c r="T33" s="33">
        <f t="shared" ref="T33:AF33" si="25">SUM(D102:D105)</f>
        <v>15</v>
      </c>
      <c r="U33" s="33">
        <f t="shared" si="25"/>
        <v>12</v>
      </c>
      <c r="V33" s="33">
        <f t="shared" si="25"/>
        <v>21</v>
      </c>
      <c r="W33" s="33">
        <f t="shared" si="25"/>
        <v>1</v>
      </c>
      <c r="X33" s="33">
        <f t="shared" si="25"/>
        <v>1</v>
      </c>
      <c r="Y33" s="33">
        <f t="shared" si="25"/>
        <v>6</v>
      </c>
      <c r="Z33" s="33">
        <f t="shared" si="25"/>
        <v>1</v>
      </c>
      <c r="AA33" s="33">
        <f t="shared" si="25"/>
        <v>1</v>
      </c>
      <c r="AB33" s="33">
        <f t="shared" si="25"/>
        <v>1</v>
      </c>
      <c r="AC33" s="33">
        <f t="shared" si="25"/>
        <v>59</v>
      </c>
      <c r="AD33" s="33">
        <f t="shared" si="25"/>
        <v>0</v>
      </c>
      <c r="AE33" s="30">
        <f t="shared" si="25"/>
        <v>85</v>
      </c>
      <c r="AF33" s="30">
        <f t="shared" si="25"/>
        <v>144</v>
      </c>
    </row>
    <row r="34" spans="2:32" ht="23.1" customHeight="1" x14ac:dyDescent="0.25">
      <c r="B34" s="45" t="s">
        <v>61</v>
      </c>
      <c r="C34" s="49">
        <v>31</v>
      </c>
      <c r="D34" s="49">
        <v>17</v>
      </c>
      <c r="E34" s="49">
        <v>8</v>
      </c>
      <c r="F34" s="49">
        <v>9</v>
      </c>
      <c r="G34" s="49">
        <v>0</v>
      </c>
      <c r="H34" s="49">
        <v>0</v>
      </c>
      <c r="I34" s="49">
        <v>4</v>
      </c>
      <c r="J34" s="49">
        <v>2</v>
      </c>
      <c r="K34" s="49">
        <v>0</v>
      </c>
      <c r="L34" s="49">
        <v>0</v>
      </c>
      <c r="M34" s="49">
        <v>24</v>
      </c>
      <c r="N34" s="49">
        <v>0</v>
      </c>
      <c r="O34" s="17">
        <f t="shared" si="0"/>
        <v>71</v>
      </c>
      <c r="P34" s="17">
        <f t="shared" si="1"/>
        <v>95</v>
      </c>
      <c r="R34" s="50" t="s">
        <v>90</v>
      </c>
      <c r="S34" s="51">
        <f t="shared" ref="S34:AF34" si="26">MAX(S10:S12)</f>
        <v>203</v>
      </c>
      <c r="T34" s="51">
        <f t="shared" si="26"/>
        <v>88</v>
      </c>
      <c r="U34" s="51">
        <f t="shared" si="26"/>
        <v>29</v>
      </c>
      <c r="V34" s="51">
        <f t="shared" si="26"/>
        <v>63</v>
      </c>
      <c r="W34" s="51">
        <f t="shared" si="26"/>
        <v>7</v>
      </c>
      <c r="X34" s="51">
        <f t="shared" si="26"/>
        <v>4</v>
      </c>
      <c r="Y34" s="51">
        <f t="shared" si="26"/>
        <v>19</v>
      </c>
      <c r="Z34" s="51">
        <f t="shared" si="26"/>
        <v>3</v>
      </c>
      <c r="AA34" s="51">
        <f t="shared" si="26"/>
        <v>4</v>
      </c>
      <c r="AB34" s="51">
        <f t="shared" si="26"/>
        <v>2</v>
      </c>
      <c r="AC34" s="51">
        <f t="shared" si="26"/>
        <v>249</v>
      </c>
      <c r="AD34" s="51">
        <f t="shared" si="26"/>
        <v>0</v>
      </c>
      <c r="AE34" s="39">
        <f t="shared" si="26"/>
        <v>408</v>
      </c>
      <c r="AF34" s="39">
        <f t="shared" si="26"/>
        <v>629</v>
      </c>
    </row>
    <row r="35" spans="2:32" ht="23.1" customHeight="1" x14ac:dyDescent="0.25">
      <c r="B35" s="45" t="s">
        <v>62</v>
      </c>
      <c r="C35" s="49">
        <v>43</v>
      </c>
      <c r="D35" s="49">
        <v>16</v>
      </c>
      <c r="E35" s="49">
        <v>5</v>
      </c>
      <c r="F35" s="49">
        <v>8</v>
      </c>
      <c r="G35" s="49">
        <v>0</v>
      </c>
      <c r="H35" s="49">
        <v>0</v>
      </c>
      <c r="I35" s="49">
        <v>3</v>
      </c>
      <c r="J35" s="49">
        <v>3</v>
      </c>
      <c r="K35" s="49">
        <v>2</v>
      </c>
      <c r="L35" s="49">
        <v>0</v>
      </c>
      <c r="M35" s="49">
        <v>26</v>
      </c>
      <c r="N35" s="49">
        <v>0</v>
      </c>
      <c r="O35" s="17">
        <f t="shared" si="0"/>
        <v>80</v>
      </c>
      <c r="P35" s="17">
        <f t="shared" si="1"/>
        <v>106</v>
      </c>
      <c r="R35" s="50" t="s">
        <v>91</v>
      </c>
      <c r="S35" s="51">
        <f t="shared" ref="S35:AF35" si="27">MAX(S13:S18)</f>
        <v>195</v>
      </c>
      <c r="T35" s="51">
        <f t="shared" si="27"/>
        <v>84</v>
      </c>
      <c r="U35" s="51">
        <f t="shared" si="27"/>
        <v>33</v>
      </c>
      <c r="V35" s="51">
        <f t="shared" si="27"/>
        <v>49</v>
      </c>
      <c r="W35" s="51">
        <f t="shared" si="27"/>
        <v>3</v>
      </c>
      <c r="X35" s="51">
        <f t="shared" si="27"/>
        <v>2</v>
      </c>
      <c r="Y35" s="51">
        <f t="shared" si="27"/>
        <v>38</v>
      </c>
      <c r="Z35" s="51">
        <f t="shared" si="27"/>
        <v>13</v>
      </c>
      <c r="AA35" s="51">
        <f t="shared" si="27"/>
        <v>11</v>
      </c>
      <c r="AB35" s="51">
        <f t="shared" si="27"/>
        <v>6</v>
      </c>
      <c r="AC35" s="51">
        <f t="shared" si="27"/>
        <v>202</v>
      </c>
      <c r="AD35" s="51">
        <f t="shared" si="27"/>
        <v>0</v>
      </c>
      <c r="AE35" s="39">
        <f t="shared" si="27"/>
        <v>393</v>
      </c>
      <c r="AF35" s="39">
        <f t="shared" si="27"/>
        <v>595</v>
      </c>
    </row>
    <row r="36" spans="2:32" ht="23.1" customHeight="1" x14ac:dyDescent="0.25">
      <c r="B36" s="45" t="s">
        <v>63</v>
      </c>
      <c r="C36" s="49">
        <v>53</v>
      </c>
      <c r="D36" s="49">
        <v>27</v>
      </c>
      <c r="E36" s="49">
        <v>5</v>
      </c>
      <c r="F36" s="49">
        <v>4</v>
      </c>
      <c r="G36" s="49">
        <v>0</v>
      </c>
      <c r="H36" s="49">
        <v>0</v>
      </c>
      <c r="I36" s="49">
        <v>8</v>
      </c>
      <c r="J36" s="49">
        <v>4</v>
      </c>
      <c r="K36" s="49">
        <v>3</v>
      </c>
      <c r="L36" s="49">
        <v>0</v>
      </c>
      <c r="M36" s="49">
        <v>45</v>
      </c>
      <c r="N36" s="49">
        <v>0</v>
      </c>
      <c r="O36" s="17">
        <f t="shared" si="0"/>
        <v>104</v>
      </c>
      <c r="P36" s="17">
        <f t="shared" si="1"/>
        <v>149</v>
      </c>
      <c r="R36" s="50" t="s">
        <v>92</v>
      </c>
      <c r="S36" s="51">
        <f t="shared" ref="S36:AF36" si="28">MAX(S19:S21)</f>
        <v>195</v>
      </c>
      <c r="T36" s="51">
        <f t="shared" si="28"/>
        <v>86</v>
      </c>
      <c r="U36" s="51">
        <f t="shared" si="28"/>
        <v>51</v>
      </c>
      <c r="V36" s="51">
        <f t="shared" si="28"/>
        <v>52</v>
      </c>
      <c r="W36" s="51">
        <f t="shared" si="28"/>
        <v>7</v>
      </c>
      <c r="X36" s="51">
        <f t="shared" si="28"/>
        <v>3</v>
      </c>
      <c r="Y36" s="51">
        <f t="shared" si="28"/>
        <v>29</v>
      </c>
      <c r="Z36" s="51">
        <f t="shared" si="28"/>
        <v>10</v>
      </c>
      <c r="AA36" s="51">
        <f t="shared" si="28"/>
        <v>4</v>
      </c>
      <c r="AB36" s="51">
        <f t="shared" si="28"/>
        <v>11</v>
      </c>
      <c r="AC36" s="51">
        <f t="shared" si="28"/>
        <v>132</v>
      </c>
      <c r="AD36" s="51">
        <f t="shared" si="28"/>
        <v>0</v>
      </c>
      <c r="AE36" s="39">
        <f t="shared" si="28"/>
        <v>409</v>
      </c>
      <c r="AF36" s="39">
        <f t="shared" si="28"/>
        <v>541</v>
      </c>
    </row>
    <row r="37" spans="2:32" ht="23.1" customHeight="1" x14ac:dyDescent="0.25">
      <c r="B37" s="44" t="s">
        <v>64</v>
      </c>
      <c r="C37" s="49">
        <v>47</v>
      </c>
      <c r="D37" s="49">
        <v>24</v>
      </c>
      <c r="E37" s="49">
        <v>4</v>
      </c>
      <c r="F37" s="49">
        <v>11</v>
      </c>
      <c r="G37" s="49">
        <v>0</v>
      </c>
      <c r="H37" s="49">
        <v>0</v>
      </c>
      <c r="I37" s="49">
        <v>10</v>
      </c>
      <c r="J37" s="49">
        <v>4</v>
      </c>
      <c r="K37" s="49">
        <v>3</v>
      </c>
      <c r="L37" s="49">
        <v>1</v>
      </c>
      <c r="M37" s="49">
        <v>51</v>
      </c>
      <c r="N37" s="49">
        <v>0</v>
      </c>
      <c r="O37" s="17">
        <f t="shared" si="0"/>
        <v>104</v>
      </c>
      <c r="P37" s="17">
        <f t="shared" si="1"/>
        <v>155</v>
      </c>
      <c r="R37" s="36" t="s">
        <v>85</v>
      </c>
      <c r="S37" s="34">
        <f t="shared" ref="S37:AF37" si="29">SUM(S10:S12)</f>
        <v>526</v>
      </c>
      <c r="T37" s="16">
        <f t="shared" si="29"/>
        <v>209</v>
      </c>
      <c r="U37" s="16">
        <f t="shared" si="29"/>
        <v>67</v>
      </c>
      <c r="V37" s="16">
        <f t="shared" si="29"/>
        <v>176</v>
      </c>
      <c r="W37" s="16">
        <f t="shared" si="29"/>
        <v>12</v>
      </c>
      <c r="X37" s="16">
        <f t="shared" si="29"/>
        <v>5</v>
      </c>
      <c r="Y37" s="16">
        <f t="shared" si="29"/>
        <v>52</v>
      </c>
      <c r="Z37" s="16">
        <f t="shared" si="29"/>
        <v>9</v>
      </c>
      <c r="AA37" s="16">
        <f t="shared" si="29"/>
        <v>7</v>
      </c>
      <c r="AB37" s="16">
        <f t="shared" si="29"/>
        <v>3</v>
      </c>
      <c r="AC37" s="16">
        <f t="shared" si="29"/>
        <v>642</v>
      </c>
      <c r="AD37" s="16">
        <f t="shared" si="29"/>
        <v>0</v>
      </c>
      <c r="AE37" s="31">
        <f t="shared" si="29"/>
        <v>1066</v>
      </c>
      <c r="AF37" s="31">
        <f t="shared" si="29"/>
        <v>1708</v>
      </c>
    </row>
    <row r="38" spans="2:32" ht="23.1" customHeight="1" x14ac:dyDescent="0.25">
      <c r="B38" s="45" t="s">
        <v>65</v>
      </c>
      <c r="C38" s="49">
        <v>30</v>
      </c>
      <c r="D38" s="49">
        <v>16</v>
      </c>
      <c r="E38" s="49">
        <v>4</v>
      </c>
      <c r="F38" s="49">
        <v>8</v>
      </c>
      <c r="G38" s="49">
        <v>0</v>
      </c>
      <c r="H38" s="49">
        <v>0</v>
      </c>
      <c r="I38" s="49">
        <v>4</v>
      </c>
      <c r="J38" s="49">
        <v>0</v>
      </c>
      <c r="K38" s="49">
        <v>3</v>
      </c>
      <c r="L38" s="49">
        <v>2</v>
      </c>
      <c r="M38" s="49">
        <v>36</v>
      </c>
      <c r="N38" s="49">
        <v>0</v>
      </c>
      <c r="O38" s="17">
        <f t="shared" si="0"/>
        <v>67</v>
      </c>
      <c r="P38" s="17">
        <f t="shared" si="1"/>
        <v>103</v>
      </c>
      <c r="R38" s="27" t="s">
        <v>86</v>
      </c>
      <c r="S38" s="16">
        <f t="shared" ref="S38:AF38" si="30">SUM(S13:S18)</f>
        <v>942</v>
      </c>
      <c r="T38" s="16">
        <f t="shared" si="30"/>
        <v>458</v>
      </c>
      <c r="U38" s="16">
        <f t="shared" si="30"/>
        <v>163</v>
      </c>
      <c r="V38" s="16">
        <f t="shared" si="30"/>
        <v>230</v>
      </c>
      <c r="W38" s="16">
        <f t="shared" si="30"/>
        <v>8</v>
      </c>
      <c r="X38" s="16">
        <f t="shared" si="30"/>
        <v>6</v>
      </c>
      <c r="Y38" s="16">
        <f t="shared" si="30"/>
        <v>160</v>
      </c>
      <c r="Z38" s="16">
        <f t="shared" si="30"/>
        <v>49</v>
      </c>
      <c r="AA38" s="16">
        <f t="shared" si="30"/>
        <v>43</v>
      </c>
      <c r="AB38" s="16">
        <f t="shared" si="30"/>
        <v>16</v>
      </c>
      <c r="AC38" s="16">
        <f t="shared" si="30"/>
        <v>893</v>
      </c>
      <c r="AD38" s="16">
        <f t="shared" si="30"/>
        <v>0</v>
      </c>
      <c r="AE38" s="31">
        <f t="shared" si="30"/>
        <v>2075</v>
      </c>
      <c r="AF38" s="31">
        <f t="shared" si="30"/>
        <v>2968</v>
      </c>
    </row>
    <row r="39" spans="2:32" ht="23.1" customHeight="1" x14ac:dyDescent="0.25">
      <c r="B39" s="45" t="s">
        <v>66</v>
      </c>
      <c r="C39" s="49">
        <v>43</v>
      </c>
      <c r="D39" s="49">
        <v>22</v>
      </c>
      <c r="E39" s="49">
        <v>5</v>
      </c>
      <c r="F39" s="49">
        <v>6</v>
      </c>
      <c r="G39" s="49">
        <v>0</v>
      </c>
      <c r="H39" s="49">
        <v>0</v>
      </c>
      <c r="I39" s="49">
        <v>8</v>
      </c>
      <c r="J39" s="49">
        <v>1</v>
      </c>
      <c r="K39" s="49">
        <v>0</v>
      </c>
      <c r="L39" s="49">
        <v>3</v>
      </c>
      <c r="M39" s="49">
        <v>30</v>
      </c>
      <c r="N39" s="49">
        <v>0</v>
      </c>
      <c r="O39" s="17">
        <f t="shared" si="0"/>
        <v>88</v>
      </c>
      <c r="P39" s="17">
        <f t="shared" si="1"/>
        <v>118</v>
      </c>
      <c r="R39" s="28" t="s">
        <v>87</v>
      </c>
      <c r="S39" s="16">
        <f t="shared" ref="S39:AF39" si="31">SUM(S19:S21)</f>
        <v>466</v>
      </c>
      <c r="T39" s="16">
        <f t="shared" si="31"/>
        <v>246</v>
      </c>
      <c r="U39" s="16">
        <f t="shared" si="31"/>
        <v>113</v>
      </c>
      <c r="V39" s="16">
        <f t="shared" si="31"/>
        <v>134</v>
      </c>
      <c r="W39" s="16">
        <f t="shared" si="31"/>
        <v>14</v>
      </c>
      <c r="X39" s="16">
        <f t="shared" si="31"/>
        <v>3</v>
      </c>
      <c r="Y39" s="16">
        <f t="shared" si="31"/>
        <v>81</v>
      </c>
      <c r="Z39" s="16">
        <f t="shared" si="31"/>
        <v>20</v>
      </c>
      <c r="AA39" s="16">
        <f t="shared" si="31"/>
        <v>8</v>
      </c>
      <c r="AB39" s="16">
        <f t="shared" si="31"/>
        <v>15</v>
      </c>
      <c r="AC39" s="16">
        <f t="shared" si="31"/>
        <v>345</v>
      </c>
      <c r="AD39" s="16">
        <f t="shared" si="31"/>
        <v>0</v>
      </c>
      <c r="AE39" s="31">
        <f t="shared" si="31"/>
        <v>1100</v>
      </c>
      <c r="AF39" s="31">
        <f t="shared" si="31"/>
        <v>1445</v>
      </c>
    </row>
    <row r="40" spans="2:32" ht="23.1" customHeight="1" x14ac:dyDescent="0.25">
      <c r="B40" s="45" t="s">
        <v>67</v>
      </c>
      <c r="C40" s="49">
        <v>35</v>
      </c>
      <c r="D40" s="49">
        <v>11</v>
      </c>
      <c r="E40" s="49">
        <v>5</v>
      </c>
      <c r="F40" s="49">
        <v>7</v>
      </c>
      <c r="G40" s="49">
        <v>0</v>
      </c>
      <c r="H40" s="49">
        <v>0</v>
      </c>
      <c r="I40" s="49">
        <v>8</v>
      </c>
      <c r="J40" s="49">
        <v>1</v>
      </c>
      <c r="K40" s="49">
        <v>0</v>
      </c>
      <c r="L40" s="49">
        <v>0</v>
      </c>
      <c r="M40" s="49">
        <v>30</v>
      </c>
      <c r="N40" s="49">
        <v>0</v>
      </c>
      <c r="O40" s="17">
        <f t="shared" si="0"/>
        <v>67</v>
      </c>
      <c r="P40" s="17">
        <f t="shared" si="1"/>
        <v>97</v>
      </c>
      <c r="R40" s="5" t="s">
        <v>17</v>
      </c>
      <c r="S40" s="16">
        <f t="shared" ref="S40:AF40" si="32">SUM(S10:S21)</f>
        <v>1934</v>
      </c>
      <c r="T40" s="16">
        <f t="shared" si="32"/>
        <v>913</v>
      </c>
      <c r="U40" s="16">
        <f t="shared" si="32"/>
        <v>343</v>
      </c>
      <c r="V40" s="16">
        <f t="shared" si="32"/>
        <v>540</v>
      </c>
      <c r="W40" s="16">
        <f t="shared" si="32"/>
        <v>34</v>
      </c>
      <c r="X40" s="16">
        <f t="shared" si="32"/>
        <v>14</v>
      </c>
      <c r="Y40" s="16">
        <f t="shared" si="32"/>
        <v>293</v>
      </c>
      <c r="Z40" s="16">
        <f t="shared" si="32"/>
        <v>78</v>
      </c>
      <c r="AA40" s="16">
        <f t="shared" si="32"/>
        <v>58</v>
      </c>
      <c r="AB40" s="16">
        <f t="shared" si="32"/>
        <v>34</v>
      </c>
      <c r="AC40" s="16">
        <f t="shared" si="32"/>
        <v>1880</v>
      </c>
      <c r="AD40" s="16">
        <f t="shared" si="32"/>
        <v>0</v>
      </c>
      <c r="AE40" s="31">
        <f t="shared" si="32"/>
        <v>4241</v>
      </c>
      <c r="AF40" s="31">
        <f t="shared" si="32"/>
        <v>6121</v>
      </c>
    </row>
    <row r="41" spans="2:32" ht="23.1" customHeight="1" x14ac:dyDescent="0.25">
      <c r="B41" s="44" t="s">
        <v>68</v>
      </c>
      <c r="C41" s="49">
        <v>21</v>
      </c>
      <c r="D41" s="49">
        <v>24</v>
      </c>
      <c r="E41" s="49">
        <v>5</v>
      </c>
      <c r="F41" s="49">
        <v>8</v>
      </c>
      <c r="G41" s="49">
        <v>0</v>
      </c>
      <c r="H41" s="49">
        <v>0</v>
      </c>
      <c r="I41" s="49">
        <v>8</v>
      </c>
      <c r="J41" s="49">
        <v>3</v>
      </c>
      <c r="K41" s="49">
        <v>0</v>
      </c>
      <c r="L41" s="49">
        <v>1</v>
      </c>
      <c r="M41" s="49">
        <v>44</v>
      </c>
      <c r="N41" s="49">
        <v>0</v>
      </c>
      <c r="O41" s="17">
        <f t="shared" si="0"/>
        <v>70</v>
      </c>
      <c r="P41" s="17">
        <f t="shared" si="1"/>
        <v>114</v>
      </c>
      <c r="R41" s="5" t="s">
        <v>159</v>
      </c>
      <c r="S41" s="16">
        <f>SUM(S10:S33)</f>
        <v>2663</v>
      </c>
      <c r="T41" s="16">
        <f t="shared" ref="T41:AF41" si="33">SUM(T10:T33)</f>
        <v>1282</v>
      </c>
      <c r="U41" s="16">
        <f t="shared" si="33"/>
        <v>459</v>
      </c>
      <c r="V41" s="16">
        <f t="shared" si="33"/>
        <v>714</v>
      </c>
      <c r="W41" s="16">
        <f t="shared" si="33"/>
        <v>51</v>
      </c>
      <c r="X41" s="16">
        <f t="shared" si="33"/>
        <v>17</v>
      </c>
      <c r="Y41" s="16">
        <f t="shared" si="33"/>
        <v>375</v>
      </c>
      <c r="Z41" s="16">
        <f t="shared" si="33"/>
        <v>100</v>
      </c>
      <c r="AA41" s="16">
        <f t="shared" si="33"/>
        <v>69</v>
      </c>
      <c r="AB41" s="16">
        <f t="shared" si="33"/>
        <v>37</v>
      </c>
      <c r="AC41" s="16">
        <f t="shared" si="33"/>
        <v>2371</v>
      </c>
      <c r="AD41" s="16">
        <f t="shared" si="33"/>
        <v>0</v>
      </c>
      <c r="AE41" s="31">
        <f t="shared" si="33"/>
        <v>5767</v>
      </c>
      <c r="AF41" s="31">
        <f t="shared" si="33"/>
        <v>8138</v>
      </c>
    </row>
    <row r="42" spans="2:32" ht="23.1" customHeight="1" x14ac:dyDescent="0.25">
      <c r="B42" s="45" t="s">
        <v>69</v>
      </c>
      <c r="C42" s="49">
        <v>33</v>
      </c>
      <c r="D42" s="49">
        <v>12</v>
      </c>
      <c r="E42" s="49">
        <v>7</v>
      </c>
      <c r="F42" s="49">
        <v>10</v>
      </c>
      <c r="G42" s="49">
        <v>0</v>
      </c>
      <c r="H42" s="49">
        <v>0</v>
      </c>
      <c r="I42" s="49">
        <v>6</v>
      </c>
      <c r="J42" s="49">
        <v>1</v>
      </c>
      <c r="K42" s="49">
        <v>0</v>
      </c>
      <c r="L42" s="49">
        <v>0</v>
      </c>
      <c r="M42" s="49">
        <v>25</v>
      </c>
      <c r="N42" s="49">
        <v>0</v>
      </c>
      <c r="O42" s="17">
        <f t="shared" si="0"/>
        <v>69</v>
      </c>
      <c r="P42" s="17">
        <f t="shared" si="1"/>
        <v>94</v>
      </c>
      <c r="R42" s="5" t="s">
        <v>160</v>
      </c>
      <c r="S42" s="47">
        <f>S41/S40</f>
        <v>1.3769389865563599</v>
      </c>
      <c r="T42" s="47">
        <f t="shared" ref="T42:AF42" si="34">T41/T40</f>
        <v>1.4041621029572837</v>
      </c>
      <c r="U42" s="47">
        <f t="shared" si="34"/>
        <v>1.338192419825073</v>
      </c>
      <c r="V42" s="47">
        <f t="shared" si="34"/>
        <v>1.3222222222222222</v>
      </c>
      <c r="W42" s="47">
        <f t="shared" si="34"/>
        <v>1.5</v>
      </c>
      <c r="X42" s="47">
        <f t="shared" si="34"/>
        <v>1.2142857142857142</v>
      </c>
      <c r="Y42" s="47">
        <f t="shared" si="34"/>
        <v>1.2798634812286689</v>
      </c>
      <c r="Z42" s="47">
        <f t="shared" si="34"/>
        <v>1.2820512820512822</v>
      </c>
      <c r="AA42" s="47">
        <f t="shared" si="34"/>
        <v>1.1896551724137931</v>
      </c>
      <c r="AB42" s="47">
        <f t="shared" si="34"/>
        <v>1.088235294117647</v>
      </c>
      <c r="AC42" s="47">
        <f t="shared" si="34"/>
        <v>1.2611702127659574</v>
      </c>
      <c r="AD42" s="47" t="e">
        <f t="shared" si="34"/>
        <v>#DIV/0!</v>
      </c>
      <c r="AE42" s="47">
        <f t="shared" si="34"/>
        <v>1.3598207969818439</v>
      </c>
      <c r="AF42" s="47">
        <f t="shared" si="34"/>
        <v>1.3295213200457441</v>
      </c>
    </row>
    <row r="43" spans="2:32" ht="23.1" customHeight="1" x14ac:dyDescent="0.25">
      <c r="B43" s="44" t="s">
        <v>70</v>
      </c>
      <c r="C43" s="49">
        <v>25</v>
      </c>
      <c r="D43" s="49">
        <v>23</v>
      </c>
      <c r="E43" s="49">
        <v>10</v>
      </c>
      <c r="F43" s="49">
        <v>6</v>
      </c>
      <c r="G43" s="49">
        <v>0</v>
      </c>
      <c r="H43" s="49">
        <v>0</v>
      </c>
      <c r="I43" s="49">
        <v>2</v>
      </c>
      <c r="J43" s="49">
        <v>3</v>
      </c>
      <c r="K43" s="49">
        <v>0</v>
      </c>
      <c r="L43" s="49">
        <v>0</v>
      </c>
      <c r="M43" s="49">
        <v>30</v>
      </c>
      <c r="N43" s="49">
        <v>0</v>
      </c>
      <c r="O43" s="17">
        <f t="shared" si="0"/>
        <v>69</v>
      </c>
      <c r="P43" s="17">
        <f t="shared" si="1"/>
        <v>99</v>
      </c>
      <c r="R43"/>
      <c r="S43" s="19"/>
      <c r="T43" s="19"/>
    </row>
    <row r="44" spans="2:32" ht="23.1" customHeight="1" x14ac:dyDescent="0.25">
      <c r="B44" s="46" t="s">
        <v>71</v>
      </c>
      <c r="C44" s="49">
        <v>33</v>
      </c>
      <c r="D44" s="49">
        <v>20</v>
      </c>
      <c r="E44" s="49">
        <v>4</v>
      </c>
      <c r="F44" s="49">
        <v>7</v>
      </c>
      <c r="G44" s="49">
        <v>1</v>
      </c>
      <c r="H44" s="49">
        <v>0</v>
      </c>
      <c r="I44" s="49">
        <v>6</v>
      </c>
      <c r="J44" s="49">
        <v>2</v>
      </c>
      <c r="K44" s="49">
        <v>2</v>
      </c>
      <c r="L44" s="49">
        <v>0</v>
      </c>
      <c r="M44" s="49">
        <v>25</v>
      </c>
      <c r="N44" s="49">
        <v>0</v>
      </c>
      <c r="O44" s="17">
        <f t="shared" si="0"/>
        <v>75</v>
      </c>
      <c r="P44" s="17">
        <f t="shared" si="1"/>
        <v>100</v>
      </c>
      <c r="R44"/>
      <c r="S44" s="19"/>
      <c r="T44" s="19"/>
    </row>
    <row r="45" spans="2:32" ht="23.1" customHeight="1" x14ac:dyDescent="0.25">
      <c r="B45" s="44" t="s">
        <v>72</v>
      </c>
      <c r="C45" s="49">
        <v>43</v>
      </c>
      <c r="D45" s="49">
        <v>16</v>
      </c>
      <c r="E45" s="49">
        <v>6</v>
      </c>
      <c r="F45" s="49">
        <v>14</v>
      </c>
      <c r="G45" s="49">
        <v>1</v>
      </c>
      <c r="H45" s="49">
        <v>2</v>
      </c>
      <c r="I45" s="49">
        <v>9</v>
      </c>
      <c r="J45" s="49">
        <v>3</v>
      </c>
      <c r="K45" s="49">
        <v>2</v>
      </c>
      <c r="L45" s="49">
        <v>0</v>
      </c>
      <c r="M45" s="49">
        <v>35</v>
      </c>
      <c r="N45" s="49">
        <v>0</v>
      </c>
      <c r="O45" s="17">
        <f t="shared" si="0"/>
        <v>96</v>
      </c>
      <c r="P45" s="17">
        <f t="shared" si="1"/>
        <v>131</v>
      </c>
      <c r="R45"/>
      <c r="S45" s="19"/>
      <c r="T45" s="19"/>
    </row>
    <row r="46" spans="2:32" ht="23.1" customHeight="1" x14ac:dyDescent="0.25">
      <c r="B46" s="45" t="s">
        <v>73</v>
      </c>
      <c r="C46" s="49">
        <v>39</v>
      </c>
      <c r="D46" s="49">
        <v>21</v>
      </c>
      <c r="E46" s="49">
        <v>9</v>
      </c>
      <c r="F46" s="49">
        <v>6</v>
      </c>
      <c r="G46" s="49">
        <v>0</v>
      </c>
      <c r="H46" s="49">
        <v>0</v>
      </c>
      <c r="I46" s="49">
        <v>12</v>
      </c>
      <c r="J46" s="49">
        <v>0</v>
      </c>
      <c r="K46" s="49">
        <v>1</v>
      </c>
      <c r="L46" s="49">
        <v>1</v>
      </c>
      <c r="M46" s="49">
        <v>30</v>
      </c>
      <c r="N46" s="49">
        <v>0</v>
      </c>
      <c r="O46" s="17">
        <f t="shared" si="0"/>
        <v>89</v>
      </c>
      <c r="P46" s="17">
        <f t="shared" si="1"/>
        <v>119</v>
      </c>
      <c r="R46" s="19"/>
      <c r="S46" s="19"/>
      <c r="T46"/>
    </row>
    <row r="47" spans="2:32" ht="23.1" customHeight="1" x14ac:dyDescent="0.25">
      <c r="B47" s="45" t="s">
        <v>74</v>
      </c>
      <c r="C47" s="49">
        <v>34</v>
      </c>
      <c r="D47" s="49">
        <v>15</v>
      </c>
      <c r="E47" s="49">
        <v>12</v>
      </c>
      <c r="F47" s="49">
        <v>10</v>
      </c>
      <c r="G47" s="49">
        <v>0</v>
      </c>
      <c r="H47" s="49">
        <v>0</v>
      </c>
      <c r="I47" s="49">
        <v>3</v>
      </c>
      <c r="J47" s="49">
        <v>0</v>
      </c>
      <c r="K47" s="49">
        <v>1</v>
      </c>
      <c r="L47" s="49">
        <v>0</v>
      </c>
      <c r="M47" s="49">
        <v>46</v>
      </c>
      <c r="N47" s="49">
        <v>0</v>
      </c>
      <c r="O47" s="17">
        <f t="shared" si="0"/>
        <v>75</v>
      </c>
      <c r="P47" s="17">
        <f t="shared" si="1"/>
        <v>121</v>
      </c>
      <c r="R47" s="19"/>
      <c r="S47" s="19"/>
      <c r="T47"/>
    </row>
    <row r="48" spans="2:32" ht="23.1" customHeight="1" x14ac:dyDescent="0.25">
      <c r="B48" s="45" t="s">
        <v>75</v>
      </c>
      <c r="C48" s="49">
        <v>70</v>
      </c>
      <c r="D48" s="49">
        <v>25</v>
      </c>
      <c r="E48" s="49">
        <v>15</v>
      </c>
      <c r="F48" s="49">
        <v>19</v>
      </c>
      <c r="G48" s="49">
        <v>0</v>
      </c>
      <c r="H48" s="49">
        <v>0</v>
      </c>
      <c r="I48" s="49">
        <v>13</v>
      </c>
      <c r="J48" s="49">
        <v>3</v>
      </c>
      <c r="K48" s="49">
        <v>1</v>
      </c>
      <c r="L48" s="49">
        <v>1</v>
      </c>
      <c r="M48" s="49">
        <v>30</v>
      </c>
      <c r="N48" s="49">
        <v>0</v>
      </c>
      <c r="O48" s="17">
        <f t="shared" si="0"/>
        <v>147</v>
      </c>
      <c r="P48" s="17">
        <f t="shared" si="1"/>
        <v>177</v>
      </c>
      <c r="R48" s="19"/>
      <c r="S48" s="19"/>
      <c r="T48"/>
    </row>
    <row r="49" spans="2:20" ht="23.1" customHeight="1" x14ac:dyDescent="0.25">
      <c r="B49" s="44" t="s">
        <v>76</v>
      </c>
      <c r="C49" s="49">
        <v>16</v>
      </c>
      <c r="D49" s="49">
        <v>13</v>
      </c>
      <c r="E49" s="49">
        <v>2</v>
      </c>
      <c r="F49" s="49">
        <v>2</v>
      </c>
      <c r="G49" s="49">
        <v>3</v>
      </c>
      <c r="H49" s="49">
        <v>0</v>
      </c>
      <c r="I49" s="49">
        <v>1</v>
      </c>
      <c r="J49" s="49">
        <v>0</v>
      </c>
      <c r="K49" s="49">
        <v>1</v>
      </c>
      <c r="L49" s="49">
        <v>0</v>
      </c>
      <c r="M49" s="49">
        <v>11</v>
      </c>
      <c r="N49" s="49">
        <v>0</v>
      </c>
      <c r="O49" s="17">
        <f t="shared" si="0"/>
        <v>38</v>
      </c>
      <c r="P49" s="17">
        <f t="shared" si="1"/>
        <v>49</v>
      </c>
      <c r="R49" s="19"/>
      <c r="S49" s="19"/>
      <c r="T49"/>
    </row>
    <row r="50" spans="2:20" ht="23.1" customHeight="1" x14ac:dyDescent="0.25">
      <c r="B50" s="45" t="s">
        <v>77</v>
      </c>
      <c r="C50" s="49">
        <v>46</v>
      </c>
      <c r="D50" s="49">
        <v>24</v>
      </c>
      <c r="E50" s="49">
        <v>5</v>
      </c>
      <c r="F50" s="49">
        <v>14</v>
      </c>
      <c r="G50" s="49">
        <v>0</v>
      </c>
      <c r="H50" s="49">
        <v>0</v>
      </c>
      <c r="I50" s="49">
        <v>6</v>
      </c>
      <c r="J50" s="49">
        <v>3</v>
      </c>
      <c r="K50" s="49">
        <v>0</v>
      </c>
      <c r="L50" s="49">
        <v>9</v>
      </c>
      <c r="M50" s="49">
        <v>24</v>
      </c>
      <c r="N50" s="49">
        <v>0</v>
      </c>
      <c r="O50" s="17">
        <f t="shared" si="0"/>
        <v>107</v>
      </c>
      <c r="P50" s="17">
        <f t="shared" si="1"/>
        <v>131</v>
      </c>
      <c r="R50" s="19"/>
      <c r="S50" s="19"/>
      <c r="T50"/>
    </row>
    <row r="51" spans="2:20" ht="23.1" customHeight="1" x14ac:dyDescent="0.25">
      <c r="B51" s="45" t="s">
        <v>78</v>
      </c>
      <c r="C51" s="49">
        <v>42</v>
      </c>
      <c r="D51" s="49">
        <v>17</v>
      </c>
      <c r="E51" s="49">
        <v>5</v>
      </c>
      <c r="F51" s="49">
        <v>8</v>
      </c>
      <c r="G51" s="49">
        <v>1</v>
      </c>
      <c r="H51" s="49">
        <v>0</v>
      </c>
      <c r="I51" s="49">
        <v>8</v>
      </c>
      <c r="J51" s="49">
        <v>1</v>
      </c>
      <c r="K51" s="49">
        <v>1</v>
      </c>
      <c r="L51" s="49">
        <v>0</v>
      </c>
      <c r="M51" s="49">
        <v>43</v>
      </c>
      <c r="N51" s="49">
        <v>0</v>
      </c>
      <c r="O51" s="17">
        <f t="shared" si="0"/>
        <v>83</v>
      </c>
      <c r="P51" s="17">
        <f t="shared" si="1"/>
        <v>126</v>
      </c>
      <c r="R51" s="19"/>
      <c r="S51" s="19"/>
      <c r="T51"/>
    </row>
    <row r="52" spans="2:20" ht="23.1" customHeight="1" x14ac:dyDescent="0.25">
      <c r="B52" s="45" t="s">
        <v>79</v>
      </c>
      <c r="C52" s="49">
        <v>61</v>
      </c>
      <c r="D52" s="49">
        <v>20</v>
      </c>
      <c r="E52" s="49">
        <v>7</v>
      </c>
      <c r="F52" s="49">
        <v>14</v>
      </c>
      <c r="G52" s="49">
        <v>4</v>
      </c>
      <c r="H52" s="49">
        <v>0</v>
      </c>
      <c r="I52" s="49">
        <v>7</v>
      </c>
      <c r="J52" s="49">
        <v>2</v>
      </c>
      <c r="K52" s="49">
        <v>1</v>
      </c>
      <c r="L52" s="49">
        <v>1</v>
      </c>
      <c r="M52" s="49">
        <v>33</v>
      </c>
      <c r="N52" s="49">
        <v>0</v>
      </c>
      <c r="O52" s="17">
        <f t="shared" si="0"/>
        <v>117</v>
      </c>
      <c r="P52" s="17">
        <f t="shared" si="1"/>
        <v>150</v>
      </c>
      <c r="R52" s="19"/>
      <c r="S52" s="19"/>
      <c r="T52"/>
    </row>
    <row r="53" spans="2:20" ht="23.1" customHeight="1" x14ac:dyDescent="0.25">
      <c r="B53" s="44" t="s">
        <v>80</v>
      </c>
      <c r="C53" s="49">
        <v>46</v>
      </c>
      <c r="D53" s="49">
        <v>25</v>
      </c>
      <c r="E53" s="49">
        <v>7</v>
      </c>
      <c r="F53" s="49">
        <v>9</v>
      </c>
      <c r="G53" s="49">
        <v>2</v>
      </c>
      <c r="H53" s="49">
        <v>0</v>
      </c>
      <c r="I53" s="49">
        <v>8</v>
      </c>
      <c r="J53" s="49">
        <v>4</v>
      </c>
      <c r="K53" s="49">
        <v>0</v>
      </c>
      <c r="L53" s="49">
        <v>1</v>
      </c>
      <c r="M53" s="49">
        <v>32</v>
      </c>
      <c r="N53" s="49">
        <v>0</v>
      </c>
      <c r="O53" s="17">
        <f t="shared" si="0"/>
        <v>102</v>
      </c>
      <c r="P53" s="17">
        <f t="shared" si="1"/>
        <v>134</v>
      </c>
      <c r="R53" s="19"/>
      <c r="S53" s="19"/>
      <c r="T53"/>
    </row>
    <row r="54" spans="2:20" ht="23.1" customHeight="1" x14ac:dyDescent="0.25">
      <c r="B54" s="44" t="s">
        <v>81</v>
      </c>
      <c r="C54" s="49">
        <v>30</v>
      </c>
      <c r="D54" s="49">
        <v>23</v>
      </c>
      <c r="E54" s="49">
        <v>10</v>
      </c>
      <c r="F54" s="49">
        <v>23</v>
      </c>
      <c r="G54" s="49">
        <v>1</v>
      </c>
      <c r="H54" s="49">
        <v>0</v>
      </c>
      <c r="I54" s="49">
        <v>8</v>
      </c>
      <c r="J54" s="49">
        <v>4</v>
      </c>
      <c r="K54" s="49">
        <v>1</v>
      </c>
      <c r="L54" s="49">
        <v>0</v>
      </c>
      <c r="M54" s="49">
        <v>17</v>
      </c>
      <c r="N54" s="49">
        <v>0</v>
      </c>
      <c r="O54" s="17">
        <f t="shared" si="0"/>
        <v>100</v>
      </c>
      <c r="P54" s="17">
        <f t="shared" si="1"/>
        <v>117</v>
      </c>
      <c r="R54" s="19"/>
      <c r="S54" s="19"/>
      <c r="T54"/>
    </row>
    <row r="55" spans="2:20" ht="23.1" customHeight="1" x14ac:dyDescent="0.25">
      <c r="B55" s="44" t="s">
        <v>82</v>
      </c>
      <c r="C55" s="49">
        <v>30</v>
      </c>
      <c r="D55" s="49">
        <v>14</v>
      </c>
      <c r="E55" s="49">
        <v>3</v>
      </c>
      <c r="F55" s="49">
        <v>11</v>
      </c>
      <c r="G55" s="49">
        <v>1</v>
      </c>
      <c r="H55" s="49">
        <v>2</v>
      </c>
      <c r="I55" s="49">
        <v>2</v>
      </c>
      <c r="J55" s="49">
        <v>1</v>
      </c>
      <c r="K55" s="49">
        <v>0</v>
      </c>
      <c r="L55" s="49">
        <v>1</v>
      </c>
      <c r="M55" s="49">
        <v>24</v>
      </c>
      <c r="N55" s="49">
        <v>0</v>
      </c>
      <c r="O55" s="17">
        <f t="shared" si="0"/>
        <v>65</v>
      </c>
      <c r="P55" s="17">
        <f t="shared" si="1"/>
        <v>89</v>
      </c>
      <c r="R55" s="19"/>
      <c r="S55" s="19"/>
      <c r="T55"/>
    </row>
    <row r="56" spans="2:20" ht="23.1" customHeight="1" x14ac:dyDescent="0.25">
      <c r="B56" s="44" t="s">
        <v>83</v>
      </c>
      <c r="C56" s="49">
        <v>38</v>
      </c>
      <c r="D56" s="49">
        <v>12</v>
      </c>
      <c r="E56" s="49">
        <v>7</v>
      </c>
      <c r="F56" s="49">
        <v>10</v>
      </c>
      <c r="G56" s="49">
        <v>1</v>
      </c>
      <c r="H56" s="49">
        <v>1</v>
      </c>
      <c r="I56" s="49">
        <v>5</v>
      </c>
      <c r="J56" s="49">
        <v>2</v>
      </c>
      <c r="K56" s="49">
        <v>1</v>
      </c>
      <c r="L56" s="49">
        <v>1</v>
      </c>
      <c r="M56" s="49">
        <v>28</v>
      </c>
      <c r="N56" s="49">
        <v>0</v>
      </c>
      <c r="O56" s="17">
        <f t="shared" si="0"/>
        <v>78</v>
      </c>
      <c r="P56" s="17">
        <f t="shared" si="1"/>
        <v>106</v>
      </c>
      <c r="R56" s="19"/>
      <c r="S56" s="19"/>
      <c r="T56"/>
    </row>
    <row r="57" spans="2:20" ht="23.1" customHeight="1" x14ac:dyDescent="0.25">
      <c r="B57" s="44" t="s">
        <v>84</v>
      </c>
      <c r="C57" s="49">
        <v>14</v>
      </c>
      <c r="D57" s="49">
        <v>37</v>
      </c>
      <c r="E57" s="49">
        <v>31</v>
      </c>
      <c r="F57" s="49">
        <v>8</v>
      </c>
      <c r="G57" s="49">
        <v>1</v>
      </c>
      <c r="H57" s="49">
        <v>0</v>
      </c>
      <c r="I57" s="49">
        <v>8</v>
      </c>
      <c r="J57" s="49">
        <v>0</v>
      </c>
      <c r="K57" s="49">
        <v>0</v>
      </c>
      <c r="L57" s="49">
        <v>0</v>
      </c>
      <c r="M57" s="49">
        <v>27</v>
      </c>
      <c r="N57" s="49">
        <v>0</v>
      </c>
      <c r="O57" s="17">
        <f t="shared" si="0"/>
        <v>99</v>
      </c>
      <c r="P57" s="17">
        <f t="shared" si="1"/>
        <v>126</v>
      </c>
      <c r="R57" s="19"/>
      <c r="S57" s="19"/>
      <c r="T57"/>
    </row>
    <row r="58" spans="2:20" ht="23.1" customHeight="1" x14ac:dyDescent="0.25">
      <c r="B58" s="44" t="s">
        <v>99</v>
      </c>
      <c r="C58" s="49">
        <v>49</v>
      </c>
      <c r="D58" s="49">
        <v>12</v>
      </c>
      <c r="E58" s="49">
        <v>3</v>
      </c>
      <c r="F58" s="49">
        <v>4</v>
      </c>
      <c r="G58" s="49">
        <v>1</v>
      </c>
      <c r="H58" s="49">
        <v>0</v>
      </c>
      <c r="I58" s="49">
        <v>2</v>
      </c>
      <c r="J58" s="49">
        <v>0</v>
      </c>
      <c r="K58" s="49">
        <v>2</v>
      </c>
      <c r="L58" s="49">
        <v>0</v>
      </c>
      <c r="M58" s="49">
        <v>22</v>
      </c>
      <c r="N58" s="49">
        <v>0</v>
      </c>
      <c r="O58" s="17">
        <f t="shared" si="0"/>
        <v>73</v>
      </c>
      <c r="P58" s="17">
        <f t="shared" si="1"/>
        <v>95</v>
      </c>
      <c r="R58" s="19"/>
      <c r="S58" s="19"/>
      <c r="T58"/>
    </row>
    <row r="59" spans="2:20" ht="23.1" customHeight="1" x14ac:dyDescent="0.25">
      <c r="B59" s="44" t="s">
        <v>100</v>
      </c>
      <c r="C59" s="49">
        <v>30</v>
      </c>
      <c r="D59" s="49">
        <v>17</v>
      </c>
      <c r="E59" s="49">
        <v>6</v>
      </c>
      <c r="F59" s="49">
        <v>7</v>
      </c>
      <c r="G59" s="49">
        <v>0</v>
      </c>
      <c r="H59" s="49">
        <v>0</v>
      </c>
      <c r="I59" s="49">
        <v>11</v>
      </c>
      <c r="J59" s="49">
        <v>0</v>
      </c>
      <c r="K59" s="49">
        <v>0</v>
      </c>
      <c r="L59" s="49">
        <v>0</v>
      </c>
      <c r="M59" s="49">
        <v>16</v>
      </c>
      <c r="N59" s="49">
        <v>0</v>
      </c>
      <c r="O59" s="17">
        <f t="shared" si="0"/>
        <v>71</v>
      </c>
      <c r="P59" s="17">
        <f t="shared" si="1"/>
        <v>87</v>
      </c>
      <c r="R59" s="19"/>
      <c r="S59" s="19"/>
      <c r="T59"/>
    </row>
    <row r="60" spans="2:20" ht="23.1" customHeight="1" x14ac:dyDescent="0.25">
      <c r="B60" s="44" t="s">
        <v>101</v>
      </c>
      <c r="C60" s="49">
        <v>49</v>
      </c>
      <c r="D60" s="49">
        <v>32</v>
      </c>
      <c r="E60" s="49">
        <v>11</v>
      </c>
      <c r="F60" s="49">
        <v>7</v>
      </c>
      <c r="G60" s="49">
        <v>0</v>
      </c>
      <c r="H60" s="49">
        <v>0</v>
      </c>
      <c r="I60" s="49">
        <v>4</v>
      </c>
      <c r="J60" s="49">
        <v>1</v>
      </c>
      <c r="K60" s="49">
        <v>0</v>
      </c>
      <c r="L60" s="49">
        <v>0</v>
      </c>
      <c r="M60" s="49">
        <v>24</v>
      </c>
      <c r="N60" s="49">
        <v>0</v>
      </c>
      <c r="O60" s="17">
        <f t="shared" si="0"/>
        <v>104</v>
      </c>
      <c r="P60" s="17">
        <f t="shared" si="1"/>
        <v>128</v>
      </c>
      <c r="R60" s="19"/>
      <c r="S60" s="19"/>
      <c r="T60"/>
    </row>
    <row r="61" spans="2:20" ht="23.1" customHeight="1" x14ac:dyDescent="0.25">
      <c r="B61" s="44" t="s">
        <v>102</v>
      </c>
      <c r="C61" s="49">
        <v>33</v>
      </c>
      <c r="D61" s="49">
        <v>8</v>
      </c>
      <c r="E61" s="49">
        <v>3</v>
      </c>
      <c r="F61" s="49">
        <v>7</v>
      </c>
      <c r="G61" s="49">
        <v>2</v>
      </c>
      <c r="H61" s="49">
        <v>0</v>
      </c>
      <c r="I61" s="49">
        <v>2</v>
      </c>
      <c r="J61" s="49">
        <v>1</v>
      </c>
      <c r="K61" s="49">
        <v>0</v>
      </c>
      <c r="L61" s="49">
        <v>0</v>
      </c>
      <c r="M61" s="49">
        <v>11</v>
      </c>
      <c r="N61" s="49">
        <v>0</v>
      </c>
      <c r="O61" s="17">
        <f t="shared" si="0"/>
        <v>56</v>
      </c>
      <c r="P61" s="17">
        <f t="shared" si="1"/>
        <v>67</v>
      </c>
      <c r="R61" s="19"/>
      <c r="S61" s="19"/>
      <c r="T61"/>
    </row>
    <row r="62" spans="2:20" ht="23.1" customHeight="1" x14ac:dyDescent="0.25">
      <c r="B62" s="44" t="s">
        <v>107</v>
      </c>
      <c r="C62" s="49">
        <v>33</v>
      </c>
      <c r="D62" s="49">
        <v>6</v>
      </c>
      <c r="E62" s="49">
        <v>4</v>
      </c>
      <c r="F62" s="49">
        <v>7</v>
      </c>
      <c r="G62" s="49">
        <v>2</v>
      </c>
      <c r="H62" s="49">
        <v>1</v>
      </c>
      <c r="I62" s="49">
        <v>1</v>
      </c>
      <c r="J62" s="49">
        <v>2</v>
      </c>
      <c r="K62" s="49">
        <v>1</v>
      </c>
      <c r="L62" s="49">
        <v>0</v>
      </c>
      <c r="M62" s="49">
        <v>27</v>
      </c>
      <c r="N62" s="49">
        <v>0</v>
      </c>
      <c r="O62" s="17">
        <f t="shared" si="0"/>
        <v>57</v>
      </c>
      <c r="P62" s="17">
        <f t="shared" si="1"/>
        <v>84</v>
      </c>
      <c r="R62" s="19"/>
      <c r="S62" s="19"/>
      <c r="T62"/>
    </row>
    <row r="63" spans="2:20" ht="23.1" customHeight="1" x14ac:dyDescent="0.25">
      <c r="B63" s="44" t="s">
        <v>108</v>
      </c>
      <c r="C63" s="49">
        <v>15</v>
      </c>
      <c r="D63" s="49">
        <v>6</v>
      </c>
      <c r="E63" s="49">
        <v>1</v>
      </c>
      <c r="F63" s="49">
        <v>1</v>
      </c>
      <c r="G63" s="49">
        <v>0</v>
      </c>
      <c r="H63" s="49">
        <v>0</v>
      </c>
      <c r="I63" s="49">
        <v>1</v>
      </c>
      <c r="J63" s="49">
        <v>1</v>
      </c>
      <c r="K63" s="49">
        <v>0</v>
      </c>
      <c r="L63" s="49">
        <v>1</v>
      </c>
      <c r="M63" s="49">
        <v>6</v>
      </c>
      <c r="N63" s="49">
        <v>0</v>
      </c>
      <c r="O63" s="17">
        <f t="shared" si="0"/>
        <v>26</v>
      </c>
      <c r="P63" s="17">
        <f t="shared" si="1"/>
        <v>32</v>
      </c>
      <c r="R63" s="19"/>
      <c r="S63" s="19"/>
      <c r="T63"/>
    </row>
    <row r="64" spans="2:20" ht="23.1" customHeight="1" x14ac:dyDescent="0.25">
      <c r="B64" s="44" t="s">
        <v>109</v>
      </c>
      <c r="C64" s="49">
        <v>47</v>
      </c>
      <c r="D64" s="49">
        <v>23</v>
      </c>
      <c r="E64" s="49">
        <v>5</v>
      </c>
      <c r="F64" s="49">
        <v>14</v>
      </c>
      <c r="G64" s="49">
        <v>1</v>
      </c>
      <c r="H64" s="49">
        <v>0</v>
      </c>
      <c r="I64" s="49">
        <v>5</v>
      </c>
      <c r="J64" s="49">
        <v>3</v>
      </c>
      <c r="K64" s="49">
        <v>1</v>
      </c>
      <c r="L64" s="49">
        <v>0</v>
      </c>
      <c r="M64" s="49">
        <v>23</v>
      </c>
      <c r="N64" s="49">
        <v>0</v>
      </c>
      <c r="O64" s="17">
        <f t="shared" si="0"/>
        <v>99</v>
      </c>
      <c r="P64" s="17">
        <f t="shared" si="1"/>
        <v>122</v>
      </c>
      <c r="R64" s="19"/>
      <c r="S64" s="19"/>
      <c r="T64"/>
    </row>
    <row r="65" spans="2:20" ht="23.1" customHeight="1" x14ac:dyDescent="0.25">
      <c r="B65" s="44" t="s">
        <v>158</v>
      </c>
      <c r="C65" s="49">
        <v>26</v>
      </c>
      <c r="D65" s="49">
        <v>11</v>
      </c>
      <c r="E65" s="49">
        <v>4</v>
      </c>
      <c r="F65" s="49">
        <v>9</v>
      </c>
      <c r="G65" s="49">
        <v>0</v>
      </c>
      <c r="H65" s="49">
        <v>0</v>
      </c>
      <c r="I65" s="49">
        <v>8</v>
      </c>
      <c r="J65" s="49">
        <v>1</v>
      </c>
      <c r="K65" s="49">
        <v>0</v>
      </c>
      <c r="L65" s="49">
        <v>0</v>
      </c>
      <c r="M65" s="49">
        <v>11</v>
      </c>
      <c r="N65" s="49">
        <v>0</v>
      </c>
      <c r="O65" s="17">
        <f t="shared" si="0"/>
        <v>59</v>
      </c>
      <c r="P65" s="17">
        <f t="shared" si="1"/>
        <v>70</v>
      </c>
      <c r="R65" s="19"/>
      <c r="S65" s="19"/>
      <c r="T65"/>
    </row>
    <row r="66" spans="2:20" ht="23.1" customHeight="1" x14ac:dyDescent="0.25">
      <c r="B66" s="44" t="s">
        <v>103</v>
      </c>
      <c r="C66" s="49">
        <v>39</v>
      </c>
      <c r="D66" s="49">
        <v>43</v>
      </c>
      <c r="E66" s="49">
        <v>5</v>
      </c>
      <c r="F66" s="49">
        <v>2</v>
      </c>
      <c r="G66" s="49">
        <v>1</v>
      </c>
      <c r="H66" s="49">
        <v>0</v>
      </c>
      <c r="I66" s="49">
        <v>3</v>
      </c>
      <c r="J66" s="49">
        <v>3</v>
      </c>
      <c r="K66" s="49">
        <v>0</v>
      </c>
      <c r="L66" s="49">
        <v>0</v>
      </c>
      <c r="M66" s="49">
        <v>29</v>
      </c>
      <c r="N66" s="49">
        <v>0</v>
      </c>
      <c r="O66" s="17">
        <f t="shared" si="0"/>
        <v>96</v>
      </c>
      <c r="P66" s="17">
        <f t="shared" si="1"/>
        <v>125</v>
      </c>
      <c r="R66" s="19"/>
      <c r="S66" s="19"/>
      <c r="T66"/>
    </row>
    <row r="67" spans="2:20" ht="23.1" customHeight="1" x14ac:dyDescent="0.25">
      <c r="B67" s="44" t="s">
        <v>104</v>
      </c>
      <c r="C67" s="49">
        <v>20</v>
      </c>
      <c r="D67" s="49">
        <v>10</v>
      </c>
      <c r="E67" s="49">
        <v>2</v>
      </c>
      <c r="F67" s="49">
        <v>5</v>
      </c>
      <c r="G67" s="49">
        <v>0</v>
      </c>
      <c r="H67" s="49">
        <v>0</v>
      </c>
      <c r="I67" s="49">
        <v>1</v>
      </c>
      <c r="J67" s="49">
        <v>0</v>
      </c>
      <c r="K67" s="49">
        <v>0</v>
      </c>
      <c r="L67" s="49">
        <v>0</v>
      </c>
      <c r="M67" s="49">
        <v>17</v>
      </c>
      <c r="N67" s="49">
        <v>0</v>
      </c>
      <c r="O67" s="17">
        <f t="shared" si="0"/>
        <v>38</v>
      </c>
      <c r="P67" s="17">
        <f t="shared" si="1"/>
        <v>55</v>
      </c>
      <c r="R67" s="19"/>
      <c r="S67" s="19"/>
      <c r="T67"/>
    </row>
    <row r="68" spans="2:20" ht="23.1" customHeight="1" x14ac:dyDescent="0.25">
      <c r="B68" s="44" t="s">
        <v>105</v>
      </c>
      <c r="C68" s="49">
        <v>36</v>
      </c>
      <c r="D68" s="49">
        <v>22</v>
      </c>
      <c r="E68" s="49">
        <v>5</v>
      </c>
      <c r="F68" s="49">
        <v>11</v>
      </c>
      <c r="G68" s="49">
        <v>1</v>
      </c>
      <c r="H68" s="49">
        <v>0</v>
      </c>
      <c r="I68" s="49">
        <v>2</v>
      </c>
      <c r="J68" s="49">
        <v>1</v>
      </c>
      <c r="K68" s="49">
        <v>0</v>
      </c>
      <c r="L68" s="49">
        <v>0</v>
      </c>
      <c r="M68" s="49">
        <v>17</v>
      </c>
      <c r="N68" s="49">
        <v>0</v>
      </c>
      <c r="O68" s="17">
        <f t="shared" si="0"/>
        <v>78</v>
      </c>
      <c r="P68" s="17">
        <f t="shared" si="1"/>
        <v>95</v>
      </c>
      <c r="R68" s="19"/>
      <c r="S68" s="19"/>
      <c r="T68"/>
    </row>
    <row r="69" spans="2:20" ht="23.1" customHeight="1" x14ac:dyDescent="0.25">
      <c r="B69" s="44" t="s">
        <v>106</v>
      </c>
      <c r="C69" s="49">
        <v>23</v>
      </c>
      <c r="D69" s="49">
        <v>22</v>
      </c>
      <c r="E69" s="49">
        <v>6</v>
      </c>
      <c r="F69" s="49">
        <v>17</v>
      </c>
      <c r="G69" s="49">
        <v>2</v>
      </c>
      <c r="H69" s="49">
        <v>1</v>
      </c>
      <c r="I69" s="49">
        <v>6</v>
      </c>
      <c r="J69" s="49">
        <v>0</v>
      </c>
      <c r="K69" s="49">
        <v>0</v>
      </c>
      <c r="L69" s="49">
        <v>0</v>
      </c>
      <c r="M69" s="49">
        <v>16</v>
      </c>
      <c r="N69" s="49">
        <v>0</v>
      </c>
      <c r="O69" s="17">
        <f t="shared" si="0"/>
        <v>77</v>
      </c>
      <c r="P69" s="17">
        <f t="shared" si="1"/>
        <v>93</v>
      </c>
      <c r="R69" s="19"/>
      <c r="S69" s="19"/>
      <c r="T69"/>
    </row>
    <row r="70" spans="2:20" ht="23.1" customHeight="1" x14ac:dyDescent="0.25">
      <c r="B70" s="44" t="s">
        <v>110</v>
      </c>
      <c r="C70" s="49">
        <v>37</v>
      </c>
      <c r="D70" s="49">
        <v>18</v>
      </c>
      <c r="E70" s="49">
        <v>6</v>
      </c>
      <c r="F70" s="49">
        <v>7</v>
      </c>
      <c r="G70" s="49">
        <v>0</v>
      </c>
      <c r="H70" s="49">
        <v>0</v>
      </c>
      <c r="I70" s="49">
        <v>2</v>
      </c>
      <c r="J70" s="49">
        <v>0</v>
      </c>
      <c r="K70" s="49">
        <v>2</v>
      </c>
      <c r="L70" s="49">
        <v>0</v>
      </c>
      <c r="M70" s="49">
        <v>9</v>
      </c>
      <c r="N70" s="49">
        <v>0</v>
      </c>
      <c r="O70" s="17">
        <f t="shared" si="0"/>
        <v>72</v>
      </c>
      <c r="P70" s="17">
        <f t="shared" si="1"/>
        <v>81</v>
      </c>
      <c r="R70" s="19"/>
      <c r="S70" s="19"/>
      <c r="T70"/>
    </row>
    <row r="71" spans="2:20" ht="23.1" customHeight="1" x14ac:dyDescent="0.25">
      <c r="B71" s="44" t="s">
        <v>111</v>
      </c>
      <c r="C71" s="49">
        <v>24</v>
      </c>
      <c r="D71" s="49">
        <v>15</v>
      </c>
      <c r="E71" s="49">
        <v>5</v>
      </c>
      <c r="F71" s="49">
        <v>8</v>
      </c>
      <c r="G71" s="49">
        <v>1</v>
      </c>
      <c r="H71" s="49">
        <v>0</v>
      </c>
      <c r="I71" s="49">
        <v>2</v>
      </c>
      <c r="J71" s="49">
        <v>0</v>
      </c>
      <c r="K71" s="49">
        <v>0</v>
      </c>
      <c r="L71" s="49">
        <v>0</v>
      </c>
      <c r="M71" s="49">
        <v>12</v>
      </c>
      <c r="N71" s="49">
        <v>0</v>
      </c>
      <c r="O71" s="17">
        <f t="shared" si="0"/>
        <v>55</v>
      </c>
      <c r="P71" s="17">
        <f t="shared" si="1"/>
        <v>67</v>
      </c>
      <c r="R71" s="19"/>
      <c r="S71" s="19"/>
      <c r="T71"/>
    </row>
    <row r="72" spans="2:20" ht="23.1" customHeight="1" x14ac:dyDescent="0.25">
      <c r="B72" s="44" t="s">
        <v>112</v>
      </c>
      <c r="C72" s="49">
        <v>31</v>
      </c>
      <c r="D72" s="49">
        <v>16</v>
      </c>
      <c r="E72" s="49">
        <v>3</v>
      </c>
      <c r="F72" s="49">
        <v>3</v>
      </c>
      <c r="G72" s="49">
        <v>1</v>
      </c>
      <c r="H72" s="49">
        <v>0</v>
      </c>
      <c r="I72" s="49">
        <v>2</v>
      </c>
      <c r="J72" s="49">
        <v>2</v>
      </c>
      <c r="K72" s="49">
        <v>0</v>
      </c>
      <c r="L72" s="49">
        <v>0</v>
      </c>
      <c r="M72" s="49">
        <v>17</v>
      </c>
      <c r="N72" s="49">
        <v>0</v>
      </c>
      <c r="O72" s="17">
        <f t="shared" si="0"/>
        <v>58</v>
      </c>
      <c r="P72" s="17">
        <f t="shared" si="1"/>
        <v>75</v>
      </c>
      <c r="R72" s="19"/>
      <c r="S72" s="19"/>
      <c r="T72"/>
    </row>
    <row r="73" spans="2:20" ht="23.1" customHeight="1" x14ac:dyDescent="0.25">
      <c r="B73" s="44" t="s">
        <v>113</v>
      </c>
      <c r="C73" s="49">
        <v>34</v>
      </c>
      <c r="D73" s="49">
        <v>8</v>
      </c>
      <c r="E73" s="49">
        <v>4</v>
      </c>
      <c r="F73" s="49">
        <v>5</v>
      </c>
      <c r="G73" s="49">
        <v>1</v>
      </c>
      <c r="H73" s="49">
        <v>0</v>
      </c>
      <c r="I73" s="49">
        <v>1</v>
      </c>
      <c r="J73" s="49">
        <v>0</v>
      </c>
      <c r="K73" s="49">
        <v>0</v>
      </c>
      <c r="L73" s="49">
        <v>0</v>
      </c>
      <c r="M73" s="49">
        <v>13</v>
      </c>
      <c r="N73" s="49">
        <v>0</v>
      </c>
      <c r="O73" s="17">
        <f t="shared" si="0"/>
        <v>53</v>
      </c>
      <c r="P73" s="17">
        <f t="shared" si="1"/>
        <v>66</v>
      </c>
      <c r="R73" s="19"/>
      <c r="S73" s="19"/>
      <c r="T73"/>
    </row>
    <row r="74" spans="2:20" ht="23.1" customHeight="1" x14ac:dyDescent="0.25">
      <c r="B74" s="44" t="s">
        <v>114</v>
      </c>
      <c r="C74" s="49">
        <v>21</v>
      </c>
      <c r="D74" s="49">
        <v>17</v>
      </c>
      <c r="E74" s="49">
        <v>6</v>
      </c>
      <c r="F74" s="49">
        <v>12</v>
      </c>
      <c r="G74" s="49">
        <v>1</v>
      </c>
      <c r="H74" s="49">
        <v>0</v>
      </c>
      <c r="I74" s="49">
        <v>1</v>
      </c>
      <c r="J74" s="49">
        <v>1</v>
      </c>
      <c r="K74" s="49">
        <v>0</v>
      </c>
      <c r="L74" s="49">
        <v>0</v>
      </c>
      <c r="M74" s="49">
        <v>18</v>
      </c>
      <c r="N74" s="49">
        <v>0</v>
      </c>
      <c r="O74" s="17">
        <f t="shared" ref="O74:O105" si="35">SUM(C74:L74,N74)</f>
        <v>59</v>
      </c>
      <c r="P74" s="17">
        <f t="shared" ref="P74:P105" si="36">SUM(C74:N74)</f>
        <v>77</v>
      </c>
      <c r="R74" s="19"/>
      <c r="S74" s="19"/>
      <c r="T74"/>
    </row>
    <row r="75" spans="2:20" ht="23.1" customHeight="1" x14ac:dyDescent="0.25">
      <c r="B75" s="44" t="s">
        <v>115</v>
      </c>
      <c r="C75" s="49">
        <v>15</v>
      </c>
      <c r="D75" s="49">
        <v>12</v>
      </c>
      <c r="E75" s="49">
        <v>1</v>
      </c>
      <c r="F75" s="49">
        <v>2</v>
      </c>
      <c r="G75" s="49">
        <v>0</v>
      </c>
      <c r="H75" s="49">
        <v>0</v>
      </c>
      <c r="I75" s="49">
        <v>4</v>
      </c>
      <c r="J75" s="49">
        <v>1</v>
      </c>
      <c r="K75" s="49">
        <v>0</v>
      </c>
      <c r="L75" s="49">
        <v>0</v>
      </c>
      <c r="M75" s="49">
        <v>14</v>
      </c>
      <c r="N75" s="49">
        <v>0</v>
      </c>
      <c r="O75" s="17">
        <f t="shared" si="35"/>
        <v>35</v>
      </c>
      <c r="P75" s="17">
        <f t="shared" si="36"/>
        <v>49</v>
      </c>
      <c r="R75" s="19"/>
      <c r="S75" s="19"/>
      <c r="T75"/>
    </row>
    <row r="76" spans="2:20" ht="23.1" customHeight="1" x14ac:dyDescent="0.25">
      <c r="B76" s="44" t="s">
        <v>116</v>
      </c>
      <c r="C76" s="49">
        <v>24</v>
      </c>
      <c r="D76" s="49">
        <v>11</v>
      </c>
      <c r="E76" s="49">
        <v>3</v>
      </c>
      <c r="F76" s="49">
        <v>2</v>
      </c>
      <c r="G76" s="49">
        <v>0</v>
      </c>
      <c r="H76" s="49">
        <v>0</v>
      </c>
      <c r="I76" s="49">
        <v>2</v>
      </c>
      <c r="J76" s="49">
        <v>0</v>
      </c>
      <c r="K76" s="49">
        <v>0</v>
      </c>
      <c r="L76" s="49">
        <v>0</v>
      </c>
      <c r="M76" s="49">
        <v>12</v>
      </c>
      <c r="N76" s="49">
        <v>0</v>
      </c>
      <c r="O76" s="17">
        <f t="shared" si="35"/>
        <v>42</v>
      </c>
      <c r="P76" s="17">
        <f t="shared" si="36"/>
        <v>54</v>
      </c>
      <c r="R76" s="19"/>
      <c r="S76" s="19"/>
      <c r="T76"/>
    </row>
    <row r="77" spans="2:20" ht="23.1" customHeight="1" x14ac:dyDescent="0.25">
      <c r="B77" s="44" t="s">
        <v>117</v>
      </c>
      <c r="C77" s="49">
        <v>13</v>
      </c>
      <c r="D77" s="49">
        <v>4</v>
      </c>
      <c r="E77" s="49">
        <v>1</v>
      </c>
      <c r="F77" s="49">
        <v>1</v>
      </c>
      <c r="G77" s="49">
        <v>0</v>
      </c>
      <c r="H77" s="49">
        <v>0</v>
      </c>
      <c r="I77" s="49">
        <v>1</v>
      </c>
      <c r="J77" s="49">
        <v>0</v>
      </c>
      <c r="K77" s="49">
        <v>0</v>
      </c>
      <c r="L77" s="49">
        <v>0</v>
      </c>
      <c r="M77" s="49">
        <v>6</v>
      </c>
      <c r="N77" s="49">
        <v>0</v>
      </c>
      <c r="O77" s="17">
        <f t="shared" si="35"/>
        <v>20</v>
      </c>
      <c r="P77" s="17">
        <f t="shared" si="36"/>
        <v>26</v>
      </c>
      <c r="R77" s="19"/>
      <c r="S77" s="19"/>
      <c r="T77"/>
    </row>
    <row r="78" spans="2:20" ht="23.1" customHeight="1" x14ac:dyDescent="0.25">
      <c r="B78" s="45">
        <v>10</v>
      </c>
      <c r="C78" s="49">
        <v>10</v>
      </c>
      <c r="D78" s="49">
        <v>1</v>
      </c>
      <c r="E78" s="49">
        <v>4</v>
      </c>
      <c r="F78" s="49">
        <v>0</v>
      </c>
      <c r="G78" s="49">
        <v>0</v>
      </c>
      <c r="H78" s="49">
        <v>0</v>
      </c>
      <c r="I78" s="49">
        <v>0</v>
      </c>
      <c r="J78" s="49">
        <v>0</v>
      </c>
      <c r="K78" s="49">
        <v>0</v>
      </c>
      <c r="L78" s="49">
        <v>0</v>
      </c>
      <c r="M78" s="49">
        <v>17</v>
      </c>
      <c r="N78" s="49">
        <v>0</v>
      </c>
      <c r="O78" s="17">
        <f t="shared" si="35"/>
        <v>15</v>
      </c>
      <c r="P78" s="17">
        <f t="shared" si="36"/>
        <v>32</v>
      </c>
      <c r="R78" s="19"/>
      <c r="S78" s="19"/>
      <c r="T78"/>
    </row>
    <row r="79" spans="2:20" ht="23.1" customHeight="1" x14ac:dyDescent="0.25">
      <c r="B79" s="44" t="s">
        <v>119</v>
      </c>
      <c r="C79" s="49">
        <v>17</v>
      </c>
      <c r="D79" s="49">
        <v>6</v>
      </c>
      <c r="E79" s="49">
        <v>3</v>
      </c>
      <c r="F79" s="49">
        <v>2</v>
      </c>
      <c r="G79" s="49">
        <v>0</v>
      </c>
      <c r="H79" s="49">
        <v>0</v>
      </c>
      <c r="I79" s="49">
        <v>1</v>
      </c>
      <c r="J79" s="49">
        <v>0</v>
      </c>
      <c r="K79" s="49">
        <v>0</v>
      </c>
      <c r="L79" s="49">
        <v>0</v>
      </c>
      <c r="M79" s="49">
        <v>4</v>
      </c>
      <c r="N79" s="49">
        <v>0</v>
      </c>
      <c r="O79" s="17">
        <f t="shared" si="35"/>
        <v>29</v>
      </c>
      <c r="P79" s="17">
        <f t="shared" si="36"/>
        <v>33</v>
      </c>
      <c r="R79" s="19"/>
      <c r="S79" s="19"/>
      <c r="T79"/>
    </row>
    <row r="80" spans="2:20" ht="23.1" customHeight="1" x14ac:dyDescent="0.25">
      <c r="B80" s="46" t="s">
        <v>120</v>
      </c>
      <c r="C80" s="49">
        <v>7</v>
      </c>
      <c r="D80" s="49">
        <v>3</v>
      </c>
      <c r="E80" s="49">
        <v>0</v>
      </c>
      <c r="F80" s="49">
        <v>1</v>
      </c>
      <c r="G80" s="49">
        <v>0</v>
      </c>
      <c r="H80" s="49">
        <v>0</v>
      </c>
      <c r="I80" s="49">
        <v>1</v>
      </c>
      <c r="J80" s="49">
        <v>0</v>
      </c>
      <c r="K80" s="49">
        <v>0</v>
      </c>
      <c r="L80" s="49">
        <v>0</v>
      </c>
      <c r="M80" s="49">
        <v>8</v>
      </c>
      <c r="N80" s="49">
        <v>0</v>
      </c>
      <c r="O80" s="17">
        <f t="shared" si="35"/>
        <v>12</v>
      </c>
      <c r="P80" s="17">
        <f t="shared" si="36"/>
        <v>20</v>
      </c>
      <c r="R80" s="19"/>
      <c r="S80" s="19"/>
      <c r="T80"/>
    </row>
    <row r="81" spans="2:20" ht="23.1" customHeight="1" x14ac:dyDescent="0.25">
      <c r="B81" s="44" t="s">
        <v>121</v>
      </c>
      <c r="C81" s="49">
        <v>5</v>
      </c>
      <c r="D81" s="49">
        <v>1</v>
      </c>
      <c r="E81" s="49">
        <v>1</v>
      </c>
      <c r="F81" s="49">
        <v>0</v>
      </c>
      <c r="G81" s="49">
        <v>1</v>
      </c>
      <c r="H81" s="49">
        <v>0</v>
      </c>
      <c r="I81" s="49">
        <v>1</v>
      </c>
      <c r="J81" s="49">
        <v>1</v>
      </c>
      <c r="K81" s="49">
        <v>0</v>
      </c>
      <c r="L81" s="49">
        <v>0</v>
      </c>
      <c r="M81" s="49">
        <v>7</v>
      </c>
      <c r="N81" s="49">
        <v>0</v>
      </c>
      <c r="O81" s="17">
        <f t="shared" si="35"/>
        <v>10</v>
      </c>
      <c r="P81" s="17">
        <f t="shared" si="36"/>
        <v>17</v>
      </c>
      <c r="R81" s="19"/>
      <c r="S81" s="19"/>
      <c r="T81"/>
    </row>
    <row r="82" spans="2:20" ht="23.1" customHeight="1" x14ac:dyDescent="0.25">
      <c r="B82" s="45" t="s">
        <v>122</v>
      </c>
      <c r="C82" s="49">
        <v>4</v>
      </c>
      <c r="D82" s="49">
        <v>3</v>
      </c>
      <c r="E82" s="49">
        <v>0</v>
      </c>
      <c r="F82" s="49">
        <v>0</v>
      </c>
      <c r="G82" s="49">
        <v>0</v>
      </c>
      <c r="H82" s="49">
        <v>0</v>
      </c>
      <c r="I82" s="49">
        <v>0</v>
      </c>
      <c r="J82" s="49">
        <v>1</v>
      </c>
      <c r="K82" s="49">
        <v>1</v>
      </c>
      <c r="L82" s="49">
        <v>0</v>
      </c>
      <c r="M82" s="49">
        <v>9</v>
      </c>
      <c r="N82" s="49">
        <v>0</v>
      </c>
      <c r="O82" s="17">
        <f t="shared" si="35"/>
        <v>9</v>
      </c>
      <c r="P82" s="17">
        <f t="shared" si="36"/>
        <v>18</v>
      </c>
      <c r="R82" s="19"/>
      <c r="S82" s="19"/>
      <c r="T82"/>
    </row>
    <row r="83" spans="2:20" ht="23.1" customHeight="1" x14ac:dyDescent="0.25">
      <c r="B83" s="44" t="s">
        <v>123</v>
      </c>
      <c r="C83" s="49">
        <v>3</v>
      </c>
      <c r="D83" s="49">
        <v>2</v>
      </c>
      <c r="E83" s="49">
        <v>1</v>
      </c>
      <c r="F83" s="49">
        <v>0</v>
      </c>
      <c r="G83" s="49">
        <v>0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8</v>
      </c>
      <c r="N83" s="49">
        <v>0</v>
      </c>
      <c r="O83" s="17">
        <f t="shared" si="35"/>
        <v>6</v>
      </c>
      <c r="P83" s="17">
        <f t="shared" si="36"/>
        <v>14</v>
      </c>
      <c r="R83" s="19"/>
      <c r="S83" s="19"/>
      <c r="T83"/>
    </row>
    <row r="84" spans="2:20" ht="23.1" customHeight="1" x14ac:dyDescent="0.25">
      <c r="B84" s="46" t="s">
        <v>124</v>
      </c>
      <c r="C84" s="49">
        <v>9</v>
      </c>
      <c r="D84" s="49">
        <v>4</v>
      </c>
      <c r="E84" s="49">
        <v>0</v>
      </c>
      <c r="F84" s="49">
        <v>0</v>
      </c>
      <c r="G84" s="49">
        <v>0</v>
      </c>
      <c r="H84" s="49">
        <v>0</v>
      </c>
      <c r="I84" s="49">
        <v>2</v>
      </c>
      <c r="J84" s="49">
        <v>1</v>
      </c>
      <c r="K84" s="49">
        <v>0</v>
      </c>
      <c r="L84" s="49">
        <v>0</v>
      </c>
      <c r="M84" s="49">
        <v>3</v>
      </c>
      <c r="N84" s="49">
        <v>0</v>
      </c>
      <c r="O84" s="17">
        <f t="shared" si="35"/>
        <v>16</v>
      </c>
      <c r="P84" s="17">
        <f t="shared" si="36"/>
        <v>19</v>
      </c>
      <c r="R84" s="19"/>
      <c r="S84" s="19"/>
      <c r="T84"/>
    </row>
    <row r="85" spans="2:20" ht="23.1" customHeight="1" x14ac:dyDescent="0.25">
      <c r="B85" s="44" t="s">
        <v>125</v>
      </c>
      <c r="C85" s="49">
        <v>3</v>
      </c>
      <c r="D85" s="49">
        <v>2</v>
      </c>
      <c r="E85" s="49">
        <v>0</v>
      </c>
      <c r="F85" s="49">
        <v>0</v>
      </c>
      <c r="G85" s="49">
        <v>0</v>
      </c>
      <c r="H85" s="49">
        <v>0</v>
      </c>
      <c r="I85" s="49">
        <v>1</v>
      </c>
      <c r="J85" s="49">
        <v>0</v>
      </c>
      <c r="K85" s="49">
        <v>1</v>
      </c>
      <c r="L85" s="49">
        <v>0</v>
      </c>
      <c r="M85" s="49">
        <v>3</v>
      </c>
      <c r="N85" s="49">
        <v>0</v>
      </c>
      <c r="O85" s="17">
        <f t="shared" si="35"/>
        <v>7</v>
      </c>
      <c r="P85" s="17">
        <f t="shared" si="36"/>
        <v>10</v>
      </c>
      <c r="R85" s="19"/>
      <c r="S85" s="19"/>
      <c r="T85"/>
    </row>
    <row r="86" spans="2:20" ht="23.1" customHeight="1" x14ac:dyDescent="0.25">
      <c r="B86" s="45" t="s">
        <v>126</v>
      </c>
      <c r="C86" s="49">
        <v>3</v>
      </c>
      <c r="D86" s="49">
        <v>1</v>
      </c>
      <c r="E86" s="49">
        <v>0</v>
      </c>
      <c r="F86" s="49">
        <v>2</v>
      </c>
      <c r="G86" s="49">
        <v>0</v>
      </c>
      <c r="H86" s="49">
        <v>0</v>
      </c>
      <c r="I86" s="49">
        <v>2</v>
      </c>
      <c r="J86" s="49">
        <v>0</v>
      </c>
      <c r="K86" s="49">
        <v>1</v>
      </c>
      <c r="L86" s="49">
        <v>0</v>
      </c>
      <c r="M86" s="49">
        <v>3</v>
      </c>
      <c r="N86" s="49">
        <v>0</v>
      </c>
      <c r="O86" s="17">
        <f t="shared" si="35"/>
        <v>9</v>
      </c>
      <c r="P86" s="17">
        <f t="shared" si="36"/>
        <v>12</v>
      </c>
      <c r="R86" s="19"/>
      <c r="S86" s="19"/>
      <c r="T86"/>
    </row>
    <row r="87" spans="2:20" ht="23.1" customHeight="1" x14ac:dyDescent="0.25">
      <c r="B87" s="44" t="s">
        <v>127</v>
      </c>
      <c r="C87" s="49">
        <v>3</v>
      </c>
      <c r="D87" s="49">
        <v>1</v>
      </c>
      <c r="E87" s="49">
        <v>2</v>
      </c>
      <c r="F87" s="49">
        <v>0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49">
        <v>0</v>
      </c>
      <c r="M87" s="49">
        <v>0</v>
      </c>
      <c r="N87" s="49">
        <v>0</v>
      </c>
      <c r="O87" s="17">
        <f t="shared" si="35"/>
        <v>6</v>
      </c>
      <c r="P87" s="17">
        <f t="shared" si="36"/>
        <v>6</v>
      </c>
      <c r="R87" s="19"/>
      <c r="S87" s="19"/>
      <c r="T87"/>
    </row>
    <row r="88" spans="2:20" ht="23.1" customHeight="1" x14ac:dyDescent="0.25">
      <c r="B88" s="46" t="s">
        <v>128</v>
      </c>
      <c r="C88" s="49">
        <v>2</v>
      </c>
      <c r="D88" s="49">
        <v>0</v>
      </c>
      <c r="E88" s="49">
        <v>1</v>
      </c>
      <c r="F88" s="49">
        <v>0</v>
      </c>
      <c r="G88" s="49">
        <v>0</v>
      </c>
      <c r="H88" s="49">
        <v>0</v>
      </c>
      <c r="I88" s="49">
        <v>2</v>
      </c>
      <c r="J88" s="49">
        <v>1</v>
      </c>
      <c r="K88" s="49">
        <v>0</v>
      </c>
      <c r="L88" s="49">
        <v>0</v>
      </c>
      <c r="M88" s="49">
        <v>3</v>
      </c>
      <c r="N88" s="49">
        <v>0</v>
      </c>
      <c r="O88" s="17">
        <f t="shared" si="35"/>
        <v>6</v>
      </c>
      <c r="P88" s="17">
        <f t="shared" si="36"/>
        <v>9</v>
      </c>
      <c r="R88" s="19"/>
      <c r="S88" s="19"/>
      <c r="T88"/>
    </row>
    <row r="89" spans="2:20" ht="23.1" customHeight="1" x14ac:dyDescent="0.25">
      <c r="B89" s="44" t="s">
        <v>129</v>
      </c>
      <c r="C89" s="49">
        <v>4</v>
      </c>
      <c r="D89" s="49">
        <v>2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49">
        <v>0</v>
      </c>
      <c r="N89" s="49">
        <v>0</v>
      </c>
      <c r="O89" s="17">
        <f t="shared" si="35"/>
        <v>6</v>
      </c>
      <c r="P89" s="17">
        <f t="shared" si="36"/>
        <v>6</v>
      </c>
      <c r="R89" s="19"/>
      <c r="S89" s="19"/>
      <c r="T89"/>
    </row>
    <row r="90" spans="2:20" ht="23.1" customHeight="1" x14ac:dyDescent="0.25">
      <c r="B90" s="45" t="s">
        <v>130</v>
      </c>
      <c r="C90" s="49">
        <v>1</v>
      </c>
      <c r="D90" s="49">
        <v>2</v>
      </c>
      <c r="E90" s="49">
        <v>2</v>
      </c>
      <c r="F90" s="49">
        <v>1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v>2</v>
      </c>
      <c r="N90" s="49">
        <v>0</v>
      </c>
      <c r="O90" s="17">
        <f t="shared" si="35"/>
        <v>6</v>
      </c>
      <c r="P90" s="17">
        <f t="shared" si="36"/>
        <v>8</v>
      </c>
      <c r="R90" s="19"/>
      <c r="S90" s="19"/>
      <c r="T90"/>
    </row>
    <row r="91" spans="2:20" ht="23.1" customHeight="1" x14ac:dyDescent="0.25">
      <c r="B91" s="44" t="s">
        <v>131</v>
      </c>
      <c r="C91" s="49">
        <v>3</v>
      </c>
      <c r="D91" s="49">
        <v>3</v>
      </c>
      <c r="E91" s="49">
        <v>1</v>
      </c>
      <c r="F91" s="49">
        <v>0</v>
      </c>
      <c r="G91" s="49">
        <v>0</v>
      </c>
      <c r="H91" s="49">
        <v>0</v>
      </c>
      <c r="I91" s="49">
        <v>0</v>
      </c>
      <c r="J91" s="49">
        <v>0</v>
      </c>
      <c r="K91" s="49">
        <v>0</v>
      </c>
      <c r="L91" s="49">
        <v>0</v>
      </c>
      <c r="M91" s="49">
        <v>5</v>
      </c>
      <c r="N91" s="49">
        <v>0</v>
      </c>
      <c r="O91" s="17">
        <f t="shared" si="35"/>
        <v>7</v>
      </c>
      <c r="P91" s="17">
        <f t="shared" si="36"/>
        <v>12</v>
      </c>
      <c r="R91" s="19"/>
      <c r="S91" s="19"/>
      <c r="T91"/>
    </row>
    <row r="92" spans="2:20" ht="23.1" customHeight="1" x14ac:dyDescent="0.25">
      <c r="B92" s="46" t="s">
        <v>132</v>
      </c>
      <c r="C92" s="49">
        <v>1</v>
      </c>
      <c r="D92" s="49">
        <v>1</v>
      </c>
      <c r="E92" s="49">
        <v>1</v>
      </c>
      <c r="F92" s="49">
        <v>0</v>
      </c>
      <c r="G92" s="49">
        <v>0</v>
      </c>
      <c r="H92" s="49">
        <v>0</v>
      </c>
      <c r="I92" s="49">
        <v>1</v>
      </c>
      <c r="J92" s="49">
        <v>0</v>
      </c>
      <c r="K92" s="49">
        <v>0</v>
      </c>
      <c r="L92" s="49">
        <v>1</v>
      </c>
      <c r="M92" s="49">
        <v>2</v>
      </c>
      <c r="N92" s="49">
        <v>0</v>
      </c>
      <c r="O92" s="17">
        <f t="shared" si="35"/>
        <v>5</v>
      </c>
      <c r="P92" s="17">
        <f t="shared" si="36"/>
        <v>7</v>
      </c>
      <c r="R92" s="19"/>
      <c r="S92" s="19"/>
      <c r="T92"/>
    </row>
    <row r="93" spans="2:20" ht="23.1" customHeight="1" x14ac:dyDescent="0.25">
      <c r="B93" s="44" t="s">
        <v>133</v>
      </c>
      <c r="C93" s="49">
        <v>4</v>
      </c>
      <c r="D93" s="49">
        <v>1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0</v>
      </c>
      <c r="N93" s="49">
        <v>0</v>
      </c>
      <c r="O93" s="17">
        <f t="shared" si="35"/>
        <v>5</v>
      </c>
      <c r="P93" s="17">
        <f t="shared" si="36"/>
        <v>5</v>
      </c>
      <c r="R93" s="19"/>
      <c r="S93" s="19"/>
      <c r="T93"/>
    </row>
    <row r="94" spans="2:20" ht="23.1" customHeight="1" x14ac:dyDescent="0.25">
      <c r="B94" s="45" t="s">
        <v>134</v>
      </c>
      <c r="C94" s="49">
        <v>2</v>
      </c>
      <c r="D94" s="49">
        <v>1</v>
      </c>
      <c r="E94" s="49">
        <v>1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2</v>
      </c>
      <c r="N94" s="49">
        <v>0</v>
      </c>
      <c r="O94" s="17">
        <f t="shared" si="35"/>
        <v>4</v>
      </c>
      <c r="P94" s="17">
        <f t="shared" si="36"/>
        <v>6</v>
      </c>
      <c r="R94" s="19"/>
      <c r="S94" s="19"/>
      <c r="T94"/>
    </row>
    <row r="95" spans="2:20" ht="23.1" customHeight="1" x14ac:dyDescent="0.25">
      <c r="B95" s="44" t="s">
        <v>135</v>
      </c>
      <c r="C95" s="49">
        <v>0</v>
      </c>
      <c r="D95" s="49">
        <v>0</v>
      </c>
      <c r="E95" s="49">
        <v>1</v>
      </c>
      <c r="F95" s="49">
        <v>0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4</v>
      </c>
      <c r="N95" s="49">
        <v>0</v>
      </c>
      <c r="O95" s="17">
        <f t="shared" si="35"/>
        <v>1</v>
      </c>
      <c r="P95" s="17">
        <f t="shared" si="36"/>
        <v>5</v>
      </c>
      <c r="R95" s="19"/>
      <c r="S95" s="19"/>
      <c r="T95"/>
    </row>
    <row r="96" spans="2:20" ht="23.1" customHeight="1" x14ac:dyDescent="0.25">
      <c r="B96" s="46" t="s">
        <v>136</v>
      </c>
      <c r="C96" s="49">
        <v>5</v>
      </c>
      <c r="D96" s="49">
        <v>2</v>
      </c>
      <c r="E96" s="49">
        <v>1</v>
      </c>
      <c r="F96" s="49">
        <v>0</v>
      </c>
      <c r="G96" s="49">
        <v>0</v>
      </c>
      <c r="H96" s="49">
        <v>0</v>
      </c>
      <c r="I96" s="49">
        <v>1</v>
      </c>
      <c r="J96" s="49">
        <v>0</v>
      </c>
      <c r="K96" s="49">
        <v>0</v>
      </c>
      <c r="L96" s="49">
        <v>0</v>
      </c>
      <c r="M96" s="49">
        <v>4</v>
      </c>
      <c r="N96" s="49">
        <v>0</v>
      </c>
      <c r="O96" s="17">
        <f t="shared" si="35"/>
        <v>9</v>
      </c>
      <c r="P96" s="17">
        <f t="shared" si="36"/>
        <v>13</v>
      </c>
      <c r="R96" s="19"/>
      <c r="S96" s="19"/>
      <c r="T96"/>
    </row>
    <row r="97" spans="2:20" ht="23.1" customHeight="1" x14ac:dyDescent="0.25">
      <c r="B97" s="44" t="s">
        <v>137</v>
      </c>
      <c r="C97" s="49">
        <v>4</v>
      </c>
      <c r="D97" s="49">
        <v>0</v>
      </c>
      <c r="E97" s="49">
        <v>0</v>
      </c>
      <c r="F97" s="49">
        <v>1</v>
      </c>
      <c r="G97" s="49">
        <v>0</v>
      </c>
      <c r="H97" s="49">
        <v>0</v>
      </c>
      <c r="I97" s="49">
        <v>1</v>
      </c>
      <c r="J97" s="49">
        <v>0</v>
      </c>
      <c r="K97" s="49">
        <v>0</v>
      </c>
      <c r="L97" s="49">
        <v>0</v>
      </c>
      <c r="M97" s="49">
        <v>5</v>
      </c>
      <c r="N97" s="49">
        <v>0</v>
      </c>
      <c r="O97" s="17">
        <f t="shared" si="35"/>
        <v>6</v>
      </c>
      <c r="P97" s="17">
        <f t="shared" si="36"/>
        <v>11</v>
      </c>
      <c r="R97" s="19"/>
      <c r="S97" s="19"/>
      <c r="T97"/>
    </row>
    <row r="98" spans="2:20" ht="23.1" customHeight="1" x14ac:dyDescent="0.25">
      <c r="B98" s="45" t="s">
        <v>138</v>
      </c>
      <c r="C98" s="49">
        <v>1</v>
      </c>
      <c r="D98" s="49">
        <v>0</v>
      </c>
      <c r="E98" s="49">
        <v>0</v>
      </c>
      <c r="F98" s="49">
        <v>1</v>
      </c>
      <c r="G98" s="49">
        <v>1</v>
      </c>
      <c r="H98" s="49">
        <v>0</v>
      </c>
      <c r="I98" s="49">
        <v>1</v>
      </c>
      <c r="J98" s="49">
        <v>0</v>
      </c>
      <c r="K98" s="49">
        <v>0</v>
      </c>
      <c r="L98" s="49">
        <v>0</v>
      </c>
      <c r="M98" s="49">
        <v>4</v>
      </c>
      <c r="N98" s="49">
        <v>0</v>
      </c>
      <c r="O98" s="17">
        <f t="shared" si="35"/>
        <v>4</v>
      </c>
      <c r="P98" s="17">
        <f t="shared" si="36"/>
        <v>8</v>
      </c>
      <c r="R98" s="19"/>
      <c r="S98" s="19"/>
      <c r="T98"/>
    </row>
    <row r="99" spans="2:20" ht="23.1" customHeight="1" x14ac:dyDescent="0.25">
      <c r="B99" s="44" t="s">
        <v>139</v>
      </c>
      <c r="C99" s="49">
        <v>1</v>
      </c>
      <c r="D99" s="49">
        <v>1</v>
      </c>
      <c r="E99" s="49">
        <v>1</v>
      </c>
      <c r="F99" s="49">
        <v>6</v>
      </c>
      <c r="G99" s="49">
        <v>0</v>
      </c>
      <c r="H99" s="49">
        <v>0</v>
      </c>
      <c r="I99" s="49">
        <v>0</v>
      </c>
      <c r="J99" s="49">
        <v>0</v>
      </c>
      <c r="K99" s="49">
        <v>0</v>
      </c>
      <c r="L99" s="49">
        <v>0</v>
      </c>
      <c r="M99" s="49">
        <v>4</v>
      </c>
      <c r="N99" s="49">
        <v>0</v>
      </c>
      <c r="O99" s="17">
        <f t="shared" si="35"/>
        <v>9</v>
      </c>
      <c r="P99" s="17">
        <f t="shared" si="36"/>
        <v>13</v>
      </c>
      <c r="R99" s="19"/>
      <c r="S99" s="19"/>
      <c r="T99"/>
    </row>
    <row r="100" spans="2:20" ht="23.1" customHeight="1" x14ac:dyDescent="0.25">
      <c r="B100" s="46" t="s">
        <v>140</v>
      </c>
      <c r="C100" s="49">
        <v>8</v>
      </c>
      <c r="D100" s="49">
        <v>3</v>
      </c>
      <c r="E100" s="49">
        <v>0</v>
      </c>
      <c r="F100" s="49">
        <v>5</v>
      </c>
      <c r="G100" s="49">
        <v>0</v>
      </c>
      <c r="H100" s="49">
        <v>0</v>
      </c>
      <c r="I100" s="49">
        <v>0</v>
      </c>
      <c r="J100" s="49">
        <v>0</v>
      </c>
      <c r="K100" s="49">
        <v>1</v>
      </c>
      <c r="L100" s="49">
        <v>0</v>
      </c>
      <c r="M100" s="49">
        <v>6</v>
      </c>
      <c r="N100" s="49">
        <v>0</v>
      </c>
      <c r="O100" s="17">
        <f t="shared" si="35"/>
        <v>17</v>
      </c>
      <c r="P100" s="17">
        <f t="shared" si="36"/>
        <v>23</v>
      </c>
      <c r="R100" s="19"/>
      <c r="S100" s="19"/>
      <c r="T100"/>
    </row>
    <row r="101" spans="2:20" ht="23.1" customHeight="1" x14ac:dyDescent="0.25">
      <c r="B101" s="44" t="s">
        <v>141</v>
      </c>
      <c r="C101" s="49">
        <v>4</v>
      </c>
      <c r="D101" s="49">
        <v>1</v>
      </c>
      <c r="E101" s="49">
        <v>0</v>
      </c>
      <c r="F101" s="49">
        <v>3</v>
      </c>
      <c r="G101" s="49">
        <v>0</v>
      </c>
      <c r="H101" s="49">
        <v>0</v>
      </c>
      <c r="I101" s="49">
        <v>1</v>
      </c>
      <c r="J101" s="49">
        <v>0</v>
      </c>
      <c r="K101" s="49">
        <v>0</v>
      </c>
      <c r="L101" s="49">
        <v>0</v>
      </c>
      <c r="M101" s="49">
        <v>9</v>
      </c>
      <c r="N101" s="49">
        <v>0</v>
      </c>
      <c r="O101" s="17">
        <f t="shared" si="35"/>
        <v>9</v>
      </c>
      <c r="P101" s="17">
        <f t="shared" si="36"/>
        <v>18</v>
      </c>
      <c r="R101" s="19"/>
      <c r="S101" s="19"/>
      <c r="T101"/>
    </row>
    <row r="102" spans="2:20" ht="23.1" customHeight="1" x14ac:dyDescent="0.25">
      <c r="B102" s="45" t="s">
        <v>142</v>
      </c>
      <c r="C102" s="49">
        <v>6</v>
      </c>
      <c r="D102" s="49">
        <v>2</v>
      </c>
      <c r="E102" s="49">
        <v>0</v>
      </c>
      <c r="F102" s="49">
        <v>6</v>
      </c>
      <c r="G102" s="49">
        <v>1</v>
      </c>
      <c r="H102" s="49">
        <v>0</v>
      </c>
      <c r="I102" s="49">
        <v>2</v>
      </c>
      <c r="J102" s="49">
        <v>0</v>
      </c>
      <c r="K102" s="49">
        <v>0</v>
      </c>
      <c r="L102" s="49">
        <v>0</v>
      </c>
      <c r="M102" s="49">
        <v>11</v>
      </c>
      <c r="N102" s="49">
        <v>0</v>
      </c>
      <c r="O102" s="17">
        <f t="shared" si="35"/>
        <v>17</v>
      </c>
      <c r="P102" s="17">
        <f t="shared" si="36"/>
        <v>28</v>
      </c>
      <c r="R102" s="19"/>
      <c r="S102" s="19"/>
      <c r="T102"/>
    </row>
    <row r="103" spans="2:20" ht="23.1" customHeight="1" x14ac:dyDescent="0.25">
      <c r="B103" s="44" t="s">
        <v>143</v>
      </c>
      <c r="C103" s="49">
        <v>7</v>
      </c>
      <c r="D103" s="49">
        <v>3</v>
      </c>
      <c r="E103" s="49">
        <v>0</v>
      </c>
      <c r="F103" s="49">
        <v>11</v>
      </c>
      <c r="G103" s="49">
        <v>0</v>
      </c>
      <c r="H103" s="49">
        <v>1</v>
      </c>
      <c r="I103" s="49">
        <v>1</v>
      </c>
      <c r="J103" s="49">
        <v>1</v>
      </c>
      <c r="K103" s="49">
        <v>0</v>
      </c>
      <c r="L103" s="49">
        <v>0</v>
      </c>
      <c r="M103" s="49">
        <v>13</v>
      </c>
      <c r="N103" s="49">
        <v>0</v>
      </c>
      <c r="O103" s="17">
        <f t="shared" si="35"/>
        <v>24</v>
      </c>
      <c r="P103" s="17">
        <f t="shared" si="36"/>
        <v>37</v>
      </c>
      <c r="R103" s="19"/>
      <c r="S103" s="19"/>
      <c r="T103"/>
    </row>
    <row r="104" spans="2:20" ht="23.1" customHeight="1" x14ac:dyDescent="0.25">
      <c r="B104" s="46" t="s">
        <v>144</v>
      </c>
      <c r="C104" s="49">
        <v>9</v>
      </c>
      <c r="D104" s="49">
        <v>6</v>
      </c>
      <c r="E104" s="49">
        <v>1</v>
      </c>
      <c r="F104" s="49">
        <v>4</v>
      </c>
      <c r="G104" s="49">
        <v>0</v>
      </c>
      <c r="H104" s="49">
        <v>0</v>
      </c>
      <c r="I104" s="49">
        <v>3</v>
      </c>
      <c r="J104" s="49">
        <v>0</v>
      </c>
      <c r="K104" s="49">
        <v>1</v>
      </c>
      <c r="L104" s="49">
        <v>1</v>
      </c>
      <c r="M104" s="49">
        <v>18</v>
      </c>
      <c r="N104" s="49">
        <v>0</v>
      </c>
      <c r="O104" s="17">
        <f t="shared" si="35"/>
        <v>25</v>
      </c>
      <c r="P104" s="17">
        <f t="shared" si="36"/>
        <v>43</v>
      </c>
      <c r="R104" s="19"/>
      <c r="S104" s="19"/>
      <c r="T104"/>
    </row>
    <row r="105" spans="2:20" ht="23.1" customHeight="1" x14ac:dyDescent="0.25">
      <c r="B105" s="44" t="s">
        <v>145</v>
      </c>
      <c r="C105" s="49">
        <v>4</v>
      </c>
      <c r="D105" s="49">
        <v>4</v>
      </c>
      <c r="E105" s="49">
        <v>11</v>
      </c>
      <c r="F105" s="49">
        <v>0</v>
      </c>
      <c r="G105" s="49">
        <v>0</v>
      </c>
      <c r="H105" s="49">
        <v>0</v>
      </c>
      <c r="I105" s="49">
        <v>0</v>
      </c>
      <c r="J105" s="49">
        <v>0</v>
      </c>
      <c r="K105" s="49">
        <v>0</v>
      </c>
      <c r="L105" s="49">
        <v>0</v>
      </c>
      <c r="M105" s="49">
        <v>17</v>
      </c>
      <c r="N105" s="49">
        <v>0</v>
      </c>
      <c r="O105" s="17">
        <f t="shared" si="35"/>
        <v>19</v>
      </c>
      <c r="P105" s="17">
        <f t="shared" si="36"/>
        <v>36</v>
      </c>
      <c r="R105" s="19"/>
      <c r="S105" s="19"/>
      <c r="T105"/>
    </row>
    <row r="106" spans="2:20" ht="23.1" customHeight="1" x14ac:dyDescent="0.25">
      <c r="B106" s="52" t="s">
        <v>18</v>
      </c>
      <c r="C106" s="16">
        <f>SUM(C10:C105)</f>
        <v>2663</v>
      </c>
      <c r="D106" s="16">
        <f t="shared" ref="D106:P106" si="37">SUM(D10:D105)</f>
        <v>1282</v>
      </c>
      <c r="E106" s="16">
        <f t="shared" si="37"/>
        <v>459</v>
      </c>
      <c r="F106" s="16">
        <f t="shared" si="37"/>
        <v>714</v>
      </c>
      <c r="G106" s="16">
        <f t="shared" si="37"/>
        <v>51</v>
      </c>
      <c r="H106" s="16">
        <f t="shared" si="37"/>
        <v>17</v>
      </c>
      <c r="I106" s="16">
        <f t="shared" si="37"/>
        <v>375</v>
      </c>
      <c r="J106" s="16">
        <f t="shared" si="37"/>
        <v>100</v>
      </c>
      <c r="K106" s="16">
        <f t="shared" si="37"/>
        <v>69</v>
      </c>
      <c r="L106" s="16">
        <f t="shared" si="37"/>
        <v>37</v>
      </c>
      <c r="M106" s="16">
        <f t="shared" si="37"/>
        <v>2371</v>
      </c>
      <c r="N106" s="16">
        <f t="shared" si="37"/>
        <v>0</v>
      </c>
      <c r="O106" s="16">
        <f t="shared" si="37"/>
        <v>5767</v>
      </c>
      <c r="P106" s="16">
        <f t="shared" si="37"/>
        <v>8138</v>
      </c>
      <c r="R106" s="19"/>
      <c r="S106" s="19"/>
      <c r="T106"/>
    </row>
    <row r="107" spans="2:20" ht="23.1" customHeight="1" x14ac:dyDescent="0.25">
      <c r="B107" s="52" t="s">
        <v>93</v>
      </c>
      <c r="C107" s="42">
        <f t="shared" ref="C107:N107" si="38">C106/$P$106</f>
        <v>0.32723027770951096</v>
      </c>
      <c r="D107" s="42">
        <f t="shared" si="38"/>
        <v>0.15753256328336201</v>
      </c>
      <c r="E107" s="42">
        <f t="shared" si="38"/>
        <v>5.6402064389284835E-2</v>
      </c>
      <c r="F107" s="42">
        <f t="shared" si="38"/>
        <v>8.773654460555419E-2</v>
      </c>
      <c r="G107" s="42">
        <f t="shared" si="38"/>
        <v>6.2668960432538711E-3</v>
      </c>
      <c r="H107" s="42">
        <f t="shared" si="38"/>
        <v>2.0889653477512904E-3</v>
      </c>
      <c r="I107" s="42">
        <f t="shared" si="38"/>
        <v>4.6080117965101988E-2</v>
      </c>
      <c r="J107" s="42">
        <f t="shared" si="38"/>
        <v>1.2288031457360531E-2</v>
      </c>
      <c r="K107" s="42">
        <f t="shared" si="38"/>
        <v>8.478741705578767E-3</v>
      </c>
      <c r="L107" s="42">
        <f t="shared" si="38"/>
        <v>4.5465716392233966E-3</v>
      </c>
      <c r="M107" s="42">
        <f t="shared" si="38"/>
        <v>0.29134922585401818</v>
      </c>
      <c r="N107" s="42">
        <f t="shared" si="38"/>
        <v>0</v>
      </c>
      <c r="R107" s="19"/>
      <c r="S107" s="19"/>
      <c r="T107"/>
    </row>
    <row r="108" spans="2:20" ht="23.1" customHeight="1" x14ac:dyDescent="0.25">
      <c r="B108" s="53" t="s">
        <v>94</v>
      </c>
      <c r="C108" s="43">
        <f>C106/$O$106</f>
        <v>0.46176521588347497</v>
      </c>
      <c r="D108" s="43">
        <f t="shared" ref="D108:N108" si="39">D106/$O$106</f>
        <v>0.22229928905843593</v>
      </c>
      <c r="E108" s="43">
        <f t="shared" si="39"/>
        <v>7.9590775099705219E-2</v>
      </c>
      <c r="F108" s="43">
        <f t="shared" si="39"/>
        <v>0.12380787237731923</v>
      </c>
      <c r="G108" s="43">
        <f t="shared" si="39"/>
        <v>8.8434194555228017E-3</v>
      </c>
      <c r="H108" s="43">
        <f t="shared" si="39"/>
        <v>2.9478064851742674E-3</v>
      </c>
      <c r="I108" s="43">
        <f t="shared" si="39"/>
        <v>6.5025143055314719E-2</v>
      </c>
      <c r="J108" s="43">
        <f t="shared" si="39"/>
        <v>1.7340038148083926E-2</v>
      </c>
      <c r="K108" s="43">
        <f t="shared" si="39"/>
        <v>1.1964626322177908E-2</v>
      </c>
      <c r="L108" s="43">
        <f t="shared" si="39"/>
        <v>6.4158141147910523E-3</v>
      </c>
      <c r="M108" s="43"/>
      <c r="N108" s="43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1:32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1:32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1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1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1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1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1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A1:AF174"/>
  <sheetViews>
    <sheetView view="pageBreakPreview" topLeftCell="A97" zoomScale="60" workbookViewId="0">
      <selection activeCell="T7" sqref="T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">
        <v>193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189</v>
      </c>
      <c r="F5" s="40" t="s">
        <v>1</v>
      </c>
      <c r="G5" s="60" t="str">
        <f>'[4]28.09.19.Sonde-Namugongo-24h'!G5:H5</f>
        <v>Sonde</v>
      </c>
      <c r="H5" s="61"/>
      <c r="I5" s="14"/>
      <c r="J5" s="2" t="s">
        <v>5</v>
      </c>
      <c r="K5" s="60" t="s">
        <v>194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0" t="s">
        <v>192</v>
      </c>
      <c r="E6" s="61"/>
      <c r="F6" s="2" t="s">
        <v>2</v>
      </c>
      <c r="G6" s="60" t="s">
        <v>190</v>
      </c>
      <c r="H6" s="61"/>
      <c r="J6" s="2" t="s">
        <v>21</v>
      </c>
      <c r="K6" s="60" t="str">
        <f>'[4]28.09.19.Sonde-Namugongo-24h'!K6:L6</f>
        <v>Tracy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18</v>
      </c>
      <c r="D10" s="49">
        <v>9</v>
      </c>
      <c r="E10" s="49">
        <v>4</v>
      </c>
      <c r="F10" s="49">
        <v>10</v>
      </c>
      <c r="G10" s="49">
        <v>0</v>
      </c>
      <c r="H10" s="49">
        <v>0</v>
      </c>
      <c r="I10" s="49">
        <v>4</v>
      </c>
      <c r="J10" s="49">
        <v>1</v>
      </c>
      <c r="K10" s="49">
        <v>0</v>
      </c>
      <c r="L10" s="49">
        <v>1</v>
      </c>
      <c r="M10" s="49">
        <v>20</v>
      </c>
      <c r="N10" s="49">
        <v>0</v>
      </c>
      <c r="O10" s="17">
        <f t="shared" ref="O10:O73" si="0">SUM(C10:L10,N10)</f>
        <v>47</v>
      </c>
      <c r="P10" s="17">
        <f t="shared" ref="P10:P73" si="1">SUM(C10:N10)</f>
        <v>67</v>
      </c>
      <c r="R10" s="1" t="s">
        <v>6</v>
      </c>
      <c r="S10" s="17">
        <f t="shared" ref="S10:AF10" si="2">SUM(C10:C13)</f>
        <v>91</v>
      </c>
      <c r="T10" s="17">
        <f t="shared" si="2"/>
        <v>65</v>
      </c>
      <c r="U10" s="17">
        <f t="shared" si="2"/>
        <v>30</v>
      </c>
      <c r="V10" s="17">
        <f t="shared" si="2"/>
        <v>44</v>
      </c>
      <c r="W10" s="17">
        <f t="shared" si="2"/>
        <v>0</v>
      </c>
      <c r="X10" s="17">
        <f t="shared" si="2"/>
        <v>1</v>
      </c>
      <c r="Y10" s="17">
        <f t="shared" si="2"/>
        <v>20</v>
      </c>
      <c r="Z10" s="17">
        <f t="shared" si="2"/>
        <v>8</v>
      </c>
      <c r="AA10" s="17">
        <f t="shared" si="2"/>
        <v>0</v>
      </c>
      <c r="AB10" s="17">
        <f t="shared" si="2"/>
        <v>2</v>
      </c>
      <c r="AC10" s="17">
        <f t="shared" si="2"/>
        <v>117</v>
      </c>
      <c r="AD10" s="17">
        <f t="shared" si="2"/>
        <v>0</v>
      </c>
      <c r="AE10" s="30">
        <f t="shared" si="2"/>
        <v>261</v>
      </c>
      <c r="AF10" s="30">
        <f t="shared" si="2"/>
        <v>378</v>
      </c>
    </row>
    <row r="11" spans="2:32" s="6" customFormat="1" ht="23.1" customHeight="1" x14ac:dyDescent="0.25">
      <c r="B11" s="44" t="s">
        <v>38</v>
      </c>
      <c r="C11" s="49">
        <v>29</v>
      </c>
      <c r="D11" s="49">
        <v>14</v>
      </c>
      <c r="E11" s="49">
        <v>6</v>
      </c>
      <c r="F11" s="49">
        <v>16</v>
      </c>
      <c r="G11" s="49">
        <v>0</v>
      </c>
      <c r="H11" s="49">
        <v>0</v>
      </c>
      <c r="I11" s="49">
        <v>6</v>
      </c>
      <c r="J11" s="49">
        <v>2</v>
      </c>
      <c r="K11" s="49">
        <v>0</v>
      </c>
      <c r="L11" s="49">
        <v>1</v>
      </c>
      <c r="M11" s="49">
        <v>28</v>
      </c>
      <c r="N11" s="49">
        <v>0</v>
      </c>
      <c r="O11" s="17">
        <f t="shared" si="0"/>
        <v>74</v>
      </c>
      <c r="P11" s="17">
        <f t="shared" si="1"/>
        <v>102</v>
      </c>
      <c r="R11" s="1" t="s">
        <v>7</v>
      </c>
      <c r="S11" s="17">
        <f t="shared" ref="S11:AF11" si="3">SUM(C14:C17)</f>
        <v>135</v>
      </c>
      <c r="T11" s="17">
        <f t="shared" si="3"/>
        <v>104</v>
      </c>
      <c r="U11" s="17">
        <f t="shared" si="3"/>
        <v>21</v>
      </c>
      <c r="V11" s="17">
        <f t="shared" si="3"/>
        <v>57</v>
      </c>
      <c r="W11" s="17">
        <f t="shared" si="3"/>
        <v>6</v>
      </c>
      <c r="X11" s="17">
        <f t="shared" si="3"/>
        <v>1</v>
      </c>
      <c r="Y11" s="17">
        <f t="shared" si="3"/>
        <v>13</v>
      </c>
      <c r="Z11" s="17">
        <f t="shared" si="3"/>
        <v>7</v>
      </c>
      <c r="AA11" s="17">
        <f t="shared" si="3"/>
        <v>0</v>
      </c>
      <c r="AB11" s="17">
        <f t="shared" si="3"/>
        <v>1</v>
      </c>
      <c r="AC11" s="17">
        <f t="shared" si="3"/>
        <v>122</v>
      </c>
      <c r="AD11" s="17">
        <f t="shared" si="3"/>
        <v>0</v>
      </c>
      <c r="AE11" s="30">
        <f t="shared" si="3"/>
        <v>345</v>
      </c>
      <c r="AF11" s="30">
        <f t="shared" si="3"/>
        <v>467</v>
      </c>
    </row>
    <row r="12" spans="2:32" ht="23.1" customHeight="1" x14ac:dyDescent="0.25">
      <c r="B12" s="44" t="s">
        <v>39</v>
      </c>
      <c r="C12" s="49">
        <v>25</v>
      </c>
      <c r="D12" s="49">
        <v>18</v>
      </c>
      <c r="E12" s="49">
        <v>6</v>
      </c>
      <c r="F12" s="49">
        <v>9</v>
      </c>
      <c r="G12" s="49">
        <v>0</v>
      </c>
      <c r="H12" s="49">
        <v>0</v>
      </c>
      <c r="I12" s="49">
        <v>4</v>
      </c>
      <c r="J12" s="49">
        <v>1</v>
      </c>
      <c r="K12" s="49">
        <v>0</v>
      </c>
      <c r="L12" s="49">
        <v>0</v>
      </c>
      <c r="M12" s="49">
        <v>27</v>
      </c>
      <c r="N12" s="49">
        <v>0</v>
      </c>
      <c r="O12" s="17">
        <f t="shared" si="0"/>
        <v>63</v>
      </c>
      <c r="P12" s="17">
        <f t="shared" si="1"/>
        <v>90</v>
      </c>
      <c r="R12" s="1" t="s">
        <v>8</v>
      </c>
      <c r="S12" s="17">
        <f t="shared" ref="S12:AF12" si="4">SUM(C18:C21)</f>
        <v>141</v>
      </c>
      <c r="T12" s="17">
        <f t="shared" si="4"/>
        <v>133</v>
      </c>
      <c r="U12" s="17">
        <f t="shared" si="4"/>
        <v>41</v>
      </c>
      <c r="V12" s="17">
        <f t="shared" si="4"/>
        <v>57</v>
      </c>
      <c r="W12" s="17">
        <f t="shared" si="4"/>
        <v>26</v>
      </c>
      <c r="X12" s="17">
        <f t="shared" si="4"/>
        <v>2</v>
      </c>
      <c r="Y12" s="17">
        <f t="shared" si="4"/>
        <v>17</v>
      </c>
      <c r="Z12" s="17">
        <f t="shared" si="4"/>
        <v>21</v>
      </c>
      <c r="AA12" s="17">
        <f t="shared" si="4"/>
        <v>2</v>
      </c>
      <c r="AB12" s="17">
        <f t="shared" si="4"/>
        <v>0</v>
      </c>
      <c r="AC12" s="17">
        <f t="shared" si="4"/>
        <v>157</v>
      </c>
      <c r="AD12" s="17">
        <f t="shared" si="4"/>
        <v>0</v>
      </c>
      <c r="AE12" s="30">
        <f t="shared" si="4"/>
        <v>440</v>
      </c>
      <c r="AF12" s="30">
        <f t="shared" si="4"/>
        <v>597</v>
      </c>
    </row>
    <row r="13" spans="2:32" ht="23.1" customHeight="1" x14ac:dyDescent="0.25">
      <c r="B13" s="44" t="s">
        <v>40</v>
      </c>
      <c r="C13" s="49">
        <v>19</v>
      </c>
      <c r="D13" s="49">
        <v>24</v>
      </c>
      <c r="E13" s="49">
        <v>14</v>
      </c>
      <c r="F13" s="49">
        <v>9</v>
      </c>
      <c r="G13" s="49">
        <v>0</v>
      </c>
      <c r="H13" s="49">
        <v>1</v>
      </c>
      <c r="I13" s="49">
        <v>6</v>
      </c>
      <c r="J13" s="49">
        <v>4</v>
      </c>
      <c r="K13" s="49">
        <v>0</v>
      </c>
      <c r="L13" s="49">
        <v>0</v>
      </c>
      <c r="M13" s="49">
        <v>42</v>
      </c>
      <c r="N13" s="49">
        <v>0</v>
      </c>
      <c r="O13" s="17">
        <f t="shared" si="0"/>
        <v>77</v>
      </c>
      <c r="P13" s="17">
        <f t="shared" si="1"/>
        <v>119</v>
      </c>
      <c r="R13" s="1" t="s">
        <v>9</v>
      </c>
      <c r="S13" s="17">
        <f t="shared" ref="S13:AF13" si="5">SUM(C22:C25)</f>
        <v>149</v>
      </c>
      <c r="T13" s="17">
        <f t="shared" si="5"/>
        <v>138</v>
      </c>
      <c r="U13" s="17">
        <f t="shared" si="5"/>
        <v>32</v>
      </c>
      <c r="V13" s="17">
        <f t="shared" si="5"/>
        <v>57</v>
      </c>
      <c r="W13" s="17">
        <f t="shared" si="5"/>
        <v>9</v>
      </c>
      <c r="X13" s="17">
        <f t="shared" si="5"/>
        <v>1</v>
      </c>
      <c r="Y13" s="17">
        <f t="shared" si="5"/>
        <v>35</v>
      </c>
      <c r="Z13" s="17">
        <f t="shared" si="5"/>
        <v>14</v>
      </c>
      <c r="AA13" s="17">
        <f t="shared" si="5"/>
        <v>0</v>
      </c>
      <c r="AB13" s="17">
        <f t="shared" si="5"/>
        <v>1</v>
      </c>
      <c r="AC13" s="17">
        <f t="shared" si="5"/>
        <v>142</v>
      </c>
      <c r="AD13" s="17">
        <f t="shared" si="5"/>
        <v>0</v>
      </c>
      <c r="AE13" s="30">
        <f t="shared" si="5"/>
        <v>436</v>
      </c>
      <c r="AF13" s="30">
        <f t="shared" si="5"/>
        <v>578</v>
      </c>
    </row>
    <row r="14" spans="2:32" ht="23.1" customHeight="1" x14ac:dyDescent="0.25">
      <c r="B14" s="44" t="s">
        <v>41</v>
      </c>
      <c r="C14" s="49">
        <v>32</v>
      </c>
      <c r="D14" s="49">
        <v>22</v>
      </c>
      <c r="E14" s="49">
        <v>6</v>
      </c>
      <c r="F14" s="49">
        <v>16</v>
      </c>
      <c r="G14" s="49">
        <v>1</v>
      </c>
      <c r="H14" s="49">
        <v>0</v>
      </c>
      <c r="I14" s="49">
        <v>2</v>
      </c>
      <c r="J14" s="49">
        <v>2</v>
      </c>
      <c r="K14" s="49">
        <v>0</v>
      </c>
      <c r="L14" s="49">
        <v>1</v>
      </c>
      <c r="M14" s="49">
        <v>22</v>
      </c>
      <c r="N14" s="49">
        <v>0</v>
      </c>
      <c r="O14" s="17">
        <f t="shared" si="0"/>
        <v>82</v>
      </c>
      <c r="P14" s="17">
        <f t="shared" si="1"/>
        <v>104</v>
      </c>
      <c r="R14" s="1" t="s">
        <v>10</v>
      </c>
      <c r="S14" s="17">
        <f t="shared" ref="S14:AF14" si="6">SUM(C26:C29)</f>
        <v>167</v>
      </c>
      <c r="T14" s="17">
        <f t="shared" si="6"/>
        <v>158</v>
      </c>
      <c r="U14" s="17">
        <f t="shared" si="6"/>
        <v>35</v>
      </c>
      <c r="V14" s="17">
        <f t="shared" si="6"/>
        <v>46</v>
      </c>
      <c r="W14" s="17">
        <f t="shared" si="6"/>
        <v>4</v>
      </c>
      <c r="X14" s="17">
        <f t="shared" si="6"/>
        <v>0</v>
      </c>
      <c r="Y14" s="17">
        <f t="shared" si="6"/>
        <v>35</v>
      </c>
      <c r="Z14" s="17">
        <f t="shared" si="6"/>
        <v>16</v>
      </c>
      <c r="AA14" s="17">
        <f t="shared" si="6"/>
        <v>0</v>
      </c>
      <c r="AB14" s="17">
        <f t="shared" si="6"/>
        <v>3</v>
      </c>
      <c r="AC14" s="17">
        <f t="shared" si="6"/>
        <v>144</v>
      </c>
      <c r="AD14" s="17">
        <f t="shared" si="6"/>
        <v>0</v>
      </c>
      <c r="AE14" s="30">
        <f t="shared" si="6"/>
        <v>464</v>
      </c>
      <c r="AF14" s="30">
        <f t="shared" si="6"/>
        <v>608</v>
      </c>
    </row>
    <row r="15" spans="2:32" ht="23.1" customHeight="1" x14ac:dyDescent="0.25">
      <c r="B15" s="44" t="s">
        <v>42</v>
      </c>
      <c r="C15" s="49">
        <v>45</v>
      </c>
      <c r="D15" s="49">
        <v>22</v>
      </c>
      <c r="E15" s="49">
        <v>3</v>
      </c>
      <c r="F15" s="49">
        <v>15</v>
      </c>
      <c r="G15" s="49">
        <v>1</v>
      </c>
      <c r="H15" s="49">
        <v>0</v>
      </c>
      <c r="I15" s="49">
        <v>2</v>
      </c>
      <c r="J15" s="49">
        <v>1</v>
      </c>
      <c r="K15" s="49">
        <v>0</v>
      </c>
      <c r="L15" s="49">
        <v>0</v>
      </c>
      <c r="M15" s="49">
        <v>32</v>
      </c>
      <c r="N15" s="49">
        <v>0</v>
      </c>
      <c r="O15" s="17">
        <f t="shared" si="0"/>
        <v>89</v>
      </c>
      <c r="P15" s="17">
        <f t="shared" si="1"/>
        <v>121</v>
      </c>
      <c r="R15" s="1" t="s">
        <v>11</v>
      </c>
      <c r="S15" s="17">
        <f t="shared" ref="S15:AF15" si="7">SUM(C30:C33)</f>
        <v>154</v>
      </c>
      <c r="T15" s="17">
        <f t="shared" si="7"/>
        <v>117</v>
      </c>
      <c r="U15" s="17">
        <f t="shared" si="7"/>
        <v>32</v>
      </c>
      <c r="V15" s="17">
        <f t="shared" si="7"/>
        <v>47</v>
      </c>
      <c r="W15" s="17">
        <f t="shared" si="7"/>
        <v>1</v>
      </c>
      <c r="X15" s="17">
        <f t="shared" si="7"/>
        <v>0</v>
      </c>
      <c r="Y15" s="17">
        <f t="shared" si="7"/>
        <v>36</v>
      </c>
      <c r="Z15" s="17">
        <f t="shared" si="7"/>
        <v>18</v>
      </c>
      <c r="AA15" s="17">
        <f t="shared" si="7"/>
        <v>0</v>
      </c>
      <c r="AB15" s="17">
        <f t="shared" si="7"/>
        <v>4</v>
      </c>
      <c r="AC15" s="17">
        <f t="shared" si="7"/>
        <v>160</v>
      </c>
      <c r="AD15" s="17">
        <f t="shared" si="7"/>
        <v>0</v>
      </c>
      <c r="AE15" s="30">
        <f t="shared" si="7"/>
        <v>409</v>
      </c>
      <c r="AF15" s="30">
        <f t="shared" si="7"/>
        <v>569</v>
      </c>
    </row>
    <row r="16" spans="2:32" ht="23.1" customHeight="1" x14ac:dyDescent="0.25">
      <c r="B16" s="44" t="s">
        <v>43</v>
      </c>
      <c r="C16" s="49">
        <v>28</v>
      </c>
      <c r="D16" s="49">
        <v>33</v>
      </c>
      <c r="E16" s="49">
        <v>5</v>
      </c>
      <c r="F16" s="49">
        <v>15</v>
      </c>
      <c r="G16" s="49">
        <v>2</v>
      </c>
      <c r="H16" s="49">
        <v>0</v>
      </c>
      <c r="I16" s="49">
        <v>3</v>
      </c>
      <c r="J16" s="49">
        <v>2</v>
      </c>
      <c r="K16" s="49">
        <v>0</v>
      </c>
      <c r="L16" s="49">
        <v>0</v>
      </c>
      <c r="M16" s="49">
        <v>30</v>
      </c>
      <c r="N16" s="49">
        <v>0</v>
      </c>
      <c r="O16" s="17">
        <f t="shared" si="0"/>
        <v>88</v>
      </c>
      <c r="P16" s="17">
        <f t="shared" si="1"/>
        <v>118</v>
      </c>
      <c r="R16" s="1" t="s">
        <v>12</v>
      </c>
      <c r="S16" s="17">
        <f t="shared" ref="S16:AF16" si="8">SUM(C34:C37)</f>
        <v>151</v>
      </c>
      <c r="T16" s="17">
        <f t="shared" si="8"/>
        <v>98</v>
      </c>
      <c r="U16" s="17">
        <f t="shared" si="8"/>
        <v>23</v>
      </c>
      <c r="V16" s="17">
        <f t="shared" si="8"/>
        <v>52</v>
      </c>
      <c r="W16" s="17">
        <f t="shared" si="8"/>
        <v>4</v>
      </c>
      <c r="X16" s="17">
        <f t="shared" si="8"/>
        <v>0</v>
      </c>
      <c r="Y16" s="17">
        <f t="shared" si="8"/>
        <v>34</v>
      </c>
      <c r="Z16" s="17">
        <f t="shared" si="8"/>
        <v>14</v>
      </c>
      <c r="AA16" s="17">
        <f t="shared" si="8"/>
        <v>0</v>
      </c>
      <c r="AB16" s="17">
        <f t="shared" si="8"/>
        <v>6</v>
      </c>
      <c r="AC16" s="17">
        <f t="shared" si="8"/>
        <v>156</v>
      </c>
      <c r="AD16" s="17">
        <f t="shared" si="8"/>
        <v>0</v>
      </c>
      <c r="AE16" s="30">
        <f t="shared" si="8"/>
        <v>382</v>
      </c>
      <c r="AF16" s="30">
        <f t="shared" si="8"/>
        <v>538</v>
      </c>
    </row>
    <row r="17" spans="2:32" ht="23.1" customHeight="1" x14ac:dyDescent="0.25">
      <c r="B17" s="44" t="s">
        <v>44</v>
      </c>
      <c r="C17" s="49">
        <v>30</v>
      </c>
      <c r="D17" s="49">
        <v>27</v>
      </c>
      <c r="E17" s="49">
        <v>7</v>
      </c>
      <c r="F17" s="49">
        <v>11</v>
      </c>
      <c r="G17" s="49">
        <v>2</v>
      </c>
      <c r="H17" s="49">
        <v>1</v>
      </c>
      <c r="I17" s="49">
        <v>6</v>
      </c>
      <c r="J17" s="49">
        <v>2</v>
      </c>
      <c r="K17" s="49">
        <v>0</v>
      </c>
      <c r="L17" s="49">
        <v>0</v>
      </c>
      <c r="M17" s="49">
        <v>38</v>
      </c>
      <c r="N17" s="49">
        <v>0</v>
      </c>
      <c r="O17" s="17">
        <f t="shared" si="0"/>
        <v>86</v>
      </c>
      <c r="P17" s="17">
        <f t="shared" si="1"/>
        <v>124</v>
      </c>
      <c r="R17" s="1" t="s">
        <v>13</v>
      </c>
      <c r="S17" s="17">
        <f t="shared" ref="S17:AF17" si="9">SUM(C38:C41)</f>
        <v>139</v>
      </c>
      <c r="T17" s="17">
        <f t="shared" si="9"/>
        <v>115</v>
      </c>
      <c r="U17" s="17">
        <f t="shared" si="9"/>
        <v>33</v>
      </c>
      <c r="V17" s="17">
        <f t="shared" si="9"/>
        <v>34</v>
      </c>
      <c r="W17" s="17">
        <f t="shared" si="9"/>
        <v>0</v>
      </c>
      <c r="X17" s="17">
        <f t="shared" si="9"/>
        <v>0</v>
      </c>
      <c r="Y17" s="17">
        <f t="shared" si="9"/>
        <v>28</v>
      </c>
      <c r="Z17" s="17">
        <f t="shared" si="9"/>
        <v>15</v>
      </c>
      <c r="AA17" s="17">
        <f t="shared" si="9"/>
        <v>1</v>
      </c>
      <c r="AB17" s="17">
        <f t="shared" si="9"/>
        <v>5</v>
      </c>
      <c r="AC17" s="17">
        <f t="shared" si="9"/>
        <v>138</v>
      </c>
      <c r="AD17" s="17">
        <f t="shared" si="9"/>
        <v>0</v>
      </c>
      <c r="AE17" s="30">
        <f t="shared" si="9"/>
        <v>370</v>
      </c>
      <c r="AF17" s="30">
        <f t="shared" si="9"/>
        <v>508</v>
      </c>
    </row>
    <row r="18" spans="2:32" ht="23.1" customHeight="1" x14ac:dyDescent="0.25">
      <c r="B18" s="44" t="s">
        <v>45</v>
      </c>
      <c r="C18" s="49">
        <v>30</v>
      </c>
      <c r="D18" s="49">
        <v>28</v>
      </c>
      <c r="E18" s="49">
        <v>6</v>
      </c>
      <c r="F18" s="49">
        <v>10</v>
      </c>
      <c r="G18" s="49">
        <v>0</v>
      </c>
      <c r="H18" s="49">
        <v>0</v>
      </c>
      <c r="I18" s="49">
        <v>6</v>
      </c>
      <c r="J18" s="49">
        <v>4</v>
      </c>
      <c r="K18" s="49">
        <v>0</v>
      </c>
      <c r="L18" s="49">
        <v>0</v>
      </c>
      <c r="M18" s="49">
        <v>44</v>
      </c>
      <c r="N18" s="49">
        <v>0</v>
      </c>
      <c r="O18" s="17">
        <f t="shared" si="0"/>
        <v>84</v>
      </c>
      <c r="P18" s="17">
        <f t="shared" si="1"/>
        <v>128</v>
      </c>
      <c r="R18" s="1" t="s">
        <v>14</v>
      </c>
      <c r="S18" s="17">
        <f t="shared" ref="S18:AF18" si="10">SUM(C42:C45)</f>
        <v>128</v>
      </c>
      <c r="T18" s="17">
        <f t="shared" si="10"/>
        <v>99</v>
      </c>
      <c r="U18" s="17">
        <f t="shared" si="10"/>
        <v>32</v>
      </c>
      <c r="V18" s="17">
        <f t="shared" si="10"/>
        <v>51</v>
      </c>
      <c r="W18" s="17">
        <f t="shared" si="10"/>
        <v>3</v>
      </c>
      <c r="X18" s="17">
        <f t="shared" si="10"/>
        <v>1</v>
      </c>
      <c r="Y18" s="17">
        <f t="shared" si="10"/>
        <v>23</v>
      </c>
      <c r="Z18" s="17">
        <f t="shared" si="10"/>
        <v>14</v>
      </c>
      <c r="AA18" s="17">
        <f t="shared" si="10"/>
        <v>0</v>
      </c>
      <c r="AB18" s="17">
        <f t="shared" si="10"/>
        <v>7</v>
      </c>
      <c r="AC18" s="17">
        <f t="shared" si="10"/>
        <v>132</v>
      </c>
      <c r="AD18" s="17">
        <f t="shared" si="10"/>
        <v>0</v>
      </c>
      <c r="AE18" s="30">
        <f t="shared" si="10"/>
        <v>358</v>
      </c>
      <c r="AF18" s="30">
        <f t="shared" si="10"/>
        <v>490</v>
      </c>
    </row>
    <row r="19" spans="2:32" ht="23.1" customHeight="1" x14ac:dyDescent="0.25">
      <c r="B19" s="44" t="s">
        <v>46</v>
      </c>
      <c r="C19" s="49">
        <v>29</v>
      </c>
      <c r="D19" s="49">
        <v>26</v>
      </c>
      <c r="E19" s="49">
        <v>11</v>
      </c>
      <c r="F19" s="49">
        <v>14</v>
      </c>
      <c r="G19" s="49">
        <v>3</v>
      </c>
      <c r="H19" s="49">
        <v>0</v>
      </c>
      <c r="I19" s="49">
        <v>2</v>
      </c>
      <c r="J19" s="49">
        <v>4</v>
      </c>
      <c r="K19" s="49">
        <v>0</v>
      </c>
      <c r="L19" s="49">
        <v>0</v>
      </c>
      <c r="M19" s="49">
        <v>50</v>
      </c>
      <c r="N19" s="49">
        <v>0</v>
      </c>
      <c r="O19" s="17">
        <f t="shared" si="0"/>
        <v>89</v>
      </c>
      <c r="P19" s="17">
        <f t="shared" si="1"/>
        <v>139</v>
      </c>
      <c r="R19" s="1" t="s">
        <v>15</v>
      </c>
      <c r="S19" s="17">
        <f t="shared" ref="S19:AF19" si="11">SUM(C46:C49)</f>
        <v>188</v>
      </c>
      <c r="T19" s="17">
        <f t="shared" si="11"/>
        <v>120</v>
      </c>
      <c r="U19" s="17">
        <f t="shared" si="11"/>
        <v>34</v>
      </c>
      <c r="V19" s="17">
        <f t="shared" si="11"/>
        <v>50</v>
      </c>
      <c r="W19" s="17">
        <f t="shared" si="11"/>
        <v>1</v>
      </c>
      <c r="X19" s="17">
        <f t="shared" si="11"/>
        <v>0</v>
      </c>
      <c r="Y19" s="17">
        <f t="shared" si="11"/>
        <v>41</v>
      </c>
      <c r="Z19" s="17">
        <f t="shared" si="11"/>
        <v>15</v>
      </c>
      <c r="AA19" s="17">
        <f t="shared" si="11"/>
        <v>0</v>
      </c>
      <c r="AB19" s="17">
        <f t="shared" si="11"/>
        <v>5</v>
      </c>
      <c r="AC19" s="17">
        <f t="shared" si="11"/>
        <v>161</v>
      </c>
      <c r="AD19" s="17">
        <f t="shared" si="11"/>
        <v>0</v>
      </c>
      <c r="AE19" s="30">
        <f t="shared" si="11"/>
        <v>454</v>
      </c>
      <c r="AF19" s="30">
        <f t="shared" si="11"/>
        <v>615</v>
      </c>
    </row>
    <row r="20" spans="2:32" ht="23.1" customHeight="1" x14ac:dyDescent="0.25">
      <c r="B20" s="44" t="s">
        <v>47</v>
      </c>
      <c r="C20" s="49">
        <v>44</v>
      </c>
      <c r="D20" s="49">
        <v>41</v>
      </c>
      <c r="E20" s="49">
        <v>11</v>
      </c>
      <c r="F20" s="49">
        <v>21</v>
      </c>
      <c r="G20" s="49">
        <v>21</v>
      </c>
      <c r="H20" s="49">
        <v>2</v>
      </c>
      <c r="I20" s="49">
        <v>0</v>
      </c>
      <c r="J20" s="49">
        <v>8</v>
      </c>
      <c r="K20" s="49">
        <v>2</v>
      </c>
      <c r="L20" s="49">
        <v>0</v>
      </c>
      <c r="M20" s="49">
        <v>26</v>
      </c>
      <c r="N20" s="49">
        <v>0</v>
      </c>
      <c r="O20" s="17">
        <f t="shared" si="0"/>
        <v>150</v>
      </c>
      <c r="P20" s="17">
        <f t="shared" si="1"/>
        <v>176</v>
      </c>
      <c r="R20" s="1" t="s">
        <v>16</v>
      </c>
      <c r="S20" s="17">
        <f t="shared" ref="S20:AF20" si="12">SUM(C50:C53)</f>
        <v>123</v>
      </c>
      <c r="T20" s="17">
        <f t="shared" si="12"/>
        <v>108</v>
      </c>
      <c r="U20" s="17">
        <f t="shared" si="12"/>
        <v>29</v>
      </c>
      <c r="V20" s="17">
        <f t="shared" si="12"/>
        <v>39</v>
      </c>
      <c r="W20" s="17">
        <f t="shared" si="12"/>
        <v>3</v>
      </c>
      <c r="X20" s="17">
        <f t="shared" si="12"/>
        <v>2</v>
      </c>
      <c r="Y20" s="17">
        <f t="shared" si="12"/>
        <v>30</v>
      </c>
      <c r="Z20" s="17">
        <f t="shared" si="12"/>
        <v>11</v>
      </c>
      <c r="AA20" s="17">
        <f t="shared" si="12"/>
        <v>0</v>
      </c>
      <c r="AB20" s="17">
        <f t="shared" si="12"/>
        <v>7</v>
      </c>
      <c r="AC20" s="17">
        <f t="shared" si="12"/>
        <v>111</v>
      </c>
      <c r="AD20" s="17">
        <f t="shared" si="12"/>
        <v>0</v>
      </c>
      <c r="AE20" s="30">
        <f t="shared" si="12"/>
        <v>352</v>
      </c>
      <c r="AF20" s="30">
        <f t="shared" si="12"/>
        <v>463</v>
      </c>
    </row>
    <row r="21" spans="2:32" ht="23.1" customHeight="1" x14ac:dyDescent="0.25">
      <c r="B21" s="44" t="s">
        <v>48</v>
      </c>
      <c r="C21" s="49">
        <v>38</v>
      </c>
      <c r="D21" s="49">
        <v>38</v>
      </c>
      <c r="E21" s="49">
        <v>13</v>
      </c>
      <c r="F21" s="49">
        <v>12</v>
      </c>
      <c r="G21" s="49">
        <v>2</v>
      </c>
      <c r="H21" s="49">
        <v>0</v>
      </c>
      <c r="I21" s="49">
        <v>9</v>
      </c>
      <c r="J21" s="49">
        <v>5</v>
      </c>
      <c r="K21" s="49">
        <v>0</v>
      </c>
      <c r="L21" s="49">
        <v>0</v>
      </c>
      <c r="M21" s="49">
        <v>37</v>
      </c>
      <c r="N21" s="49">
        <v>0</v>
      </c>
      <c r="O21" s="17">
        <f t="shared" si="0"/>
        <v>117</v>
      </c>
      <c r="P21" s="17">
        <f t="shared" si="1"/>
        <v>154</v>
      </c>
      <c r="R21" s="35" t="s">
        <v>20</v>
      </c>
      <c r="S21" s="33">
        <f t="shared" ref="S21:AF21" si="13">SUM(C54:C57)</f>
        <v>130</v>
      </c>
      <c r="T21" s="17">
        <f t="shared" si="13"/>
        <v>121</v>
      </c>
      <c r="U21" s="17">
        <f t="shared" si="13"/>
        <v>23</v>
      </c>
      <c r="V21" s="17">
        <f t="shared" si="13"/>
        <v>49</v>
      </c>
      <c r="W21" s="17">
        <f t="shared" si="13"/>
        <v>6</v>
      </c>
      <c r="X21" s="17">
        <f t="shared" si="13"/>
        <v>2</v>
      </c>
      <c r="Y21" s="17">
        <f t="shared" si="13"/>
        <v>23</v>
      </c>
      <c r="Z21" s="17">
        <f t="shared" si="13"/>
        <v>4</v>
      </c>
      <c r="AA21" s="17">
        <f t="shared" si="13"/>
        <v>1</v>
      </c>
      <c r="AB21" s="17">
        <f t="shared" si="13"/>
        <v>3</v>
      </c>
      <c r="AC21" s="17">
        <f t="shared" si="13"/>
        <v>123</v>
      </c>
      <c r="AD21" s="17">
        <f t="shared" si="13"/>
        <v>0</v>
      </c>
      <c r="AE21" s="30">
        <f t="shared" si="13"/>
        <v>362</v>
      </c>
      <c r="AF21" s="30">
        <f t="shared" si="13"/>
        <v>485</v>
      </c>
    </row>
    <row r="22" spans="2:32" ht="23.1" customHeight="1" x14ac:dyDescent="0.25">
      <c r="B22" s="44" t="s">
        <v>49</v>
      </c>
      <c r="C22" s="49">
        <v>38</v>
      </c>
      <c r="D22" s="49">
        <v>39</v>
      </c>
      <c r="E22" s="49">
        <v>12</v>
      </c>
      <c r="F22" s="49">
        <v>14</v>
      </c>
      <c r="G22" s="49">
        <v>7</v>
      </c>
      <c r="H22" s="49">
        <v>0</v>
      </c>
      <c r="I22" s="49">
        <v>8</v>
      </c>
      <c r="J22" s="49">
        <v>3</v>
      </c>
      <c r="K22" s="49">
        <v>0</v>
      </c>
      <c r="L22" s="49">
        <v>1</v>
      </c>
      <c r="M22" s="49">
        <v>34</v>
      </c>
      <c r="N22" s="49">
        <v>0</v>
      </c>
      <c r="O22" s="17">
        <f t="shared" si="0"/>
        <v>122</v>
      </c>
      <c r="P22" s="17">
        <f t="shared" si="1"/>
        <v>156</v>
      </c>
      <c r="R22" s="35" t="s">
        <v>146</v>
      </c>
      <c r="S22" s="33">
        <f>SUM(C58:C61)</f>
        <v>116</v>
      </c>
      <c r="T22" s="33">
        <f t="shared" ref="T22:AF22" si="14">SUM(D58:D61)</f>
        <v>116</v>
      </c>
      <c r="U22" s="33">
        <f t="shared" si="14"/>
        <v>12</v>
      </c>
      <c r="V22" s="33">
        <f t="shared" si="14"/>
        <v>27</v>
      </c>
      <c r="W22" s="33">
        <f t="shared" si="14"/>
        <v>1</v>
      </c>
      <c r="X22" s="33">
        <f t="shared" si="14"/>
        <v>1</v>
      </c>
      <c r="Y22" s="33">
        <f t="shared" si="14"/>
        <v>15</v>
      </c>
      <c r="Z22" s="33">
        <f t="shared" si="14"/>
        <v>4</v>
      </c>
      <c r="AA22" s="33">
        <f t="shared" si="14"/>
        <v>0</v>
      </c>
      <c r="AB22" s="33">
        <f t="shared" si="14"/>
        <v>0</v>
      </c>
      <c r="AC22" s="33">
        <f t="shared" si="14"/>
        <v>189</v>
      </c>
      <c r="AD22" s="33">
        <f t="shared" si="14"/>
        <v>0</v>
      </c>
      <c r="AE22" s="30">
        <f t="shared" si="14"/>
        <v>292</v>
      </c>
      <c r="AF22" s="30">
        <f t="shared" si="14"/>
        <v>481</v>
      </c>
    </row>
    <row r="23" spans="2:32" ht="23.1" customHeight="1" x14ac:dyDescent="0.25">
      <c r="B23" s="44" t="s">
        <v>50</v>
      </c>
      <c r="C23" s="49">
        <v>44</v>
      </c>
      <c r="D23" s="49">
        <v>31</v>
      </c>
      <c r="E23" s="49">
        <v>8</v>
      </c>
      <c r="F23" s="49">
        <v>15</v>
      </c>
      <c r="G23" s="49">
        <v>1</v>
      </c>
      <c r="H23" s="49">
        <v>0</v>
      </c>
      <c r="I23" s="49">
        <v>13</v>
      </c>
      <c r="J23" s="49">
        <v>3</v>
      </c>
      <c r="K23" s="49">
        <v>0</v>
      </c>
      <c r="L23" s="49">
        <v>0</v>
      </c>
      <c r="M23" s="49">
        <v>40</v>
      </c>
      <c r="N23" s="49">
        <v>0</v>
      </c>
      <c r="O23" s="17">
        <f t="shared" si="0"/>
        <v>115</v>
      </c>
      <c r="P23" s="17">
        <f t="shared" si="1"/>
        <v>155</v>
      </c>
      <c r="R23" s="35" t="s">
        <v>147</v>
      </c>
      <c r="S23" s="33">
        <f>SUM(C62:C65)</f>
        <v>129</v>
      </c>
      <c r="T23" s="33">
        <f t="shared" ref="T23:AF23" si="15">SUM(D62:D65)</f>
        <v>80</v>
      </c>
      <c r="U23" s="33">
        <f t="shared" si="15"/>
        <v>25</v>
      </c>
      <c r="V23" s="33">
        <f t="shared" si="15"/>
        <v>28</v>
      </c>
      <c r="W23" s="33">
        <f t="shared" si="15"/>
        <v>2</v>
      </c>
      <c r="X23" s="33">
        <f t="shared" si="15"/>
        <v>0</v>
      </c>
      <c r="Y23" s="33">
        <f t="shared" si="15"/>
        <v>13</v>
      </c>
      <c r="Z23" s="33">
        <f t="shared" si="15"/>
        <v>5</v>
      </c>
      <c r="AA23" s="33">
        <f t="shared" si="15"/>
        <v>1</v>
      </c>
      <c r="AB23" s="33">
        <f t="shared" si="15"/>
        <v>0</v>
      </c>
      <c r="AC23" s="33">
        <f t="shared" si="15"/>
        <v>185</v>
      </c>
      <c r="AD23" s="33">
        <f t="shared" si="15"/>
        <v>0</v>
      </c>
      <c r="AE23" s="30">
        <f t="shared" si="15"/>
        <v>283</v>
      </c>
      <c r="AF23" s="30">
        <f t="shared" si="15"/>
        <v>468</v>
      </c>
    </row>
    <row r="24" spans="2:32" ht="23.1" customHeight="1" x14ac:dyDescent="0.25">
      <c r="B24" s="44" t="s">
        <v>51</v>
      </c>
      <c r="C24" s="49">
        <v>32</v>
      </c>
      <c r="D24" s="49">
        <v>34</v>
      </c>
      <c r="E24" s="49">
        <v>7</v>
      </c>
      <c r="F24" s="49">
        <v>9</v>
      </c>
      <c r="G24" s="49">
        <v>0</v>
      </c>
      <c r="H24" s="49">
        <v>0</v>
      </c>
      <c r="I24" s="49">
        <v>9</v>
      </c>
      <c r="J24" s="49">
        <v>1</v>
      </c>
      <c r="K24" s="49">
        <v>0</v>
      </c>
      <c r="L24" s="49">
        <v>0</v>
      </c>
      <c r="M24" s="49">
        <v>38</v>
      </c>
      <c r="N24" s="49">
        <v>0</v>
      </c>
      <c r="O24" s="17">
        <f t="shared" si="0"/>
        <v>92</v>
      </c>
      <c r="P24" s="17">
        <f t="shared" si="1"/>
        <v>130</v>
      </c>
      <c r="R24" s="35" t="s">
        <v>148</v>
      </c>
      <c r="S24" s="33">
        <f>SUM(C66:C69)</f>
        <v>81</v>
      </c>
      <c r="T24" s="33">
        <f t="shared" ref="T24:AF24" si="16">SUM(D66:D69)</f>
        <v>106</v>
      </c>
      <c r="U24" s="33">
        <f t="shared" si="16"/>
        <v>33</v>
      </c>
      <c r="V24" s="33">
        <f t="shared" si="16"/>
        <v>49</v>
      </c>
      <c r="W24" s="33">
        <f t="shared" si="16"/>
        <v>14</v>
      </c>
      <c r="X24" s="33">
        <f t="shared" si="16"/>
        <v>1</v>
      </c>
      <c r="Y24" s="33">
        <f t="shared" si="16"/>
        <v>10</v>
      </c>
      <c r="Z24" s="33">
        <f t="shared" si="16"/>
        <v>15</v>
      </c>
      <c r="AA24" s="33">
        <f t="shared" si="16"/>
        <v>3</v>
      </c>
      <c r="AB24" s="33">
        <f t="shared" si="16"/>
        <v>1</v>
      </c>
      <c r="AC24" s="33">
        <f t="shared" si="16"/>
        <v>143</v>
      </c>
      <c r="AD24" s="33">
        <f t="shared" si="16"/>
        <v>0</v>
      </c>
      <c r="AE24" s="30">
        <f t="shared" si="16"/>
        <v>313</v>
      </c>
      <c r="AF24" s="30">
        <f t="shared" si="16"/>
        <v>456</v>
      </c>
    </row>
    <row r="25" spans="2:32" ht="23.1" customHeight="1" x14ac:dyDescent="0.25">
      <c r="B25" s="44" t="s">
        <v>52</v>
      </c>
      <c r="C25" s="49">
        <v>35</v>
      </c>
      <c r="D25" s="49">
        <v>34</v>
      </c>
      <c r="E25" s="49">
        <v>5</v>
      </c>
      <c r="F25" s="49">
        <v>19</v>
      </c>
      <c r="G25" s="49">
        <v>1</v>
      </c>
      <c r="H25" s="49">
        <v>1</v>
      </c>
      <c r="I25" s="49">
        <v>5</v>
      </c>
      <c r="J25" s="49">
        <v>7</v>
      </c>
      <c r="K25" s="49">
        <v>0</v>
      </c>
      <c r="L25" s="49">
        <v>0</v>
      </c>
      <c r="M25" s="49">
        <v>30</v>
      </c>
      <c r="N25" s="49">
        <v>0</v>
      </c>
      <c r="O25" s="17">
        <f t="shared" si="0"/>
        <v>107</v>
      </c>
      <c r="P25" s="17">
        <f t="shared" si="1"/>
        <v>137</v>
      </c>
      <c r="R25" s="35" t="s">
        <v>149</v>
      </c>
      <c r="S25" s="33">
        <f>SUM(C70:C73)</f>
        <v>143</v>
      </c>
      <c r="T25" s="33">
        <f t="shared" ref="T25:AF25" si="17">SUM(D70:D73)</f>
        <v>130</v>
      </c>
      <c r="U25" s="33">
        <f t="shared" si="17"/>
        <v>19</v>
      </c>
      <c r="V25" s="33">
        <f t="shared" si="17"/>
        <v>35</v>
      </c>
      <c r="W25" s="33">
        <f t="shared" si="17"/>
        <v>2</v>
      </c>
      <c r="X25" s="33">
        <f t="shared" si="17"/>
        <v>1</v>
      </c>
      <c r="Y25" s="33">
        <f t="shared" si="17"/>
        <v>11</v>
      </c>
      <c r="Z25" s="33">
        <f t="shared" si="17"/>
        <v>3</v>
      </c>
      <c r="AA25" s="33">
        <f t="shared" si="17"/>
        <v>0</v>
      </c>
      <c r="AB25" s="33">
        <f t="shared" si="17"/>
        <v>2</v>
      </c>
      <c r="AC25" s="33">
        <f t="shared" si="17"/>
        <v>134</v>
      </c>
      <c r="AD25" s="33">
        <f t="shared" si="17"/>
        <v>0</v>
      </c>
      <c r="AE25" s="30">
        <f t="shared" si="17"/>
        <v>346</v>
      </c>
      <c r="AF25" s="30">
        <f t="shared" si="17"/>
        <v>480</v>
      </c>
    </row>
    <row r="26" spans="2:32" ht="23.1" customHeight="1" x14ac:dyDescent="0.25">
      <c r="B26" s="44" t="s">
        <v>53</v>
      </c>
      <c r="C26" s="49">
        <v>41</v>
      </c>
      <c r="D26" s="49">
        <v>46</v>
      </c>
      <c r="E26" s="49">
        <v>6</v>
      </c>
      <c r="F26" s="49">
        <v>15</v>
      </c>
      <c r="G26" s="49">
        <v>1</v>
      </c>
      <c r="H26" s="49">
        <v>0</v>
      </c>
      <c r="I26" s="49">
        <v>8</v>
      </c>
      <c r="J26" s="49">
        <v>5</v>
      </c>
      <c r="K26" s="49">
        <v>0</v>
      </c>
      <c r="L26" s="49">
        <v>1</v>
      </c>
      <c r="M26" s="49">
        <v>32</v>
      </c>
      <c r="N26" s="49">
        <v>0</v>
      </c>
      <c r="O26" s="17">
        <f t="shared" si="0"/>
        <v>123</v>
      </c>
      <c r="P26" s="17">
        <f t="shared" si="1"/>
        <v>155</v>
      </c>
      <c r="R26" s="35" t="s">
        <v>150</v>
      </c>
      <c r="S26" s="33">
        <f>SUM(C74:C77)</f>
        <v>100</v>
      </c>
      <c r="T26" s="33">
        <f t="shared" ref="T26:AF26" si="18">SUM(D74:D77)</f>
        <v>68</v>
      </c>
      <c r="U26" s="33">
        <f t="shared" si="18"/>
        <v>12</v>
      </c>
      <c r="V26" s="33">
        <f t="shared" si="18"/>
        <v>20</v>
      </c>
      <c r="W26" s="33">
        <f t="shared" si="18"/>
        <v>2</v>
      </c>
      <c r="X26" s="33">
        <f t="shared" si="18"/>
        <v>0</v>
      </c>
      <c r="Y26" s="33">
        <f t="shared" si="18"/>
        <v>6</v>
      </c>
      <c r="Z26" s="33">
        <f t="shared" si="18"/>
        <v>3</v>
      </c>
      <c r="AA26" s="33">
        <f t="shared" si="18"/>
        <v>0</v>
      </c>
      <c r="AB26" s="33">
        <f t="shared" si="18"/>
        <v>1</v>
      </c>
      <c r="AC26" s="33">
        <f t="shared" si="18"/>
        <v>114</v>
      </c>
      <c r="AD26" s="33">
        <f t="shared" si="18"/>
        <v>20</v>
      </c>
      <c r="AE26" s="30">
        <f t="shared" si="18"/>
        <v>232</v>
      </c>
      <c r="AF26" s="30">
        <f t="shared" si="18"/>
        <v>346</v>
      </c>
    </row>
    <row r="27" spans="2:32" ht="23.1" customHeight="1" x14ac:dyDescent="0.25">
      <c r="B27" s="44" t="s">
        <v>54</v>
      </c>
      <c r="C27" s="49">
        <v>41</v>
      </c>
      <c r="D27" s="49">
        <v>44</v>
      </c>
      <c r="E27" s="49">
        <v>12</v>
      </c>
      <c r="F27" s="49">
        <v>11</v>
      </c>
      <c r="G27" s="49">
        <v>2</v>
      </c>
      <c r="H27" s="49">
        <v>0</v>
      </c>
      <c r="I27" s="49">
        <v>7</v>
      </c>
      <c r="J27" s="49">
        <v>7</v>
      </c>
      <c r="K27" s="49">
        <v>0</v>
      </c>
      <c r="L27" s="49">
        <v>0</v>
      </c>
      <c r="M27" s="49">
        <v>35</v>
      </c>
      <c r="N27" s="49">
        <v>0</v>
      </c>
      <c r="O27" s="17">
        <f t="shared" si="0"/>
        <v>124</v>
      </c>
      <c r="P27" s="17">
        <f t="shared" si="1"/>
        <v>159</v>
      </c>
      <c r="R27" s="35" t="s">
        <v>151</v>
      </c>
      <c r="S27" s="33">
        <f>SUM(C78:C81)</f>
        <v>69</v>
      </c>
      <c r="T27" s="33">
        <f t="shared" ref="T27:AF27" si="19">SUM(D78:D81)</f>
        <v>34</v>
      </c>
      <c r="U27" s="33">
        <f t="shared" si="19"/>
        <v>8</v>
      </c>
      <c r="V27" s="33">
        <f t="shared" si="19"/>
        <v>7</v>
      </c>
      <c r="W27" s="33">
        <f t="shared" si="19"/>
        <v>1</v>
      </c>
      <c r="X27" s="33">
        <f t="shared" si="19"/>
        <v>0</v>
      </c>
      <c r="Y27" s="33">
        <f t="shared" si="19"/>
        <v>6</v>
      </c>
      <c r="Z27" s="33">
        <f t="shared" si="19"/>
        <v>5</v>
      </c>
      <c r="AA27" s="33">
        <f t="shared" si="19"/>
        <v>0</v>
      </c>
      <c r="AB27" s="33">
        <f t="shared" si="19"/>
        <v>1</v>
      </c>
      <c r="AC27" s="33">
        <f t="shared" si="19"/>
        <v>75</v>
      </c>
      <c r="AD27" s="33">
        <f t="shared" si="19"/>
        <v>0</v>
      </c>
      <c r="AE27" s="30">
        <f t="shared" si="19"/>
        <v>131</v>
      </c>
      <c r="AF27" s="30">
        <f t="shared" si="19"/>
        <v>206</v>
      </c>
    </row>
    <row r="28" spans="2:32" ht="23.1" customHeight="1" x14ac:dyDescent="0.25">
      <c r="B28" s="44" t="s">
        <v>55</v>
      </c>
      <c r="C28" s="49">
        <v>43</v>
      </c>
      <c r="D28" s="49">
        <v>35</v>
      </c>
      <c r="E28" s="49">
        <v>6</v>
      </c>
      <c r="F28" s="49">
        <v>6</v>
      </c>
      <c r="G28" s="49">
        <v>1</v>
      </c>
      <c r="H28" s="49">
        <v>0</v>
      </c>
      <c r="I28" s="49">
        <v>9</v>
      </c>
      <c r="J28" s="49">
        <v>3</v>
      </c>
      <c r="K28" s="49">
        <v>0</v>
      </c>
      <c r="L28" s="49">
        <v>1</v>
      </c>
      <c r="M28" s="49">
        <v>34</v>
      </c>
      <c r="N28" s="49">
        <v>0</v>
      </c>
      <c r="O28" s="17">
        <f t="shared" si="0"/>
        <v>104</v>
      </c>
      <c r="P28" s="17">
        <f t="shared" si="1"/>
        <v>138</v>
      </c>
      <c r="R28" s="35" t="s">
        <v>152</v>
      </c>
      <c r="S28" s="33">
        <f>SUM(C82:C85)</f>
        <v>22</v>
      </c>
      <c r="T28" s="33">
        <f t="shared" ref="T28:AF28" si="20">SUM(D82:D85)</f>
        <v>18</v>
      </c>
      <c r="U28" s="33">
        <f t="shared" si="20"/>
        <v>10</v>
      </c>
      <c r="V28" s="33">
        <f t="shared" si="20"/>
        <v>4</v>
      </c>
      <c r="W28" s="33">
        <f t="shared" si="20"/>
        <v>1</v>
      </c>
      <c r="X28" s="33">
        <f t="shared" si="20"/>
        <v>0</v>
      </c>
      <c r="Y28" s="33">
        <f t="shared" si="20"/>
        <v>4</v>
      </c>
      <c r="Z28" s="33">
        <f t="shared" si="20"/>
        <v>2</v>
      </c>
      <c r="AA28" s="33">
        <f t="shared" si="20"/>
        <v>1</v>
      </c>
      <c r="AB28" s="33">
        <f t="shared" si="20"/>
        <v>0</v>
      </c>
      <c r="AC28" s="33">
        <f t="shared" si="20"/>
        <v>30</v>
      </c>
      <c r="AD28" s="33">
        <f t="shared" si="20"/>
        <v>0</v>
      </c>
      <c r="AE28" s="30">
        <f t="shared" si="20"/>
        <v>62</v>
      </c>
      <c r="AF28" s="30">
        <f t="shared" si="20"/>
        <v>92</v>
      </c>
    </row>
    <row r="29" spans="2:32" ht="23.1" customHeight="1" x14ac:dyDescent="0.25">
      <c r="B29" s="44" t="s">
        <v>56</v>
      </c>
      <c r="C29" s="49">
        <v>42</v>
      </c>
      <c r="D29" s="49">
        <v>33</v>
      </c>
      <c r="E29" s="49">
        <v>11</v>
      </c>
      <c r="F29" s="49">
        <v>14</v>
      </c>
      <c r="G29" s="49">
        <v>0</v>
      </c>
      <c r="H29" s="49">
        <v>0</v>
      </c>
      <c r="I29" s="49">
        <v>11</v>
      </c>
      <c r="J29" s="49">
        <v>1</v>
      </c>
      <c r="K29" s="49">
        <v>0</v>
      </c>
      <c r="L29" s="49">
        <v>1</v>
      </c>
      <c r="M29" s="49">
        <v>43</v>
      </c>
      <c r="N29" s="49">
        <v>0</v>
      </c>
      <c r="O29" s="17">
        <f t="shared" si="0"/>
        <v>113</v>
      </c>
      <c r="P29" s="17">
        <f t="shared" si="1"/>
        <v>156</v>
      </c>
      <c r="R29" s="35" t="s">
        <v>153</v>
      </c>
      <c r="S29" s="33">
        <f>SUM(C86:C89)</f>
        <v>19</v>
      </c>
      <c r="T29" s="33">
        <f t="shared" ref="T29:AF29" si="21">SUM(D86:D89)</f>
        <v>13</v>
      </c>
      <c r="U29" s="33">
        <f t="shared" si="21"/>
        <v>3</v>
      </c>
      <c r="V29" s="33">
        <f t="shared" si="21"/>
        <v>2</v>
      </c>
      <c r="W29" s="33">
        <f t="shared" si="21"/>
        <v>0</v>
      </c>
      <c r="X29" s="33">
        <f t="shared" si="21"/>
        <v>1</v>
      </c>
      <c r="Y29" s="33">
        <f t="shared" si="21"/>
        <v>1</v>
      </c>
      <c r="Z29" s="33">
        <f t="shared" si="21"/>
        <v>0</v>
      </c>
      <c r="AA29" s="33">
        <f t="shared" si="21"/>
        <v>0</v>
      </c>
      <c r="AB29" s="33">
        <f t="shared" si="21"/>
        <v>0</v>
      </c>
      <c r="AC29" s="33">
        <f t="shared" si="21"/>
        <v>22</v>
      </c>
      <c r="AD29" s="33">
        <f t="shared" si="21"/>
        <v>0</v>
      </c>
      <c r="AE29" s="30">
        <f t="shared" si="21"/>
        <v>39</v>
      </c>
      <c r="AF29" s="30">
        <f t="shared" si="21"/>
        <v>61</v>
      </c>
    </row>
    <row r="30" spans="2:32" ht="23.1" customHeight="1" x14ac:dyDescent="0.25">
      <c r="B30" s="44" t="s">
        <v>57</v>
      </c>
      <c r="C30" s="49">
        <v>44</v>
      </c>
      <c r="D30" s="49">
        <v>35</v>
      </c>
      <c r="E30" s="49">
        <v>6</v>
      </c>
      <c r="F30" s="49">
        <v>8</v>
      </c>
      <c r="G30" s="49">
        <v>1</v>
      </c>
      <c r="H30" s="49">
        <v>0</v>
      </c>
      <c r="I30" s="49">
        <v>6</v>
      </c>
      <c r="J30" s="49">
        <v>4</v>
      </c>
      <c r="K30" s="49">
        <v>0</v>
      </c>
      <c r="L30" s="49">
        <v>2</v>
      </c>
      <c r="M30" s="49">
        <v>30</v>
      </c>
      <c r="N30" s="49">
        <v>0</v>
      </c>
      <c r="O30" s="17">
        <f t="shared" si="0"/>
        <v>106</v>
      </c>
      <c r="P30" s="17">
        <f t="shared" si="1"/>
        <v>136</v>
      </c>
      <c r="R30" s="35" t="s">
        <v>154</v>
      </c>
      <c r="S30" s="33">
        <f>SUM(C90:C93)</f>
        <v>12</v>
      </c>
      <c r="T30" s="33">
        <f t="shared" ref="T30:AF30" si="22">SUM(D90:D93)</f>
        <v>10</v>
      </c>
      <c r="U30" s="33">
        <f t="shared" si="22"/>
        <v>3</v>
      </c>
      <c r="V30" s="33">
        <f t="shared" si="22"/>
        <v>0</v>
      </c>
      <c r="W30" s="33">
        <f t="shared" si="22"/>
        <v>0</v>
      </c>
      <c r="X30" s="33">
        <f t="shared" si="22"/>
        <v>0</v>
      </c>
      <c r="Y30" s="33">
        <f t="shared" si="22"/>
        <v>4</v>
      </c>
      <c r="Z30" s="33">
        <f t="shared" si="22"/>
        <v>1</v>
      </c>
      <c r="AA30" s="33">
        <f t="shared" si="22"/>
        <v>0</v>
      </c>
      <c r="AB30" s="33">
        <f t="shared" si="22"/>
        <v>0</v>
      </c>
      <c r="AC30" s="33">
        <f t="shared" si="22"/>
        <v>15</v>
      </c>
      <c r="AD30" s="33">
        <f t="shared" si="22"/>
        <v>0</v>
      </c>
      <c r="AE30" s="30">
        <f t="shared" si="22"/>
        <v>30</v>
      </c>
      <c r="AF30" s="30">
        <f t="shared" si="22"/>
        <v>45</v>
      </c>
    </row>
    <row r="31" spans="2:32" ht="23.1" customHeight="1" x14ac:dyDescent="0.25">
      <c r="B31" s="45" t="s">
        <v>58</v>
      </c>
      <c r="C31" s="49">
        <v>33</v>
      </c>
      <c r="D31" s="49">
        <v>27</v>
      </c>
      <c r="E31" s="49">
        <v>13</v>
      </c>
      <c r="F31" s="49">
        <v>16</v>
      </c>
      <c r="G31" s="49">
        <v>0</v>
      </c>
      <c r="H31" s="49">
        <v>0</v>
      </c>
      <c r="I31" s="49">
        <v>7</v>
      </c>
      <c r="J31" s="49">
        <v>6</v>
      </c>
      <c r="K31" s="49">
        <v>0</v>
      </c>
      <c r="L31" s="49">
        <v>1</v>
      </c>
      <c r="M31" s="49">
        <v>47</v>
      </c>
      <c r="N31" s="49">
        <v>0</v>
      </c>
      <c r="O31" s="17">
        <f t="shared" si="0"/>
        <v>103</v>
      </c>
      <c r="P31" s="17">
        <f t="shared" si="1"/>
        <v>150</v>
      </c>
      <c r="R31" s="35" t="s">
        <v>155</v>
      </c>
      <c r="S31" s="33">
        <f>SUM(C94:C97)</f>
        <v>7</v>
      </c>
      <c r="T31" s="33">
        <f t="shared" ref="T31:AF31" si="23">SUM(D94:D97)</f>
        <v>6</v>
      </c>
      <c r="U31" s="33">
        <f t="shared" si="23"/>
        <v>0</v>
      </c>
      <c r="V31" s="33">
        <f t="shared" si="23"/>
        <v>2</v>
      </c>
      <c r="W31" s="33">
        <f t="shared" si="23"/>
        <v>0</v>
      </c>
      <c r="X31" s="33">
        <f t="shared" si="23"/>
        <v>0</v>
      </c>
      <c r="Y31" s="33">
        <f t="shared" si="23"/>
        <v>0</v>
      </c>
      <c r="Z31" s="33">
        <f t="shared" si="23"/>
        <v>1</v>
      </c>
      <c r="AA31" s="33">
        <f t="shared" si="23"/>
        <v>0</v>
      </c>
      <c r="AB31" s="33">
        <f t="shared" si="23"/>
        <v>0</v>
      </c>
      <c r="AC31" s="33">
        <f t="shared" si="23"/>
        <v>10</v>
      </c>
      <c r="AD31" s="33">
        <f t="shared" si="23"/>
        <v>0</v>
      </c>
      <c r="AE31" s="30">
        <f t="shared" si="23"/>
        <v>16</v>
      </c>
      <c r="AF31" s="30">
        <f t="shared" si="23"/>
        <v>26</v>
      </c>
    </row>
    <row r="32" spans="2:32" ht="23.1" customHeight="1" x14ac:dyDescent="0.25">
      <c r="B32" s="45" t="s">
        <v>59</v>
      </c>
      <c r="C32" s="49">
        <v>36</v>
      </c>
      <c r="D32" s="49">
        <v>30</v>
      </c>
      <c r="E32" s="49">
        <v>9</v>
      </c>
      <c r="F32" s="49">
        <v>12</v>
      </c>
      <c r="G32" s="49">
        <v>0</v>
      </c>
      <c r="H32" s="49">
        <v>0</v>
      </c>
      <c r="I32" s="49">
        <v>10</v>
      </c>
      <c r="J32" s="49">
        <v>1</v>
      </c>
      <c r="K32" s="49">
        <v>0</v>
      </c>
      <c r="L32" s="49">
        <v>1</v>
      </c>
      <c r="M32" s="49">
        <v>54</v>
      </c>
      <c r="N32" s="49">
        <v>0</v>
      </c>
      <c r="O32" s="17">
        <f t="shared" si="0"/>
        <v>99</v>
      </c>
      <c r="P32" s="17">
        <f t="shared" si="1"/>
        <v>153</v>
      </c>
      <c r="R32" s="54" t="s">
        <v>156</v>
      </c>
      <c r="S32" s="33">
        <f>SUM(C98:C101)</f>
        <v>11</v>
      </c>
      <c r="T32" s="33">
        <f t="shared" ref="T32:AF32" si="24">SUM(D98:D101)</f>
        <v>9</v>
      </c>
      <c r="U32" s="33">
        <f t="shared" si="24"/>
        <v>2</v>
      </c>
      <c r="V32" s="33">
        <f t="shared" si="24"/>
        <v>12</v>
      </c>
      <c r="W32" s="33">
        <f t="shared" si="24"/>
        <v>0</v>
      </c>
      <c r="X32" s="33">
        <f t="shared" si="24"/>
        <v>0</v>
      </c>
      <c r="Y32" s="33">
        <f t="shared" si="24"/>
        <v>6</v>
      </c>
      <c r="Z32" s="33">
        <f t="shared" si="24"/>
        <v>0</v>
      </c>
      <c r="AA32" s="33">
        <f t="shared" si="24"/>
        <v>0</v>
      </c>
      <c r="AB32" s="33">
        <f t="shared" si="24"/>
        <v>0</v>
      </c>
      <c r="AC32" s="33">
        <f t="shared" si="24"/>
        <v>8</v>
      </c>
      <c r="AD32" s="33">
        <f t="shared" si="24"/>
        <v>0</v>
      </c>
      <c r="AE32" s="30">
        <f t="shared" si="24"/>
        <v>40</v>
      </c>
      <c r="AF32" s="30">
        <f t="shared" si="24"/>
        <v>48</v>
      </c>
    </row>
    <row r="33" spans="2:32" ht="23.1" customHeight="1" x14ac:dyDescent="0.25">
      <c r="B33" s="44" t="s">
        <v>60</v>
      </c>
      <c r="C33" s="49">
        <v>41</v>
      </c>
      <c r="D33" s="49">
        <v>25</v>
      </c>
      <c r="E33" s="49">
        <v>4</v>
      </c>
      <c r="F33" s="49">
        <v>11</v>
      </c>
      <c r="G33" s="49">
        <v>0</v>
      </c>
      <c r="H33" s="49">
        <v>0</v>
      </c>
      <c r="I33" s="49">
        <v>13</v>
      </c>
      <c r="J33" s="49">
        <v>7</v>
      </c>
      <c r="K33" s="49">
        <v>0</v>
      </c>
      <c r="L33" s="49">
        <v>0</v>
      </c>
      <c r="M33" s="49">
        <v>29</v>
      </c>
      <c r="N33" s="49">
        <v>0</v>
      </c>
      <c r="O33" s="17">
        <f t="shared" si="0"/>
        <v>101</v>
      </c>
      <c r="P33" s="17">
        <f t="shared" si="1"/>
        <v>130</v>
      </c>
      <c r="R33" s="54" t="s">
        <v>157</v>
      </c>
      <c r="S33" s="33">
        <f>SUM(C102:C105)</f>
        <v>21</v>
      </c>
      <c r="T33" s="33">
        <f t="shared" ref="T33:AF33" si="25">SUM(D102:D105)</f>
        <v>14</v>
      </c>
      <c r="U33" s="33">
        <f t="shared" si="25"/>
        <v>5</v>
      </c>
      <c r="V33" s="33">
        <f t="shared" si="25"/>
        <v>23</v>
      </c>
      <c r="W33" s="33">
        <f t="shared" si="25"/>
        <v>1</v>
      </c>
      <c r="X33" s="33">
        <f t="shared" si="25"/>
        <v>1</v>
      </c>
      <c r="Y33" s="33">
        <f t="shared" si="25"/>
        <v>5</v>
      </c>
      <c r="Z33" s="33">
        <f t="shared" si="25"/>
        <v>3</v>
      </c>
      <c r="AA33" s="33">
        <f t="shared" si="25"/>
        <v>0</v>
      </c>
      <c r="AB33" s="33">
        <f t="shared" si="25"/>
        <v>0</v>
      </c>
      <c r="AC33" s="33">
        <f t="shared" si="25"/>
        <v>30</v>
      </c>
      <c r="AD33" s="33">
        <f t="shared" si="25"/>
        <v>0</v>
      </c>
      <c r="AE33" s="30">
        <f t="shared" si="25"/>
        <v>73</v>
      </c>
      <c r="AF33" s="30">
        <f t="shared" si="25"/>
        <v>103</v>
      </c>
    </row>
    <row r="34" spans="2:32" ht="23.1" customHeight="1" x14ac:dyDescent="0.25">
      <c r="B34" s="45" t="s">
        <v>61</v>
      </c>
      <c r="C34" s="49">
        <v>41</v>
      </c>
      <c r="D34" s="49">
        <v>30</v>
      </c>
      <c r="E34" s="49">
        <v>4</v>
      </c>
      <c r="F34" s="49">
        <v>12</v>
      </c>
      <c r="G34" s="49">
        <v>0</v>
      </c>
      <c r="H34" s="49">
        <v>0</v>
      </c>
      <c r="I34" s="49">
        <v>7</v>
      </c>
      <c r="J34" s="49">
        <v>3</v>
      </c>
      <c r="K34" s="49">
        <v>0</v>
      </c>
      <c r="L34" s="49">
        <v>0</v>
      </c>
      <c r="M34" s="49">
        <v>47</v>
      </c>
      <c r="N34" s="49">
        <v>0</v>
      </c>
      <c r="O34" s="17">
        <f t="shared" si="0"/>
        <v>97</v>
      </c>
      <c r="P34" s="17">
        <f t="shared" si="1"/>
        <v>144</v>
      </c>
      <c r="R34" s="50" t="s">
        <v>90</v>
      </c>
      <c r="S34" s="51">
        <f t="shared" ref="S34:AF34" si="26">MAX(S10:S12)</f>
        <v>141</v>
      </c>
      <c r="T34" s="51">
        <f t="shared" si="26"/>
        <v>133</v>
      </c>
      <c r="U34" s="51">
        <f t="shared" si="26"/>
        <v>41</v>
      </c>
      <c r="V34" s="51">
        <f t="shared" si="26"/>
        <v>57</v>
      </c>
      <c r="W34" s="51">
        <f t="shared" si="26"/>
        <v>26</v>
      </c>
      <c r="X34" s="51">
        <f t="shared" si="26"/>
        <v>2</v>
      </c>
      <c r="Y34" s="51">
        <f t="shared" si="26"/>
        <v>20</v>
      </c>
      <c r="Z34" s="51">
        <f t="shared" si="26"/>
        <v>21</v>
      </c>
      <c r="AA34" s="51">
        <f t="shared" si="26"/>
        <v>2</v>
      </c>
      <c r="AB34" s="51">
        <f t="shared" si="26"/>
        <v>2</v>
      </c>
      <c r="AC34" s="51">
        <f t="shared" si="26"/>
        <v>157</v>
      </c>
      <c r="AD34" s="51">
        <f t="shared" si="26"/>
        <v>0</v>
      </c>
      <c r="AE34" s="39">
        <f t="shared" si="26"/>
        <v>440</v>
      </c>
      <c r="AF34" s="39">
        <f t="shared" si="26"/>
        <v>597</v>
      </c>
    </row>
    <row r="35" spans="2:32" ht="23.1" customHeight="1" x14ac:dyDescent="0.25">
      <c r="B35" s="45" t="s">
        <v>62</v>
      </c>
      <c r="C35" s="49">
        <v>41</v>
      </c>
      <c r="D35" s="49">
        <v>21</v>
      </c>
      <c r="E35" s="49">
        <v>7</v>
      </c>
      <c r="F35" s="49">
        <v>12</v>
      </c>
      <c r="G35" s="49">
        <v>2</v>
      </c>
      <c r="H35" s="49">
        <v>0</v>
      </c>
      <c r="I35" s="49">
        <v>8</v>
      </c>
      <c r="J35" s="49">
        <v>4</v>
      </c>
      <c r="K35" s="49">
        <v>0</v>
      </c>
      <c r="L35" s="49">
        <v>1</v>
      </c>
      <c r="M35" s="49">
        <v>36</v>
      </c>
      <c r="N35" s="49">
        <v>0</v>
      </c>
      <c r="O35" s="17">
        <f t="shared" si="0"/>
        <v>96</v>
      </c>
      <c r="P35" s="17">
        <f t="shared" si="1"/>
        <v>132</v>
      </c>
      <c r="R35" s="50" t="s">
        <v>91</v>
      </c>
      <c r="S35" s="51">
        <f t="shared" ref="S35:AF35" si="27">MAX(S13:S18)</f>
        <v>167</v>
      </c>
      <c r="T35" s="51">
        <f t="shared" si="27"/>
        <v>158</v>
      </c>
      <c r="U35" s="51">
        <f t="shared" si="27"/>
        <v>35</v>
      </c>
      <c r="V35" s="51">
        <f t="shared" si="27"/>
        <v>57</v>
      </c>
      <c r="W35" s="51">
        <f t="shared" si="27"/>
        <v>9</v>
      </c>
      <c r="X35" s="51">
        <f t="shared" si="27"/>
        <v>1</v>
      </c>
      <c r="Y35" s="51">
        <f t="shared" si="27"/>
        <v>36</v>
      </c>
      <c r="Z35" s="51">
        <f t="shared" si="27"/>
        <v>18</v>
      </c>
      <c r="AA35" s="51">
        <f t="shared" si="27"/>
        <v>1</v>
      </c>
      <c r="AB35" s="51">
        <f t="shared" si="27"/>
        <v>7</v>
      </c>
      <c r="AC35" s="51">
        <f t="shared" si="27"/>
        <v>160</v>
      </c>
      <c r="AD35" s="51">
        <f t="shared" si="27"/>
        <v>0</v>
      </c>
      <c r="AE35" s="39">
        <f t="shared" si="27"/>
        <v>464</v>
      </c>
      <c r="AF35" s="39">
        <f t="shared" si="27"/>
        <v>608</v>
      </c>
    </row>
    <row r="36" spans="2:32" ht="23.1" customHeight="1" x14ac:dyDescent="0.25">
      <c r="B36" s="45" t="s">
        <v>63</v>
      </c>
      <c r="C36" s="49">
        <v>34</v>
      </c>
      <c r="D36" s="49">
        <v>25</v>
      </c>
      <c r="E36" s="49">
        <v>6</v>
      </c>
      <c r="F36" s="49">
        <v>12</v>
      </c>
      <c r="G36" s="49">
        <v>2</v>
      </c>
      <c r="H36" s="49">
        <v>0</v>
      </c>
      <c r="I36" s="49">
        <v>9</v>
      </c>
      <c r="J36" s="49">
        <v>3</v>
      </c>
      <c r="K36" s="49">
        <v>0</v>
      </c>
      <c r="L36" s="49">
        <v>2</v>
      </c>
      <c r="M36" s="49">
        <v>35</v>
      </c>
      <c r="N36" s="49">
        <v>0</v>
      </c>
      <c r="O36" s="17">
        <f t="shared" si="0"/>
        <v>93</v>
      </c>
      <c r="P36" s="17">
        <f t="shared" si="1"/>
        <v>128</v>
      </c>
      <c r="R36" s="50" t="s">
        <v>92</v>
      </c>
      <c r="S36" s="51">
        <f t="shared" ref="S36:AF36" si="28">MAX(S19:S21)</f>
        <v>188</v>
      </c>
      <c r="T36" s="51">
        <f t="shared" si="28"/>
        <v>121</v>
      </c>
      <c r="U36" s="51">
        <f t="shared" si="28"/>
        <v>34</v>
      </c>
      <c r="V36" s="51">
        <f t="shared" si="28"/>
        <v>50</v>
      </c>
      <c r="W36" s="51">
        <f t="shared" si="28"/>
        <v>6</v>
      </c>
      <c r="X36" s="51">
        <f t="shared" si="28"/>
        <v>2</v>
      </c>
      <c r="Y36" s="51">
        <f t="shared" si="28"/>
        <v>41</v>
      </c>
      <c r="Z36" s="51">
        <f t="shared" si="28"/>
        <v>15</v>
      </c>
      <c r="AA36" s="51">
        <f t="shared" si="28"/>
        <v>1</v>
      </c>
      <c r="AB36" s="51">
        <f t="shared" si="28"/>
        <v>7</v>
      </c>
      <c r="AC36" s="51">
        <f t="shared" si="28"/>
        <v>161</v>
      </c>
      <c r="AD36" s="51">
        <f t="shared" si="28"/>
        <v>0</v>
      </c>
      <c r="AE36" s="39">
        <f t="shared" si="28"/>
        <v>454</v>
      </c>
      <c r="AF36" s="39">
        <f t="shared" si="28"/>
        <v>615</v>
      </c>
    </row>
    <row r="37" spans="2:32" ht="23.1" customHeight="1" x14ac:dyDescent="0.25">
      <c r="B37" s="44" t="s">
        <v>64</v>
      </c>
      <c r="C37" s="49">
        <v>35</v>
      </c>
      <c r="D37" s="49">
        <v>22</v>
      </c>
      <c r="E37" s="49">
        <v>6</v>
      </c>
      <c r="F37" s="49">
        <v>16</v>
      </c>
      <c r="G37" s="49">
        <v>0</v>
      </c>
      <c r="H37" s="49">
        <v>0</v>
      </c>
      <c r="I37" s="49">
        <v>10</v>
      </c>
      <c r="J37" s="49">
        <v>4</v>
      </c>
      <c r="K37" s="49">
        <v>0</v>
      </c>
      <c r="L37" s="49">
        <v>3</v>
      </c>
      <c r="M37" s="49">
        <v>38</v>
      </c>
      <c r="N37" s="49">
        <v>0</v>
      </c>
      <c r="O37" s="17">
        <f t="shared" si="0"/>
        <v>96</v>
      </c>
      <c r="P37" s="17">
        <f t="shared" si="1"/>
        <v>134</v>
      </c>
      <c r="R37" s="36" t="s">
        <v>85</v>
      </c>
      <c r="S37" s="34">
        <f t="shared" ref="S37:AF37" si="29">SUM(S10:S12)</f>
        <v>367</v>
      </c>
      <c r="T37" s="16">
        <f t="shared" si="29"/>
        <v>302</v>
      </c>
      <c r="U37" s="16">
        <f t="shared" si="29"/>
        <v>92</v>
      </c>
      <c r="V37" s="16">
        <f t="shared" si="29"/>
        <v>158</v>
      </c>
      <c r="W37" s="16">
        <f t="shared" si="29"/>
        <v>32</v>
      </c>
      <c r="X37" s="16">
        <f t="shared" si="29"/>
        <v>4</v>
      </c>
      <c r="Y37" s="16">
        <f t="shared" si="29"/>
        <v>50</v>
      </c>
      <c r="Z37" s="16">
        <f t="shared" si="29"/>
        <v>36</v>
      </c>
      <c r="AA37" s="16">
        <f t="shared" si="29"/>
        <v>2</v>
      </c>
      <c r="AB37" s="16">
        <f t="shared" si="29"/>
        <v>3</v>
      </c>
      <c r="AC37" s="16">
        <f t="shared" si="29"/>
        <v>396</v>
      </c>
      <c r="AD37" s="16">
        <f t="shared" si="29"/>
        <v>0</v>
      </c>
      <c r="AE37" s="31">
        <f t="shared" si="29"/>
        <v>1046</v>
      </c>
      <c r="AF37" s="31">
        <f t="shared" si="29"/>
        <v>1442</v>
      </c>
    </row>
    <row r="38" spans="2:32" ht="23.1" customHeight="1" x14ac:dyDescent="0.25">
      <c r="B38" s="45" t="s">
        <v>65</v>
      </c>
      <c r="C38" s="49">
        <v>31</v>
      </c>
      <c r="D38" s="49">
        <v>24</v>
      </c>
      <c r="E38" s="49">
        <v>9</v>
      </c>
      <c r="F38" s="49">
        <v>5</v>
      </c>
      <c r="G38" s="49">
        <v>0</v>
      </c>
      <c r="H38" s="49">
        <v>0</v>
      </c>
      <c r="I38" s="49">
        <v>7</v>
      </c>
      <c r="J38" s="49">
        <v>6</v>
      </c>
      <c r="K38" s="49">
        <v>0</v>
      </c>
      <c r="L38" s="49">
        <v>3</v>
      </c>
      <c r="M38" s="49">
        <v>38</v>
      </c>
      <c r="N38" s="49">
        <v>0</v>
      </c>
      <c r="O38" s="17">
        <f t="shared" si="0"/>
        <v>85</v>
      </c>
      <c r="P38" s="17">
        <f t="shared" si="1"/>
        <v>123</v>
      </c>
      <c r="R38" s="27" t="s">
        <v>86</v>
      </c>
      <c r="S38" s="16">
        <f t="shared" ref="S38:AF38" si="30">SUM(S13:S18)</f>
        <v>888</v>
      </c>
      <c r="T38" s="16">
        <f t="shared" si="30"/>
        <v>725</v>
      </c>
      <c r="U38" s="16">
        <f t="shared" si="30"/>
        <v>187</v>
      </c>
      <c r="V38" s="16">
        <f t="shared" si="30"/>
        <v>287</v>
      </c>
      <c r="W38" s="16">
        <f t="shared" si="30"/>
        <v>21</v>
      </c>
      <c r="X38" s="16">
        <f t="shared" si="30"/>
        <v>2</v>
      </c>
      <c r="Y38" s="16">
        <f t="shared" si="30"/>
        <v>191</v>
      </c>
      <c r="Z38" s="16">
        <f t="shared" si="30"/>
        <v>91</v>
      </c>
      <c r="AA38" s="16">
        <f t="shared" si="30"/>
        <v>1</v>
      </c>
      <c r="AB38" s="16">
        <f t="shared" si="30"/>
        <v>26</v>
      </c>
      <c r="AC38" s="16">
        <f t="shared" si="30"/>
        <v>872</v>
      </c>
      <c r="AD38" s="16">
        <f t="shared" si="30"/>
        <v>0</v>
      </c>
      <c r="AE38" s="31">
        <f t="shared" si="30"/>
        <v>2419</v>
      </c>
      <c r="AF38" s="31">
        <f t="shared" si="30"/>
        <v>3291</v>
      </c>
    </row>
    <row r="39" spans="2:32" ht="23.1" customHeight="1" x14ac:dyDescent="0.25">
      <c r="B39" s="45" t="s">
        <v>66</v>
      </c>
      <c r="C39" s="49">
        <v>38</v>
      </c>
      <c r="D39" s="49">
        <v>37</v>
      </c>
      <c r="E39" s="49">
        <v>6</v>
      </c>
      <c r="F39" s="49">
        <v>10</v>
      </c>
      <c r="G39" s="49">
        <v>0</v>
      </c>
      <c r="H39" s="49">
        <v>0</v>
      </c>
      <c r="I39" s="49">
        <v>7</v>
      </c>
      <c r="J39" s="49">
        <v>2</v>
      </c>
      <c r="K39" s="49">
        <v>1</v>
      </c>
      <c r="L39" s="49">
        <v>1</v>
      </c>
      <c r="M39" s="49">
        <v>34</v>
      </c>
      <c r="N39" s="49">
        <v>0</v>
      </c>
      <c r="O39" s="17">
        <f t="shared" si="0"/>
        <v>102</v>
      </c>
      <c r="P39" s="17">
        <f t="shared" si="1"/>
        <v>136</v>
      </c>
      <c r="R39" s="28" t="s">
        <v>87</v>
      </c>
      <c r="S39" s="16">
        <f t="shared" ref="S39:AF39" si="31">SUM(S19:S21)</f>
        <v>441</v>
      </c>
      <c r="T39" s="16">
        <f t="shared" si="31"/>
        <v>349</v>
      </c>
      <c r="U39" s="16">
        <f t="shared" si="31"/>
        <v>86</v>
      </c>
      <c r="V39" s="16">
        <f t="shared" si="31"/>
        <v>138</v>
      </c>
      <c r="W39" s="16">
        <f t="shared" si="31"/>
        <v>10</v>
      </c>
      <c r="X39" s="16">
        <f t="shared" si="31"/>
        <v>4</v>
      </c>
      <c r="Y39" s="16">
        <f t="shared" si="31"/>
        <v>94</v>
      </c>
      <c r="Z39" s="16">
        <f t="shared" si="31"/>
        <v>30</v>
      </c>
      <c r="AA39" s="16">
        <f t="shared" si="31"/>
        <v>1</v>
      </c>
      <c r="AB39" s="16">
        <f t="shared" si="31"/>
        <v>15</v>
      </c>
      <c r="AC39" s="16">
        <f t="shared" si="31"/>
        <v>395</v>
      </c>
      <c r="AD39" s="16">
        <f t="shared" si="31"/>
        <v>0</v>
      </c>
      <c r="AE39" s="31">
        <f t="shared" si="31"/>
        <v>1168</v>
      </c>
      <c r="AF39" s="31">
        <f t="shared" si="31"/>
        <v>1563</v>
      </c>
    </row>
    <row r="40" spans="2:32" ht="23.1" customHeight="1" x14ac:dyDescent="0.25">
      <c r="B40" s="45" t="s">
        <v>67</v>
      </c>
      <c r="C40" s="49">
        <v>33</v>
      </c>
      <c r="D40" s="49">
        <v>23</v>
      </c>
      <c r="E40" s="49">
        <v>10</v>
      </c>
      <c r="F40" s="49">
        <v>11</v>
      </c>
      <c r="G40" s="49">
        <v>0</v>
      </c>
      <c r="H40" s="49">
        <v>0</v>
      </c>
      <c r="I40" s="49">
        <v>12</v>
      </c>
      <c r="J40" s="49">
        <v>2</v>
      </c>
      <c r="K40" s="49">
        <v>0</v>
      </c>
      <c r="L40" s="49">
        <v>0</v>
      </c>
      <c r="M40" s="49">
        <v>36</v>
      </c>
      <c r="N40" s="49">
        <v>0</v>
      </c>
      <c r="O40" s="17">
        <f t="shared" si="0"/>
        <v>91</v>
      </c>
      <c r="P40" s="17">
        <f t="shared" si="1"/>
        <v>127</v>
      </c>
      <c r="R40" s="5" t="s">
        <v>17</v>
      </c>
      <c r="S40" s="16">
        <f t="shared" ref="S40:AF40" si="32">SUM(S10:S21)</f>
        <v>1696</v>
      </c>
      <c r="T40" s="16">
        <f t="shared" si="32"/>
        <v>1376</v>
      </c>
      <c r="U40" s="16">
        <f t="shared" si="32"/>
        <v>365</v>
      </c>
      <c r="V40" s="16">
        <f t="shared" si="32"/>
        <v>583</v>
      </c>
      <c r="W40" s="16">
        <f t="shared" si="32"/>
        <v>63</v>
      </c>
      <c r="X40" s="16">
        <f t="shared" si="32"/>
        <v>10</v>
      </c>
      <c r="Y40" s="16">
        <f t="shared" si="32"/>
        <v>335</v>
      </c>
      <c r="Z40" s="16">
        <f t="shared" si="32"/>
        <v>157</v>
      </c>
      <c r="AA40" s="16">
        <f t="shared" si="32"/>
        <v>4</v>
      </c>
      <c r="AB40" s="16">
        <f t="shared" si="32"/>
        <v>44</v>
      </c>
      <c r="AC40" s="16">
        <f t="shared" si="32"/>
        <v>1663</v>
      </c>
      <c r="AD40" s="16">
        <f t="shared" si="32"/>
        <v>0</v>
      </c>
      <c r="AE40" s="31">
        <f t="shared" si="32"/>
        <v>4633</v>
      </c>
      <c r="AF40" s="31">
        <f t="shared" si="32"/>
        <v>6296</v>
      </c>
    </row>
    <row r="41" spans="2:32" ht="23.1" customHeight="1" x14ac:dyDescent="0.25">
      <c r="B41" s="44" t="s">
        <v>68</v>
      </c>
      <c r="C41" s="49">
        <v>37</v>
      </c>
      <c r="D41" s="49">
        <v>31</v>
      </c>
      <c r="E41" s="49">
        <v>8</v>
      </c>
      <c r="F41" s="49">
        <v>8</v>
      </c>
      <c r="G41" s="49">
        <v>0</v>
      </c>
      <c r="H41" s="49">
        <v>0</v>
      </c>
      <c r="I41" s="49">
        <v>2</v>
      </c>
      <c r="J41" s="49">
        <v>5</v>
      </c>
      <c r="K41" s="49">
        <v>0</v>
      </c>
      <c r="L41" s="49">
        <v>1</v>
      </c>
      <c r="M41" s="49">
        <v>30</v>
      </c>
      <c r="N41" s="49">
        <v>0</v>
      </c>
      <c r="O41" s="17">
        <f t="shared" si="0"/>
        <v>92</v>
      </c>
      <c r="P41" s="17">
        <f t="shared" si="1"/>
        <v>122</v>
      </c>
      <c r="R41" s="5" t="s">
        <v>159</v>
      </c>
      <c r="S41" s="16">
        <f>SUM(S10:S33)</f>
        <v>2426</v>
      </c>
      <c r="T41" s="16">
        <f t="shared" ref="T41:AF41" si="33">SUM(T10:T33)</f>
        <v>1980</v>
      </c>
      <c r="U41" s="16">
        <f t="shared" si="33"/>
        <v>497</v>
      </c>
      <c r="V41" s="16">
        <f t="shared" si="33"/>
        <v>792</v>
      </c>
      <c r="W41" s="16">
        <f t="shared" si="33"/>
        <v>87</v>
      </c>
      <c r="X41" s="16">
        <f t="shared" si="33"/>
        <v>15</v>
      </c>
      <c r="Y41" s="16">
        <f t="shared" si="33"/>
        <v>416</v>
      </c>
      <c r="Z41" s="16">
        <f t="shared" si="33"/>
        <v>199</v>
      </c>
      <c r="AA41" s="16">
        <f t="shared" si="33"/>
        <v>9</v>
      </c>
      <c r="AB41" s="16">
        <f t="shared" si="33"/>
        <v>49</v>
      </c>
      <c r="AC41" s="16">
        <f t="shared" si="33"/>
        <v>2618</v>
      </c>
      <c r="AD41" s="16">
        <f t="shared" si="33"/>
        <v>20</v>
      </c>
      <c r="AE41" s="31">
        <f t="shared" si="33"/>
        <v>6490</v>
      </c>
      <c r="AF41" s="31">
        <f t="shared" si="33"/>
        <v>9108</v>
      </c>
    </row>
    <row r="42" spans="2:32" ht="23.1" customHeight="1" x14ac:dyDescent="0.25">
      <c r="B42" s="45" t="s">
        <v>69</v>
      </c>
      <c r="C42" s="49">
        <v>38</v>
      </c>
      <c r="D42" s="49">
        <v>27</v>
      </c>
      <c r="E42" s="49">
        <v>6</v>
      </c>
      <c r="F42" s="49">
        <v>13</v>
      </c>
      <c r="G42" s="49">
        <v>1</v>
      </c>
      <c r="H42" s="49">
        <v>1</v>
      </c>
      <c r="I42" s="49">
        <v>4</v>
      </c>
      <c r="J42" s="49">
        <v>4</v>
      </c>
      <c r="K42" s="49">
        <v>0</v>
      </c>
      <c r="L42" s="49">
        <v>1</v>
      </c>
      <c r="M42" s="49">
        <v>36</v>
      </c>
      <c r="N42" s="49">
        <v>0</v>
      </c>
      <c r="O42" s="17">
        <f t="shared" si="0"/>
        <v>95</v>
      </c>
      <c r="P42" s="17">
        <f t="shared" si="1"/>
        <v>131</v>
      </c>
      <c r="R42" s="5" t="s">
        <v>160</v>
      </c>
      <c r="S42" s="47">
        <f>S41/S40</f>
        <v>1.4304245283018868</v>
      </c>
      <c r="T42" s="47">
        <f t="shared" ref="T42:AF42" si="34">T41/T40</f>
        <v>1.4389534883720929</v>
      </c>
      <c r="U42" s="47">
        <f t="shared" si="34"/>
        <v>1.3616438356164384</v>
      </c>
      <c r="V42" s="47">
        <f t="shared" si="34"/>
        <v>1.3584905660377358</v>
      </c>
      <c r="W42" s="47">
        <f t="shared" si="34"/>
        <v>1.3809523809523809</v>
      </c>
      <c r="X42" s="47">
        <f t="shared" si="34"/>
        <v>1.5</v>
      </c>
      <c r="Y42" s="47">
        <f t="shared" si="34"/>
        <v>1.2417910447761193</v>
      </c>
      <c r="Z42" s="47">
        <f t="shared" si="34"/>
        <v>1.2675159235668789</v>
      </c>
      <c r="AA42" s="47">
        <f t="shared" si="34"/>
        <v>2.25</v>
      </c>
      <c r="AB42" s="47">
        <f t="shared" si="34"/>
        <v>1.1136363636363635</v>
      </c>
      <c r="AC42" s="47">
        <f t="shared" si="34"/>
        <v>1.5742633794347565</v>
      </c>
      <c r="AD42" s="47" t="e">
        <f t="shared" si="34"/>
        <v>#DIV/0!</v>
      </c>
      <c r="AE42" s="47">
        <f t="shared" si="34"/>
        <v>1.4008202028922945</v>
      </c>
      <c r="AF42" s="47">
        <f t="shared" si="34"/>
        <v>1.4466327827191867</v>
      </c>
    </row>
    <row r="43" spans="2:32" ht="23.1" customHeight="1" x14ac:dyDescent="0.25">
      <c r="B43" s="44" t="s">
        <v>70</v>
      </c>
      <c r="C43" s="49">
        <v>29</v>
      </c>
      <c r="D43" s="49">
        <v>18</v>
      </c>
      <c r="E43" s="49">
        <v>9</v>
      </c>
      <c r="F43" s="49">
        <v>20</v>
      </c>
      <c r="G43" s="49">
        <v>0</v>
      </c>
      <c r="H43" s="49">
        <v>0</v>
      </c>
      <c r="I43" s="49">
        <v>6</v>
      </c>
      <c r="J43" s="49">
        <v>2</v>
      </c>
      <c r="K43" s="49">
        <v>0</v>
      </c>
      <c r="L43" s="49">
        <v>2</v>
      </c>
      <c r="M43" s="49">
        <v>26</v>
      </c>
      <c r="N43" s="49">
        <v>0</v>
      </c>
      <c r="O43" s="17">
        <f t="shared" si="0"/>
        <v>86</v>
      </c>
      <c r="P43" s="17">
        <f t="shared" si="1"/>
        <v>112</v>
      </c>
      <c r="R43"/>
      <c r="S43" s="19"/>
      <c r="T43" s="19"/>
    </row>
    <row r="44" spans="2:32" ht="23.1" customHeight="1" x14ac:dyDescent="0.25">
      <c r="B44" s="46" t="s">
        <v>71</v>
      </c>
      <c r="C44" s="49">
        <v>38</v>
      </c>
      <c r="D44" s="49">
        <v>24</v>
      </c>
      <c r="E44" s="49">
        <v>10</v>
      </c>
      <c r="F44" s="49">
        <v>12</v>
      </c>
      <c r="G44" s="49">
        <v>2</v>
      </c>
      <c r="H44" s="49">
        <v>0</v>
      </c>
      <c r="I44" s="49">
        <v>7</v>
      </c>
      <c r="J44" s="49">
        <v>1</v>
      </c>
      <c r="K44" s="49">
        <v>0</v>
      </c>
      <c r="L44" s="49">
        <v>2</v>
      </c>
      <c r="M44" s="49">
        <v>29</v>
      </c>
      <c r="N44" s="49">
        <v>0</v>
      </c>
      <c r="O44" s="17">
        <f t="shared" si="0"/>
        <v>96</v>
      </c>
      <c r="P44" s="17">
        <f t="shared" si="1"/>
        <v>125</v>
      </c>
      <c r="R44"/>
      <c r="S44" s="19"/>
      <c r="T44" s="19"/>
    </row>
    <row r="45" spans="2:32" ht="23.1" customHeight="1" x14ac:dyDescent="0.25">
      <c r="B45" s="44" t="s">
        <v>72</v>
      </c>
      <c r="C45" s="49">
        <v>23</v>
      </c>
      <c r="D45" s="49">
        <v>30</v>
      </c>
      <c r="E45" s="49">
        <v>7</v>
      </c>
      <c r="F45" s="49">
        <v>6</v>
      </c>
      <c r="G45" s="49">
        <v>0</v>
      </c>
      <c r="H45" s="49">
        <v>0</v>
      </c>
      <c r="I45" s="49">
        <v>6</v>
      </c>
      <c r="J45" s="49">
        <v>7</v>
      </c>
      <c r="K45" s="49">
        <v>0</v>
      </c>
      <c r="L45" s="49">
        <v>2</v>
      </c>
      <c r="M45" s="49">
        <v>41</v>
      </c>
      <c r="N45" s="49">
        <v>0</v>
      </c>
      <c r="O45" s="17">
        <f t="shared" si="0"/>
        <v>81</v>
      </c>
      <c r="P45" s="17">
        <f t="shared" si="1"/>
        <v>122</v>
      </c>
      <c r="R45"/>
      <c r="S45" s="19"/>
      <c r="T45" s="19"/>
    </row>
    <row r="46" spans="2:32" ht="23.1" customHeight="1" x14ac:dyDescent="0.25">
      <c r="B46" s="45" t="s">
        <v>73</v>
      </c>
      <c r="C46" s="49">
        <v>47</v>
      </c>
      <c r="D46" s="49">
        <v>26</v>
      </c>
      <c r="E46" s="49">
        <v>10</v>
      </c>
      <c r="F46" s="49">
        <v>7</v>
      </c>
      <c r="G46" s="49">
        <v>0</v>
      </c>
      <c r="H46" s="49">
        <v>0</v>
      </c>
      <c r="I46" s="49">
        <v>11</v>
      </c>
      <c r="J46" s="49">
        <v>6</v>
      </c>
      <c r="K46" s="49">
        <v>0</v>
      </c>
      <c r="L46" s="49">
        <v>0</v>
      </c>
      <c r="M46" s="49">
        <v>40</v>
      </c>
      <c r="N46" s="49">
        <v>0</v>
      </c>
      <c r="O46" s="17">
        <f t="shared" si="0"/>
        <v>107</v>
      </c>
      <c r="P46" s="17">
        <f t="shared" si="1"/>
        <v>147</v>
      </c>
      <c r="R46" s="19"/>
      <c r="S46" s="19"/>
      <c r="T46"/>
    </row>
    <row r="47" spans="2:32" ht="23.1" customHeight="1" x14ac:dyDescent="0.25">
      <c r="B47" s="45" t="s">
        <v>74</v>
      </c>
      <c r="C47" s="49">
        <v>51</v>
      </c>
      <c r="D47" s="49">
        <v>31</v>
      </c>
      <c r="E47" s="49">
        <v>4</v>
      </c>
      <c r="F47" s="49">
        <v>11</v>
      </c>
      <c r="G47" s="49">
        <v>0</v>
      </c>
      <c r="H47" s="49">
        <v>0</v>
      </c>
      <c r="I47" s="49">
        <v>14</v>
      </c>
      <c r="J47" s="49">
        <v>2</v>
      </c>
      <c r="K47" s="49">
        <v>0</v>
      </c>
      <c r="L47" s="49">
        <v>4</v>
      </c>
      <c r="M47" s="49">
        <v>32</v>
      </c>
      <c r="N47" s="49">
        <v>0</v>
      </c>
      <c r="O47" s="17">
        <f t="shared" si="0"/>
        <v>117</v>
      </c>
      <c r="P47" s="17">
        <f t="shared" si="1"/>
        <v>149</v>
      </c>
      <c r="R47" s="19"/>
      <c r="S47" s="19"/>
      <c r="T47"/>
    </row>
    <row r="48" spans="2:32" ht="23.1" customHeight="1" x14ac:dyDescent="0.25">
      <c r="B48" s="45" t="s">
        <v>75</v>
      </c>
      <c r="C48" s="49">
        <v>47</v>
      </c>
      <c r="D48" s="49">
        <v>38</v>
      </c>
      <c r="E48" s="49">
        <v>9</v>
      </c>
      <c r="F48" s="49">
        <v>19</v>
      </c>
      <c r="G48" s="49">
        <v>0</v>
      </c>
      <c r="H48" s="49">
        <v>0</v>
      </c>
      <c r="I48" s="49">
        <v>9</v>
      </c>
      <c r="J48" s="49">
        <v>4</v>
      </c>
      <c r="K48" s="49">
        <v>0</v>
      </c>
      <c r="L48" s="49">
        <v>1</v>
      </c>
      <c r="M48" s="49">
        <v>49</v>
      </c>
      <c r="N48" s="49">
        <v>0</v>
      </c>
      <c r="O48" s="17">
        <f t="shared" si="0"/>
        <v>127</v>
      </c>
      <c r="P48" s="17">
        <f t="shared" si="1"/>
        <v>176</v>
      </c>
      <c r="R48" s="19"/>
      <c r="S48" s="19"/>
      <c r="T48"/>
    </row>
    <row r="49" spans="2:20" ht="23.1" customHeight="1" x14ac:dyDescent="0.25">
      <c r="B49" s="44" t="s">
        <v>76</v>
      </c>
      <c r="C49" s="49">
        <v>43</v>
      </c>
      <c r="D49" s="49">
        <v>25</v>
      </c>
      <c r="E49" s="49">
        <v>11</v>
      </c>
      <c r="F49" s="49">
        <v>13</v>
      </c>
      <c r="G49" s="49">
        <v>1</v>
      </c>
      <c r="H49" s="49">
        <v>0</v>
      </c>
      <c r="I49" s="49">
        <v>7</v>
      </c>
      <c r="J49" s="49">
        <v>3</v>
      </c>
      <c r="K49" s="49">
        <v>0</v>
      </c>
      <c r="L49" s="49">
        <v>0</v>
      </c>
      <c r="M49" s="49">
        <v>40</v>
      </c>
      <c r="N49" s="49">
        <v>0</v>
      </c>
      <c r="O49" s="17">
        <f t="shared" si="0"/>
        <v>103</v>
      </c>
      <c r="P49" s="17">
        <f t="shared" si="1"/>
        <v>143</v>
      </c>
      <c r="R49" s="19"/>
      <c r="S49" s="19"/>
      <c r="T49"/>
    </row>
    <row r="50" spans="2:20" ht="23.1" customHeight="1" x14ac:dyDescent="0.25">
      <c r="B50" s="45" t="s">
        <v>77</v>
      </c>
      <c r="C50" s="49">
        <v>37</v>
      </c>
      <c r="D50" s="49">
        <v>31</v>
      </c>
      <c r="E50" s="49">
        <v>7</v>
      </c>
      <c r="F50" s="49">
        <v>12</v>
      </c>
      <c r="G50" s="49">
        <v>0</v>
      </c>
      <c r="H50" s="49">
        <v>1</v>
      </c>
      <c r="I50" s="49">
        <v>12</v>
      </c>
      <c r="J50" s="49">
        <v>3</v>
      </c>
      <c r="K50" s="49">
        <v>0</v>
      </c>
      <c r="L50" s="49">
        <v>1</v>
      </c>
      <c r="M50" s="49">
        <v>44</v>
      </c>
      <c r="N50" s="49">
        <v>0</v>
      </c>
      <c r="O50" s="17">
        <f t="shared" si="0"/>
        <v>104</v>
      </c>
      <c r="P50" s="17">
        <f t="shared" si="1"/>
        <v>148</v>
      </c>
      <c r="R50" s="19"/>
      <c r="S50" s="19"/>
      <c r="T50"/>
    </row>
    <row r="51" spans="2:20" ht="23.1" customHeight="1" x14ac:dyDescent="0.25">
      <c r="B51" s="45" t="s">
        <v>78</v>
      </c>
      <c r="C51" s="49">
        <v>37</v>
      </c>
      <c r="D51" s="49">
        <v>34</v>
      </c>
      <c r="E51" s="49">
        <v>11</v>
      </c>
      <c r="F51" s="49">
        <v>14</v>
      </c>
      <c r="G51" s="49">
        <v>0</v>
      </c>
      <c r="H51" s="49">
        <v>0</v>
      </c>
      <c r="I51" s="49">
        <v>6</v>
      </c>
      <c r="J51" s="49">
        <v>1</v>
      </c>
      <c r="K51" s="49">
        <v>0</v>
      </c>
      <c r="L51" s="49">
        <v>3</v>
      </c>
      <c r="M51" s="49">
        <v>16</v>
      </c>
      <c r="N51" s="49">
        <v>0</v>
      </c>
      <c r="O51" s="17">
        <f t="shared" si="0"/>
        <v>106</v>
      </c>
      <c r="P51" s="17">
        <f t="shared" si="1"/>
        <v>122</v>
      </c>
      <c r="R51" s="19"/>
      <c r="S51" s="19"/>
      <c r="T51"/>
    </row>
    <row r="52" spans="2:20" ht="23.1" customHeight="1" x14ac:dyDescent="0.25">
      <c r="B52" s="45" t="s">
        <v>79</v>
      </c>
      <c r="C52" s="49">
        <v>32</v>
      </c>
      <c r="D52" s="49">
        <v>18</v>
      </c>
      <c r="E52" s="49">
        <v>5</v>
      </c>
      <c r="F52" s="49">
        <v>7</v>
      </c>
      <c r="G52" s="49">
        <v>0</v>
      </c>
      <c r="H52" s="49">
        <v>0</v>
      </c>
      <c r="I52" s="49">
        <v>5</v>
      </c>
      <c r="J52" s="49">
        <v>2</v>
      </c>
      <c r="K52" s="49">
        <v>0</v>
      </c>
      <c r="L52" s="49">
        <v>1</v>
      </c>
      <c r="M52" s="49">
        <v>21</v>
      </c>
      <c r="N52" s="49">
        <v>0</v>
      </c>
      <c r="O52" s="17">
        <f t="shared" si="0"/>
        <v>70</v>
      </c>
      <c r="P52" s="17">
        <f t="shared" si="1"/>
        <v>91</v>
      </c>
      <c r="R52" s="19"/>
      <c r="S52" s="19"/>
      <c r="T52"/>
    </row>
    <row r="53" spans="2:20" ht="23.1" customHeight="1" x14ac:dyDescent="0.25">
      <c r="B53" s="44" t="s">
        <v>80</v>
      </c>
      <c r="C53" s="49">
        <v>17</v>
      </c>
      <c r="D53" s="49">
        <v>25</v>
      </c>
      <c r="E53" s="49">
        <v>6</v>
      </c>
      <c r="F53" s="49">
        <v>6</v>
      </c>
      <c r="G53" s="49">
        <v>3</v>
      </c>
      <c r="H53" s="49">
        <v>1</v>
      </c>
      <c r="I53" s="49">
        <v>7</v>
      </c>
      <c r="J53" s="49">
        <v>5</v>
      </c>
      <c r="K53" s="49">
        <v>0</v>
      </c>
      <c r="L53" s="49">
        <v>2</v>
      </c>
      <c r="M53" s="49">
        <v>30</v>
      </c>
      <c r="N53" s="49">
        <v>0</v>
      </c>
      <c r="O53" s="17">
        <f t="shared" si="0"/>
        <v>72</v>
      </c>
      <c r="P53" s="17">
        <f t="shared" si="1"/>
        <v>102</v>
      </c>
      <c r="R53" s="19"/>
      <c r="S53" s="19"/>
      <c r="T53"/>
    </row>
    <row r="54" spans="2:20" ht="23.1" customHeight="1" x14ac:dyDescent="0.25">
      <c r="B54" s="44" t="s">
        <v>81</v>
      </c>
      <c r="C54" s="49">
        <v>36</v>
      </c>
      <c r="D54" s="49">
        <v>31</v>
      </c>
      <c r="E54" s="49">
        <v>6</v>
      </c>
      <c r="F54" s="49">
        <v>17</v>
      </c>
      <c r="G54" s="49">
        <v>0</v>
      </c>
      <c r="H54" s="49">
        <v>1</v>
      </c>
      <c r="I54" s="49">
        <v>5</v>
      </c>
      <c r="J54" s="49">
        <v>2</v>
      </c>
      <c r="K54" s="49">
        <v>0</v>
      </c>
      <c r="L54" s="49">
        <v>3</v>
      </c>
      <c r="M54" s="49">
        <v>30</v>
      </c>
      <c r="N54" s="49">
        <v>0</v>
      </c>
      <c r="O54" s="17">
        <f t="shared" si="0"/>
        <v>101</v>
      </c>
      <c r="P54" s="17">
        <f t="shared" si="1"/>
        <v>131</v>
      </c>
      <c r="R54" s="19"/>
      <c r="S54" s="19"/>
      <c r="T54"/>
    </row>
    <row r="55" spans="2:20" ht="23.1" customHeight="1" x14ac:dyDescent="0.25">
      <c r="B55" s="44" t="s">
        <v>82</v>
      </c>
      <c r="C55" s="49">
        <v>39</v>
      </c>
      <c r="D55" s="49">
        <v>32</v>
      </c>
      <c r="E55" s="49">
        <v>6</v>
      </c>
      <c r="F55" s="49">
        <v>11</v>
      </c>
      <c r="G55" s="49">
        <v>4</v>
      </c>
      <c r="H55" s="49">
        <v>1</v>
      </c>
      <c r="I55" s="49">
        <v>4</v>
      </c>
      <c r="J55" s="49">
        <v>0</v>
      </c>
      <c r="K55" s="49">
        <v>0</v>
      </c>
      <c r="L55" s="49">
        <v>0</v>
      </c>
      <c r="M55" s="49">
        <v>32</v>
      </c>
      <c r="N55" s="49">
        <v>0</v>
      </c>
      <c r="O55" s="17">
        <f t="shared" si="0"/>
        <v>97</v>
      </c>
      <c r="P55" s="17">
        <f t="shared" si="1"/>
        <v>129</v>
      </c>
      <c r="R55" s="19"/>
      <c r="S55" s="19"/>
      <c r="T55"/>
    </row>
    <row r="56" spans="2:20" ht="23.1" customHeight="1" x14ac:dyDescent="0.25">
      <c r="B56" s="44" t="s">
        <v>83</v>
      </c>
      <c r="C56" s="49">
        <v>35</v>
      </c>
      <c r="D56" s="49">
        <v>35</v>
      </c>
      <c r="E56" s="49">
        <v>9</v>
      </c>
      <c r="F56" s="49">
        <v>12</v>
      </c>
      <c r="G56" s="49">
        <v>1</v>
      </c>
      <c r="H56" s="49">
        <v>0</v>
      </c>
      <c r="I56" s="49">
        <v>8</v>
      </c>
      <c r="J56" s="49">
        <v>2</v>
      </c>
      <c r="K56" s="49">
        <v>1</v>
      </c>
      <c r="L56" s="49">
        <v>0</v>
      </c>
      <c r="M56" s="49">
        <v>34</v>
      </c>
      <c r="N56" s="49">
        <v>0</v>
      </c>
      <c r="O56" s="17">
        <f t="shared" si="0"/>
        <v>103</v>
      </c>
      <c r="P56" s="17">
        <f t="shared" si="1"/>
        <v>137</v>
      </c>
      <c r="R56" s="19"/>
      <c r="S56" s="19"/>
      <c r="T56"/>
    </row>
    <row r="57" spans="2:20" ht="23.1" customHeight="1" x14ac:dyDescent="0.25">
      <c r="B57" s="44" t="s">
        <v>84</v>
      </c>
      <c r="C57" s="49">
        <v>20</v>
      </c>
      <c r="D57" s="49">
        <v>23</v>
      </c>
      <c r="E57" s="49">
        <v>2</v>
      </c>
      <c r="F57" s="49">
        <v>9</v>
      </c>
      <c r="G57" s="49">
        <v>1</v>
      </c>
      <c r="H57" s="49">
        <v>0</v>
      </c>
      <c r="I57" s="49">
        <v>6</v>
      </c>
      <c r="J57" s="49">
        <v>0</v>
      </c>
      <c r="K57" s="49">
        <v>0</v>
      </c>
      <c r="L57" s="49">
        <v>0</v>
      </c>
      <c r="M57" s="49">
        <v>27</v>
      </c>
      <c r="N57" s="49">
        <v>0</v>
      </c>
      <c r="O57" s="17">
        <f t="shared" si="0"/>
        <v>61</v>
      </c>
      <c r="P57" s="17">
        <f t="shared" si="1"/>
        <v>88</v>
      </c>
      <c r="R57" s="19"/>
      <c r="S57" s="19"/>
      <c r="T57"/>
    </row>
    <row r="58" spans="2:20" ht="23.1" customHeight="1" x14ac:dyDescent="0.25">
      <c r="B58" s="44" t="s">
        <v>99</v>
      </c>
      <c r="C58" s="49">
        <v>30</v>
      </c>
      <c r="D58" s="49">
        <v>8</v>
      </c>
      <c r="E58" s="49">
        <v>1</v>
      </c>
      <c r="F58" s="49">
        <v>2</v>
      </c>
      <c r="G58" s="49">
        <v>0</v>
      </c>
      <c r="H58" s="49">
        <v>1</v>
      </c>
      <c r="I58" s="49">
        <v>3</v>
      </c>
      <c r="J58" s="49">
        <v>2</v>
      </c>
      <c r="K58" s="49">
        <v>0</v>
      </c>
      <c r="L58" s="49">
        <v>0</v>
      </c>
      <c r="M58" s="49">
        <v>35</v>
      </c>
      <c r="N58" s="49">
        <v>0</v>
      </c>
      <c r="O58" s="17">
        <f t="shared" si="0"/>
        <v>47</v>
      </c>
      <c r="P58" s="17">
        <f t="shared" si="1"/>
        <v>82</v>
      </c>
      <c r="R58" s="19"/>
      <c r="S58" s="19"/>
      <c r="T58"/>
    </row>
    <row r="59" spans="2:20" ht="23.1" customHeight="1" x14ac:dyDescent="0.25">
      <c r="B59" s="44" t="s">
        <v>100</v>
      </c>
      <c r="C59" s="49">
        <v>35</v>
      </c>
      <c r="D59" s="49">
        <v>36</v>
      </c>
      <c r="E59" s="49">
        <v>7</v>
      </c>
      <c r="F59" s="49">
        <v>7</v>
      </c>
      <c r="G59" s="49">
        <v>0</v>
      </c>
      <c r="H59" s="49">
        <v>0</v>
      </c>
      <c r="I59" s="49">
        <v>5</v>
      </c>
      <c r="J59" s="49">
        <v>0</v>
      </c>
      <c r="K59" s="49">
        <v>0</v>
      </c>
      <c r="L59" s="49">
        <v>0</v>
      </c>
      <c r="M59" s="49">
        <v>44</v>
      </c>
      <c r="N59" s="49">
        <v>0</v>
      </c>
      <c r="O59" s="17">
        <f t="shared" si="0"/>
        <v>90</v>
      </c>
      <c r="P59" s="17">
        <f t="shared" si="1"/>
        <v>134</v>
      </c>
      <c r="R59" s="19"/>
      <c r="S59" s="19"/>
      <c r="T59"/>
    </row>
    <row r="60" spans="2:20" ht="23.1" customHeight="1" x14ac:dyDescent="0.25">
      <c r="B60" s="44" t="s">
        <v>101</v>
      </c>
      <c r="C60" s="49">
        <v>28</v>
      </c>
      <c r="D60" s="49">
        <v>32</v>
      </c>
      <c r="E60" s="49">
        <v>3</v>
      </c>
      <c r="F60" s="49">
        <v>11</v>
      </c>
      <c r="G60" s="49">
        <v>1</v>
      </c>
      <c r="H60" s="49">
        <v>0</v>
      </c>
      <c r="I60" s="49">
        <v>4</v>
      </c>
      <c r="J60" s="49">
        <v>2</v>
      </c>
      <c r="K60" s="49">
        <v>0</v>
      </c>
      <c r="L60" s="49">
        <v>0</v>
      </c>
      <c r="M60" s="49">
        <v>62</v>
      </c>
      <c r="N60" s="49">
        <v>0</v>
      </c>
      <c r="O60" s="17">
        <f t="shared" si="0"/>
        <v>81</v>
      </c>
      <c r="P60" s="17">
        <f t="shared" si="1"/>
        <v>143</v>
      </c>
      <c r="R60" s="19"/>
      <c r="S60" s="19"/>
      <c r="T60"/>
    </row>
    <row r="61" spans="2:20" ht="23.1" customHeight="1" x14ac:dyDescent="0.25">
      <c r="B61" s="44" t="s">
        <v>102</v>
      </c>
      <c r="C61" s="49">
        <v>23</v>
      </c>
      <c r="D61" s="49">
        <v>40</v>
      </c>
      <c r="E61" s="49">
        <v>1</v>
      </c>
      <c r="F61" s="49">
        <v>7</v>
      </c>
      <c r="G61" s="49">
        <v>0</v>
      </c>
      <c r="H61" s="49">
        <v>0</v>
      </c>
      <c r="I61" s="49">
        <v>3</v>
      </c>
      <c r="J61" s="49">
        <v>0</v>
      </c>
      <c r="K61" s="49">
        <v>0</v>
      </c>
      <c r="L61" s="49">
        <v>0</v>
      </c>
      <c r="M61" s="49">
        <v>48</v>
      </c>
      <c r="N61" s="49">
        <v>0</v>
      </c>
      <c r="O61" s="17">
        <f t="shared" si="0"/>
        <v>74</v>
      </c>
      <c r="P61" s="17">
        <f t="shared" si="1"/>
        <v>122</v>
      </c>
      <c r="R61" s="19"/>
      <c r="S61" s="19"/>
      <c r="T61"/>
    </row>
    <row r="62" spans="2:20" ht="23.1" customHeight="1" x14ac:dyDescent="0.25">
      <c r="B62" s="44" t="s">
        <v>107</v>
      </c>
      <c r="C62" s="49">
        <v>34</v>
      </c>
      <c r="D62" s="49">
        <v>22</v>
      </c>
      <c r="E62" s="49">
        <v>6</v>
      </c>
      <c r="F62" s="49">
        <v>10</v>
      </c>
      <c r="G62" s="49">
        <v>1</v>
      </c>
      <c r="H62" s="49">
        <v>0</v>
      </c>
      <c r="I62" s="49">
        <v>3</v>
      </c>
      <c r="J62" s="49">
        <v>1</v>
      </c>
      <c r="K62" s="49">
        <v>1</v>
      </c>
      <c r="L62" s="49">
        <v>0</v>
      </c>
      <c r="M62" s="49">
        <v>68</v>
      </c>
      <c r="N62" s="49">
        <v>0</v>
      </c>
      <c r="O62" s="17">
        <f t="shared" si="0"/>
        <v>78</v>
      </c>
      <c r="P62" s="17">
        <f t="shared" si="1"/>
        <v>146</v>
      </c>
      <c r="R62" s="19"/>
      <c r="S62" s="19"/>
      <c r="T62"/>
    </row>
    <row r="63" spans="2:20" ht="23.1" customHeight="1" x14ac:dyDescent="0.25">
      <c r="B63" s="44" t="s">
        <v>108</v>
      </c>
      <c r="C63" s="49">
        <v>28</v>
      </c>
      <c r="D63" s="49">
        <v>25</v>
      </c>
      <c r="E63" s="49">
        <v>2</v>
      </c>
      <c r="F63" s="49">
        <v>5</v>
      </c>
      <c r="G63" s="49">
        <v>0</v>
      </c>
      <c r="H63" s="49">
        <v>0</v>
      </c>
      <c r="I63" s="49">
        <v>1</v>
      </c>
      <c r="J63" s="49">
        <v>2</v>
      </c>
      <c r="K63" s="49">
        <v>0</v>
      </c>
      <c r="L63" s="49">
        <v>0</v>
      </c>
      <c r="M63" s="49">
        <v>30</v>
      </c>
      <c r="N63" s="49">
        <v>0</v>
      </c>
      <c r="O63" s="17">
        <f t="shared" si="0"/>
        <v>63</v>
      </c>
      <c r="P63" s="17">
        <f t="shared" si="1"/>
        <v>93</v>
      </c>
      <c r="R63" s="19"/>
      <c r="S63" s="19"/>
      <c r="T63"/>
    </row>
    <row r="64" spans="2:20" ht="23.1" customHeight="1" x14ac:dyDescent="0.25">
      <c r="B64" s="44" t="s">
        <v>109</v>
      </c>
      <c r="C64" s="49">
        <v>39</v>
      </c>
      <c r="D64" s="49">
        <v>13</v>
      </c>
      <c r="E64" s="49">
        <v>8</v>
      </c>
      <c r="F64" s="49">
        <v>9</v>
      </c>
      <c r="G64" s="49">
        <v>0</v>
      </c>
      <c r="H64" s="49">
        <v>0</v>
      </c>
      <c r="I64" s="49">
        <v>8</v>
      </c>
      <c r="J64" s="49">
        <v>1</v>
      </c>
      <c r="K64" s="49">
        <v>0</v>
      </c>
      <c r="L64" s="49">
        <v>0</v>
      </c>
      <c r="M64" s="49">
        <v>48</v>
      </c>
      <c r="N64" s="49">
        <v>0</v>
      </c>
      <c r="O64" s="17">
        <f t="shared" si="0"/>
        <v>78</v>
      </c>
      <c r="P64" s="17">
        <f t="shared" si="1"/>
        <v>126</v>
      </c>
      <c r="R64" s="19"/>
      <c r="S64" s="19"/>
      <c r="T64"/>
    </row>
    <row r="65" spans="2:20" ht="23.1" customHeight="1" x14ac:dyDescent="0.25">
      <c r="B65" s="44" t="s">
        <v>158</v>
      </c>
      <c r="C65" s="49">
        <v>28</v>
      </c>
      <c r="D65" s="49">
        <v>20</v>
      </c>
      <c r="E65" s="49">
        <v>9</v>
      </c>
      <c r="F65" s="49">
        <v>4</v>
      </c>
      <c r="G65" s="49">
        <v>1</v>
      </c>
      <c r="H65" s="49">
        <v>0</v>
      </c>
      <c r="I65" s="49">
        <v>1</v>
      </c>
      <c r="J65" s="49">
        <v>1</v>
      </c>
      <c r="K65" s="49">
        <v>0</v>
      </c>
      <c r="L65" s="49">
        <v>0</v>
      </c>
      <c r="M65" s="49">
        <v>39</v>
      </c>
      <c r="N65" s="49">
        <v>0</v>
      </c>
      <c r="O65" s="17">
        <f t="shared" si="0"/>
        <v>64</v>
      </c>
      <c r="P65" s="17">
        <f t="shared" si="1"/>
        <v>103</v>
      </c>
      <c r="R65" s="19"/>
      <c r="S65" s="19"/>
      <c r="T65"/>
    </row>
    <row r="66" spans="2:20" ht="23.1" customHeight="1" x14ac:dyDescent="0.25">
      <c r="B66" s="44" t="s">
        <v>103</v>
      </c>
      <c r="C66" s="49">
        <v>19</v>
      </c>
      <c r="D66" s="49">
        <v>25</v>
      </c>
      <c r="E66" s="49">
        <v>1</v>
      </c>
      <c r="F66" s="49">
        <v>13</v>
      </c>
      <c r="G66" s="49">
        <v>0</v>
      </c>
      <c r="H66" s="49">
        <v>0</v>
      </c>
      <c r="I66" s="49">
        <v>2</v>
      </c>
      <c r="J66" s="49">
        <v>1</v>
      </c>
      <c r="K66" s="49">
        <v>0</v>
      </c>
      <c r="L66" s="49">
        <v>1</v>
      </c>
      <c r="M66" s="49">
        <v>46</v>
      </c>
      <c r="N66" s="49">
        <v>0</v>
      </c>
      <c r="O66" s="17">
        <f t="shared" si="0"/>
        <v>62</v>
      </c>
      <c r="P66" s="17">
        <f t="shared" si="1"/>
        <v>108</v>
      </c>
      <c r="R66" s="19"/>
      <c r="S66" s="19"/>
      <c r="T66"/>
    </row>
    <row r="67" spans="2:20" ht="23.1" customHeight="1" x14ac:dyDescent="0.25">
      <c r="B67" s="44" t="s">
        <v>104</v>
      </c>
      <c r="C67" s="49">
        <v>31</v>
      </c>
      <c r="D67" s="49">
        <v>23</v>
      </c>
      <c r="E67" s="49">
        <v>3</v>
      </c>
      <c r="F67" s="49">
        <v>9</v>
      </c>
      <c r="G67" s="49">
        <v>2</v>
      </c>
      <c r="H67" s="49">
        <v>0</v>
      </c>
      <c r="I67" s="49">
        <v>4</v>
      </c>
      <c r="J67" s="49">
        <v>1</v>
      </c>
      <c r="K67" s="49">
        <v>0</v>
      </c>
      <c r="L67" s="49">
        <v>0</v>
      </c>
      <c r="M67" s="49">
        <v>40</v>
      </c>
      <c r="N67" s="49">
        <v>0</v>
      </c>
      <c r="O67" s="17">
        <f t="shared" si="0"/>
        <v>73</v>
      </c>
      <c r="P67" s="17">
        <f t="shared" si="1"/>
        <v>113</v>
      </c>
      <c r="R67" s="19"/>
      <c r="S67" s="19"/>
      <c r="T67"/>
    </row>
    <row r="68" spans="2:20" ht="23.1" customHeight="1" x14ac:dyDescent="0.25">
      <c r="B68" s="44" t="s">
        <v>105</v>
      </c>
      <c r="C68" s="49">
        <v>31</v>
      </c>
      <c r="D68" s="49">
        <v>30</v>
      </c>
      <c r="E68" s="49">
        <v>4</v>
      </c>
      <c r="F68" s="49">
        <v>16</v>
      </c>
      <c r="G68" s="49">
        <v>1</v>
      </c>
      <c r="H68" s="49">
        <v>0</v>
      </c>
      <c r="I68" s="49">
        <v>4</v>
      </c>
      <c r="J68" s="49">
        <v>7</v>
      </c>
      <c r="K68" s="49">
        <v>0</v>
      </c>
      <c r="L68" s="49">
        <v>0</v>
      </c>
      <c r="M68" s="49">
        <v>27</v>
      </c>
      <c r="N68" s="49">
        <v>0</v>
      </c>
      <c r="O68" s="17">
        <f t="shared" si="0"/>
        <v>93</v>
      </c>
      <c r="P68" s="17">
        <f t="shared" si="1"/>
        <v>120</v>
      </c>
      <c r="R68" s="19"/>
      <c r="S68" s="19"/>
      <c r="T68"/>
    </row>
    <row r="69" spans="2:20" ht="23.1" customHeight="1" x14ac:dyDescent="0.25">
      <c r="B69" s="44" t="s">
        <v>106</v>
      </c>
      <c r="C69" s="49">
        <v>0</v>
      </c>
      <c r="D69" s="49">
        <v>28</v>
      </c>
      <c r="E69" s="49">
        <v>25</v>
      </c>
      <c r="F69" s="49">
        <v>11</v>
      </c>
      <c r="G69" s="49">
        <v>11</v>
      </c>
      <c r="H69" s="49">
        <v>1</v>
      </c>
      <c r="I69" s="49">
        <v>0</v>
      </c>
      <c r="J69" s="49">
        <v>6</v>
      </c>
      <c r="K69" s="49">
        <v>3</v>
      </c>
      <c r="L69" s="49">
        <v>0</v>
      </c>
      <c r="M69" s="49">
        <v>30</v>
      </c>
      <c r="N69" s="49">
        <v>0</v>
      </c>
      <c r="O69" s="17">
        <f t="shared" si="0"/>
        <v>85</v>
      </c>
      <c r="P69" s="17">
        <f t="shared" si="1"/>
        <v>115</v>
      </c>
      <c r="R69" s="19"/>
      <c r="S69" s="19"/>
      <c r="T69"/>
    </row>
    <row r="70" spans="2:20" ht="23.1" customHeight="1" x14ac:dyDescent="0.25">
      <c r="B70" s="44" t="s">
        <v>110</v>
      </c>
      <c r="C70" s="49">
        <v>22</v>
      </c>
      <c r="D70" s="49">
        <v>27</v>
      </c>
      <c r="E70" s="49">
        <v>4</v>
      </c>
      <c r="F70" s="49">
        <v>6</v>
      </c>
      <c r="G70" s="49">
        <v>0</v>
      </c>
      <c r="H70" s="49">
        <v>0</v>
      </c>
      <c r="I70" s="49">
        <v>2</v>
      </c>
      <c r="J70" s="49">
        <v>0</v>
      </c>
      <c r="K70" s="49">
        <v>0</v>
      </c>
      <c r="L70" s="49">
        <v>0</v>
      </c>
      <c r="M70" s="49">
        <v>38</v>
      </c>
      <c r="N70" s="49">
        <v>0</v>
      </c>
      <c r="O70" s="17">
        <f t="shared" si="0"/>
        <v>61</v>
      </c>
      <c r="P70" s="17">
        <f t="shared" si="1"/>
        <v>99</v>
      </c>
      <c r="R70" s="19"/>
      <c r="S70" s="19"/>
      <c r="T70"/>
    </row>
    <row r="71" spans="2:20" ht="23.1" customHeight="1" x14ac:dyDescent="0.25">
      <c r="B71" s="44" t="s">
        <v>111</v>
      </c>
      <c r="C71" s="49">
        <v>36</v>
      </c>
      <c r="D71" s="49">
        <v>30</v>
      </c>
      <c r="E71" s="49">
        <v>4</v>
      </c>
      <c r="F71" s="49">
        <v>10</v>
      </c>
      <c r="G71" s="49">
        <v>1</v>
      </c>
      <c r="H71" s="49">
        <v>1</v>
      </c>
      <c r="I71" s="49">
        <v>1</v>
      </c>
      <c r="J71" s="49">
        <v>0</v>
      </c>
      <c r="K71" s="49">
        <v>0</v>
      </c>
      <c r="L71" s="49">
        <v>0</v>
      </c>
      <c r="M71" s="49">
        <v>34</v>
      </c>
      <c r="N71" s="49">
        <v>0</v>
      </c>
      <c r="O71" s="17">
        <f t="shared" si="0"/>
        <v>83</v>
      </c>
      <c r="P71" s="17">
        <f t="shared" si="1"/>
        <v>117</v>
      </c>
      <c r="R71" s="19"/>
      <c r="S71" s="19"/>
      <c r="T71"/>
    </row>
    <row r="72" spans="2:20" ht="23.1" customHeight="1" x14ac:dyDescent="0.25">
      <c r="B72" s="44" t="s">
        <v>112</v>
      </c>
      <c r="C72" s="49">
        <v>45</v>
      </c>
      <c r="D72" s="49">
        <v>38</v>
      </c>
      <c r="E72" s="49">
        <v>7</v>
      </c>
      <c r="F72" s="49">
        <v>9</v>
      </c>
      <c r="G72" s="49">
        <v>0</v>
      </c>
      <c r="H72" s="49">
        <v>0</v>
      </c>
      <c r="I72" s="49">
        <v>4</v>
      </c>
      <c r="J72" s="49">
        <v>2</v>
      </c>
      <c r="K72" s="49">
        <v>0</v>
      </c>
      <c r="L72" s="49">
        <v>0</v>
      </c>
      <c r="M72" s="49">
        <v>31</v>
      </c>
      <c r="N72" s="49">
        <v>0</v>
      </c>
      <c r="O72" s="17">
        <f t="shared" si="0"/>
        <v>105</v>
      </c>
      <c r="P72" s="17">
        <f t="shared" si="1"/>
        <v>136</v>
      </c>
      <c r="R72" s="19"/>
      <c r="S72" s="19"/>
      <c r="T72"/>
    </row>
    <row r="73" spans="2:20" ht="23.1" customHeight="1" x14ac:dyDescent="0.25">
      <c r="B73" s="44" t="s">
        <v>113</v>
      </c>
      <c r="C73" s="49">
        <v>40</v>
      </c>
      <c r="D73" s="49">
        <v>35</v>
      </c>
      <c r="E73" s="49">
        <v>4</v>
      </c>
      <c r="F73" s="49">
        <v>10</v>
      </c>
      <c r="G73" s="49">
        <v>1</v>
      </c>
      <c r="H73" s="49">
        <v>0</v>
      </c>
      <c r="I73" s="49">
        <v>4</v>
      </c>
      <c r="J73" s="49">
        <v>1</v>
      </c>
      <c r="K73" s="49">
        <v>0</v>
      </c>
      <c r="L73" s="49">
        <v>2</v>
      </c>
      <c r="M73" s="49">
        <v>31</v>
      </c>
      <c r="N73" s="49">
        <v>0</v>
      </c>
      <c r="O73" s="17">
        <f t="shared" si="0"/>
        <v>97</v>
      </c>
      <c r="P73" s="17">
        <f t="shared" si="1"/>
        <v>128</v>
      </c>
      <c r="R73" s="19"/>
      <c r="S73" s="19"/>
      <c r="T73"/>
    </row>
    <row r="74" spans="2:20" ht="23.1" customHeight="1" x14ac:dyDescent="0.25">
      <c r="B74" s="44" t="s">
        <v>114</v>
      </c>
      <c r="C74" s="49">
        <v>37</v>
      </c>
      <c r="D74" s="49">
        <v>28</v>
      </c>
      <c r="E74" s="49">
        <v>3</v>
      </c>
      <c r="F74" s="49">
        <v>10</v>
      </c>
      <c r="G74" s="49">
        <v>0</v>
      </c>
      <c r="H74" s="49">
        <v>0</v>
      </c>
      <c r="I74" s="49">
        <v>1</v>
      </c>
      <c r="J74" s="49">
        <v>1</v>
      </c>
      <c r="K74" s="49">
        <v>0</v>
      </c>
      <c r="L74" s="49">
        <v>0</v>
      </c>
      <c r="M74" s="49">
        <v>39</v>
      </c>
      <c r="N74" s="49">
        <v>0</v>
      </c>
      <c r="O74" s="17">
        <f t="shared" ref="O74:O105" si="35">SUM(C74:L74,N74)</f>
        <v>80</v>
      </c>
      <c r="P74" s="17">
        <f t="shared" ref="P74:P105" si="36">SUM(C74:N74)</f>
        <v>119</v>
      </c>
      <c r="R74" s="19"/>
      <c r="S74" s="19"/>
      <c r="T74"/>
    </row>
    <row r="75" spans="2:20" ht="23.1" customHeight="1" x14ac:dyDescent="0.25">
      <c r="B75" s="44" t="s">
        <v>115</v>
      </c>
      <c r="C75" s="49">
        <v>19</v>
      </c>
      <c r="D75" s="49">
        <v>15</v>
      </c>
      <c r="E75" s="49">
        <v>2</v>
      </c>
      <c r="F75" s="49">
        <v>1</v>
      </c>
      <c r="G75" s="49">
        <v>2</v>
      </c>
      <c r="H75" s="49">
        <v>0</v>
      </c>
      <c r="I75" s="49">
        <v>4</v>
      </c>
      <c r="J75" s="49">
        <v>1</v>
      </c>
      <c r="K75" s="49">
        <v>0</v>
      </c>
      <c r="L75" s="49">
        <v>1</v>
      </c>
      <c r="M75" s="49">
        <v>21</v>
      </c>
      <c r="N75" s="49">
        <v>20</v>
      </c>
      <c r="O75" s="17">
        <f t="shared" si="35"/>
        <v>65</v>
      </c>
      <c r="P75" s="17">
        <f t="shared" si="36"/>
        <v>86</v>
      </c>
      <c r="R75" s="19"/>
      <c r="S75" s="19"/>
      <c r="T75"/>
    </row>
    <row r="76" spans="2:20" ht="23.1" customHeight="1" x14ac:dyDescent="0.25">
      <c r="B76" s="44" t="s">
        <v>116</v>
      </c>
      <c r="C76" s="49">
        <v>25</v>
      </c>
      <c r="D76" s="49">
        <v>21</v>
      </c>
      <c r="E76" s="49">
        <v>5</v>
      </c>
      <c r="F76" s="49">
        <v>4</v>
      </c>
      <c r="G76" s="49">
        <v>0</v>
      </c>
      <c r="H76" s="49">
        <v>0</v>
      </c>
      <c r="I76" s="49">
        <v>0</v>
      </c>
      <c r="J76" s="49">
        <v>1</v>
      </c>
      <c r="K76" s="49">
        <v>0</v>
      </c>
      <c r="L76" s="49">
        <v>0</v>
      </c>
      <c r="M76" s="49">
        <v>32</v>
      </c>
      <c r="N76" s="49">
        <v>0</v>
      </c>
      <c r="O76" s="17">
        <f t="shared" si="35"/>
        <v>56</v>
      </c>
      <c r="P76" s="17">
        <f t="shared" si="36"/>
        <v>88</v>
      </c>
      <c r="R76" s="19"/>
      <c r="S76" s="19"/>
      <c r="T76"/>
    </row>
    <row r="77" spans="2:20" ht="23.1" customHeight="1" x14ac:dyDescent="0.25">
      <c r="B77" s="44" t="s">
        <v>117</v>
      </c>
      <c r="C77" s="49">
        <v>19</v>
      </c>
      <c r="D77" s="49">
        <v>4</v>
      </c>
      <c r="E77" s="49">
        <v>2</v>
      </c>
      <c r="F77" s="49">
        <v>5</v>
      </c>
      <c r="G77" s="49">
        <v>0</v>
      </c>
      <c r="H77" s="49">
        <v>0</v>
      </c>
      <c r="I77" s="49">
        <v>1</v>
      </c>
      <c r="J77" s="49">
        <v>0</v>
      </c>
      <c r="K77" s="49">
        <v>0</v>
      </c>
      <c r="L77" s="49">
        <v>0</v>
      </c>
      <c r="M77" s="49">
        <v>22</v>
      </c>
      <c r="N77" s="49">
        <v>0</v>
      </c>
      <c r="O77" s="17">
        <f t="shared" si="35"/>
        <v>31</v>
      </c>
      <c r="P77" s="17">
        <f t="shared" si="36"/>
        <v>53</v>
      </c>
      <c r="R77" s="19"/>
      <c r="S77" s="19"/>
      <c r="T77"/>
    </row>
    <row r="78" spans="2:20" ht="23.1" customHeight="1" x14ac:dyDescent="0.25">
      <c r="B78" s="45" t="s">
        <v>118</v>
      </c>
      <c r="C78" s="49">
        <v>16</v>
      </c>
      <c r="D78" s="49">
        <v>4</v>
      </c>
      <c r="E78" s="49">
        <v>2</v>
      </c>
      <c r="F78" s="49">
        <v>4</v>
      </c>
      <c r="G78" s="49">
        <v>0</v>
      </c>
      <c r="H78" s="49">
        <v>0</v>
      </c>
      <c r="I78" s="49">
        <v>3</v>
      </c>
      <c r="J78" s="49">
        <v>2</v>
      </c>
      <c r="K78" s="49">
        <v>0</v>
      </c>
      <c r="L78" s="49">
        <v>0</v>
      </c>
      <c r="M78" s="49">
        <v>19</v>
      </c>
      <c r="N78" s="49">
        <v>0</v>
      </c>
      <c r="O78" s="17">
        <f t="shared" si="35"/>
        <v>31</v>
      </c>
      <c r="P78" s="17">
        <f t="shared" si="36"/>
        <v>50</v>
      </c>
      <c r="R78" s="19"/>
      <c r="S78" s="19"/>
      <c r="T78"/>
    </row>
    <row r="79" spans="2:20" ht="23.1" customHeight="1" x14ac:dyDescent="0.25">
      <c r="B79" s="44" t="s">
        <v>119</v>
      </c>
      <c r="C79" s="49">
        <v>24</v>
      </c>
      <c r="D79" s="49">
        <v>11</v>
      </c>
      <c r="E79" s="49">
        <v>2</v>
      </c>
      <c r="F79" s="49">
        <v>2</v>
      </c>
      <c r="G79" s="49">
        <v>0</v>
      </c>
      <c r="H79" s="49">
        <v>0</v>
      </c>
      <c r="I79" s="49">
        <v>1</v>
      </c>
      <c r="J79" s="49">
        <v>2</v>
      </c>
      <c r="K79" s="49">
        <v>0</v>
      </c>
      <c r="L79" s="49">
        <v>0</v>
      </c>
      <c r="M79" s="49">
        <v>24</v>
      </c>
      <c r="N79" s="49">
        <v>0</v>
      </c>
      <c r="O79" s="17">
        <f t="shared" si="35"/>
        <v>42</v>
      </c>
      <c r="P79" s="17">
        <f t="shared" si="36"/>
        <v>66</v>
      </c>
      <c r="R79" s="19"/>
      <c r="S79" s="19"/>
      <c r="T79"/>
    </row>
    <row r="80" spans="2:20" ht="23.1" customHeight="1" x14ac:dyDescent="0.25">
      <c r="B80" s="46" t="s">
        <v>120</v>
      </c>
      <c r="C80" s="49">
        <v>15</v>
      </c>
      <c r="D80" s="49">
        <v>10</v>
      </c>
      <c r="E80" s="49">
        <v>1</v>
      </c>
      <c r="F80" s="49">
        <v>0</v>
      </c>
      <c r="G80" s="49">
        <v>0</v>
      </c>
      <c r="H80" s="49">
        <v>0</v>
      </c>
      <c r="I80" s="49">
        <v>1</v>
      </c>
      <c r="J80" s="49">
        <v>1</v>
      </c>
      <c r="K80" s="49">
        <v>0</v>
      </c>
      <c r="L80" s="49">
        <v>0</v>
      </c>
      <c r="M80" s="49">
        <v>23</v>
      </c>
      <c r="N80" s="49">
        <v>0</v>
      </c>
      <c r="O80" s="17">
        <f t="shared" si="35"/>
        <v>28</v>
      </c>
      <c r="P80" s="17">
        <f t="shared" si="36"/>
        <v>51</v>
      </c>
      <c r="R80" s="19"/>
      <c r="S80" s="19"/>
      <c r="T80"/>
    </row>
    <row r="81" spans="2:20" ht="23.1" customHeight="1" x14ac:dyDescent="0.25">
      <c r="B81" s="44" t="s">
        <v>121</v>
      </c>
      <c r="C81" s="49">
        <v>14</v>
      </c>
      <c r="D81" s="49">
        <v>9</v>
      </c>
      <c r="E81" s="49">
        <v>3</v>
      </c>
      <c r="F81" s="49">
        <v>1</v>
      </c>
      <c r="G81" s="49">
        <v>1</v>
      </c>
      <c r="H81" s="49">
        <v>0</v>
      </c>
      <c r="I81" s="49">
        <v>1</v>
      </c>
      <c r="J81" s="49">
        <v>0</v>
      </c>
      <c r="K81" s="49">
        <v>0</v>
      </c>
      <c r="L81" s="49">
        <v>1</v>
      </c>
      <c r="M81" s="49">
        <v>9</v>
      </c>
      <c r="N81" s="49">
        <v>0</v>
      </c>
      <c r="O81" s="17">
        <f t="shared" si="35"/>
        <v>30</v>
      </c>
      <c r="P81" s="17">
        <f t="shared" si="36"/>
        <v>39</v>
      </c>
      <c r="R81" s="19"/>
      <c r="S81" s="19"/>
      <c r="T81"/>
    </row>
    <row r="82" spans="2:20" ht="23.1" customHeight="1" x14ac:dyDescent="0.25">
      <c r="B82" s="45" t="s">
        <v>122</v>
      </c>
      <c r="C82" s="49">
        <v>8</v>
      </c>
      <c r="D82" s="49">
        <v>6</v>
      </c>
      <c r="E82" s="49">
        <v>4</v>
      </c>
      <c r="F82" s="49">
        <v>2</v>
      </c>
      <c r="G82" s="49">
        <v>0</v>
      </c>
      <c r="H82" s="49">
        <v>0</v>
      </c>
      <c r="I82" s="49">
        <v>2</v>
      </c>
      <c r="J82" s="49">
        <v>1</v>
      </c>
      <c r="K82" s="49">
        <v>1</v>
      </c>
      <c r="L82" s="49">
        <v>0</v>
      </c>
      <c r="M82" s="49">
        <v>16</v>
      </c>
      <c r="N82" s="49">
        <v>0</v>
      </c>
      <c r="O82" s="17">
        <f t="shared" si="35"/>
        <v>24</v>
      </c>
      <c r="P82" s="17">
        <f t="shared" si="36"/>
        <v>40</v>
      </c>
      <c r="R82" s="19"/>
      <c r="S82" s="19"/>
      <c r="T82"/>
    </row>
    <row r="83" spans="2:20" ht="23.1" customHeight="1" x14ac:dyDescent="0.25">
      <c r="B83" s="44" t="s">
        <v>123</v>
      </c>
      <c r="C83" s="49">
        <v>4</v>
      </c>
      <c r="D83" s="49">
        <v>3</v>
      </c>
      <c r="E83" s="49">
        <v>2</v>
      </c>
      <c r="F83" s="49">
        <v>0</v>
      </c>
      <c r="G83" s="49">
        <v>0</v>
      </c>
      <c r="H83" s="49">
        <v>0</v>
      </c>
      <c r="I83" s="49">
        <v>0</v>
      </c>
      <c r="J83" s="49">
        <v>1</v>
      </c>
      <c r="K83" s="49">
        <v>0</v>
      </c>
      <c r="L83" s="49">
        <v>0</v>
      </c>
      <c r="M83" s="49">
        <v>9</v>
      </c>
      <c r="N83" s="49">
        <v>0</v>
      </c>
      <c r="O83" s="17">
        <f t="shared" si="35"/>
        <v>10</v>
      </c>
      <c r="P83" s="17">
        <f t="shared" si="36"/>
        <v>19</v>
      </c>
      <c r="R83" s="19"/>
      <c r="S83" s="19"/>
      <c r="T83"/>
    </row>
    <row r="84" spans="2:20" ht="23.1" customHeight="1" x14ac:dyDescent="0.25">
      <c r="B84" s="46" t="s">
        <v>124</v>
      </c>
      <c r="C84" s="49">
        <v>5</v>
      </c>
      <c r="D84" s="49">
        <v>5</v>
      </c>
      <c r="E84" s="49">
        <v>3</v>
      </c>
      <c r="F84" s="49">
        <v>0</v>
      </c>
      <c r="G84" s="49">
        <v>0</v>
      </c>
      <c r="H84" s="49">
        <v>0</v>
      </c>
      <c r="I84" s="49">
        <v>2</v>
      </c>
      <c r="J84" s="49">
        <v>0</v>
      </c>
      <c r="K84" s="49">
        <v>0</v>
      </c>
      <c r="L84" s="49">
        <v>0</v>
      </c>
      <c r="M84" s="49">
        <v>2</v>
      </c>
      <c r="N84" s="49">
        <v>0</v>
      </c>
      <c r="O84" s="17">
        <f t="shared" si="35"/>
        <v>15</v>
      </c>
      <c r="P84" s="17">
        <f t="shared" si="36"/>
        <v>17</v>
      </c>
      <c r="R84" s="19"/>
      <c r="S84" s="19"/>
      <c r="T84"/>
    </row>
    <row r="85" spans="2:20" ht="23.1" customHeight="1" x14ac:dyDescent="0.25">
      <c r="B85" s="44" t="s">
        <v>125</v>
      </c>
      <c r="C85" s="49">
        <v>5</v>
      </c>
      <c r="D85" s="49">
        <v>4</v>
      </c>
      <c r="E85" s="49">
        <v>1</v>
      </c>
      <c r="F85" s="49">
        <v>2</v>
      </c>
      <c r="G85" s="49">
        <v>1</v>
      </c>
      <c r="H85" s="49">
        <v>0</v>
      </c>
      <c r="I85" s="49">
        <v>0</v>
      </c>
      <c r="J85" s="49">
        <v>0</v>
      </c>
      <c r="K85" s="49">
        <v>0</v>
      </c>
      <c r="L85" s="49">
        <v>0</v>
      </c>
      <c r="M85" s="49">
        <v>3</v>
      </c>
      <c r="N85" s="49">
        <v>0</v>
      </c>
      <c r="O85" s="17">
        <f t="shared" si="35"/>
        <v>13</v>
      </c>
      <c r="P85" s="17">
        <f t="shared" si="36"/>
        <v>16</v>
      </c>
      <c r="R85" s="19"/>
      <c r="S85" s="19"/>
      <c r="T85"/>
    </row>
    <row r="86" spans="2:20" ht="23.1" customHeight="1" x14ac:dyDescent="0.25">
      <c r="B86" s="45" t="s">
        <v>126</v>
      </c>
      <c r="C86" s="49">
        <v>6</v>
      </c>
      <c r="D86" s="49">
        <v>1</v>
      </c>
      <c r="E86" s="49">
        <v>0</v>
      </c>
      <c r="F86" s="49">
        <v>0</v>
      </c>
      <c r="G86" s="49">
        <v>0</v>
      </c>
      <c r="H86" s="49">
        <v>1</v>
      </c>
      <c r="I86" s="49">
        <v>0</v>
      </c>
      <c r="J86" s="49">
        <v>0</v>
      </c>
      <c r="K86" s="49">
        <v>0</v>
      </c>
      <c r="L86" s="49">
        <v>0</v>
      </c>
      <c r="M86" s="49">
        <v>8</v>
      </c>
      <c r="N86" s="49">
        <v>0</v>
      </c>
      <c r="O86" s="17">
        <f t="shared" si="35"/>
        <v>8</v>
      </c>
      <c r="P86" s="17">
        <f t="shared" si="36"/>
        <v>16</v>
      </c>
      <c r="R86" s="19"/>
      <c r="S86" s="19"/>
      <c r="T86"/>
    </row>
    <row r="87" spans="2:20" ht="23.1" customHeight="1" x14ac:dyDescent="0.25">
      <c r="B87" s="44" t="s">
        <v>127</v>
      </c>
      <c r="C87" s="49">
        <v>7</v>
      </c>
      <c r="D87" s="49">
        <v>3</v>
      </c>
      <c r="E87" s="49">
        <v>0</v>
      </c>
      <c r="F87" s="49">
        <v>1</v>
      </c>
      <c r="G87" s="49">
        <v>0</v>
      </c>
      <c r="H87" s="49">
        <v>0</v>
      </c>
      <c r="I87" s="49">
        <v>1</v>
      </c>
      <c r="J87" s="49">
        <v>0</v>
      </c>
      <c r="K87" s="49">
        <v>0</v>
      </c>
      <c r="L87" s="49">
        <v>0</v>
      </c>
      <c r="M87" s="49">
        <v>8</v>
      </c>
      <c r="N87" s="49">
        <v>0</v>
      </c>
      <c r="O87" s="17">
        <f t="shared" si="35"/>
        <v>12</v>
      </c>
      <c r="P87" s="17">
        <f t="shared" si="36"/>
        <v>20</v>
      </c>
      <c r="R87" s="19"/>
      <c r="S87" s="19"/>
      <c r="T87"/>
    </row>
    <row r="88" spans="2:20" ht="23.1" customHeight="1" x14ac:dyDescent="0.25">
      <c r="B88" s="46" t="s">
        <v>128</v>
      </c>
      <c r="C88" s="49">
        <v>4</v>
      </c>
      <c r="D88" s="49">
        <v>5</v>
      </c>
      <c r="E88" s="49">
        <v>1</v>
      </c>
      <c r="F88" s="49">
        <v>0</v>
      </c>
      <c r="G88" s="49">
        <v>0</v>
      </c>
      <c r="H88" s="49">
        <v>0</v>
      </c>
      <c r="I88" s="49">
        <v>0</v>
      </c>
      <c r="J88" s="49">
        <v>0</v>
      </c>
      <c r="K88" s="49">
        <v>0</v>
      </c>
      <c r="L88" s="49">
        <v>0</v>
      </c>
      <c r="M88" s="49">
        <v>3</v>
      </c>
      <c r="N88" s="49">
        <v>0</v>
      </c>
      <c r="O88" s="17">
        <f t="shared" si="35"/>
        <v>10</v>
      </c>
      <c r="P88" s="17">
        <f t="shared" si="36"/>
        <v>13</v>
      </c>
      <c r="R88" s="19"/>
      <c r="S88" s="19"/>
      <c r="T88"/>
    </row>
    <row r="89" spans="2:20" ht="23.1" customHeight="1" x14ac:dyDescent="0.25">
      <c r="B89" s="44" t="s">
        <v>129</v>
      </c>
      <c r="C89" s="49">
        <v>2</v>
      </c>
      <c r="D89" s="49">
        <v>4</v>
      </c>
      <c r="E89" s="49">
        <v>2</v>
      </c>
      <c r="F89" s="49">
        <v>1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0</v>
      </c>
      <c r="M89" s="49">
        <v>3</v>
      </c>
      <c r="N89" s="49">
        <v>0</v>
      </c>
      <c r="O89" s="17">
        <f t="shared" si="35"/>
        <v>9</v>
      </c>
      <c r="P89" s="17">
        <f t="shared" si="36"/>
        <v>12</v>
      </c>
      <c r="R89" s="19"/>
      <c r="S89" s="19"/>
      <c r="T89"/>
    </row>
    <row r="90" spans="2:20" ht="23.1" customHeight="1" x14ac:dyDescent="0.25">
      <c r="B90" s="45" t="s">
        <v>130</v>
      </c>
      <c r="C90" s="49">
        <v>1</v>
      </c>
      <c r="D90" s="49">
        <v>3</v>
      </c>
      <c r="E90" s="49">
        <v>3</v>
      </c>
      <c r="F90" s="49">
        <v>0</v>
      </c>
      <c r="G90" s="49">
        <v>0</v>
      </c>
      <c r="H90" s="49">
        <v>0</v>
      </c>
      <c r="I90" s="49">
        <v>2</v>
      </c>
      <c r="J90" s="49">
        <v>1</v>
      </c>
      <c r="K90" s="49">
        <v>0</v>
      </c>
      <c r="L90" s="49">
        <v>0</v>
      </c>
      <c r="M90" s="49">
        <v>2</v>
      </c>
      <c r="N90" s="49">
        <v>0</v>
      </c>
      <c r="O90" s="17">
        <f t="shared" si="35"/>
        <v>10</v>
      </c>
      <c r="P90" s="17">
        <f t="shared" si="36"/>
        <v>12</v>
      </c>
      <c r="R90" s="19"/>
      <c r="S90" s="19"/>
      <c r="T90"/>
    </row>
    <row r="91" spans="2:20" ht="23.1" customHeight="1" x14ac:dyDescent="0.25">
      <c r="B91" s="44" t="s">
        <v>131</v>
      </c>
      <c r="C91" s="49">
        <v>3</v>
      </c>
      <c r="D91" s="49">
        <v>5</v>
      </c>
      <c r="E91" s="49">
        <v>0</v>
      </c>
      <c r="F91" s="49">
        <v>0</v>
      </c>
      <c r="G91" s="49">
        <v>0</v>
      </c>
      <c r="H91" s="49">
        <v>0</v>
      </c>
      <c r="I91" s="49">
        <v>2</v>
      </c>
      <c r="J91" s="49">
        <v>0</v>
      </c>
      <c r="K91" s="49">
        <v>0</v>
      </c>
      <c r="L91" s="49">
        <v>0</v>
      </c>
      <c r="M91" s="49">
        <v>5</v>
      </c>
      <c r="N91" s="49">
        <v>0</v>
      </c>
      <c r="O91" s="17">
        <f t="shared" si="35"/>
        <v>10</v>
      </c>
      <c r="P91" s="17">
        <f t="shared" si="36"/>
        <v>15</v>
      </c>
      <c r="R91" s="19"/>
      <c r="S91" s="19"/>
      <c r="T91"/>
    </row>
    <row r="92" spans="2:20" ht="23.1" customHeight="1" x14ac:dyDescent="0.25">
      <c r="B92" s="46" t="s">
        <v>132</v>
      </c>
      <c r="C92" s="49">
        <v>4</v>
      </c>
      <c r="D92" s="49">
        <v>0</v>
      </c>
      <c r="E92" s="49">
        <v>0</v>
      </c>
      <c r="F92" s="49">
        <v>0</v>
      </c>
      <c r="G92" s="49">
        <v>0</v>
      </c>
      <c r="H92" s="49">
        <v>0</v>
      </c>
      <c r="I92" s="49">
        <v>0</v>
      </c>
      <c r="J92" s="49">
        <v>0</v>
      </c>
      <c r="K92" s="49">
        <v>0</v>
      </c>
      <c r="L92" s="49">
        <v>0</v>
      </c>
      <c r="M92" s="49">
        <v>5</v>
      </c>
      <c r="N92" s="49">
        <v>0</v>
      </c>
      <c r="O92" s="17">
        <f t="shared" si="35"/>
        <v>4</v>
      </c>
      <c r="P92" s="17">
        <f t="shared" si="36"/>
        <v>9</v>
      </c>
      <c r="R92" s="19"/>
      <c r="S92" s="19"/>
      <c r="T92"/>
    </row>
    <row r="93" spans="2:20" ht="23.1" customHeight="1" x14ac:dyDescent="0.25">
      <c r="B93" s="44" t="s">
        <v>133</v>
      </c>
      <c r="C93" s="49">
        <v>4</v>
      </c>
      <c r="D93" s="49">
        <v>2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3</v>
      </c>
      <c r="N93" s="49">
        <v>0</v>
      </c>
      <c r="O93" s="17">
        <f t="shared" si="35"/>
        <v>6</v>
      </c>
      <c r="P93" s="17">
        <f t="shared" si="36"/>
        <v>9</v>
      </c>
      <c r="R93" s="19"/>
      <c r="S93" s="19"/>
      <c r="T93"/>
    </row>
    <row r="94" spans="2:20" ht="23.1" customHeight="1" x14ac:dyDescent="0.25">
      <c r="B94" s="45" t="s">
        <v>134</v>
      </c>
      <c r="C94" s="49">
        <v>3</v>
      </c>
      <c r="D94" s="49">
        <v>2</v>
      </c>
      <c r="E94" s="49">
        <v>0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1</v>
      </c>
      <c r="N94" s="49">
        <v>0</v>
      </c>
      <c r="O94" s="17">
        <f t="shared" si="35"/>
        <v>5</v>
      </c>
      <c r="P94" s="17">
        <f t="shared" si="36"/>
        <v>6</v>
      </c>
      <c r="R94" s="19"/>
      <c r="S94" s="19"/>
      <c r="T94"/>
    </row>
    <row r="95" spans="2:20" ht="23.1" customHeight="1" x14ac:dyDescent="0.25">
      <c r="B95" s="44" t="s">
        <v>135</v>
      </c>
      <c r="C95" s="49">
        <v>1</v>
      </c>
      <c r="D95" s="49">
        <v>2</v>
      </c>
      <c r="E95" s="49">
        <v>0</v>
      </c>
      <c r="F95" s="49">
        <v>0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2</v>
      </c>
      <c r="N95" s="49">
        <v>0</v>
      </c>
      <c r="O95" s="17">
        <f t="shared" si="35"/>
        <v>3</v>
      </c>
      <c r="P95" s="17">
        <f t="shared" si="36"/>
        <v>5</v>
      </c>
      <c r="R95" s="19"/>
      <c r="S95" s="19"/>
      <c r="T95"/>
    </row>
    <row r="96" spans="2:20" ht="23.1" customHeight="1" x14ac:dyDescent="0.25">
      <c r="B96" s="46" t="s">
        <v>136</v>
      </c>
      <c r="C96" s="49">
        <v>1</v>
      </c>
      <c r="D96" s="49">
        <v>2</v>
      </c>
      <c r="E96" s="49">
        <v>0</v>
      </c>
      <c r="F96" s="49">
        <v>1</v>
      </c>
      <c r="G96" s="49">
        <v>0</v>
      </c>
      <c r="H96" s="49">
        <v>0</v>
      </c>
      <c r="I96" s="49">
        <v>0</v>
      </c>
      <c r="J96" s="49">
        <v>1</v>
      </c>
      <c r="K96" s="49">
        <v>0</v>
      </c>
      <c r="L96" s="49">
        <v>0</v>
      </c>
      <c r="M96" s="49">
        <v>5</v>
      </c>
      <c r="N96" s="49">
        <v>0</v>
      </c>
      <c r="O96" s="17">
        <f t="shared" si="35"/>
        <v>5</v>
      </c>
      <c r="P96" s="17">
        <f t="shared" si="36"/>
        <v>10</v>
      </c>
      <c r="R96" s="19"/>
      <c r="S96" s="19"/>
      <c r="T96"/>
    </row>
    <row r="97" spans="2:20" ht="23.1" customHeight="1" x14ac:dyDescent="0.25">
      <c r="B97" s="44" t="s">
        <v>137</v>
      </c>
      <c r="C97" s="49">
        <v>2</v>
      </c>
      <c r="D97" s="49">
        <v>0</v>
      </c>
      <c r="E97" s="49">
        <v>0</v>
      </c>
      <c r="F97" s="49">
        <v>1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2</v>
      </c>
      <c r="N97" s="49">
        <v>0</v>
      </c>
      <c r="O97" s="17">
        <f t="shared" si="35"/>
        <v>3</v>
      </c>
      <c r="P97" s="17">
        <f t="shared" si="36"/>
        <v>5</v>
      </c>
      <c r="R97" s="19"/>
      <c r="S97" s="19"/>
      <c r="T97"/>
    </row>
    <row r="98" spans="2:20" ht="23.1" customHeight="1" x14ac:dyDescent="0.25">
      <c r="B98" s="45" t="s">
        <v>138</v>
      </c>
      <c r="C98" s="49">
        <v>4</v>
      </c>
      <c r="D98" s="49">
        <v>2</v>
      </c>
      <c r="E98" s="49">
        <v>1</v>
      </c>
      <c r="F98" s="49">
        <v>2</v>
      </c>
      <c r="G98" s="49">
        <v>0</v>
      </c>
      <c r="H98" s="49">
        <v>0</v>
      </c>
      <c r="I98" s="49">
        <v>1</v>
      </c>
      <c r="J98" s="49">
        <v>0</v>
      </c>
      <c r="K98" s="49">
        <v>0</v>
      </c>
      <c r="L98" s="49">
        <v>0</v>
      </c>
      <c r="M98" s="49">
        <v>1</v>
      </c>
      <c r="N98" s="49">
        <v>0</v>
      </c>
      <c r="O98" s="17">
        <f t="shared" si="35"/>
        <v>10</v>
      </c>
      <c r="P98" s="17">
        <f t="shared" si="36"/>
        <v>11</v>
      </c>
      <c r="R98" s="19"/>
      <c r="S98" s="19"/>
      <c r="T98"/>
    </row>
    <row r="99" spans="2:20" ht="23.1" customHeight="1" x14ac:dyDescent="0.25">
      <c r="B99" s="44" t="s">
        <v>139</v>
      </c>
      <c r="C99" s="49">
        <v>2</v>
      </c>
      <c r="D99" s="49">
        <v>1</v>
      </c>
      <c r="E99" s="49">
        <v>0</v>
      </c>
      <c r="F99" s="49">
        <v>3</v>
      </c>
      <c r="G99" s="49">
        <v>0</v>
      </c>
      <c r="H99" s="49">
        <v>0</v>
      </c>
      <c r="I99" s="49">
        <v>1</v>
      </c>
      <c r="J99" s="49">
        <v>0</v>
      </c>
      <c r="K99" s="49">
        <v>0</v>
      </c>
      <c r="L99" s="49">
        <v>0</v>
      </c>
      <c r="M99" s="49">
        <v>0</v>
      </c>
      <c r="N99" s="49">
        <v>0</v>
      </c>
      <c r="O99" s="17">
        <f t="shared" si="35"/>
        <v>7</v>
      </c>
      <c r="P99" s="17">
        <f t="shared" si="36"/>
        <v>7</v>
      </c>
      <c r="R99" s="19"/>
      <c r="S99" s="19"/>
      <c r="T99"/>
    </row>
    <row r="100" spans="2:20" ht="23.1" customHeight="1" x14ac:dyDescent="0.25">
      <c r="B100" s="46" t="s">
        <v>140</v>
      </c>
      <c r="C100" s="49">
        <v>3</v>
      </c>
      <c r="D100" s="49">
        <v>3</v>
      </c>
      <c r="E100" s="49">
        <v>0</v>
      </c>
      <c r="F100" s="49">
        <v>4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4</v>
      </c>
      <c r="N100" s="49">
        <v>0</v>
      </c>
      <c r="O100" s="17">
        <f t="shared" si="35"/>
        <v>10</v>
      </c>
      <c r="P100" s="17">
        <f t="shared" si="36"/>
        <v>14</v>
      </c>
      <c r="R100" s="19"/>
      <c r="S100" s="19"/>
      <c r="T100"/>
    </row>
    <row r="101" spans="2:20" ht="23.1" customHeight="1" x14ac:dyDescent="0.25">
      <c r="B101" s="44" t="s">
        <v>141</v>
      </c>
      <c r="C101" s="49">
        <v>2</v>
      </c>
      <c r="D101" s="49">
        <v>3</v>
      </c>
      <c r="E101" s="49">
        <v>1</v>
      </c>
      <c r="F101" s="49">
        <v>3</v>
      </c>
      <c r="G101" s="49">
        <v>0</v>
      </c>
      <c r="H101" s="49">
        <v>0</v>
      </c>
      <c r="I101" s="49">
        <v>4</v>
      </c>
      <c r="J101" s="49">
        <v>0</v>
      </c>
      <c r="K101" s="49">
        <v>0</v>
      </c>
      <c r="L101" s="49">
        <v>0</v>
      </c>
      <c r="M101" s="49">
        <v>3</v>
      </c>
      <c r="N101" s="49">
        <v>0</v>
      </c>
      <c r="O101" s="17">
        <f t="shared" si="35"/>
        <v>13</v>
      </c>
      <c r="P101" s="17">
        <f t="shared" si="36"/>
        <v>16</v>
      </c>
      <c r="R101" s="19"/>
      <c r="S101" s="19"/>
      <c r="T101"/>
    </row>
    <row r="102" spans="2:20" ht="23.1" customHeight="1" x14ac:dyDescent="0.25">
      <c r="B102" s="45" t="s">
        <v>142</v>
      </c>
      <c r="C102" s="49">
        <v>6</v>
      </c>
      <c r="D102" s="49">
        <v>2</v>
      </c>
      <c r="E102" s="49">
        <v>1</v>
      </c>
      <c r="F102" s="49">
        <v>5</v>
      </c>
      <c r="G102" s="49">
        <v>0</v>
      </c>
      <c r="H102" s="49">
        <v>0</v>
      </c>
      <c r="I102" s="49">
        <v>0</v>
      </c>
      <c r="J102" s="49">
        <v>0</v>
      </c>
      <c r="K102" s="49">
        <v>0</v>
      </c>
      <c r="L102" s="49">
        <v>0</v>
      </c>
      <c r="M102" s="49">
        <v>1</v>
      </c>
      <c r="N102" s="49">
        <v>0</v>
      </c>
      <c r="O102" s="17">
        <f t="shared" si="35"/>
        <v>14</v>
      </c>
      <c r="P102" s="17">
        <f t="shared" si="36"/>
        <v>15</v>
      </c>
      <c r="R102" s="19"/>
      <c r="S102" s="19"/>
      <c r="T102"/>
    </row>
    <row r="103" spans="2:20" ht="23.1" customHeight="1" x14ac:dyDescent="0.25">
      <c r="B103" s="44" t="s">
        <v>143</v>
      </c>
      <c r="C103" s="49">
        <v>5</v>
      </c>
      <c r="D103" s="49">
        <v>4</v>
      </c>
      <c r="E103" s="49">
        <v>3</v>
      </c>
      <c r="F103" s="49">
        <v>3</v>
      </c>
      <c r="G103" s="49">
        <v>0</v>
      </c>
      <c r="H103" s="49">
        <v>1</v>
      </c>
      <c r="I103" s="49">
        <v>3</v>
      </c>
      <c r="J103" s="49">
        <v>1</v>
      </c>
      <c r="K103" s="49">
        <v>0</v>
      </c>
      <c r="L103" s="49">
        <v>0</v>
      </c>
      <c r="M103" s="49">
        <v>10</v>
      </c>
      <c r="N103" s="49">
        <v>0</v>
      </c>
      <c r="O103" s="17">
        <f t="shared" si="35"/>
        <v>20</v>
      </c>
      <c r="P103" s="17">
        <f t="shared" si="36"/>
        <v>30</v>
      </c>
      <c r="R103" s="19"/>
      <c r="S103" s="19"/>
      <c r="T103"/>
    </row>
    <row r="104" spans="2:20" ht="23.1" customHeight="1" x14ac:dyDescent="0.25">
      <c r="B104" s="46" t="s">
        <v>144</v>
      </c>
      <c r="C104" s="49">
        <v>3</v>
      </c>
      <c r="D104" s="49">
        <v>4</v>
      </c>
      <c r="E104" s="49">
        <v>0</v>
      </c>
      <c r="F104" s="49">
        <v>7</v>
      </c>
      <c r="G104" s="49">
        <v>1</v>
      </c>
      <c r="H104" s="49">
        <v>0</v>
      </c>
      <c r="I104" s="49">
        <v>0</v>
      </c>
      <c r="J104" s="49">
        <v>0</v>
      </c>
      <c r="K104" s="49">
        <v>0</v>
      </c>
      <c r="L104" s="49">
        <v>0</v>
      </c>
      <c r="M104" s="49">
        <v>8</v>
      </c>
      <c r="N104" s="49">
        <v>0</v>
      </c>
      <c r="O104" s="17">
        <f t="shared" si="35"/>
        <v>15</v>
      </c>
      <c r="P104" s="17">
        <f t="shared" si="36"/>
        <v>23</v>
      </c>
      <c r="R104" s="19"/>
      <c r="S104" s="19"/>
      <c r="T104"/>
    </row>
    <row r="105" spans="2:20" ht="23.1" customHeight="1" x14ac:dyDescent="0.25">
      <c r="B105" s="44" t="s">
        <v>145</v>
      </c>
      <c r="C105" s="49">
        <v>7</v>
      </c>
      <c r="D105" s="49">
        <v>4</v>
      </c>
      <c r="E105" s="49">
        <v>1</v>
      </c>
      <c r="F105" s="49">
        <v>8</v>
      </c>
      <c r="G105" s="49">
        <v>0</v>
      </c>
      <c r="H105" s="49">
        <v>0</v>
      </c>
      <c r="I105" s="49">
        <v>2</v>
      </c>
      <c r="J105" s="49">
        <v>2</v>
      </c>
      <c r="K105" s="49">
        <v>0</v>
      </c>
      <c r="L105" s="49">
        <v>0</v>
      </c>
      <c r="M105" s="49">
        <v>11</v>
      </c>
      <c r="N105" s="49">
        <v>0</v>
      </c>
      <c r="O105" s="17">
        <f t="shared" si="35"/>
        <v>24</v>
      </c>
      <c r="P105" s="17">
        <f t="shared" si="36"/>
        <v>35</v>
      </c>
      <c r="R105" s="19"/>
      <c r="S105" s="19"/>
      <c r="T105"/>
    </row>
    <row r="106" spans="2:20" ht="23.1" customHeight="1" x14ac:dyDescent="0.25">
      <c r="B106" s="52" t="s">
        <v>18</v>
      </c>
      <c r="C106" s="16">
        <f>SUM(C10:C105)</f>
        <v>2426</v>
      </c>
      <c r="D106" s="16">
        <f t="shared" ref="D106:P106" si="37">SUM(D10:D105)</f>
        <v>1980</v>
      </c>
      <c r="E106" s="16">
        <f t="shared" si="37"/>
        <v>497</v>
      </c>
      <c r="F106" s="16">
        <f t="shared" si="37"/>
        <v>792</v>
      </c>
      <c r="G106" s="16">
        <f t="shared" si="37"/>
        <v>87</v>
      </c>
      <c r="H106" s="16">
        <f t="shared" si="37"/>
        <v>15</v>
      </c>
      <c r="I106" s="16">
        <f t="shared" si="37"/>
        <v>416</v>
      </c>
      <c r="J106" s="16">
        <f t="shared" si="37"/>
        <v>199</v>
      </c>
      <c r="K106" s="16">
        <f t="shared" si="37"/>
        <v>9</v>
      </c>
      <c r="L106" s="16">
        <f t="shared" si="37"/>
        <v>49</v>
      </c>
      <c r="M106" s="16">
        <f t="shared" si="37"/>
        <v>2618</v>
      </c>
      <c r="N106" s="16">
        <f t="shared" si="37"/>
        <v>20</v>
      </c>
      <c r="O106" s="16">
        <f t="shared" si="37"/>
        <v>6490</v>
      </c>
      <c r="P106" s="16">
        <f t="shared" si="37"/>
        <v>9108</v>
      </c>
      <c r="R106" s="19"/>
      <c r="S106" s="19"/>
      <c r="T106"/>
    </row>
    <row r="107" spans="2:20" ht="23.1" customHeight="1" x14ac:dyDescent="0.25">
      <c r="B107" s="52" t="s">
        <v>93</v>
      </c>
      <c r="C107" s="42">
        <f t="shared" ref="C107:N107" si="38">C106/$P$106</f>
        <v>0.26635924462011418</v>
      </c>
      <c r="D107" s="42">
        <f t="shared" si="38"/>
        <v>0.21739130434782608</v>
      </c>
      <c r="E107" s="42">
        <f t="shared" si="38"/>
        <v>5.456741326306544E-2</v>
      </c>
      <c r="F107" s="42">
        <f t="shared" si="38"/>
        <v>8.6956521739130432E-2</v>
      </c>
      <c r="G107" s="42">
        <f t="shared" si="38"/>
        <v>9.5520421607378121E-3</v>
      </c>
      <c r="H107" s="42">
        <f t="shared" si="38"/>
        <v>1.6469038208168643E-3</v>
      </c>
      <c r="I107" s="42">
        <f t="shared" si="38"/>
        <v>4.5674132630654368E-2</v>
      </c>
      <c r="J107" s="42">
        <f t="shared" si="38"/>
        <v>2.1848924022837068E-2</v>
      </c>
      <c r="K107" s="42">
        <f t="shared" si="38"/>
        <v>9.8814229249011851E-4</v>
      </c>
      <c r="L107" s="42">
        <f t="shared" si="38"/>
        <v>5.379885814668423E-3</v>
      </c>
      <c r="M107" s="42">
        <f t="shared" si="38"/>
        <v>0.28743961352657005</v>
      </c>
      <c r="N107" s="42">
        <f t="shared" si="38"/>
        <v>2.1958717610891525E-3</v>
      </c>
      <c r="R107" s="19"/>
      <c r="S107" s="19"/>
      <c r="T107"/>
    </row>
    <row r="108" spans="2:20" ht="23.1" customHeight="1" x14ac:dyDescent="0.25">
      <c r="B108" s="53" t="s">
        <v>94</v>
      </c>
      <c r="C108" s="43">
        <f>C106/$O$106</f>
        <v>0.37380585516178738</v>
      </c>
      <c r="D108" s="43">
        <f t="shared" ref="D108:N108" si="39">D106/$O$106</f>
        <v>0.30508474576271188</v>
      </c>
      <c r="E108" s="43">
        <f t="shared" si="39"/>
        <v>7.6579352850539295E-2</v>
      </c>
      <c r="F108" s="43">
        <f t="shared" si="39"/>
        <v>0.12203389830508475</v>
      </c>
      <c r="G108" s="43">
        <f t="shared" si="39"/>
        <v>1.3405238828967643E-2</v>
      </c>
      <c r="H108" s="43">
        <f t="shared" si="39"/>
        <v>2.3112480739599386E-3</v>
      </c>
      <c r="I108" s="43">
        <f t="shared" si="39"/>
        <v>6.4098613251155623E-2</v>
      </c>
      <c r="J108" s="43">
        <f t="shared" si="39"/>
        <v>3.066255778120185E-2</v>
      </c>
      <c r="K108" s="43">
        <f t="shared" si="39"/>
        <v>1.386748844375963E-3</v>
      </c>
      <c r="L108" s="43">
        <f t="shared" si="39"/>
        <v>7.5500770416024651E-3</v>
      </c>
      <c r="M108" s="43"/>
      <c r="N108" s="43">
        <f t="shared" si="39"/>
        <v>3.0816640986132513E-3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19"/>
      <c r="T121" s="19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7" customFormat="1" ht="23.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19"/>
      <c r="T122" s="19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7" customFormat="1" ht="23.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19"/>
      <c r="T123" s="19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7" customFormat="1" ht="23.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19"/>
      <c r="T124" s="19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7" customFormat="1" ht="23.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s="19"/>
      <c r="T125" s="19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zoomScale="60" workbookViewId="0">
      <selection activeCell="T5" sqref="T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8" t="s">
        <v>182</v>
      </c>
      <c r="D3" s="68"/>
      <c r="E3" s="68"/>
      <c r="F3" s="68"/>
      <c r="G3" s="68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183</v>
      </c>
      <c r="F5" s="40" t="s">
        <v>1</v>
      </c>
      <c r="G5" s="66" t="s">
        <v>184</v>
      </c>
      <c r="H5" s="67"/>
      <c r="I5" s="14"/>
      <c r="J5" s="2" t="s">
        <v>5</v>
      </c>
      <c r="K5" s="66" t="s">
        <v>185</v>
      </c>
      <c r="L5" s="6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179</v>
      </c>
      <c r="E6" s="67"/>
      <c r="F6" s="2" t="s">
        <v>186</v>
      </c>
      <c r="G6" s="66" t="s">
        <v>168</v>
      </c>
      <c r="H6" s="67"/>
      <c r="J6" s="2" t="s">
        <v>21</v>
      </c>
      <c r="K6" s="66" t="s">
        <v>169</v>
      </c>
      <c r="L6" s="6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10</v>
      </c>
      <c r="D10" s="49">
        <v>3</v>
      </c>
      <c r="E10" s="49">
        <v>2</v>
      </c>
      <c r="F10" s="49">
        <v>7</v>
      </c>
      <c r="G10" s="49">
        <v>0</v>
      </c>
      <c r="H10" s="49">
        <v>0</v>
      </c>
      <c r="I10" s="49">
        <v>2</v>
      </c>
      <c r="J10" s="49">
        <v>0</v>
      </c>
      <c r="K10" s="49">
        <v>0</v>
      </c>
      <c r="L10" s="49">
        <v>0</v>
      </c>
      <c r="M10" s="49">
        <v>16</v>
      </c>
      <c r="N10" s="49">
        <v>0</v>
      </c>
      <c r="O10" s="17">
        <f t="shared" ref="O10:O57" si="0">SUM(C10:L10,N10)</f>
        <v>24</v>
      </c>
      <c r="P10" s="17">
        <f t="shared" ref="P10:P57" si="1">SUM(C10:N10)</f>
        <v>40</v>
      </c>
      <c r="R10" s="1" t="s">
        <v>6</v>
      </c>
      <c r="S10" s="17">
        <f t="shared" ref="S10:AF10" si="2">SUM(C10:C13)</f>
        <v>65</v>
      </c>
      <c r="T10" s="17">
        <f t="shared" si="2"/>
        <v>23</v>
      </c>
      <c r="U10" s="17">
        <f t="shared" si="2"/>
        <v>6</v>
      </c>
      <c r="V10" s="17">
        <f t="shared" si="2"/>
        <v>51</v>
      </c>
      <c r="W10" s="17">
        <f t="shared" si="2"/>
        <v>2</v>
      </c>
      <c r="X10" s="17">
        <f t="shared" si="2"/>
        <v>1</v>
      </c>
      <c r="Y10" s="17">
        <f t="shared" si="2"/>
        <v>9</v>
      </c>
      <c r="Z10" s="17">
        <f t="shared" si="2"/>
        <v>1</v>
      </c>
      <c r="AA10" s="17">
        <f t="shared" si="2"/>
        <v>2</v>
      </c>
      <c r="AB10" s="17">
        <f t="shared" si="2"/>
        <v>0</v>
      </c>
      <c r="AC10" s="17">
        <f t="shared" si="2"/>
        <v>113</v>
      </c>
      <c r="AD10" s="17">
        <f t="shared" si="2"/>
        <v>0</v>
      </c>
      <c r="AE10" s="30">
        <f t="shared" si="2"/>
        <v>160</v>
      </c>
      <c r="AF10" s="30">
        <f t="shared" si="2"/>
        <v>273</v>
      </c>
    </row>
    <row r="11" spans="2:32" s="6" customFormat="1" ht="23.1" customHeight="1" x14ac:dyDescent="0.25">
      <c r="B11" s="22" t="s">
        <v>38</v>
      </c>
      <c r="C11" s="49">
        <v>13</v>
      </c>
      <c r="D11" s="49">
        <v>5</v>
      </c>
      <c r="E11" s="49">
        <v>2</v>
      </c>
      <c r="F11" s="49">
        <v>16</v>
      </c>
      <c r="G11" s="49">
        <v>2</v>
      </c>
      <c r="H11" s="49">
        <v>0</v>
      </c>
      <c r="I11" s="49">
        <v>2</v>
      </c>
      <c r="J11" s="49">
        <v>1</v>
      </c>
      <c r="K11" s="49">
        <v>1</v>
      </c>
      <c r="L11" s="49">
        <v>0</v>
      </c>
      <c r="M11" s="49">
        <v>31</v>
      </c>
      <c r="N11" s="49">
        <v>0</v>
      </c>
      <c r="O11" s="17">
        <f t="shared" si="0"/>
        <v>42</v>
      </c>
      <c r="P11" s="17">
        <f t="shared" si="1"/>
        <v>73</v>
      </c>
      <c r="R11" s="1" t="s">
        <v>7</v>
      </c>
      <c r="S11" s="17">
        <f t="shared" ref="S11:AF11" si="3">SUM(C14:C17)</f>
        <v>106</v>
      </c>
      <c r="T11" s="17">
        <f t="shared" si="3"/>
        <v>31</v>
      </c>
      <c r="U11" s="17">
        <f t="shared" si="3"/>
        <v>12</v>
      </c>
      <c r="V11" s="17">
        <f t="shared" si="3"/>
        <v>49</v>
      </c>
      <c r="W11" s="17">
        <f t="shared" si="3"/>
        <v>2</v>
      </c>
      <c r="X11" s="17">
        <f t="shared" si="3"/>
        <v>7</v>
      </c>
      <c r="Y11" s="17">
        <f t="shared" si="3"/>
        <v>7</v>
      </c>
      <c r="Z11" s="17">
        <f t="shared" si="3"/>
        <v>3</v>
      </c>
      <c r="AA11" s="17">
        <f t="shared" si="3"/>
        <v>1</v>
      </c>
      <c r="AB11" s="17">
        <f t="shared" si="3"/>
        <v>0</v>
      </c>
      <c r="AC11" s="17">
        <f t="shared" si="3"/>
        <v>132</v>
      </c>
      <c r="AD11" s="17">
        <f t="shared" si="3"/>
        <v>0</v>
      </c>
      <c r="AE11" s="30">
        <f t="shared" si="3"/>
        <v>218</v>
      </c>
      <c r="AF11" s="30">
        <f t="shared" si="3"/>
        <v>350</v>
      </c>
    </row>
    <row r="12" spans="2:32" ht="23.1" customHeight="1" x14ac:dyDescent="0.25">
      <c r="B12" s="22" t="s">
        <v>39</v>
      </c>
      <c r="C12" s="49">
        <v>23</v>
      </c>
      <c r="D12" s="49">
        <v>6</v>
      </c>
      <c r="E12" s="49">
        <v>2</v>
      </c>
      <c r="F12" s="49">
        <v>21</v>
      </c>
      <c r="G12" s="49">
        <v>0</v>
      </c>
      <c r="H12" s="49">
        <v>1</v>
      </c>
      <c r="I12" s="49">
        <v>3</v>
      </c>
      <c r="J12" s="49">
        <v>0</v>
      </c>
      <c r="K12" s="49">
        <v>1</v>
      </c>
      <c r="L12" s="49">
        <v>0</v>
      </c>
      <c r="M12" s="49">
        <v>45</v>
      </c>
      <c r="N12" s="49">
        <v>0</v>
      </c>
      <c r="O12" s="17">
        <f t="shared" si="0"/>
        <v>57</v>
      </c>
      <c r="P12" s="17">
        <f t="shared" si="1"/>
        <v>102</v>
      </c>
      <c r="R12" s="1" t="s">
        <v>8</v>
      </c>
      <c r="S12" s="17">
        <f t="shared" ref="S12:AF12" si="4">SUM(C18:C21)</f>
        <v>51</v>
      </c>
      <c r="T12" s="17">
        <f t="shared" si="4"/>
        <v>117</v>
      </c>
      <c r="U12" s="17">
        <f t="shared" si="4"/>
        <v>7</v>
      </c>
      <c r="V12" s="17">
        <f t="shared" si="4"/>
        <v>59</v>
      </c>
      <c r="W12" s="17">
        <f t="shared" si="4"/>
        <v>4</v>
      </c>
      <c r="X12" s="17">
        <f t="shared" si="4"/>
        <v>1</v>
      </c>
      <c r="Y12" s="17">
        <f t="shared" si="4"/>
        <v>20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179</v>
      </c>
      <c r="AD12" s="17">
        <f t="shared" si="4"/>
        <v>0</v>
      </c>
      <c r="AE12" s="30">
        <f t="shared" si="4"/>
        <v>259</v>
      </c>
      <c r="AF12" s="30">
        <f t="shared" si="4"/>
        <v>438</v>
      </c>
    </row>
    <row r="13" spans="2:32" ht="23.1" customHeight="1" x14ac:dyDescent="0.25">
      <c r="B13" s="22" t="s">
        <v>40</v>
      </c>
      <c r="C13" s="49">
        <v>19</v>
      </c>
      <c r="D13" s="49">
        <v>9</v>
      </c>
      <c r="E13" s="49">
        <v>0</v>
      </c>
      <c r="F13" s="49">
        <v>7</v>
      </c>
      <c r="G13" s="49">
        <v>0</v>
      </c>
      <c r="H13" s="49">
        <v>0</v>
      </c>
      <c r="I13" s="49">
        <v>2</v>
      </c>
      <c r="J13" s="49">
        <v>0</v>
      </c>
      <c r="K13" s="49">
        <v>0</v>
      </c>
      <c r="L13" s="49">
        <v>0</v>
      </c>
      <c r="M13" s="49">
        <v>21</v>
      </c>
      <c r="N13" s="49">
        <v>0</v>
      </c>
      <c r="O13" s="17">
        <f t="shared" si="0"/>
        <v>37</v>
      </c>
      <c r="P13" s="17">
        <f t="shared" si="1"/>
        <v>58</v>
      </c>
      <c r="R13" s="1" t="s">
        <v>9</v>
      </c>
      <c r="S13" s="17">
        <f t="shared" ref="S13:AF13" si="5">SUM(C22:C25)</f>
        <v>128</v>
      </c>
      <c r="T13" s="17">
        <f t="shared" si="5"/>
        <v>43</v>
      </c>
      <c r="U13" s="17">
        <f t="shared" si="5"/>
        <v>15</v>
      </c>
      <c r="V13" s="17">
        <f t="shared" si="5"/>
        <v>33</v>
      </c>
      <c r="W13" s="17">
        <f t="shared" si="5"/>
        <v>0</v>
      </c>
      <c r="X13" s="17">
        <f t="shared" si="5"/>
        <v>0</v>
      </c>
      <c r="Y13" s="17">
        <f t="shared" si="5"/>
        <v>20</v>
      </c>
      <c r="Z13" s="17">
        <f t="shared" si="5"/>
        <v>3</v>
      </c>
      <c r="AA13" s="17">
        <f t="shared" si="5"/>
        <v>7</v>
      </c>
      <c r="AB13" s="17">
        <f t="shared" si="5"/>
        <v>3</v>
      </c>
      <c r="AC13" s="17">
        <f t="shared" si="5"/>
        <v>132</v>
      </c>
      <c r="AD13" s="17">
        <f t="shared" si="5"/>
        <v>0</v>
      </c>
      <c r="AE13" s="30">
        <f t="shared" si="5"/>
        <v>252</v>
      </c>
      <c r="AF13" s="30">
        <f t="shared" si="5"/>
        <v>384</v>
      </c>
    </row>
    <row r="14" spans="2:32" ht="23.1" customHeight="1" x14ac:dyDescent="0.25">
      <c r="B14" s="22" t="s">
        <v>41</v>
      </c>
      <c r="C14" s="49">
        <v>18</v>
      </c>
      <c r="D14" s="49">
        <v>4</v>
      </c>
      <c r="E14" s="49">
        <v>3</v>
      </c>
      <c r="F14" s="49">
        <v>17</v>
      </c>
      <c r="G14" s="49">
        <v>1</v>
      </c>
      <c r="H14" s="49">
        <v>1</v>
      </c>
      <c r="I14" s="49">
        <v>4</v>
      </c>
      <c r="J14" s="49">
        <v>1</v>
      </c>
      <c r="K14" s="49">
        <v>0</v>
      </c>
      <c r="L14" s="49">
        <v>0</v>
      </c>
      <c r="M14" s="49">
        <v>28</v>
      </c>
      <c r="N14" s="49">
        <v>0</v>
      </c>
      <c r="O14" s="17">
        <f t="shared" si="0"/>
        <v>49</v>
      </c>
      <c r="P14" s="17">
        <f t="shared" si="1"/>
        <v>77</v>
      </c>
      <c r="R14" s="1" t="s">
        <v>10</v>
      </c>
      <c r="S14" s="17">
        <f t="shared" ref="S14:AF14" si="6">SUM(C26:C29)</f>
        <v>171</v>
      </c>
      <c r="T14" s="17">
        <f t="shared" si="6"/>
        <v>67</v>
      </c>
      <c r="U14" s="17">
        <f t="shared" si="6"/>
        <v>24</v>
      </c>
      <c r="V14" s="17">
        <f t="shared" si="6"/>
        <v>46</v>
      </c>
      <c r="W14" s="17">
        <f t="shared" si="6"/>
        <v>1</v>
      </c>
      <c r="X14" s="17">
        <f t="shared" si="6"/>
        <v>0</v>
      </c>
      <c r="Y14" s="17">
        <f t="shared" si="6"/>
        <v>25</v>
      </c>
      <c r="Z14" s="17">
        <f t="shared" si="6"/>
        <v>3</v>
      </c>
      <c r="AA14" s="17">
        <f t="shared" si="6"/>
        <v>4</v>
      </c>
      <c r="AB14" s="17">
        <f t="shared" si="6"/>
        <v>1</v>
      </c>
      <c r="AC14" s="17">
        <f t="shared" si="6"/>
        <v>122</v>
      </c>
      <c r="AD14" s="17">
        <f t="shared" si="6"/>
        <v>0</v>
      </c>
      <c r="AE14" s="30">
        <f t="shared" si="6"/>
        <v>342</v>
      </c>
      <c r="AF14" s="30">
        <f t="shared" si="6"/>
        <v>464</v>
      </c>
    </row>
    <row r="15" spans="2:32" ht="23.1" customHeight="1" x14ac:dyDescent="0.25">
      <c r="B15" s="22" t="s">
        <v>42</v>
      </c>
      <c r="C15" s="49">
        <v>31</v>
      </c>
      <c r="D15" s="49">
        <v>7</v>
      </c>
      <c r="E15" s="49">
        <v>4</v>
      </c>
      <c r="F15" s="49">
        <v>12</v>
      </c>
      <c r="G15" s="49">
        <v>0</v>
      </c>
      <c r="H15" s="49">
        <v>1</v>
      </c>
      <c r="I15" s="49">
        <v>1</v>
      </c>
      <c r="J15" s="49">
        <v>2</v>
      </c>
      <c r="K15" s="49">
        <v>0</v>
      </c>
      <c r="L15" s="49">
        <v>0</v>
      </c>
      <c r="M15" s="49">
        <v>39</v>
      </c>
      <c r="N15" s="49">
        <v>0</v>
      </c>
      <c r="O15" s="17">
        <f t="shared" si="0"/>
        <v>58</v>
      </c>
      <c r="P15" s="17">
        <f t="shared" si="1"/>
        <v>97</v>
      </c>
      <c r="R15" s="1" t="s">
        <v>11</v>
      </c>
      <c r="S15" s="17">
        <f t="shared" ref="S15:AF15" si="7">SUM(C30:C33)</f>
        <v>100</v>
      </c>
      <c r="T15" s="17">
        <f t="shared" si="7"/>
        <v>43</v>
      </c>
      <c r="U15" s="17">
        <f t="shared" si="7"/>
        <v>20</v>
      </c>
      <c r="V15" s="17">
        <f t="shared" si="7"/>
        <v>17</v>
      </c>
      <c r="W15" s="17">
        <f t="shared" si="7"/>
        <v>0</v>
      </c>
      <c r="X15" s="17">
        <f t="shared" si="7"/>
        <v>9</v>
      </c>
      <c r="Y15" s="17">
        <f t="shared" si="7"/>
        <v>9</v>
      </c>
      <c r="Z15" s="17">
        <f t="shared" si="7"/>
        <v>3</v>
      </c>
      <c r="AA15" s="17">
        <f t="shared" si="7"/>
        <v>5</v>
      </c>
      <c r="AB15" s="17">
        <f t="shared" si="7"/>
        <v>20</v>
      </c>
      <c r="AC15" s="17">
        <f t="shared" si="7"/>
        <v>6</v>
      </c>
      <c r="AD15" s="17">
        <f t="shared" si="7"/>
        <v>0</v>
      </c>
      <c r="AE15" s="30">
        <f t="shared" si="7"/>
        <v>226</v>
      </c>
      <c r="AF15" s="30">
        <f t="shared" si="7"/>
        <v>232</v>
      </c>
    </row>
    <row r="16" spans="2:32" ht="23.1" customHeight="1" x14ac:dyDescent="0.25">
      <c r="B16" s="22" t="s">
        <v>43</v>
      </c>
      <c r="C16" s="49">
        <v>27</v>
      </c>
      <c r="D16" s="49">
        <v>10</v>
      </c>
      <c r="E16" s="49">
        <v>4</v>
      </c>
      <c r="F16" s="49">
        <v>9</v>
      </c>
      <c r="G16" s="49">
        <v>0</v>
      </c>
      <c r="H16" s="49">
        <v>2</v>
      </c>
      <c r="I16" s="49">
        <v>1</v>
      </c>
      <c r="J16" s="49">
        <v>0</v>
      </c>
      <c r="K16" s="49">
        <v>0</v>
      </c>
      <c r="L16" s="49">
        <v>0</v>
      </c>
      <c r="M16" s="49">
        <v>37</v>
      </c>
      <c r="N16" s="49">
        <v>0</v>
      </c>
      <c r="O16" s="17">
        <f t="shared" si="0"/>
        <v>53</v>
      </c>
      <c r="P16" s="17">
        <f t="shared" si="1"/>
        <v>90</v>
      </c>
      <c r="R16" s="1" t="s">
        <v>12</v>
      </c>
      <c r="S16" s="17">
        <f t="shared" ref="S16:AF16" si="8">SUM(C34:C37)</f>
        <v>129</v>
      </c>
      <c r="T16" s="17">
        <f t="shared" si="8"/>
        <v>91</v>
      </c>
      <c r="U16" s="17">
        <f t="shared" si="8"/>
        <v>27</v>
      </c>
      <c r="V16" s="17">
        <f t="shared" si="8"/>
        <v>45</v>
      </c>
      <c r="W16" s="17">
        <f t="shared" si="8"/>
        <v>1</v>
      </c>
      <c r="X16" s="17">
        <f t="shared" si="8"/>
        <v>1</v>
      </c>
      <c r="Y16" s="17">
        <f t="shared" si="8"/>
        <v>19</v>
      </c>
      <c r="Z16" s="17">
        <f t="shared" si="8"/>
        <v>1</v>
      </c>
      <c r="AA16" s="17">
        <f t="shared" si="8"/>
        <v>0</v>
      </c>
      <c r="AB16" s="17">
        <f t="shared" si="8"/>
        <v>2</v>
      </c>
      <c r="AC16" s="17">
        <f t="shared" si="8"/>
        <v>88</v>
      </c>
      <c r="AD16" s="17">
        <f t="shared" si="8"/>
        <v>0</v>
      </c>
      <c r="AE16" s="30">
        <f t="shared" si="8"/>
        <v>316</v>
      </c>
      <c r="AF16" s="30">
        <f t="shared" si="8"/>
        <v>404</v>
      </c>
    </row>
    <row r="17" spans="2:32" ht="23.1" customHeight="1" x14ac:dyDescent="0.25">
      <c r="B17" s="22" t="s">
        <v>44</v>
      </c>
      <c r="C17" s="49">
        <v>30</v>
      </c>
      <c r="D17" s="49">
        <v>10</v>
      </c>
      <c r="E17" s="49">
        <v>1</v>
      </c>
      <c r="F17" s="49">
        <v>11</v>
      </c>
      <c r="G17" s="49">
        <v>1</v>
      </c>
      <c r="H17" s="49">
        <v>3</v>
      </c>
      <c r="I17" s="49">
        <v>1</v>
      </c>
      <c r="J17" s="49">
        <v>0</v>
      </c>
      <c r="K17" s="49">
        <v>1</v>
      </c>
      <c r="L17" s="49">
        <v>0</v>
      </c>
      <c r="M17" s="49">
        <v>28</v>
      </c>
      <c r="N17" s="49">
        <v>0</v>
      </c>
      <c r="O17" s="17">
        <f t="shared" si="0"/>
        <v>58</v>
      </c>
      <c r="P17" s="17">
        <f t="shared" si="1"/>
        <v>86</v>
      </c>
      <c r="R17" s="1" t="s">
        <v>13</v>
      </c>
      <c r="S17" s="17">
        <f t="shared" ref="S17:AF17" si="9">SUM(C38:C41)</f>
        <v>97</v>
      </c>
      <c r="T17" s="17">
        <f t="shared" si="9"/>
        <v>185</v>
      </c>
      <c r="U17" s="17">
        <f t="shared" si="9"/>
        <v>32</v>
      </c>
      <c r="V17" s="17">
        <f t="shared" si="9"/>
        <v>60</v>
      </c>
      <c r="W17" s="17">
        <f t="shared" si="9"/>
        <v>0</v>
      </c>
      <c r="X17" s="17">
        <f t="shared" si="9"/>
        <v>2</v>
      </c>
      <c r="Y17" s="17">
        <f t="shared" si="9"/>
        <v>25</v>
      </c>
      <c r="Z17" s="17">
        <f t="shared" si="9"/>
        <v>1</v>
      </c>
      <c r="AA17" s="17">
        <f t="shared" si="9"/>
        <v>3</v>
      </c>
      <c r="AB17" s="17">
        <f t="shared" si="9"/>
        <v>0</v>
      </c>
      <c r="AC17" s="17">
        <f t="shared" si="9"/>
        <v>150</v>
      </c>
      <c r="AD17" s="17">
        <f t="shared" si="9"/>
        <v>0</v>
      </c>
      <c r="AE17" s="30">
        <f t="shared" si="9"/>
        <v>405</v>
      </c>
      <c r="AF17" s="30">
        <f t="shared" si="9"/>
        <v>555</v>
      </c>
    </row>
    <row r="18" spans="2:32" ht="23.1" customHeight="1" x14ac:dyDescent="0.25">
      <c r="B18" s="22" t="s">
        <v>45</v>
      </c>
      <c r="C18" s="49">
        <v>22</v>
      </c>
      <c r="D18" s="49">
        <v>22</v>
      </c>
      <c r="E18" s="49">
        <v>2</v>
      </c>
      <c r="F18" s="49">
        <v>20</v>
      </c>
      <c r="G18" s="49">
        <v>2</v>
      </c>
      <c r="H18" s="49">
        <v>0</v>
      </c>
      <c r="I18" s="49">
        <v>3</v>
      </c>
      <c r="J18" s="49">
        <v>0</v>
      </c>
      <c r="K18" s="49">
        <v>0</v>
      </c>
      <c r="L18" s="49">
        <v>0</v>
      </c>
      <c r="M18" s="49">
        <v>42</v>
      </c>
      <c r="N18" s="49">
        <v>0</v>
      </c>
      <c r="O18" s="17">
        <f t="shared" si="0"/>
        <v>71</v>
      </c>
      <c r="P18" s="17">
        <f t="shared" si="1"/>
        <v>113</v>
      </c>
      <c r="R18" s="1" t="s">
        <v>14</v>
      </c>
      <c r="S18" s="17">
        <f t="shared" ref="S18:AF18" si="10">SUM(C42:C45)</f>
        <v>155</v>
      </c>
      <c r="T18" s="17">
        <f t="shared" si="10"/>
        <v>84</v>
      </c>
      <c r="U18" s="17">
        <f t="shared" si="10"/>
        <v>22</v>
      </c>
      <c r="V18" s="17">
        <f t="shared" si="10"/>
        <v>39</v>
      </c>
      <c r="W18" s="17">
        <f t="shared" si="10"/>
        <v>1</v>
      </c>
      <c r="X18" s="17">
        <f t="shared" si="10"/>
        <v>0</v>
      </c>
      <c r="Y18" s="17">
        <f t="shared" si="10"/>
        <v>21</v>
      </c>
      <c r="Z18" s="17">
        <f t="shared" si="10"/>
        <v>6</v>
      </c>
      <c r="AA18" s="17">
        <f t="shared" si="10"/>
        <v>1</v>
      </c>
      <c r="AB18" s="17">
        <f t="shared" si="10"/>
        <v>1</v>
      </c>
      <c r="AC18" s="17">
        <f t="shared" si="10"/>
        <v>137</v>
      </c>
      <c r="AD18" s="17">
        <f t="shared" si="10"/>
        <v>0</v>
      </c>
      <c r="AE18" s="30">
        <f t="shared" si="10"/>
        <v>330</v>
      </c>
      <c r="AF18" s="30">
        <f t="shared" si="10"/>
        <v>467</v>
      </c>
    </row>
    <row r="19" spans="2:32" ht="23.1" customHeight="1" x14ac:dyDescent="0.25">
      <c r="B19" s="22" t="s">
        <v>46</v>
      </c>
      <c r="C19" s="49">
        <v>16</v>
      </c>
      <c r="D19" s="49">
        <v>32</v>
      </c>
      <c r="E19" s="49">
        <v>2</v>
      </c>
      <c r="F19" s="49">
        <v>14</v>
      </c>
      <c r="G19" s="49">
        <v>2</v>
      </c>
      <c r="H19" s="49">
        <v>0</v>
      </c>
      <c r="I19" s="49">
        <v>6</v>
      </c>
      <c r="J19" s="49">
        <v>0</v>
      </c>
      <c r="K19" s="49">
        <v>0</v>
      </c>
      <c r="L19" s="49">
        <v>0</v>
      </c>
      <c r="M19" s="49">
        <v>46</v>
      </c>
      <c r="N19" s="49">
        <v>0</v>
      </c>
      <c r="O19" s="17">
        <f t="shared" si="0"/>
        <v>72</v>
      </c>
      <c r="P19" s="17">
        <f t="shared" si="1"/>
        <v>118</v>
      </c>
      <c r="R19" s="1" t="s">
        <v>15</v>
      </c>
      <c r="S19" s="17">
        <f t="shared" ref="S19:AF19" si="11">SUM(C46:C49)</f>
        <v>178</v>
      </c>
      <c r="T19" s="17">
        <f t="shared" si="11"/>
        <v>99</v>
      </c>
      <c r="U19" s="17">
        <f t="shared" si="11"/>
        <v>34</v>
      </c>
      <c r="V19" s="17">
        <f t="shared" si="11"/>
        <v>38</v>
      </c>
      <c r="W19" s="17">
        <f t="shared" si="11"/>
        <v>0</v>
      </c>
      <c r="X19" s="17">
        <f t="shared" si="11"/>
        <v>0</v>
      </c>
      <c r="Y19" s="17">
        <f t="shared" si="11"/>
        <v>17</v>
      </c>
      <c r="Z19" s="17">
        <f t="shared" si="11"/>
        <v>4</v>
      </c>
      <c r="AA19" s="17">
        <f t="shared" si="11"/>
        <v>3</v>
      </c>
      <c r="AB19" s="17">
        <f t="shared" si="11"/>
        <v>0</v>
      </c>
      <c r="AC19" s="17">
        <f t="shared" si="11"/>
        <v>127</v>
      </c>
      <c r="AD19" s="17">
        <f t="shared" si="11"/>
        <v>0</v>
      </c>
      <c r="AE19" s="30">
        <f t="shared" si="11"/>
        <v>373</v>
      </c>
      <c r="AF19" s="30">
        <f t="shared" si="11"/>
        <v>500</v>
      </c>
    </row>
    <row r="20" spans="2:32" ht="23.1" customHeight="1" x14ac:dyDescent="0.25">
      <c r="B20" s="22" t="s">
        <v>47</v>
      </c>
      <c r="C20" s="49">
        <v>8</v>
      </c>
      <c r="D20" s="49">
        <v>31</v>
      </c>
      <c r="E20" s="49">
        <v>2</v>
      </c>
      <c r="F20" s="49">
        <v>13</v>
      </c>
      <c r="G20" s="49">
        <v>0</v>
      </c>
      <c r="H20" s="49">
        <v>0</v>
      </c>
      <c r="I20" s="49">
        <v>5</v>
      </c>
      <c r="J20" s="49">
        <v>0</v>
      </c>
      <c r="K20" s="49">
        <v>0</v>
      </c>
      <c r="L20" s="49">
        <v>0</v>
      </c>
      <c r="M20" s="49">
        <v>52</v>
      </c>
      <c r="N20" s="49">
        <v>0</v>
      </c>
      <c r="O20" s="17">
        <f t="shared" si="0"/>
        <v>59</v>
      </c>
      <c r="P20" s="17">
        <f t="shared" si="1"/>
        <v>111</v>
      </c>
      <c r="R20" s="1" t="s">
        <v>16</v>
      </c>
      <c r="S20" s="17">
        <f t="shared" ref="S20:AF20" si="12">SUM(C50:C53)</f>
        <v>201</v>
      </c>
      <c r="T20" s="17">
        <f t="shared" si="12"/>
        <v>91</v>
      </c>
      <c r="U20" s="17">
        <f t="shared" si="12"/>
        <v>31</v>
      </c>
      <c r="V20" s="17">
        <f t="shared" si="12"/>
        <v>48</v>
      </c>
      <c r="W20" s="17">
        <f t="shared" si="12"/>
        <v>0</v>
      </c>
      <c r="X20" s="17">
        <f t="shared" si="12"/>
        <v>0</v>
      </c>
      <c r="Y20" s="17">
        <f t="shared" si="12"/>
        <v>23</v>
      </c>
      <c r="Z20" s="17">
        <f t="shared" si="12"/>
        <v>6</v>
      </c>
      <c r="AA20" s="17">
        <f t="shared" si="12"/>
        <v>2</v>
      </c>
      <c r="AB20" s="17">
        <f t="shared" si="12"/>
        <v>2</v>
      </c>
      <c r="AC20" s="17">
        <f t="shared" si="12"/>
        <v>120</v>
      </c>
      <c r="AD20" s="17">
        <f t="shared" si="12"/>
        <v>0</v>
      </c>
      <c r="AE20" s="30">
        <f t="shared" si="12"/>
        <v>404</v>
      </c>
      <c r="AF20" s="30">
        <f t="shared" si="12"/>
        <v>524</v>
      </c>
    </row>
    <row r="21" spans="2:32" ht="23.1" customHeight="1" x14ac:dyDescent="0.25">
      <c r="B21" s="22" t="s">
        <v>48</v>
      </c>
      <c r="C21" s="49">
        <v>5</v>
      </c>
      <c r="D21" s="49">
        <v>32</v>
      </c>
      <c r="E21" s="49">
        <v>1</v>
      </c>
      <c r="F21" s="49">
        <v>12</v>
      </c>
      <c r="G21" s="49">
        <v>0</v>
      </c>
      <c r="H21" s="49">
        <v>1</v>
      </c>
      <c r="I21" s="49">
        <v>6</v>
      </c>
      <c r="J21" s="49">
        <v>0</v>
      </c>
      <c r="K21" s="49">
        <v>0</v>
      </c>
      <c r="L21" s="49">
        <v>0</v>
      </c>
      <c r="M21" s="49">
        <v>39</v>
      </c>
      <c r="N21" s="49">
        <v>0</v>
      </c>
      <c r="O21" s="17">
        <f t="shared" si="0"/>
        <v>57</v>
      </c>
      <c r="P21" s="17">
        <f t="shared" si="1"/>
        <v>96</v>
      </c>
      <c r="R21" s="35" t="s">
        <v>20</v>
      </c>
      <c r="S21" s="33">
        <f t="shared" ref="S21:AF21" si="13">SUM(C54:C57)</f>
        <v>204</v>
      </c>
      <c r="T21" s="17">
        <f t="shared" si="13"/>
        <v>73</v>
      </c>
      <c r="U21" s="17">
        <f t="shared" si="13"/>
        <v>21</v>
      </c>
      <c r="V21" s="17">
        <f t="shared" si="13"/>
        <v>57</v>
      </c>
      <c r="W21" s="17">
        <f t="shared" si="13"/>
        <v>3</v>
      </c>
      <c r="X21" s="17">
        <f t="shared" si="13"/>
        <v>3</v>
      </c>
      <c r="Y21" s="17">
        <f t="shared" si="13"/>
        <v>12</v>
      </c>
      <c r="Z21" s="17">
        <f t="shared" si="13"/>
        <v>6</v>
      </c>
      <c r="AA21" s="17">
        <f t="shared" si="13"/>
        <v>1</v>
      </c>
      <c r="AB21" s="17">
        <f t="shared" si="13"/>
        <v>4</v>
      </c>
      <c r="AC21" s="17">
        <f t="shared" si="13"/>
        <v>129</v>
      </c>
      <c r="AD21" s="17">
        <f t="shared" si="13"/>
        <v>0</v>
      </c>
      <c r="AE21" s="30">
        <f t="shared" si="13"/>
        <v>384</v>
      </c>
      <c r="AF21" s="30">
        <f t="shared" si="13"/>
        <v>513</v>
      </c>
    </row>
    <row r="22" spans="2:32" ht="23.1" customHeight="1" x14ac:dyDescent="0.25">
      <c r="B22" s="22" t="s">
        <v>49</v>
      </c>
      <c r="C22" s="49">
        <v>26</v>
      </c>
      <c r="D22" s="49">
        <v>6</v>
      </c>
      <c r="E22" s="49">
        <v>5</v>
      </c>
      <c r="F22" s="49">
        <v>10</v>
      </c>
      <c r="G22" s="49">
        <v>0</v>
      </c>
      <c r="H22" s="49">
        <v>0</v>
      </c>
      <c r="I22" s="49">
        <v>4</v>
      </c>
      <c r="J22" s="49">
        <v>0</v>
      </c>
      <c r="K22" s="49">
        <v>2</v>
      </c>
      <c r="L22" s="49">
        <v>0</v>
      </c>
      <c r="M22" s="49">
        <v>28</v>
      </c>
      <c r="N22" s="49">
        <v>0</v>
      </c>
      <c r="O22" s="17">
        <f t="shared" si="0"/>
        <v>53</v>
      </c>
      <c r="P22" s="17">
        <f t="shared" si="1"/>
        <v>81</v>
      </c>
      <c r="R22" s="50" t="s">
        <v>90</v>
      </c>
      <c r="S22" s="51">
        <f>MAX(S10:S12)</f>
        <v>106</v>
      </c>
      <c r="T22" s="51">
        <f t="shared" ref="T22:AF22" si="14">MAX(T10:T12)</f>
        <v>117</v>
      </c>
      <c r="U22" s="51">
        <f t="shared" si="14"/>
        <v>12</v>
      </c>
      <c r="V22" s="51">
        <f t="shared" si="14"/>
        <v>59</v>
      </c>
      <c r="W22" s="51">
        <f t="shared" si="14"/>
        <v>4</v>
      </c>
      <c r="X22" s="51">
        <f t="shared" si="14"/>
        <v>7</v>
      </c>
      <c r="Y22" s="51">
        <f t="shared" si="14"/>
        <v>20</v>
      </c>
      <c r="Z22" s="51">
        <f t="shared" si="14"/>
        <v>3</v>
      </c>
      <c r="AA22" s="51">
        <f t="shared" si="14"/>
        <v>2</v>
      </c>
      <c r="AB22" s="51">
        <f t="shared" si="14"/>
        <v>0</v>
      </c>
      <c r="AC22" s="51">
        <f t="shared" si="14"/>
        <v>179</v>
      </c>
      <c r="AD22" s="51">
        <f t="shared" si="14"/>
        <v>0</v>
      </c>
      <c r="AE22" s="39">
        <f t="shared" si="14"/>
        <v>259</v>
      </c>
      <c r="AF22" s="39">
        <f t="shared" si="14"/>
        <v>438</v>
      </c>
    </row>
    <row r="23" spans="2:32" ht="23.1" customHeight="1" x14ac:dyDescent="0.25">
      <c r="B23" s="22" t="s">
        <v>50</v>
      </c>
      <c r="C23" s="49">
        <v>39</v>
      </c>
      <c r="D23" s="49">
        <v>20</v>
      </c>
      <c r="E23" s="49">
        <v>4</v>
      </c>
      <c r="F23" s="49">
        <v>8</v>
      </c>
      <c r="G23" s="49">
        <v>0</v>
      </c>
      <c r="H23" s="49">
        <v>0</v>
      </c>
      <c r="I23" s="49">
        <v>8</v>
      </c>
      <c r="J23" s="49">
        <v>0</v>
      </c>
      <c r="K23" s="49">
        <v>1</v>
      </c>
      <c r="L23" s="49">
        <v>1</v>
      </c>
      <c r="M23" s="49">
        <v>44</v>
      </c>
      <c r="N23" s="49">
        <v>0</v>
      </c>
      <c r="O23" s="17">
        <f t="shared" si="0"/>
        <v>81</v>
      </c>
      <c r="P23" s="17">
        <f t="shared" si="1"/>
        <v>125</v>
      </c>
      <c r="R23" s="50" t="s">
        <v>91</v>
      </c>
      <c r="S23" s="51">
        <f>MAX(S13:S18)</f>
        <v>171</v>
      </c>
      <c r="T23" s="51">
        <f t="shared" ref="T23:AF23" si="15">MAX(T13:T18)</f>
        <v>185</v>
      </c>
      <c r="U23" s="51">
        <f t="shared" si="15"/>
        <v>32</v>
      </c>
      <c r="V23" s="51">
        <f t="shared" si="15"/>
        <v>60</v>
      </c>
      <c r="W23" s="51">
        <f t="shared" si="15"/>
        <v>1</v>
      </c>
      <c r="X23" s="51">
        <f t="shared" si="15"/>
        <v>9</v>
      </c>
      <c r="Y23" s="51">
        <f t="shared" si="15"/>
        <v>25</v>
      </c>
      <c r="Z23" s="51">
        <f t="shared" si="15"/>
        <v>6</v>
      </c>
      <c r="AA23" s="51">
        <f t="shared" si="15"/>
        <v>7</v>
      </c>
      <c r="AB23" s="51">
        <f t="shared" si="15"/>
        <v>20</v>
      </c>
      <c r="AC23" s="51">
        <f t="shared" si="15"/>
        <v>150</v>
      </c>
      <c r="AD23" s="51">
        <f t="shared" si="15"/>
        <v>0</v>
      </c>
      <c r="AE23" s="39">
        <f t="shared" si="15"/>
        <v>405</v>
      </c>
      <c r="AF23" s="39">
        <f t="shared" si="15"/>
        <v>555</v>
      </c>
    </row>
    <row r="24" spans="2:32" ht="23.1" customHeight="1" x14ac:dyDescent="0.25">
      <c r="B24" s="22" t="s">
        <v>51</v>
      </c>
      <c r="C24" s="49">
        <v>26</v>
      </c>
      <c r="D24" s="49">
        <v>8</v>
      </c>
      <c r="E24" s="49">
        <v>3</v>
      </c>
      <c r="F24" s="49">
        <v>8</v>
      </c>
      <c r="G24" s="49">
        <v>0</v>
      </c>
      <c r="H24" s="49">
        <v>0</v>
      </c>
      <c r="I24" s="49">
        <v>6</v>
      </c>
      <c r="J24" s="49">
        <v>2</v>
      </c>
      <c r="K24" s="49">
        <v>1</v>
      </c>
      <c r="L24" s="49">
        <v>1</v>
      </c>
      <c r="M24" s="49">
        <v>27</v>
      </c>
      <c r="N24" s="49">
        <v>0</v>
      </c>
      <c r="O24" s="17">
        <f t="shared" si="0"/>
        <v>55</v>
      </c>
      <c r="P24" s="17">
        <f t="shared" si="1"/>
        <v>82</v>
      </c>
      <c r="R24" s="50" t="s">
        <v>92</v>
      </c>
      <c r="S24" s="51">
        <f>MAX(S19:S21)</f>
        <v>204</v>
      </c>
      <c r="T24" s="51">
        <f t="shared" ref="T24:AF24" si="16">MAX(T19:T21)</f>
        <v>99</v>
      </c>
      <c r="U24" s="51">
        <f t="shared" si="16"/>
        <v>34</v>
      </c>
      <c r="V24" s="51">
        <f t="shared" si="16"/>
        <v>57</v>
      </c>
      <c r="W24" s="51">
        <f t="shared" si="16"/>
        <v>3</v>
      </c>
      <c r="X24" s="51">
        <f t="shared" si="16"/>
        <v>3</v>
      </c>
      <c r="Y24" s="51">
        <f t="shared" si="16"/>
        <v>23</v>
      </c>
      <c r="Z24" s="51">
        <f t="shared" si="16"/>
        <v>6</v>
      </c>
      <c r="AA24" s="51">
        <f t="shared" si="16"/>
        <v>3</v>
      </c>
      <c r="AB24" s="51">
        <f t="shared" si="16"/>
        <v>4</v>
      </c>
      <c r="AC24" s="51">
        <f t="shared" si="16"/>
        <v>129</v>
      </c>
      <c r="AD24" s="51">
        <f t="shared" si="16"/>
        <v>0</v>
      </c>
      <c r="AE24" s="39">
        <f t="shared" si="16"/>
        <v>404</v>
      </c>
      <c r="AF24" s="39">
        <f t="shared" si="16"/>
        <v>524</v>
      </c>
    </row>
    <row r="25" spans="2:32" ht="23.1" customHeight="1" x14ac:dyDescent="0.25">
      <c r="B25" s="22" t="s">
        <v>52</v>
      </c>
      <c r="C25" s="49">
        <v>37</v>
      </c>
      <c r="D25" s="49">
        <v>9</v>
      </c>
      <c r="E25" s="49">
        <v>3</v>
      </c>
      <c r="F25" s="49">
        <v>7</v>
      </c>
      <c r="G25" s="49">
        <v>0</v>
      </c>
      <c r="H25" s="49">
        <v>0</v>
      </c>
      <c r="I25" s="49">
        <v>2</v>
      </c>
      <c r="J25" s="49">
        <v>1</v>
      </c>
      <c r="K25" s="49">
        <v>3</v>
      </c>
      <c r="L25" s="49">
        <v>1</v>
      </c>
      <c r="M25" s="49">
        <v>33</v>
      </c>
      <c r="N25" s="49">
        <v>0</v>
      </c>
      <c r="O25" s="17">
        <f t="shared" si="0"/>
        <v>63</v>
      </c>
      <c r="P25" s="17">
        <f t="shared" si="1"/>
        <v>96</v>
      </c>
      <c r="R25" s="36" t="s">
        <v>85</v>
      </c>
      <c r="S25" s="34">
        <f t="shared" ref="S25:AF25" si="17">SUM(S10:S12)</f>
        <v>222</v>
      </c>
      <c r="T25" s="16">
        <f t="shared" si="17"/>
        <v>171</v>
      </c>
      <c r="U25" s="16">
        <f t="shared" si="17"/>
        <v>25</v>
      </c>
      <c r="V25" s="16">
        <f t="shared" si="17"/>
        <v>159</v>
      </c>
      <c r="W25" s="16">
        <f t="shared" si="17"/>
        <v>8</v>
      </c>
      <c r="X25" s="16">
        <f t="shared" si="17"/>
        <v>9</v>
      </c>
      <c r="Y25" s="16">
        <f t="shared" si="17"/>
        <v>36</v>
      </c>
      <c r="Z25" s="16">
        <f t="shared" si="17"/>
        <v>4</v>
      </c>
      <c r="AA25" s="16">
        <f t="shared" si="17"/>
        <v>3</v>
      </c>
      <c r="AB25" s="16">
        <f t="shared" si="17"/>
        <v>0</v>
      </c>
      <c r="AC25" s="16">
        <f t="shared" si="17"/>
        <v>424</v>
      </c>
      <c r="AD25" s="16">
        <f t="shared" si="17"/>
        <v>0</v>
      </c>
      <c r="AE25" s="31">
        <f t="shared" si="17"/>
        <v>637</v>
      </c>
      <c r="AF25" s="31">
        <f t="shared" si="17"/>
        <v>1061</v>
      </c>
    </row>
    <row r="26" spans="2:32" ht="23.1" customHeight="1" x14ac:dyDescent="0.25">
      <c r="B26" s="22" t="s">
        <v>53</v>
      </c>
      <c r="C26" s="49">
        <v>45</v>
      </c>
      <c r="D26" s="49">
        <v>20</v>
      </c>
      <c r="E26" s="49">
        <v>4</v>
      </c>
      <c r="F26" s="49">
        <v>11</v>
      </c>
      <c r="G26" s="49">
        <v>0</v>
      </c>
      <c r="H26" s="49">
        <v>0</v>
      </c>
      <c r="I26" s="49">
        <v>8</v>
      </c>
      <c r="J26" s="49">
        <v>0</v>
      </c>
      <c r="K26" s="49">
        <v>0</v>
      </c>
      <c r="L26" s="49">
        <v>0</v>
      </c>
      <c r="M26" s="49">
        <v>29</v>
      </c>
      <c r="N26" s="49">
        <v>0</v>
      </c>
      <c r="O26" s="17">
        <f t="shared" si="0"/>
        <v>88</v>
      </c>
      <c r="P26" s="17">
        <f t="shared" si="1"/>
        <v>117</v>
      </c>
      <c r="R26" s="27" t="s">
        <v>86</v>
      </c>
      <c r="S26" s="16">
        <f t="shared" ref="S26:AF26" si="18">SUM(S13:S18)</f>
        <v>780</v>
      </c>
      <c r="T26" s="16">
        <f t="shared" si="18"/>
        <v>513</v>
      </c>
      <c r="U26" s="16">
        <f t="shared" si="18"/>
        <v>140</v>
      </c>
      <c r="V26" s="16">
        <f t="shared" si="18"/>
        <v>240</v>
      </c>
      <c r="W26" s="16">
        <f t="shared" si="18"/>
        <v>3</v>
      </c>
      <c r="X26" s="16">
        <f t="shared" si="18"/>
        <v>12</v>
      </c>
      <c r="Y26" s="16">
        <f t="shared" si="18"/>
        <v>119</v>
      </c>
      <c r="Z26" s="16">
        <f t="shared" si="18"/>
        <v>17</v>
      </c>
      <c r="AA26" s="16">
        <f t="shared" si="18"/>
        <v>20</v>
      </c>
      <c r="AB26" s="16">
        <f t="shared" si="18"/>
        <v>27</v>
      </c>
      <c r="AC26" s="16">
        <f t="shared" si="18"/>
        <v>635</v>
      </c>
      <c r="AD26" s="16">
        <f t="shared" si="18"/>
        <v>0</v>
      </c>
      <c r="AE26" s="31">
        <f t="shared" si="18"/>
        <v>1871</v>
      </c>
      <c r="AF26" s="31">
        <f t="shared" si="18"/>
        <v>2506</v>
      </c>
    </row>
    <row r="27" spans="2:32" ht="23.1" customHeight="1" x14ac:dyDescent="0.25">
      <c r="B27" s="22" t="s">
        <v>54</v>
      </c>
      <c r="C27" s="49">
        <v>40</v>
      </c>
      <c r="D27" s="49">
        <v>13</v>
      </c>
      <c r="E27" s="49">
        <v>5</v>
      </c>
      <c r="F27" s="49">
        <v>10</v>
      </c>
      <c r="G27" s="49">
        <v>1</v>
      </c>
      <c r="H27" s="49">
        <v>0</v>
      </c>
      <c r="I27" s="49">
        <v>5</v>
      </c>
      <c r="J27" s="49">
        <v>1</v>
      </c>
      <c r="K27" s="49">
        <v>1</v>
      </c>
      <c r="L27" s="49">
        <v>0</v>
      </c>
      <c r="M27" s="49">
        <v>25</v>
      </c>
      <c r="N27" s="49">
        <v>0</v>
      </c>
      <c r="O27" s="17">
        <f t="shared" si="0"/>
        <v>76</v>
      </c>
      <c r="P27" s="17">
        <f t="shared" si="1"/>
        <v>101</v>
      </c>
      <c r="R27" s="28" t="s">
        <v>87</v>
      </c>
      <c r="S27" s="16">
        <f t="shared" ref="S27:AF27" si="19">SUM(S19:S21)</f>
        <v>583</v>
      </c>
      <c r="T27" s="16">
        <f t="shared" si="19"/>
        <v>263</v>
      </c>
      <c r="U27" s="16">
        <f t="shared" si="19"/>
        <v>86</v>
      </c>
      <c r="V27" s="16">
        <f t="shared" si="19"/>
        <v>143</v>
      </c>
      <c r="W27" s="16">
        <f t="shared" si="19"/>
        <v>3</v>
      </c>
      <c r="X27" s="16">
        <f t="shared" si="19"/>
        <v>3</v>
      </c>
      <c r="Y27" s="16">
        <f t="shared" si="19"/>
        <v>52</v>
      </c>
      <c r="Z27" s="16">
        <f t="shared" si="19"/>
        <v>16</v>
      </c>
      <c r="AA27" s="16">
        <f t="shared" si="19"/>
        <v>6</v>
      </c>
      <c r="AB27" s="16">
        <f t="shared" si="19"/>
        <v>6</v>
      </c>
      <c r="AC27" s="16">
        <f t="shared" si="19"/>
        <v>376</v>
      </c>
      <c r="AD27" s="16">
        <f t="shared" si="19"/>
        <v>0</v>
      </c>
      <c r="AE27" s="31">
        <f t="shared" si="19"/>
        <v>1161</v>
      </c>
      <c r="AF27" s="31">
        <f t="shared" si="19"/>
        <v>1537</v>
      </c>
    </row>
    <row r="28" spans="2:32" ht="23.1" customHeight="1" x14ac:dyDescent="0.25">
      <c r="B28" s="22" t="s">
        <v>55</v>
      </c>
      <c r="C28" s="49">
        <v>37</v>
      </c>
      <c r="D28" s="49">
        <v>10</v>
      </c>
      <c r="E28" s="49">
        <v>8</v>
      </c>
      <c r="F28" s="49">
        <v>12</v>
      </c>
      <c r="G28" s="49">
        <v>0</v>
      </c>
      <c r="H28" s="49">
        <v>0</v>
      </c>
      <c r="I28" s="49">
        <v>4</v>
      </c>
      <c r="J28" s="49">
        <v>0</v>
      </c>
      <c r="K28" s="49">
        <v>0</v>
      </c>
      <c r="L28" s="49">
        <v>0</v>
      </c>
      <c r="M28" s="49">
        <v>30</v>
      </c>
      <c r="N28" s="49">
        <v>0</v>
      </c>
      <c r="O28" s="17">
        <f t="shared" si="0"/>
        <v>71</v>
      </c>
      <c r="P28" s="17">
        <f t="shared" si="1"/>
        <v>101</v>
      </c>
      <c r="R28" s="5" t="s">
        <v>17</v>
      </c>
      <c r="S28" s="16">
        <f t="shared" ref="S28:AF28" si="20">SUM(S10:S21)</f>
        <v>1585</v>
      </c>
      <c r="T28" s="16">
        <f t="shared" si="20"/>
        <v>947</v>
      </c>
      <c r="U28" s="16">
        <f t="shared" si="20"/>
        <v>251</v>
      </c>
      <c r="V28" s="16">
        <f t="shared" si="20"/>
        <v>542</v>
      </c>
      <c r="W28" s="16">
        <f t="shared" si="20"/>
        <v>14</v>
      </c>
      <c r="X28" s="16">
        <f t="shared" si="20"/>
        <v>24</v>
      </c>
      <c r="Y28" s="16">
        <f t="shared" si="20"/>
        <v>207</v>
      </c>
      <c r="Z28" s="16">
        <f t="shared" si="20"/>
        <v>37</v>
      </c>
      <c r="AA28" s="16">
        <f t="shared" si="20"/>
        <v>29</v>
      </c>
      <c r="AB28" s="16">
        <f t="shared" si="20"/>
        <v>33</v>
      </c>
      <c r="AC28" s="16">
        <f t="shared" si="20"/>
        <v>1435</v>
      </c>
      <c r="AD28" s="16">
        <f t="shared" si="20"/>
        <v>0</v>
      </c>
      <c r="AE28" s="31">
        <f t="shared" si="20"/>
        <v>3669</v>
      </c>
      <c r="AF28" s="31">
        <f t="shared" si="20"/>
        <v>5104</v>
      </c>
    </row>
    <row r="29" spans="2:32" ht="23.1" customHeight="1" x14ac:dyDescent="0.25">
      <c r="B29" s="22" t="s">
        <v>56</v>
      </c>
      <c r="C29" s="49">
        <v>49</v>
      </c>
      <c r="D29" s="49">
        <v>24</v>
      </c>
      <c r="E29" s="49">
        <v>7</v>
      </c>
      <c r="F29" s="49">
        <v>13</v>
      </c>
      <c r="G29" s="49">
        <v>0</v>
      </c>
      <c r="H29" s="49">
        <v>0</v>
      </c>
      <c r="I29" s="49">
        <v>8</v>
      </c>
      <c r="J29" s="49">
        <v>2</v>
      </c>
      <c r="K29" s="49">
        <v>3</v>
      </c>
      <c r="L29" s="49">
        <v>1</v>
      </c>
      <c r="M29" s="49">
        <v>38</v>
      </c>
      <c r="N29" s="49">
        <v>0</v>
      </c>
      <c r="O29" s="17">
        <f t="shared" si="0"/>
        <v>107</v>
      </c>
      <c r="P29" s="17">
        <f t="shared" si="1"/>
        <v>145</v>
      </c>
      <c r="R29"/>
      <c r="S29" s="20"/>
      <c r="T29" s="19"/>
    </row>
    <row r="30" spans="2:32" ht="23.1" customHeight="1" x14ac:dyDescent="0.25">
      <c r="B30" s="22" t="s">
        <v>57</v>
      </c>
      <c r="C30" s="49">
        <v>40</v>
      </c>
      <c r="D30" s="49">
        <v>15</v>
      </c>
      <c r="E30" s="49">
        <v>9</v>
      </c>
      <c r="F30" s="49">
        <v>1</v>
      </c>
      <c r="G30" s="49">
        <v>0</v>
      </c>
      <c r="H30" s="49">
        <v>9</v>
      </c>
      <c r="I30" s="49">
        <v>1</v>
      </c>
      <c r="J30" s="49">
        <v>1</v>
      </c>
      <c r="K30" s="49">
        <v>1</v>
      </c>
      <c r="L30" s="49">
        <v>19</v>
      </c>
      <c r="M30" s="49">
        <v>0</v>
      </c>
      <c r="N30" s="49">
        <v>0</v>
      </c>
      <c r="O30" s="17">
        <f t="shared" si="0"/>
        <v>96</v>
      </c>
      <c r="P30" s="17">
        <f t="shared" si="1"/>
        <v>96</v>
      </c>
      <c r="R30"/>
      <c r="S30" s="19"/>
      <c r="T30" s="19"/>
    </row>
    <row r="31" spans="2:32" ht="23.1" customHeight="1" x14ac:dyDescent="0.25">
      <c r="B31" s="23" t="s">
        <v>58</v>
      </c>
      <c r="C31" s="49">
        <v>14</v>
      </c>
      <c r="D31" s="49">
        <v>7</v>
      </c>
      <c r="E31" s="49">
        <v>3</v>
      </c>
      <c r="F31" s="49">
        <v>3</v>
      </c>
      <c r="G31" s="49">
        <v>0</v>
      </c>
      <c r="H31" s="49">
        <v>0</v>
      </c>
      <c r="I31" s="49">
        <v>3</v>
      </c>
      <c r="J31" s="49">
        <v>0</v>
      </c>
      <c r="K31" s="49">
        <v>3</v>
      </c>
      <c r="L31" s="49">
        <v>0</v>
      </c>
      <c r="M31" s="49">
        <v>1</v>
      </c>
      <c r="N31" s="49">
        <v>0</v>
      </c>
      <c r="O31" s="17">
        <f t="shared" si="0"/>
        <v>33</v>
      </c>
      <c r="P31" s="17">
        <f t="shared" si="1"/>
        <v>34</v>
      </c>
      <c r="R31"/>
      <c r="S31" s="19"/>
      <c r="T31" s="19"/>
    </row>
    <row r="32" spans="2:32" ht="23.1" customHeight="1" x14ac:dyDescent="0.25">
      <c r="B32" s="23" t="s">
        <v>59</v>
      </c>
      <c r="C32" s="49">
        <v>24</v>
      </c>
      <c r="D32" s="49">
        <v>9</v>
      </c>
      <c r="E32" s="49">
        <v>6</v>
      </c>
      <c r="F32" s="49">
        <v>5</v>
      </c>
      <c r="G32" s="49">
        <v>0</v>
      </c>
      <c r="H32" s="49">
        <v>0</v>
      </c>
      <c r="I32" s="49">
        <v>2</v>
      </c>
      <c r="J32" s="49">
        <v>1</v>
      </c>
      <c r="K32" s="49">
        <v>1</v>
      </c>
      <c r="L32" s="49">
        <v>0</v>
      </c>
      <c r="M32" s="49">
        <v>1</v>
      </c>
      <c r="N32" s="49">
        <v>0</v>
      </c>
      <c r="O32" s="17">
        <f t="shared" si="0"/>
        <v>48</v>
      </c>
      <c r="P32" s="17">
        <f t="shared" si="1"/>
        <v>49</v>
      </c>
      <c r="R32"/>
      <c r="S32" s="19"/>
      <c r="T32" s="19"/>
    </row>
    <row r="33" spans="2:20" ht="23.1" customHeight="1" x14ac:dyDescent="0.25">
      <c r="B33" s="22" t="s">
        <v>60</v>
      </c>
      <c r="C33" s="49">
        <v>22</v>
      </c>
      <c r="D33" s="49">
        <v>12</v>
      </c>
      <c r="E33" s="49">
        <v>2</v>
      </c>
      <c r="F33" s="49">
        <v>8</v>
      </c>
      <c r="G33" s="49">
        <v>0</v>
      </c>
      <c r="H33" s="49">
        <v>0</v>
      </c>
      <c r="I33" s="49">
        <v>3</v>
      </c>
      <c r="J33" s="49">
        <v>1</v>
      </c>
      <c r="K33" s="49">
        <v>0</v>
      </c>
      <c r="L33" s="49">
        <v>1</v>
      </c>
      <c r="M33" s="49">
        <v>4</v>
      </c>
      <c r="N33" s="49">
        <v>0</v>
      </c>
      <c r="O33" s="17">
        <f t="shared" si="0"/>
        <v>49</v>
      </c>
      <c r="P33" s="17">
        <f t="shared" si="1"/>
        <v>53</v>
      </c>
      <c r="R33"/>
      <c r="S33" s="19"/>
      <c r="T33" s="19"/>
    </row>
    <row r="34" spans="2:20" ht="23.1" customHeight="1" x14ac:dyDescent="0.25">
      <c r="B34" s="23" t="s">
        <v>61</v>
      </c>
      <c r="C34" s="49">
        <v>29</v>
      </c>
      <c r="D34" s="49">
        <v>15</v>
      </c>
      <c r="E34" s="49">
        <v>7</v>
      </c>
      <c r="F34" s="49">
        <v>8</v>
      </c>
      <c r="G34" s="49">
        <v>0</v>
      </c>
      <c r="H34" s="49">
        <v>1</v>
      </c>
      <c r="I34" s="49">
        <v>1</v>
      </c>
      <c r="J34" s="49">
        <v>0</v>
      </c>
      <c r="K34" s="49">
        <v>0</v>
      </c>
      <c r="L34" s="49">
        <v>0</v>
      </c>
      <c r="M34" s="49">
        <v>17</v>
      </c>
      <c r="N34" s="49">
        <v>0</v>
      </c>
      <c r="O34" s="17">
        <f t="shared" si="0"/>
        <v>61</v>
      </c>
      <c r="P34" s="17">
        <f t="shared" si="1"/>
        <v>78</v>
      </c>
      <c r="R34"/>
      <c r="S34" s="19"/>
      <c r="T34" s="19"/>
    </row>
    <row r="35" spans="2:20" ht="23.1" customHeight="1" x14ac:dyDescent="0.25">
      <c r="B35" s="23" t="s">
        <v>62</v>
      </c>
      <c r="C35" s="49">
        <v>47</v>
      </c>
      <c r="D35" s="49">
        <v>25</v>
      </c>
      <c r="E35" s="49">
        <v>7</v>
      </c>
      <c r="F35" s="49">
        <v>11</v>
      </c>
      <c r="G35" s="49">
        <v>0</v>
      </c>
      <c r="H35" s="49">
        <v>0</v>
      </c>
      <c r="I35" s="49">
        <v>5</v>
      </c>
      <c r="J35" s="49">
        <v>0</v>
      </c>
      <c r="K35" s="49">
        <v>0</v>
      </c>
      <c r="L35" s="49">
        <v>0</v>
      </c>
      <c r="M35" s="49">
        <v>23</v>
      </c>
      <c r="N35" s="49">
        <v>0</v>
      </c>
      <c r="O35" s="17">
        <f t="shared" si="0"/>
        <v>95</v>
      </c>
      <c r="P35" s="17">
        <f t="shared" si="1"/>
        <v>118</v>
      </c>
      <c r="R35"/>
      <c r="S35" s="19"/>
      <c r="T35" s="19"/>
    </row>
    <row r="36" spans="2:20" ht="23.1" customHeight="1" x14ac:dyDescent="0.25">
      <c r="B36" s="23" t="s">
        <v>63</v>
      </c>
      <c r="C36" s="49">
        <v>35</v>
      </c>
      <c r="D36" s="49">
        <v>10</v>
      </c>
      <c r="E36" s="49">
        <v>4</v>
      </c>
      <c r="F36" s="49">
        <v>16</v>
      </c>
      <c r="G36" s="49">
        <v>0</v>
      </c>
      <c r="H36" s="49">
        <v>0</v>
      </c>
      <c r="I36" s="49">
        <v>6</v>
      </c>
      <c r="J36" s="49">
        <v>1</v>
      </c>
      <c r="K36" s="49">
        <v>0</v>
      </c>
      <c r="L36" s="49">
        <v>1</v>
      </c>
      <c r="M36" s="49">
        <v>13</v>
      </c>
      <c r="N36" s="49">
        <v>0</v>
      </c>
      <c r="O36" s="17">
        <f t="shared" si="0"/>
        <v>73</v>
      </c>
      <c r="P36" s="17">
        <f t="shared" si="1"/>
        <v>86</v>
      </c>
      <c r="R36"/>
      <c r="S36" s="19"/>
      <c r="T36" s="19"/>
    </row>
    <row r="37" spans="2:20" ht="23.1" customHeight="1" x14ac:dyDescent="0.25">
      <c r="B37" s="22" t="s">
        <v>64</v>
      </c>
      <c r="C37" s="49">
        <v>18</v>
      </c>
      <c r="D37" s="49">
        <v>41</v>
      </c>
      <c r="E37" s="49">
        <v>9</v>
      </c>
      <c r="F37" s="49">
        <v>10</v>
      </c>
      <c r="G37" s="49">
        <v>1</v>
      </c>
      <c r="H37" s="49">
        <v>0</v>
      </c>
      <c r="I37" s="49">
        <v>7</v>
      </c>
      <c r="J37" s="49">
        <v>0</v>
      </c>
      <c r="K37" s="49">
        <v>0</v>
      </c>
      <c r="L37" s="49">
        <v>1</v>
      </c>
      <c r="M37" s="49">
        <v>35</v>
      </c>
      <c r="N37" s="49">
        <v>0</v>
      </c>
      <c r="O37" s="17">
        <f t="shared" si="0"/>
        <v>87</v>
      </c>
      <c r="P37" s="17">
        <f t="shared" si="1"/>
        <v>122</v>
      </c>
      <c r="R37"/>
      <c r="S37" s="19"/>
      <c r="T37" s="19"/>
    </row>
    <row r="38" spans="2:20" ht="23.1" customHeight="1" x14ac:dyDescent="0.25">
      <c r="B38" s="23" t="s">
        <v>65</v>
      </c>
      <c r="C38" s="49">
        <v>13</v>
      </c>
      <c r="D38" s="49">
        <v>56</v>
      </c>
      <c r="E38" s="49">
        <v>6</v>
      </c>
      <c r="F38" s="49">
        <v>18</v>
      </c>
      <c r="G38" s="49">
        <v>0</v>
      </c>
      <c r="H38" s="49">
        <v>1</v>
      </c>
      <c r="I38" s="49">
        <v>11</v>
      </c>
      <c r="J38" s="49">
        <v>0</v>
      </c>
      <c r="K38" s="49">
        <v>3</v>
      </c>
      <c r="L38" s="49">
        <v>0</v>
      </c>
      <c r="M38" s="49">
        <v>42</v>
      </c>
      <c r="N38" s="49">
        <v>0</v>
      </c>
      <c r="O38" s="17">
        <f t="shared" si="0"/>
        <v>108</v>
      </c>
      <c r="P38" s="17">
        <f t="shared" si="1"/>
        <v>150</v>
      </c>
      <c r="R38"/>
      <c r="S38" s="19"/>
      <c r="T38" s="19"/>
    </row>
    <row r="39" spans="2:20" ht="23.1" customHeight="1" x14ac:dyDescent="0.25">
      <c r="B39" s="23" t="s">
        <v>66</v>
      </c>
      <c r="C39" s="49">
        <v>20</v>
      </c>
      <c r="D39" s="49">
        <v>70</v>
      </c>
      <c r="E39" s="49">
        <v>12</v>
      </c>
      <c r="F39" s="49">
        <v>12</v>
      </c>
      <c r="G39" s="49">
        <v>0</v>
      </c>
      <c r="H39" s="49">
        <v>0</v>
      </c>
      <c r="I39" s="49">
        <v>9</v>
      </c>
      <c r="J39" s="49">
        <v>0</v>
      </c>
      <c r="K39" s="49">
        <v>0</v>
      </c>
      <c r="L39" s="49">
        <v>0</v>
      </c>
      <c r="M39" s="49">
        <v>44</v>
      </c>
      <c r="N39" s="49">
        <v>0</v>
      </c>
      <c r="O39" s="17">
        <f t="shared" si="0"/>
        <v>123</v>
      </c>
      <c r="P39" s="17">
        <f t="shared" si="1"/>
        <v>167</v>
      </c>
      <c r="R39"/>
      <c r="S39" s="19"/>
      <c r="T39" s="19"/>
    </row>
    <row r="40" spans="2:20" ht="23.1" customHeight="1" x14ac:dyDescent="0.25">
      <c r="B40" s="23" t="s">
        <v>67</v>
      </c>
      <c r="C40" s="49">
        <v>26</v>
      </c>
      <c r="D40" s="49">
        <v>33</v>
      </c>
      <c r="E40" s="49">
        <v>5</v>
      </c>
      <c r="F40" s="49">
        <v>10</v>
      </c>
      <c r="G40" s="49">
        <v>0</v>
      </c>
      <c r="H40" s="49">
        <v>1</v>
      </c>
      <c r="I40" s="49">
        <v>4</v>
      </c>
      <c r="J40" s="49">
        <v>0</v>
      </c>
      <c r="K40" s="49">
        <v>0</v>
      </c>
      <c r="L40" s="49">
        <v>0</v>
      </c>
      <c r="M40" s="49">
        <v>28</v>
      </c>
      <c r="N40" s="49">
        <v>0</v>
      </c>
      <c r="O40" s="17">
        <f t="shared" si="0"/>
        <v>79</v>
      </c>
      <c r="P40" s="17">
        <f t="shared" si="1"/>
        <v>107</v>
      </c>
      <c r="R40"/>
      <c r="S40" s="19"/>
      <c r="T40" s="19"/>
    </row>
    <row r="41" spans="2:20" ht="23.1" customHeight="1" x14ac:dyDescent="0.25">
      <c r="B41" s="22" t="s">
        <v>68</v>
      </c>
      <c r="C41" s="49">
        <v>38</v>
      </c>
      <c r="D41" s="49">
        <v>26</v>
      </c>
      <c r="E41" s="49">
        <v>9</v>
      </c>
      <c r="F41" s="49">
        <v>20</v>
      </c>
      <c r="G41" s="49">
        <v>0</v>
      </c>
      <c r="H41" s="49">
        <v>0</v>
      </c>
      <c r="I41" s="49">
        <v>1</v>
      </c>
      <c r="J41" s="49">
        <v>1</v>
      </c>
      <c r="K41" s="49">
        <v>0</v>
      </c>
      <c r="L41" s="49">
        <v>0</v>
      </c>
      <c r="M41" s="49">
        <v>36</v>
      </c>
      <c r="N41" s="49">
        <v>0</v>
      </c>
      <c r="O41" s="17">
        <f t="shared" si="0"/>
        <v>95</v>
      </c>
      <c r="P41" s="17">
        <f t="shared" si="1"/>
        <v>131</v>
      </c>
      <c r="R41"/>
      <c r="S41" s="19"/>
      <c r="T41" s="19"/>
    </row>
    <row r="42" spans="2:20" ht="23.1" customHeight="1" x14ac:dyDescent="0.25">
      <c r="B42" s="23" t="s">
        <v>69</v>
      </c>
      <c r="C42" s="49">
        <v>45</v>
      </c>
      <c r="D42" s="49">
        <v>14</v>
      </c>
      <c r="E42" s="49">
        <v>6</v>
      </c>
      <c r="F42" s="49">
        <v>12</v>
      </c>
      <c r="G42" s="49">
        <v>0</v>
      </c>
      <c r="H42" s="49">
        <v>0</v>
      </c>
      <c r="I42" s="49">
        <v>3</v>
      </c>
      <c r="J42" s="49">
        <v>0</v>
      </c>
      <c r="K42" s="49">
        <v>0</v>
      </c>
      <c r="L42" s="49">
        <v>0</v>
      </c>
      <c r="M42" s="49">
        <v>36</v>
      </c>
      <c r="N42" s="49">
        <v>0</v>
      </c>
      <c r="O42" s="17">
        <f t="shared" si="0"/>
        <v>80</v>
      </c>
      <c r="P42" s="17">
        <f t="shared" si="1"/>
        <v>116</v>
      </c>
      <c r="R42"/>
      <c r="S42" s="19"/>
      <c r="T42" s="19"/>
    </row>
    <row r="43" spans="2:20" ht="23.1" customHeight="1" x14ac:dyDescent="0.25">
      <c r="B43" s="22" t="s">
        <v>70</v>
      </c>
      <c r="C43" s="49">
        <v>41</v>
      </c>
      <c r="D43" s="49">
        <v>17</v>
      </c>
      <c r="E43" s="49">
        <v>7</v>
      </c>
      <c r="F43" s="49">
        <v>8</v>
      </c>
      <c r="G43" s="49">
        <v>1</v>
      </c>
      <c r="H43" s="49">
        <v>0</v>
      </c>
      <c r="I43" s="49">
        <v>8</v>
      </c>
      <c r="J43" s="49">
        <v>2</v>
      </c>
      <c r="K43" s="49">
        <v>1</v>
      </c>
      <c r="L43" s="49">
        <v>0</v>
      </c>
      <c r="M43" s="49">
        <v>30</v>
      </c>
      <c r="N43" s="49">
        <v>0</v>
      </c>
      <c r="O43" s="17">
        <f t="shared" si="0"/>
        <v>85</v>
      </c>
      <c r="P43" s="17">
        <f t="shared" si="1"/>
        <v>115</v>
      </c>
      <c r="R43"/>
      <c r="S43" s="19"/>
      <c r="T43" s="19"/>
    </row>
    <row r="44" spans="2:20" ht="23.1" customHeight="1" x14ac:dyDescent="0.25">
      <c r="B44" s="24" t="s">
        <v>71</v>
      </c>
      <c r="C44" s="49">
        <v>36</v>
      </c>
      <c r="D44" s="49">
        <v>28</v>
      </c>
      <c r="E44" s="49">
        <v>6</v>
      </c>
      <c r="F44" s="49">
        <v>5</v>
      </c>
      <c r="G44" s="49">
        <v>0</v>
      </c>
      <c r="H44" s="49">
        <v>0</v>
      </c>
      <c r="I44" s="49">
        <v>3</v>
      </c>
      <c r="J44" s="49">
        <v>4</v>
      </c>
      <c r="K44" s="49">
        <v>0</v>
      </c>
      <c r="L44" s="49">
        <v>1</v>
      </c>
      <c r="M44" s="49">
        <v>32</v>
      </c>
      <c r="N44" s="49">
        <v>0</v>
      </c>
      <c r="O44" s="17">
        <f t="shared" si="0"/>
        <v>83</v>
      </c>
      <c r="P44" s="17">
        <f t="shared" si="1"/>
        <v>115</v>
      </c>
      <c r="R44"/>
      <c r="S44" s="19"/>
      <c r="T44" s="19"/>
    </row>
    <row r="45" spans="2:20" ht="23.1" customHeight="1" x14ac:dyDescent="0.25">
      <c r="B45" s="22" t="s">
        <v>72</v>
      </c>
      <c r="C45" s="49">
        <v>33</v>
      </c>
      <c r="D45" s="49">
        <v>25</v>
      </c>
      <c r="E45" s="49">
        <v>3</v>
      </c>
      <c r="F45" s="49">
        <v>14</v>
      </c>
      <c r="G45" s="49">
        <v>0</v>
      </c>
      <c r="H45" s="49">
        <v>0</v>
      </c>
      <c r="I45" s="49">
        <v>7</v>
      </c>
      <c r="J45" s="49">
        <v>0</v>
      </c>
      <c r="K45" s="49">
        <v>0</v>
      </c>
      <c r="L45" s="49">
        <v>0</v>
      </c>
      <c r="M45" s="49">
        <v>39</v>
      </c>
      <c r="N45" s="49">
        <v>0</v>
      </c>
      <c r="O45" s="17">
        <f t="shared" si="0"/>
        <v>82</v>
      </c>
      <c r="P45" s="17">
        <f t="shared" si="1"/>
        <v>121</v>
      </c>
      <c r="R45"/>
      <c r="S45" s="19"/>
      <c r="T45" s="19"/>
    </row>
    <row r="46" spans="2:20" ht="23.1" customHeight="1" x14ac:dyDescent="0.25">
      <c r="B46" s="23" t="s">
        <v>73</v>
      </c>
      <c r="C46" s="49">
        <v>45</v>
      </c>
      <c r="D46" s="49">
        <v>23</v>
      </c>
      <c r="E46" s="49">
        <v>12</v>
      </c>
      <c r="F46" s="49">
        <v>11</v>
      </c>
      <c r="G46" s="49">
        <v>0</v>
      </c>
      <c r="H46" s="49">
        <v>0</v>
      </c>
      <c r="I46" s="49">
        <v>1</v>
      </c>
      <c r="J46" s="49">
        <v>4</v>
      </c>
      <c r="K46" s="49">
        <v>2</v>
      </c>
      <c r="L46" s="49">
        <v>0</v>
      </c>
      <c r="M46" s="49">
        <v>50</v>
      </c>
      <c r="N46" s="49">
        <v>0</v>
      </c>
      <c r="O46" s="17">
        <f t="shared" si="0"/>
        <v>98</v>
      </c>
      <c r="P46" s="17">
        <f t="shared" si="1"/>
        <v>148</v>
      </c>
      <c r="R46" s="19"/>
      <c r="S46" s="19"/>
      <c r="T46"/>
    </row>
    <row r="47" spans="2:20" ht="23.1" customHeight="1" x14ac:dyDescent="0.25">
      <c r="B47" s="23" t="s">
        <v>74</v>
      </c>
      <c r="C47" s="49">
        <v>38</v>
      </c>
      <c r="D47" s="49">
        <v>16</v>
      </c>
      <c r="E47" s="49">
        <v>3</v>
      </c>
      <c r="F47" s="49">
        <v>4</v>
      </c>
      <c r="G47" s="49">
        <v>0</v>
      </c>
      <c r="H47" s="49">
        <v>0</v>
      </c>
      <c r="I47" s="49">
        <v>2</v>
      </c>
      <c r="J47" s="49">
        <v>0</v>
      </c>
      <c r="K47" s="49">
        <v>1</v>
      </c>
      <c r="L47" s="49">
        <v>0</v>
      </c>
      <c r="M47" s="49">
        <v>28</v>
      </c>
      <c r="N47" s="49">
        <v>0</v>
      </c>
      <c r="O47" s="17">
        <f t="shared" si="0"/>
        <v>64</v>
      </c>
      <c r="P47" s="17">
        <f t="shared" si="1"/>
        <v>92</v>
      </c>
      <c r="R47" s="19"/>
      <c r="S47" s="19"/>
      <c r="T47"/>
    </row>
    <row r="48" spans="2:20" ht="23.1" customHeight="1" x14ac:dyDescent="0.25">
      <c r="B48" s="23" t="s">
        <v>75</v>
      </c>
      <c r="C48" s="49">
        <v>45</v>
      </c>
      <c r="D48" s="49">
        <v>42</v>
      </c>
      <c r="E48" s="49">
        <v>10</v>
      </c>
      <c r="F48" s="49">
        <v>12</v>
      </c>
      <c r="G48" s="49">
        <v>0</v>
      </c>
      <c r="H48" s="49">
        <v>0</v>
      </c>
      <c r="I48" s="49">
        <v>6</v>
      </c>
      <c r="J48" s="49">
        <v>0</v>
      </c>
      <c r="K48" s="49">
        <v>0</v>
      </c>
      <c r="L48" s="49">
        <v>0</v>
      </c>
      <c r="M48" s="49">
        <v>23</v>
      </c>
      <c r="N48" s="49">
        <v>0</v>
      </c>
      <c r="O48" s="17">
        <f t="shared" si="0"/>
        <v>115</v>
      </c>
      <c r="P48" s="17">
        <f t="shared" si="1"/>
        <v>138</v>
      </c>
      <c r="R48" s="19"/>
      <c r="S48" s="19"/>
      <c r="T48"/>
    </row>
    <row r="49" spans="2:20" ht="23.1" customHeight="1" x14ac:dyDescent="0.25">
      <c r="B49" s="22" t="s">
        <v>76</v>
      </c>
      <c r="C49" s="49">
        <v>50</v>
      </c>
      <c r="D49" s="49">
        <v>18</v>
      </c>
      <c r="E49" s="49">
        <v>9</v>
      </c>
      <c r="F49" s="49">
        <v>11</v>
      </c>
      <c r="G49" s="49">
        <v>0</v>
      </c>
      <c r="H49" s="49">
        <v>0</v>
      </c>
      <c r="I49" s="49">
        <v>8</v>
      </c>
      <c r="J49" s="49">
        <v>0</v>
      </c>
      <c r="K49" s="49">
        <v>0</v>
      </c>
      <c r="L49" s="49">
        <v>0</v>
      </c>
      <c r="M49" s="49">
        <v>26</v>
      </c>
      <c r="N49" s="49">
        <v>0</v>
      </c>
      <c r="O49" s="17">
        <f t="shared" si="0"/>
        <v>96</v>
      </c>
      <c r="P49" s="17">
        <f t="shared" si="1"/>
        <v>122</v>
      </c>
      <c r="R49" s="19"/>
      <c r="S49" s="19"/>
      <c r="T49"/>
    </row>
    <row r="50" spans="2:20" ht="23.1" customHeight="1" x14ac:dyDescent="0.25">
      <c r="B50" s="23" t="s">
        <v>77</v>
      </c>
      <c r="C50" s="49">
        <v>60</v>
      </c>
      <c r="D50" s="49">
        <v>18</v>
      </c>
      <c r="E50" s="49">
        <v>9</v>
      </c>
      <c r="F50" s="49">
        <v>11</v>
      </c>
      <c r="G50" s="49">
        <v>0</v>
      </c>
      <c r="H50" s="49">
        <v>0</v>
      </c>
      <c r="I50" s="49">
        <v>4</v>
      </c>
      <c r="J50" s="49">
        <v>1</v>
      </c>
      <c r="K50" s="49">
        <v>0</v>
      </c>
      <c r="L50" s="49">
        <v>0</v>
      </c>
      <c r="M50" s="49">
        <v>24</v>
      </c>
      <c r="N50" s="49">
        <v>0</v>
      </c>
      <c r="O50" s="17">
        <f t="shared" si="0"/>
        <v>103</v>
      </c>
      <c r="P50" s="17">
        <f t="shared" si="1"/>
        <v>127</v>
      </c>
      <c r="R50" s="19"/>
      <c r="S50" s="19"/>
      <c r="T50"/>
    </row>
    <row r="51" spans="2:20" ht="23.1" customHeight="1" x14ac:dyDescent="0.25">
      <c r="B51" s="23" t="s">
        <v>78</v>
      </c>
      <c r="C51" s="49">
        <v>38</v>
      </c>
      <c r="D51" s="49">
        <v>21</v>
      </c>
      <c r="E51" s="49">
        <v>6</v>
      </c>
      <c r="F51" s="49">
        <v>12</v>
      </c>
      <c r="G51" s="49">
        <v>0</v>
      </c>
      <c r="H51" s="49">
        <v>0</v>
      </c>
      <c r="I51" s="49">
        <v>4</v>
      </c>
      <c r="J51" s="49">
        <v>1</v>
      </c>
      <c r="K51" s="49">
        <v>0</v>
      </c>
      <c r="L51" s="49">
        <v>1</v>
      </c>
      <c r="M51" s="49">
        <v>33</v>
      </c>
      <c r="N51" s="49">
        <v>0</v>
      </c>
      <c r="O51" s="17">
        <f t="shared" si="0"/>
        <v>83</v>
      </c>
      <c r="P51" s="17">
        <f t="shared" si="1"/>
        <v>116</v>
      </c>
      <c r="R51" s="19"/>
      <c r="S51" s="19"/>
      <c r="T51"/>
    </row>
    <row r="52" spans="2:20" ht="23.1" customHeight="1" x14ac:dyDescent="0.25">
      <c r="B52" s="23" t="s">
        <v>79</v>
      </c>
      <c r="C52" s="49">
        <v>61</v>
      </c>
      <c r="D52" s="49">
        <v>24</v>
      </c>
      <c r="E52" s="49">
        <v>7</v>
      </c>
      <c r="F52" s="49">
        <v>12</v>
      </c>
      <c r="G52" s="49">
        <v>0</v>
      </c>
      <c r="H52" s="49">
        <v>0</v>
      </c>
      <c r="I52" s="49">
        <v>9</v>
      </c>
      <c r="J52" s="49">
        <v>2</v>
      </c>
      <c r="K52" s="49">
        <v>0</v>
      </c>
      <c r="L52" s="49">
        <v>0</v>
      </c>
      <c r="M52" s="49">
        <v>23</v>
      </c>
      <c r="N52" s="49">
        <v>0</v>
      </c>
      <c r="O52" s="17">
        <f t="shared" si="0"/>
        <v>115</v>
      </c>
      <c r="P52" s="17">
        <f t="shared" si="1"/>
        <v>138</v>
      </c>
      <c r="R52" s="19"/>
      <c r="S52" s="19"/>
      <c r="T52"/>
    </row>
    <row r="53" spans="2:20" ht="23.1" customHeight="1" x14ac:dyDescent="0.25">
      <c r="B53" s="22" t="s">
        <v>80</v>
      </c>
      <c r="C53" s="49">
        <v>42</v>
      </c>
      <c r="D53" s="49">
        <v>28</v>
      </c>
      <c r="E53" s="49">
        <v>9</v>
      </c>
      <c r="F53" s="49">
        <v>13</v>
      </c>
      <c r="G53" s="49">
        <v>0</v>
      </c>
      <c r="H53" s="49">
        <v>0</v>
      </c>
      <c r="I53" s="49">
        <v>6</v>
      </c>
      <c r="J53" s="49">
        <v>2</v>
      </c>
      <c r="K53" s="49">
        <v>2</v>
      </c>
      <c r="L53" s="49">
        <v>1</v>
      </c>
      <c r="M53" s="49">
        <v>40</v>
      </c>
      <c r="N53" s="49">
        <v>0</v>
      </c>
      <c r="O53" s="17">
        <f t="shared" si="0"/>
        <v>103</v>
      </c>
      <c r="P53" s="17">
        <f t="shared" si="1"/>
        <v>143</v>
      </c>
      <c r="R53" s="19"/>
      <c r="S53" s="19"/>
      <c r="T53"/>
    </row>
    <row r="54" spans="2:20" ht="23.1" customHeight="1" x14ac:dyDescent="0.25">
      <c r="B54" s="22" t="s">
        <v>81</v>
      </c>
      <c r="C54" s="49">
        <v>47</v>
      </c>
      <c r="D54" s="49">
        <v>16</v>
      </c>
      <c r="E54" s="49">
        <v>6</v>
      </c>
      <c r="F54" s="49">
        <v>16</v>
      </c>
      <c r="G54" s="49">
        <v>1</v>
      </c>
      <c r="H54" s="49">
        <v>0</v>
      </c>
      <c r="I54" s="49">
        <v>3</v>
      </c>
      <c r="J54" s="49">
        <v>2</v>
      </c>
      <c r="K54" s="49">
        <v>0</v>
      </c>
      <c r="L54" s="49">
        <v>1</v>
      </c>
      <c r="M54" s="49">
        <v>28</v>
      </c>
      <c r="N54" s="49">
        <v>0</v>
      </c>
      <c r="O54" s="17">
        <f t="shared" si="0"/>
        <v>92</v>
      </c>
      <c r="P54" s="17">
        <f t="shared" si="1"/>
        <v>120</v>
      </c>
      <c r="R54" s="19"/>
      <c r="S54" s="19"/>
      <c r="T54"/>
    </row>
    <row r="55" spans="2:20" ht="23.1" customHeight="1" x14ac:dyDescent="0.25">
      <c r="B55" s="22" t="s">
        <v>82</v>
      </c>
      <c r="C55" s="49">
        <v>50</v>
      </c>
      <c r="D55" s="49">
        <v>20</v>
      </c>
      <c r="E55" s="49">
        <v>3</v>
      </c>
      <c r="F55" s="49">
        <v>8</v>
      </c>
      <c r="G55" s="49">
        <v>1</v>
      </c>
      <c r="H55" s="49">
        <v>1</v>
      </c>
      <c r="I55" s="49">
        <v>2</v>
      </c>
      <c r="J55" s="49">
        <v>3</v>
      </c>
      <c r="K55" s="49">
        <v>0</v>
      </c>
      <c r="L55" s="49">
        <v>0</v>
      </c>
      <c r="M55" s="49">
        <v>27</v>
      </c>
      <c r="N55" s="49">
        <v>0</v>
      </c>
      <c r="O55" s="17">
        <f t="shared" si="0"/>
        <v>88</v>
      </c>
      <c r="P55" s="17">
        <f t="shared" si="1"/>
        <v>115</v>
      </c>
      <c r="R55" s="19"/>
      <c r="S55" s="19"/>
      <c r="T55"/>
    </row>
    <row r="56" spans="2:20" ht="23.1" customHeight="1" x14ac:dyDescent="0.25">
      <c r="B56" s="22" t="s">
        <v>83</v>
      </c>
      <c r="C56" s="49">
        <v>52</v>
      </c>
      <c r="D56" s="49">
        <v>18</v>
      </c>
      <c r="E56" s="49">
        <v>4</v>
      </c>
      <c r="F56" s="49">
        <v>14</v>
      </c>
      <c r="G56" s="49">
        <v>1</v>
      </c>
      <c r="H56" s="49">
        <v>1</v>
      </c>
      <c r="I56" s="49">
        <v>6</v>
      </c>
      <c r="J56" s="49">
        <v>1</v>
      </c>
      <c r="K56" s="49">
        <v>1</v>
      </c>
      <c r="L56" s="49">
        <v>2</v>
      </c>
      <c r="M56" s="49">
        <v>30</v>
      </c>
      <c r="N56" s="49">
        <v>0</v>
      </c>
      <c r="O56" s="17">
        <f t="shared" si="0"/>
        <v>100</v>
      </c>
      <c r="P56" s="17">
        <f t="shared" si="1"/>
        <v>130</v>
      </c>
      <c r="R56" s="19"/>
      <c r="S56" s="19"/>
      <c r="T56"/>
    </row>
    <row r="57" spans="2:20" ht="23.1" customHeight="1" x14ac:dyDescent="0.25">
      <c r="B57" s="22" t="s">
        <v>84</v>
      </c>
      <c r="C57" s="49">
        <v>55</v>
      </c>
      <c r="D57" s="49">
        <v>19</v>
      </c>
      <c r="E57" s="49">
        <v>8</v>
      </c>
      <c r="F57" s="49">
        <v>19</v>
      </c>
      <c r="G57" s="49">
        <v>0</v>
      </c>
      <c r="H57" s="49">
        <v>1</v>
      </c>
      <c r="I57" s="49">
        <v>1</v>
      </c>
      <c r="J57" s="49">
        <v>0</v>
      </c>
      <c r="K57" s="49">
        <v>0</v>
      </c>
      <c r="L57" s="49">
        <v>1</v>
      </c>
      <c r="M57" s="49">
        <v>44</v>
      </c>
      <c r="N57" s="49">
        <v>0</v>
      </c>
      <c r="O57" s="17">
        <f t="shared" si="0"/>
        <v>104</v>
      </c>
      <c r="P57" s="17">
        <f t="shared" si="1"/>
        <v>148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1585</v>
      </c>
      <c r="D58" s="16">
        <f t="shared" si="21"/>
        <v>947</v>
      </c>
      <c r="E58" s="16">
        <f t="shared" si="21"/>
        <v>251</v>
      </c>
      <c r="F58" s="16">
        <f t="shared" si="21"/>
        <v>542</v>
      </c>
      <c r="G58" s="16">
        <f t="shared" si="21"/>
        <v>14</v>
      </c>
      <c r="H58" s="16">
        <f t="shared" si="21"/>
        <v>24</v>
      </c>
      <c r="I58" s="16">
        <f t="shared" si="21"/>
        <v>207</v>
      </c>
      <c r="J58" s="16">
        <f t="shared" si="21"/>
        <v>37</v>
      </c>
      <c r="K58" s="16">
        <f t="shared" si="21"/>
        <v>29</v>
      </c>
      <c r="L58" s="16">
        <f t="shared" si="21"/>
        <v>33</v>
      </c>
      <c r="M58" s="16">
        <f t="shared" si="21"/>
        <v>1435</v>
      </c>
      <c r="N58" s="16">
        <f t="shared" si="21"/>
        <v>0</v>
      </c>
      <c r="O58" s="16">
        <f t="shared" si="21"/>
        <v>3669</v>
      </c>
      <c r="P58" s="16">
        <f t="shared" si="21"/>
        <v>5104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0.31054075235109718</v>
      </c>
      <c r="D59" s="42">
        <f t="shared" si="22"/>
        <v>0.18554075235109718</v>
      </c>
      <c r="E59" s="42">
        <f t="shared" si="22"/>
        <v>4.9177115987460815E-2</v>
      </c>
      <c r="F59" s="42">
        <f t="shared" si="22"/>
        <v>0.10619122257053291</v>
      </c>
      <c r="G59" s="42">
        <f t="shared" si="22"/>
        <v>2.7429467084639498E-3</v>
      </c>
      <c r="H59" s="42">
        <f t="shared" si="22"/>
        <v>4.7021943573667714E-3</v>
      </c>
      <c r="I59" s="42">
        <f t="shared" si="22"/>
        <v>4.0556426332288405E-2</v>
      </c>
      <c r="J59" s="42">
        <f t="shared" si="22"/>
        <v>7.2492163009404385E-3</v>
      </c>
      <c r="K59" s="42">
        <f t="shared" si="22"/>
        <v>5.681818181818182E-3</v>
      </c>
      <c r="L59" s="42">
        <f t="shared" si="22"/>
        <v>6.4655172413793103E-3</v>
      </c>
      <c r="M59" s="42">
        <f t="shared" si="22"/>
        <v>0.28115203761755486</v>
      </c>
      <c r="N59" s="42">
        <f t="shared" si="22"/>
        <v>0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0.43199781956936495</v>
      </c>
      <c r="D60" s="43">
        <f t="shared" ref="D60:N60" si="23">D58/$O$58</f>
        <v>0.25810847642409374</v>
      </c>
      <c r="E60" s="43">
        <f t="shared" si="23"/>
        <v>6.8411011174707007E-2</v>
      </c>
      <c r="F60" s="43">
        <f t="shared" si="23"/>
        <v>0.14772417552466613</v>
      </c>
      <c r="G60" s="43">
        <f t="shared" si="23"/>
        <v>3.8157536113382394E-3</v>
      </c>
      <c r="H60" s="43">
        <f t="shared" si="23"/>
        <v>6.5412919051512676E-3</v>
      </c>
      <c r="I60" s="43">
        <f t="shared" si="23"/>
        <v>5.6418642681929684E-2</v>
      </c>
      <c r="J60" s="43">
        <f t="shared" si="23"/>
        <v>1.0084491687108205E-2</v>
      </c>
      <c r="K60" s="43">
        <f t="shared" si="23"/>
        <v>7.9040610520577821E-3</v>
      </c>
      <c r="L60" s="43">
        <f t="shared" si="23"/>
        <v>8.9942763695829934E-3</v>
      </c>
      <c r="M60" s="43"/>
      <c r="N60" s="43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R82"/>
      <c r="S82" s="19"/>
      <c r="T82" s="19"/>
    </row>
    <row r="83" spans="2:20" ht="20.100000000000001" customHeight="1" x14ac:dyDescent="0.25">
      <c r="R83"/>
      <c r="S83" s="19"/>
      <c r="T83" s="19"/>
    </row>
    <row r="84" spans="2:20" ht="20.100000000000001" customHeight="1" x14ac:dyDescent="0.25">
      <c r="R84"/>
      <c r="S84" s="19"/>
      <c r="T84" s="19"/>
    </row>
    <row r="85" spans="2:20" ht="20.100000000000001" customHeight="1" x14ac:dyDescent="0.25">
      <c r="R85"/>
      <c r="S85" s="19"/>
      <c r="T85" s="19"/>
    </row>
    <row r="86" spans="2:20" ht="20.100000000000001" customHeight="1" x14ac:dyDescent="0.25">
      <c r="R86"/>
      <c r="S86" s="19"/>
      <c r="T86" s="19"/>
    </row>
    <row r="87" spans="2:20" ht="20.100000000000001" customHeight="1" x14ac:dyDescent="0.25">
      <c r="R87"/>
      <c r="S87" s="19"/>
      <c r="T87" s="19"/>
    </row>
    <row r="88" spans="2:20" ht="20.100000000000001" customHeight="1" x14ac:dyDescent="0.25">
      <c r="R88"/>
      <c r="S88" s="19"/>
      <c r="T88" s="19"/>
    </row>
    <row r="89" spans="2:20" ht="20.100000000000001" customHeight="1" x14ac:dyDescent="0.25">
      <c r="R89"/>
      <c r="S89" s="19"/>
      <c r="T89" s="19"/>
    </row>
    <row r="90" spans="2:20" ht="20.100000000000001" customHeight="1" x14ac:dyDescent="0.25">
      <c r="R90"/>
      <c r="S90" s="19"/>
      <c r="T90" s="19"/>
    </row>
    <row r="91" spans="2:20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20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20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20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26"/>
  <sheetViews>
    <sheetView view="pageBreakPreview" zoomScale="60" workbookViewId="0">
      <selection activeCell="T6" sqref="T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65" t="str">
        <f>'[5]29.09 Sonde-Namugongo'!C3:G3</f>
        <v>MCC-C2-STN 73 Sonde-Namugongo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tr">
        <f>'[5]29.09 Sonde-Namugongo'!D5</f>
        <v>29.09.19</v>
      </c>
      <c r="F5" s="40" t="s">
        <v>1</v>
      </c>
      <c r="G5" s="60" t="str">
        <f>'[5]29.09 Sonde-Namugongo'!G5:H5</f>
        <v>SONDE RD</v>
      </c>
      <c r="H5" s="61"/>
      <c r="I5" s="14"/>
      <c r="J5" s="2" t="s">
        <v>5</v>
      </c>
      <c r="K5" s="60" t="s">
        <v>187</v>
      </c>
      <c r="L5" s="61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184</v>
      </c>
      <c r="H6" s="67"/>
      <c r="J6" s="2" t="s">
        <v>21</v>
      </c>
      <c r="K6" s="60" t="str">
        <f>'[5]29.09 Sonde-Namugongo'!K6:L6</f>
        <v>Tracy</v>
      </c>
      <c r="L6" s="61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2" t="s">
        <v>88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4</v>
      </c>
      <c r="D10" s="49">
        <v>5</v>
      </c>
      <c r="E10" s="49">
        <v>1</v>
      </c>
      <c r="F10" s="49">
        <v>1</v>
      </c>
      <c r="G10" s="49">
        <v>0</v>
      </c>
      <c r="H10" s="49">
        <v>0</v>
      </c>
      <c r="I10" s="49">
        <v>2</v>
      </c>
      <c r="J10" s="49">
        <v>0</v>
      </c>
      <c r="K10" s="49">
        <v>0</v>
      </c>
      <c r="L10" s="49">
        <v>0</v>
      </c>
      <c r="M10" s="49">
        <v>4</v>
      </c>
      <c r="N10" s="49">
        <v>0</v>
      </c>
      <c r="O10" s="17">
        <f t="shared" ref="O10:O57" si="0">SUM(C10:L10,N10)</f>
        <v>13</v>
      </c>
      <c r="P10" s="17">
        <f t="shared" ref="P10:P57" si="1">SUM(C10:N10)</f>
        <v>17</v>
      </c>
      <c r="R10" s="1" t="s">
        <v>6</v>
      </c>
      <c r="S10" s="17">
        <f t="shared" ref="S10:AF10" si="2">SUM(C10:C13)</f>
        <v>28</v>
      </c>
      <c r="T10" s="17">
        <f t="shared" si="2"/>
        <v>35</v>
      </c>
      <c r="U10" s="17">
        <f t="shared" si="2"/>
        <v>8</v>
      </c>
      <c r="V10" s="17">
        <f t="shared" si="2"/>
        <v>31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45</v>
      </c>
      <c r="AD10" s="17">
        <f t="shared" si="2"/>
        <v>0</v>
      </c>
      <c r="AE10" s="30">
        <f t="shared" si="2"/>
        <v>110</v>
      </c>
      <c r="AF10" s="30">
        <f t="shared" si="2"/>
        <v>155</v>
      </c>
    </row>
    <row r="11" spans="2:32" s="6" customFormat="1" ht="23.1" customHeight="1" x14ac:dyDescent="0.25">
      <c r="B11" s="22" t="s">
        <v>38</v>
      </c>
      <c r="C11" s="49">
        <v>10</v>
      </c>
      <c r="D11" s="49">
        <v>11</v>
      </c>
      <c r="E11" s="49">
        <v>4</v>
      </c>
      <c r="F11" s="49">
        <v>12</v>
      </c>
      <c r="G11" s="49">
        <v>0</v>
      </c>
      <c r="H11" s="49">
        <v>0</v>
      </c>
      <c r="I11" s="49">
        <v>2</v>
      </c>
      <c r="J11" s="49">
        <v>0</v>
      </c>
      <c r="K11" s="49">
        <v>0</v>
      </c>
      <c r="L11" s="49">
        <v>0</v>
      </c>
      <c r="M11" s="49">
        <v>7</v>
      </c>
      <c r="N11" s="49">
        <v>0</v>
      </c>
      <c r="O11" s="17">
        <f t="shared" si="0"/>
        <v>39</v>
      </c>
      <c r="P11" s="17">
        <f t="shared" si="1"/>
        <v>46</v>
      </c>
      <c r="R11" s="1" t="s">
        <v>7</v>
      </c>
      <c r="S11" s="17">
        <f t="shared" ref="S11:AF11" si="3">SUM(C14:C17)</f>
        <v>44</v>
      </c>
      <c r="T11" s="17">
        <f t="shared" si="3"/>
        <v>37</v>
      </c>
      <c r="U11" s="17">
        <f t="shared" si="3"/>
        <v>23</v>
      </c>
      <c r="V11" s="17">
        <f t="shared" si="3"/>
        <v>38</v>
      </c>
      <c r="W11" s="17">
        <f t="shared" si="3"/>
        <v>1</v>
      </c>
      <c r="X11" s="17">
        <f t="shared" si="3"/>
        <v>3</v>
      </c>
      <c r="Y11" s="17">
        <f t="shared" si="3"/>
        <v>11</v>
      </c>
      <c r="Z11" s="17">
        <f t="shared" si="3"/>
        <v>8</v>
      </c>
      <c r="AA11" s="17">
        <f t="shared" si="3"/>
        <v>2</v>
      </c>
      <c r="AB11" s="17">
        <f t="shared" si="3"/>
        <v>2</v>
      </c>
      <c r="AC11" s="17">
        <f t="shared" si="3"/>
        <v>60</v>
      </c>
      <c r="AD11" s="17">
        <f t="shared" si="3"/>
        <v>0</v>
      </c>
      <c r="AE11" s="30">
        <f t="shared" si="3"/>
        <v>169</v>
      </c>
      <c r="AF11" s="30">
        <f t="shared" si="3"/>
        <v>229</v>
      </c>
    </row>
    <row r="12" spans="2:32" ht="23.1" customHeight="1" x14ac:dyDescent="0.25">
      <c r="B12" s="22" t="s">
        <v>39</v>
      </c>
      <c r="C12" s="49">
        <v>6</v>
      </c>
      <c r="D12" s="49">
        <v>6</v>
      </c>
      <c r="E12" s="49">
        <v>2</v>
      </c>
      <c r="F12" s="49">
        <v>11</v>
      </c>
      <c r="G12" s="49">
        <v>1</v>
      </c>
      <c r="H12" s="49">
        <v>0</v>
      </c>
      <c r="I12" s="49">
        <v>3</v>
      </c>
      <c r="J12" s="49">
        <v>0</v>
      </c>
      <c r="K12" s="49">
        <v>0</v>
      </c>
      <c r="L12" s="49">
        <v>0</v>
      </c>
      <c r="M12" s="49">
        <v>16</v>
      </c>
      <c r="N12" s="49">
        <v>0</v>
      </c>
      <c r="O12" s="17">
        <f t="shared" si="0"/>
        <v>29</v>
      </c>
      <c r="P12" s="17">
        <f t="shared" si="1"/>
        <v>45</v>
      </c>
      <c r="R12" s="1" t="s">
        <v>8</v>
      </c>
      <c r="S12" s="17">
        <f t="shared" ref="S12:AF12" si="4">SUM(C18:C21)</f>
        <v>60</v>
      </c>
      <c r="T12" s="17">
        <f t="shared" si="4"/>
        <v>48</v>
      </c>
      <c r="U12" s="17">
        <f t="shared" si="4"/>
        <v>21</v>
      </c>
      <c r="V12" s="17">
        <f t="shared" si="4"/>
        <v>37</v>
      </c>
      <c r="W12" s="17">
        <f t="shared" si="4"/>
        <v>4</v>
      </c>
      <c r="X12" s="17">
        <f t="shared" si="4"/>
        <v>2</v>
      </c>
      <c r="Y12" s="17">
        <f t="shared" si="4"/>
        <v>7</v>
      </c>
      <c r="Z12" s="17">
        <f t="shared" si="4"/>
        <v>4</v>
      </c>
      <c r="AA12" s="17">
        <f t="shared" si="4"/>
        <v>1</v>
      </c>
      <c r="AB12" s="17">
        <f t="shared" si="4"/>
        <v>1</v>
      </c>
      <c r="AC12" s="17">
        <f t="shared" si="4"/>
        <v>88</v>
      </c>
      <c r="AD12" s="17">
        <f t="shared" si="4"/>
        <v>0</v>
      </c>
      <c r="AE12" s="30">
        <f t="shared" si="4"/>
        <v>185</v>
      </c>
      <c r="AF12" s="30">
        <f t="shared" si="4"/>
        <v>273</v>
      </c>
    </row>
    <row r="13" spans="2:32" ht="23.1" customHeight="1" x14ac:dyDescent="0.25">
      <c r="B13" s="22" t="s">
        <v>40</v>
      </c>
      <c r="C13" s="49">
        <v>8</v>
      </c>
      <c r="D13" s="49">
        <v>13</v>
      </c>
      <c r="E13" s="49">
        <v>1</v>
      </c>
      <c r="F13" s="49">
        <v>7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18</v>
      </c>
      <c r="N13" s="49">
        <v>0</v>
      </c>
      <c r="O13" s="17">
        <f t="shared" si="0"/>
        <v>29</v>
      </c>
      <c r="P13" s="17">
        <f t="shared" si="1"/>
        <v>47</v>
      </c>
      <c r="R13" s="1" t="s">
        <v>9</v>
      </c>
      <c r="S13" s="17">
        <f t="shared" ref="S13:AF13" si="5">SUM(C22:C25)</f>
        <v>61</v>
      </c>
      <c r="T13" s="17">
        <f t="shared" si="5"/>
        <v>83</v>
      </c>
      <c r="U13" s="17">
        <f t="shared" si="5"/>
        <v>34</v>
      </c>
      <c r="V13" s="17">
        <f t="shared" si="5"/>
        <v>39</v>
      </c>
      <c r="W13" s="17">
        <f t="shared" si="5"/>
        <v>0</v>
      </c>
      <c r="X13" s="17">
        <f t="shared" si="5"/>
        <v>1</v>
      </c>
      <c r="Y13" s="17">
        <f t="shared" si="5"/>
        <v>10</v>
      </c>
      <c r="Z13" s="17">
        <f t="shared" si="5"/>
        <v>4</v>
      </c>
      <c r="AA13" s="17">
        <f t="shared" si="5"/>
        <v>0</v>
      </c>
      <c r="AB13" s="17">
        <f t="shared" si="5"/>
        <v>1</v>
      </c>
      <c r="AC13" s="17">
        <f t="shared" si="5"/>
        <v>68</v>
      </c>
      <c r="AD13" s="17">
        <f t="shared" si="5"/>
        <v>0</v>
      </c>
      <c r="AE13" s="30">
        <f t="shared" si="5"/>
        <v>233</v>
      </c>
      <c r="AF13" s="30">
        <f t="shared" si="5"/>
        <v>301</v>
      </c>
    </row>
    <row r="14" spans="2:32" ht="23.1" customHeight="1" x14ac:dyDescent="0.25">
      <c r="B14" s="22" t="s">
        <v>41</v>
      </c>
      <c r="C14" s="49">
        <v>11</v>
      </c>
      <c r="D14" s="49">
        <v>13</v>
      </c>
      <c r="E14" s="49">
        <v>7</v>
      </c>
      <c r="F14" s="49">
        <v>10</v>
      </c>
      <c r="G14" s="49">
        <v>0</v>
      </c>
      <c r="H14" s="49">
        <v>0</v>
      </c>
      <c r="I14" s="49">
        <v>2</v>
      </c>
      <c r="J14" s="49">
        <v>1</v>
      </c>
      <c r="K14" s="49">
        <v>0</v>
      </c>
      <c r="L14" s="49">
        <v>1</v>
      </c>
      <c r="M14" s="49">
        <v>10</v>
      </c>
      <c r="N14" s="49">
        <v>0</v>
      </c>
      <c r="O14" s="17">
        <f t="shared" si="0"/>
        <v>45</v>
      </c>
      <c r="P14" s="17">
        <f t="shared" si="1"/>
        <v>55</v>
      </c>
      <c r="R14" s="1" t="s">
        <v>10</v>
      </c>
      <c r="S14" s="17">
        <f t="shared" ref="S14:AF14" si="6">SUM(C26:C29)</f>
        <v>83</v>
      </c>
      <c r="T14" s="17">
        <f t="shared" si="6"/>
        <v>108</v>
      </c>
      <c r="U14" s="17">
        <f t="shared" si="6"/>
        <v>31</v>
      </c>
      <c r="V14" s="17">
        <f t="shared" si="6"/>
        <v>33</v>
      </c>
      <c r="W14" s="17">
        <f t="shared" si="6"/>
        <v>2</v>
      </c>
      <c r="X14" s="17">
        <f t="shared" si="6"/>
        <v>1</v>
      </c>
      <c r="Y14" s="17">
        <f t="shared" si="6"/>
        <v>15</v>
      </c>
      <c r="Z14" s="17">
        <f t="shared" si="6"/>
        <v>12</v>
      </c>
      <c r="AA14" s="17">
        <f t="shared" si="6"/>
        <v>2</v>
      </c>
      <c r="AB14" s="17">
        <f t="shared" si="6"/>
        <v>1</v>
      </c>
      <c r="AC14" s="17">
        <f t="shared" si="6"/>
        <v>82</v>
      </c>
      <c r="AD14" s="17">
        <f t="shared" si="6"/>
        <v>2</v>
      </c>
      <c r="AE14" s="30">
        <f t="shared" si="6"/>
        <v>290</v>
      </c>
      <c r="AF14" s="30">
        <f t="shared" si="6"/>
        <v>372</v>
      </c>
    </row>
    <row r="15" spans="2:32" ht="23.1" customHeight="1" x14ac:dyDescent="0.25">
      <c r="B15" s="22" t="s">
        <v>42</v>
      </c>
      <c r="C15" s="49">
        <v>13</v>
      </c>
      <c r="D15" s="49">
        <v>6</v>
      </c>
      <c r="E15" s="49">
        <v>2</v>
      </c>
      <c r="F15" s="49">
        <v>4</v>
      </c>
      <c r="G15" s="49">
        <v>1</v>
      </c>
      <c r="H15" s="49">
        <v>0</v>
      </c>
      <c r="I15" s="49">
        <v>1</v>
      </c>
      <c r="J15" s="49">
        <v>1</v>
      </c>
      <c r="K15" s="49">
        <v>0</v>
      </c>
      <c r="L15" s="49">
        <v>0</v>
      </c>
      <c r="M15" s="49">
        <v>10</v>
      </c>
      <c r="N15" s="49">
        <v>0</v>
      </c>
      <c r="O15" s="17">
        <f t="shared" si="0"/>
        <v>28</v>
      </c>
      <c r="P15" s="17">
        <f t="shared" si="1"/>
        <v>38</v>
      </c>
      <c r="R15" s="1" t="s">
        <v>11</v>
      </c>
      <c r="S15" s="17">
        <f t="shared" ref="S15:AF15" si="7">SUM(C30:C33)</f>
        <v>70</v>
      </c>
      <c r="T15" s="17">
        <f t="shared" si="7"/>
        <v>73</v>
      </c>
      <c r="U15" s="17">
        <f t="shared" si="7"/>
        <v>13</v>
      </c>
      <c r="V15" s="17">
        <f t="shared" si="7"/>
        <v>17</v>
      </c>
      <c r="W15" s="17">
        <f t="shared" si="7"/>
        <v>1</v>
      </c>
      <c r="X15" s="17">
        <f t="shared" si="7"/>
        <v>6</v>
      </c>
      <c r="Y15" s="17">
        <f t="shared" si="7"/>
        <v>10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19</v>
      </c>
      <c r="AD15" s="17">
        <f t="shared" si="7"/>
        <v>1</v>
      </c>
      <c r="AE15" s="30">
        <f t="shared" si="7"/>
        <v>194</v>
      </c>
      <c r="AF15" s="30">
        <f t="shared" si="7"/>
        <v>213</v>
      </c>
    </row>
    <row r="16" spans="2:32" ht="23.1" customHeight="1" x14ac:dyDescent="0.25">
      <c r="B16" s="22" t="s">
        <v>43</v>
      </c>
      <c r="C16" s="49">
        <v>10</v>
      </c>
      <c r="D16" s="49">
        <v>11</v>
      </c>
      <c r="E16" s="49">
        <v>9</v>
      </c>
      <c r="F16" s="49">
        <v>18</v>
      </c>
      <c r="G16" s="49">
        <v>0</v>
      </c>
      <c r="H16" s="49">
        <v>1</v>
      </c>
      <c r="I16" s="49">
        <v>5</v>
      </c>
      <c r="J16" s="49">
        <v>1</v>
      </c>
      <c r="K16" s="49">
        <v>1</v>
      </c>
      <c r="L16" s="49">
        <v>0</v>
      </c>
      <c r="M16" s="49">
        <v>23</v>
      </c>
      <c r="N16" s="49">
        <v>0</v>
      </c>
      <c r="O16" s="17">
        <f t="shared" si="0"/>
        <v>56</v>
      </c>
      <c r="P16" s="17">
        <f t="shared" si="1"/>
        <v>79</v>
      </c>
      <c r="R16" s="1" t="s">
        <v>12</v>
      </c>
      <c r="S16" s="17">
        <f t="shared" ref="S16:AF16" si="8">SUM(C34:C37)</f>
        <v>104</v>
      </c>
      <c r="T16" s="17">
        <f t="shared" si="8"/>
        <v>110</v>
      </c>
      <c r="U16" s="17">
        <f t="shared" si="8"/>
        <v>26</v>
      </c>
      <c r="V16" s="17">
        <f t="shared" si="8"/>
        <v>52</v>
      </c>
      <c r="W16" s="17">
        <f t="shared" si="8"/>
        <v>1</v>
      </c>
      <c r="X16" s="17">
        <f t="shared" si="8"/>
        <v>0</v>
      </c>
      <c r="Y16" s="17">
        <f t="shared" si="8"/>
        <v>12</v>
      </c>
      <c r="Z16" s="17">
        <f t="shared" si="8"/>
        <v>10</v>
      </c>
      <c r="AA16" s="17">
        <f t="shared" si="8"/>
        <v>0</v>
      </c>
      <c r="AB16" s="17">
        <f t="shared" si="8"/>
        <v>4</v>
      </c>
      <c r="AC16" s="17">
        <f t="shared" si="8"/>
        <v>72</v>
      </c>
      <c r="AD16" s="17">
        <f t="shared" si="8"/>
        <v>0</v>
      </c>
      <c r="AE16" s="30">
        <f t="shared" si="8"/>
        <v>319</v>
      </c>
      <c r="AF16" s="30">
        <f t="shared" si="8"/>
        <v>391</v>
      </c>
    </row>
    <row r="17" spans="2:32" ht="23.1" customHeight="1" x14ac:dyDescent="0.25">
      <c r="B17" s="22" t="s">
        <v>44</v>
      </c>
      <c r="C17" s="49">
        <v>10</v>
      </c>
      <c r="D17" s="49">
        <v>7</v>
      </c>
      <c r="E17" s="49">
        <v>5</v>
      </c>
      <c r="F17" s="49">
        <v>6</v>
      </c>
      <c r="G17" s="49">
        <v>0</v>
      </c>
      <c r="H17" s="49">
        <v>2</v>
      </c>
      <c r="I17" s="49">
        <v>3</v>
      </c>
      <c r="J17" s="49">
        <v>5</v>
      </c>
      <c r="K17" s="49">
        <v>1</v>
      </c>
      <c r="L17" s="49">
        <v>1</v>
      </c>
      <c r="M17" s="49">
        <v>17</v>
      </c>
      <c r="N17" s="49">
        <v>0</v>
      </c>
      <c r="O17" s="17">
        <f t="shared" si="0"/>
        <v>40</v>
      </c>
      <c r="P17" s="17">
        <f t="shared" si="1"/>
        <v>57</v>
      </c>
      <c r="R17" s="1" t="s">
        <v>13</v>
      </c>
      <c r="S17" s="17">
        <f t="shared" ref="S17:AF17" si="9">SUM(C38:C41)</f>
        <v>123</v>
      </c>
      <c r="T17" s="17">
        <f t="shared" si="9"/>
        <v>103</v>
      </c>
      <c r="U17" s="17">
        <f t="shared" si="9"/>
        <v>41</v>
      </c>
      <c r="V17" s="17">
        <f t="shared" si="9"/>
        <v>49</v>
      </c>
      <c r="W17" s="17">
        <f t="shared" si="9"/>
        <v>1</v>
      </c>
      <c r="X17" s="17">
        <f t="shared" si="9"/>
        <v>0</v>
      </c>
      <c r="Y17" s="17">
        <f t="shared" si="9"/>
        <v>26</v>
      </c>
      <c r="Z17" s="17">
        <f t="shared" si="9"/>
        <v>5</v>
      </c>
      <c r="AA17" s="17">
        <f t="shared" si="9"/>
        <v>1</v>
      </c>
      <c r="AB17" s="17">
        <f t="shared" si="9"/>
        <v>1</v>
      </c>
      <c r="AC17" s="17">
        <f t="shared" si="9"/>
        <v>96</v>
      </c>
      <c r="AD17" s="17">
        <f t="shared" si="9"/>
        <v>0</v>
      </c>
      <c r="AE17" s="30">
        <f t="shared" si="9"/>
        <v>350</v>
      </c>
      <c r="AF17" s="30">
        <f t="shared" si="9"/>
        <v>446</v>
      </c>
    </row>
    <row r="18" spans="2:32" ht="23.1" customHeight="1" x14ac:dyDescent="0.25">
      <c r="B18" s="22" t="s">
        <v>45</v>
      </c>
      <c r="C18" s="49">
        <v>10</v>
      </c>
      <c r="D18" s="49">
        <v>8</v>
      </c>
      <c r="E18" s="49">
        <v>3</v>
      </c>
      <c r="F18" s="49">
        <v>8</v>
      </c>
      <c r="G18" s="49">
        <v>1</v>
      </c>
      <c r="H18" s="49">
        <v>0</v>
      </c>
      <c r="I18" s="49">
        <v>5</v>
      </c>
      <c r="J18" s="49">
        <v>0</v>
      </c>
      <c r="K18" s="49">
        <v>0</v>
      </c>
      <c r="L18" s="49">
        <v>0</v>
      </c>
      <c r="M18" s="49">
        <v>16</v>
      </c>
      <c r="N18" s="49">
        <v>0</v>
      </c>
      <c r="O18" s="17">
        <f t="shared" si="0"/>
        <v>35</v>
      </c>
      <c r="P18" s="17">
        <f t="shared" si="1"/>
        <v>51</v>
      </c>
      <c r="R18" s="1" t="s">
        <v>14</v>
      </c>
      <c r="S18" s="17">
        <f t="shared" ref="S18:AF18" si="10">SUM(C42:C45)</f>
        <v>106</v>
      </c>
      <c r="T18" s="17">
        <f t="shared" si="10"/>
        <v>97</v>
      </c>
      <c r="U18" s="17">
        <f t="shared" si="10"/>
        <v>37</v>
      </c>
      <c r="V18" s="17">
        <f t="shared" si="10"/>
        <v>23</v>
      </c>
      <c r="W18" s="17">
        <f t="shared" si="10"/>
        <v>1</v>
      </c>
      <c r="X18" s="17">
        <f t="shared" si="10"/>
        <v>2</v>
      </c>
      <c r="Y18" s="17">
        <f t="shared" si="10"/>
        <v>12</v>
      </c>
      <c r="Z18" s="17">
        <f t="shared" si="10"/>
        <v>5</v>
      </c>
      <c r="AA18" s="17">
        <f t="shared" si="10"/>
        <v>3</v>
      </c>
      <c r="AB18" s="17">
        <f t="shared" si="10"/>
        <v>1</v>
      </c>
      <c r="AC18" s="17">
        <f t="shared" si="10"/>
        <v>111</v>
      </c>
      <c r="AD18" s="17">
        <f t="shared" si="10"/>
        <v>2</v>
      </c>
      <c r="AE18" s="30">
        <f t="shared" si="10"/>
        <v>289</v>
      </c>
      <c r="AF18" s="30">
        <f t="shared" si="10"/>
        <v>400</v>
      </c>
    </row>
    <row r="19" spans="2:32" ht="23.1" customHeight="1" x14ac:dyDescent="0.25">
      <c r="B19" s="22" t="s">
        <v>46</v>
      </c>
      <c r="C19" s="49">
        <v>25</v>
      </c>
      <c r="D19" s="49">
        <v>15</v>
      </c>
      <c r="E19" s="49">
        <v>11</v>
      </c>
      <c r="F19" s="49">
        <v>15</v>
      </c>
      <c r="G19" s="49">
        <v>1</v>
      </c>
      <c r="H19" s="49">
        <v>0</v>
      </c>
      <c r="I19" s="49">
        <v>1</v>
      </c>
      <c r="J19" s="49">
        <v>4</v>
      </c>
      <c r="K19" s="49">
        <v>1</v>
      </c>
      <c r="L19" s="49">
        <v>1</v>
      </c>
      <c r="M19" s="49">
        <v>30</v>
      </c>
      <c r="N19" s="49">
        <v>0</v>
      </c>
      <c r="O19" s="17">
        <f t="shared" si="0"/>
        <v>74</v>
      </c>
      <c r="P19" s="17">
        <f t="shared" si="1"/>
        <v>104</v>
      </c>
      <c r="R19" s="1" t="s">
        <v>15</v>
      </c>
      <c r="S19" s="17">
        <f t="shared" ref="S19:AF19" si="11">SUM(C46:C49)</f>
        <v>85</v>
      </c>
      <c r="T19" s="17">
        <f t="shared" si="11"/>
        <v>54</v>
      </c>
      <c r="U19" s="17">
        <f t="shared" si="11"/>
        <v>34</v>
      </c>
      <c r="V19" s="17">
        <f t="shared" si="11"/>
        <v>35</v>
      </c>
      <c r="W19" s="17">
        <f t="shared" si="11"/>
        <v>2</v>
      </c>
      <c r="X19" s="17">
        <f t="shared" si="11"/>
        <v>1</v>
      </c>
      <c r="Y19" s="17">
        <f t="shared" si="11"/>
        <v>14</v>
      </c>
      <c r="Z19" s="17">
        <f t="shared" si="11"/>
        <v>0</v>
      </c>
      <c r="AA19" s="17">
        <f t="shared" si="11"/>
        <v>2</v>
      </c>
      <c r="AB19" s="17">
        <f t="shared" si="11"/>
        <v>0</v>
      </c>
      <c r="AC19" s="17">
        <f t="shared" si="11"/>
        <v>66</v>
      </c>
      <c r="AD19" s="17">
        <f t="shared" si="11"/>
        <v>0</v>
      </c>
      <c r="AE19" s="30">
        <f t="shared" si="11"/>
        <v>227</v>
      </c>
      <c r="AF19" s="30">
        <f t="shared" si="11"/>
        <v>293</v>
      </c>
    </row>
    <row r="20" spans="2:32" ht="23.1" customHeight="1" x14ac:dyDescent="0.25">
      <c r="B20" s="22" t="s">
        <v>47</v>
      </c>
      <c r="C20" s="49">
        <v>10</v>
      </c>
      <c r="D20" s="49">
        <v>13</v>
      </c>
      <c r="E20" s="49">
        <v>3</v>
      </c>
      <c r="F20" s="49">
        <v>5</v>
      </c>
      <c r="G20" s="49">
        <v>0</v>
      </c>
      <c r="H20" s="49">
        <v>2</v>
      </c>
      <c r="I20" s="49">
        <v>0</v>
      </c>
      <c r="J20" s="49">
        <v>0</v>
      </c>
      <c r="K20" s="49">
        <v>0</v>
      </c>
      <c r="L20" s="49">
        <v>0</v>
      </c>
      <c r="M20" s="49">
        <v>10</v>
      </c>
      <c r="N20" s="49">
        <v>0</v>
      </c>
      <c r="O20" s="17">
        <f t="shared" si="0"/>
        <v>33</v>
      </c>
      <c r="P20" s="17">
        <f t="shared" si="1"/>
        <v>43</v>
      </c>
      <c r="R20" s="1" t="s">
        <v>16</v>
      </c>
      <c r="S20" s="17">
        <f t="shared" ref="S20:AF20" si="12">SUM(C50:C53)</f>
        <v>159</v>
      </c>
      <c r="T20" s="17">
        <f t="shared" si="12"/>
        <v>54</v>
      </c>
      <c r="U20" s="17">
        <f t="shared" si="12"/>
        <v>29</v>
      </c>
      <c r="V20" s="17">
        <f t="shared" si="12"/>
        <v>30</v>
      </c>
      <c r="W20" s="17">
        <f t="shared" si="12"/>
        <v>2</v>
      </c>
      <c r="X20" s="17">
        <f t="shared" si="12"/>
        <v>0</v>
      </c>
      <c r="Y20" s="17">
        <f t="shared" si="12"/>
        <v>13</v>
      </c>
      <c r="Z20" s="17">
        <f t="shared" si="12"/>
        <v>4</v>
      </c>
      <c r="AA20" s="17">
        <f t="shared" si="12"/>
        <v>0</v>
      </c>
      <c r="AB20" s="17">
        <f t="shared" si="12"/>
        <v>1</v>
      </c>
      <c r="AC20" s="17">
        <f t="shared" si="12"/>
        <v>94</v>
      </c>
      <c r="AD20" s="17">
        <f t="shared" si="12"/>
        <v>0</v>
      </c>
      <c r="AE20" s="30">
        <f t="shared" si="12"/>
        <v>292</v>
      </c>
      <c r="AF20" s="30">
        <f t="shared" si="12"/>
        <v>386</v>
      </c>
    </row>
    <row r="21" spans="2:32" ht="23.1" customHeight="1" x14ac:dyDescent="0.25">
      <c r="B21" s="22" t="s">
        <v>48</v>
      </c>
      <c r="C21" s="49">
        <v>15</v>
      </c>
      <c r="D21" s="49">
        <v>12</v>
      </c>
      <c r="E21" s="49">
        <v>4</v>
      </c>
      <c r="F21" s="49">
        <v>9</v>
      </c>
      <c r="G21" s="49">
        <v>2</v>
      </c>
      <c r="H21" s="49">
        <v>0</v>
      </c>
      <c r="I21" s="49">
        <v>1</v>
      </c>
      <c r="J21" s="49">
        <v>0</v>
      </c>
      <c r="K21" s="49">
        <v>0</v>
      </c>
      <c r="L21" s="49">
        <v>0</v>
      </c>
      <c r="M21" s="49">
        <v>32</v>
      </c>
      <c r="N21" s="49">
        <v>0</v>
      </c>
      <c r="O21" s="17">
        <f t="shared" si="0"/>
        <v>43</v>
      </c>
      <c r="P21" s="17">
        <f t="shared" si="1"/>
        <v>75</v>
      </c>
      <c r="R21" s="35" t="s">
        <v>20</v>
      </c>
      <c r="S21" s="33">
        <f t="shared" ref="S21:AF21" si="13">SUM(C54:C57)</f>
        <v>155</v>
      </c>
      <c r="T21" s="17">
        <f t="shared" si="13"/>
        <v>73</v>
      </c>
      <c r="U21" s="17">
        <f t="shared" si="13"/>
        <v>24</v>
      </c>
      <c r="V21" s="17">
        <f t="shared" si="13"/>
        <v>48</v>
      </c>
      <c r="W21" s="17">
        <f t="shared" si="13"/>
        <v>7</v>
      </c>
      <c r="X21" s="17">
        <f t="shared" si="13"/>
        <v>3</v>
      </c>
      <c r="Y21" s="17">
        <f t="shared" si="13"/>
        <v>19</v>
      </c>
      <c r="Z21" s="17">
        <f t="shared" si="13"/>
        <v>2</v>
      </c>
      <c r="AA21" s="17">
        <f t="shared" si="13"/>
        <v>0</v>
      </c>
      <c r="AB21" s="17">
        <f t="shared" si="13"/>
        <v>1</v>
      </c>
      <c r="AC21" s="17">
        <f t="shared" si="13"/>
        <v>120</v>
      </c>
      <c r="AD21" s="17">
        <f t="shared" si="13"/>
        <v>0</v>
      </c>
      <c r="AE21" s="30">
        <f t="shared" si="13"/>
        <v>332</v>
      </c>
      <c r="AF21" s="30">
        <f t="shared" si="13"/>
        <v>452</v>
      </c>
    </row>
    <row r="22" spans="2:32" ht="23.1" customHeight="1" x14ac:dyDescent="0.25">
      <c r="B22" s="22" t="s">
        <v>49</v>
      </c>
      <c r="C22" s="49">
        <v>15</v>
      </c>
      <c r="D22" s="49">
        <v>26</v>
      </c>
      <c r="E22" s="49">
        <v>11</v>
      </c>
      <c r="F22" s="49">
        <v>10</v>
      </c>
      <c r="G22" s="49">
        <v>0</v>
      </c>
      <c r="H22" s="49">
        <v>1</v>
      </c>
      <c r="I22" s="49">
        <v>2</v>
      </c>
      <c r="J22" s="49">
        <v>2</v>
      </c>
      <c r="K22" s="49">
        <v>0</v>
      </c>
      <c r="L22" s="49">
        <v>0</v>
      </c>
      <c r="M22" s="49">
        <v>24</v>
      </c>
      <c r="N22" s="49">
        <v>0</v>
      </c>
      <c r="O22" s="17">
        <f t="shared" si="0"/>
        <v>67</v>
      </c>
      <c r="P22" s="17">
        <f t="shared" si="1"/>
        <v>91</v>
      </c>
      <c r="R22" s="50" t="s">
        <v>90</v>
      </c>
      <c r="S22" s="51">
        <f>MAX(S10:S12)</f>
        <v>60</v>
      </c>
      <c r="T22" s="51">
        <f t="shared" ref="T22:AF22" si="14">MAX(T10:T12)</f>
        <v>48</v>
      </c>
      <c r="U22" s="51">
        <f t="shared" si="14"/>
        <v>23</v>
      </c>
      <c r="V22" s="51">
        <f t="shared" si="14"/>
        <v>38</v>
      </c>
      <c r="W22" s="51">
        <f t="shared" si="14"/>
        <v>4</v>
      </c>
      <c r="X22" s="51">
        <f t="shared" si="14"/>
        <v>3</v>
      </c>
      <c r="Y22" s="51">
        <f t="shared" si="14"/>
        <v>11</v>
      </c>
      <c r="Z22" s="51">
        <f t="shared" si="14"/>
        <v>8</v>
      </c>
      <c r="AA22" s="51">
        <f t="shared" si="14"/>
        <v>2</v>
      </c>
      <c r="AB22" s="51">
        <f t="shared" si="14"/>
        <v>2</v>
      </c>
      <c r="AC22" s="51">
        <f t="shared" si="14"/>
        <v>88</v>
      </c>
      <c r="AD22" s="51">
        <f t="shared" si="14"/>
        <v>0</v>
      </c>
      <c r="AE22" s="39">
        <f t="shared" si="14"/>
        <v>185</v>
      </c>
      <c r="AF22" s="39">
        <f t="shared" si="14"/>
        <v>273</v>
      </c>
    </row>
    <row r="23" spans="2:32" ht="23.1" customHeight="1" x14ac:dyDescent="0.25">
      <c r="B23" s="22" t="s">
        <v>50</v>
      </c>
      <c r="C23" s="49">
        <v>15</v>
      </c>
      <c r="D23" s="49">
        <v>15</v>
      </c>
      <c r="E23" s="49">
        <v>2</v>
      </c>
      <c r="F23" s="49">
        <v>10</v>
      </c>
      <c r="G23" s="49">
        <v>0</v>
      </c>
      <c r="H23" s="49">
        <v>0</v>
      </c>
      <c r="I23" s="49">
        <v>3</v>
      </c>
      <c r="J23" s="49">
        <v>1</v>
      </c>
      <c r="K23" s="49">
        <v>0</v>
      </c>
      <c r="L23" s="49">
        <v>0</v>
      </c>
      <c r="M23" s="49">
        <v>7</v>
      </c>
      <c r="N23" s="49">
        <v>0</v>
      </c>
      <c r="O23" s="17">
        <f t="shared" si="0"/>
        <v>46</v>
      </c>
      <c r="P23" s="17">
        <f t="shared" si="1"/>
        <v>53</v>
      </c>
      <c r="R23" s="50" t="s">
        <v>91</v>
      </c>
      <c r="S23" s="51">
        <f>MAX(S13:S18)</f>
        <v>123</v>
      </c>
      <c r="T23" s="51">
        <f t="shared" ref="T23:AF23" si="15">MAX(T13:T18)</f>
        <v>110</v>
      </c>
      <c r="U23" s="51">
        <f t="shared" si="15"/>
        <v>41</v>
      </c>
      <c r="V23" s="51">
        <f t="shared" si="15"/>
        <v>52</v>
      </c>
      <c r="W23" s="51">
        <f t="shared" si="15"/>
        <v>2</v>
      </c>
      <c r="X23" s="51">
        <f t="shared" si="15"/>
        <v>6</v>
      </c>
      <c r="Y23" s="51">
        <f t="shared" si="15"/>
        <v>26</v>
      </c>
      <c r="Z23" s="51">
        <f t="shared" si="15"/>
        <v>12</v>
      </c>
      <c r="AA23" s="51">
        <f t="shared" si="15"/>
        <v>3</v>
      </c>
      <c r="AB23" s="51">
        <f t="shared" si="15"/>
        <v>4</v>
      </c>
      <c r="AC23" s="51">
        <f t="shared" si="15"/>
        <v>111</v>
      </c>
      <c r="AD23" s="51">
        <f t="shared" si="15"/>
        <v>2</v>
      </c>
      <c r="AE23" s="39">
        <f t="shared" si="15"/>
        <v>350</v>
      </c>
      <c r="AF23" s="39">
        <f t="shared" si="15"/>
        <v>446</v>
      </c>
    </row>
    <row r="24" spans="2:32" ht="23.1" customHeight="1" x14ac:dyDescent="0.25">
      <c r="B24" s="22" t="s">
        <v>51</v>
      </c>
      <c r="C24" s="49">
        <v>16</v>
      </c>
      <c r="D24" s="49">
        <v>26</v>
      </c>
      <c r="E24" s="49">
        <v>18</v>
      </c>
      <c r="F24" s="49">
        <v>9</v>
      </c>
      <c r="G24" s="49">
        <v>0</v>
      </c>
      <c r="H24" s="49">
        <v>0</v>
      </c>
      <c r="I24" s="49">
        <v>4</v>
      </c>
      <c r="J24" s="49">
        <v>1</v>
      </c>
      <c r="K24" s="49">
        <v>0</v>
      </c>
      <c r="L24" s="49">
        <v>0</v>
      </c>
      <c r="M24" s="49">
        <v>12</v>
      </c>
      <c r="N24" s="49">
        <v>0</v>
      </c>
      <c r="O24" s="17">
        <f t="shared" si="0"/>
        <v>74</v>
      </c>
      <c r="P24" s="17">
        <f t="shared" si="1"/>
        <v>86</v>
      </c>
      <c r="R24" s="50" t="s">
        <v>92</v>
      </c>
      <c r="S24" s="51">
        <f>MAX(S19:S21)</f>
        <v>159</v>
      </c>
      <c r="T24" s="51">
        <f t="shared" ref="T24:AF24" si="16">MAX(T19:T21)</f>
        <v>73</v>
      </c>
      <c r="U24" s="51">
        <f t="shared" si="16"/>
        <v>34</v>
      </c>
      <c r="V24" s="51">
        <f t="shared" si="16"/>
        <v>48</v>
      </c>
      <c r="W24" s="51">
        <f t="shared" si="16"/>
        <v>7</v>
      </c>
      <c r="X24" s="51">
        <f t="shared" si="16"/>
        <v>3</v>
      </c>
      <c r="Y24" s="51">
        <f t="shared" si="16"/>
        <v>19</v>
      </c>
      <c r="Z24" s="51">
        <f t="shared" si="16"/>
        <v>4</v>
      </c>
      <c r="AA24" s="51">
        <f t="shared" si="16"/>
        <v>2</v>
      </c>
      <c r="AB24" s="51">
        <f t="shared" si="16"/>
        <v>1</v>
      </c>
      <c r="AC24" s="51">
        <f t="shared" si="16"/>
        <v>120</v>
      </c>
      <c r="AD24" s="51">
        <f t="shared" si="16"/>
        <v>0</v>
      </c>
      <c r="AE24" s="39">
        <f t="shared" si="16"/>
        <v>332</v>
      </c>
      <c r="AF24" s="39">
        <f t="shared" si="16"/>
        <v>452</v>
      </c>
    </row>
    <row r="25" spans="2:32" ht="23.1" customHeight="1" x14ac:dyDescent="0.25">
      <c r="B25" s="22" t="s">
        <v>52</v>
      </c>
      <c r="C25" s="49">
        <v>15</v>
      </c>
      <c r="D25" s="49">
        <v>16</v>
      </c>
      <c r="E25" s="49">
        <v>3</v>
      </c>
      <c r="F25" s="49">
        <v>10</v>
      </c>
      <c r="G25" s="49">
        <v>0</v>
      </c>
      <c r="H25" s="49">
        <v>0</v>
      </c>
      <c r="I25" s="49">
        <v>1</v>
      </c>
      <c r="J25" s="49">
        <v>0</v>
      </c>
      <c r="K25" s="49">
        <v>0</v>
      </c>
      <c r="L25" s="49">
        <v>1</v>
      </c>
      <c r="M25" s="49">
        <v>25</v>
      </c>
      <c r="N25" s="49">
        <v>0</v>
      </c>
      <c r="O25" s="17">
        <f t="shared" si="0"/>
        <v>46</v>
      </c>
      <c r="P25" s="17">
        <f t="shared" si="1"/>
        <v>71</v>
      </c>
      <c r="R25" s="36" t="s">
        <v>85</v>
      </c>
      <c r="S25" s="34">
        <f t="shared" ref="S25:AF25" si="17">SUM(S10:S12)</f>
        <v>132</v>
      </c>
      <c r="T25" s="16">
        <f t="shared" si="17"/>
        <v>120</v>
      </c>
      <c r="U25" s="16">
        <f t="shared" si="17"/>
        <v>52</v>
      </c>
      <c r="V25" s="16">
        <f t="shared" si="17"/>
        <v>106</v>
      </c>
      <c r="W25" s="16">
        <f t="shared" si="17"/>
        <v>6</v>
      </c>
      <c r="X25" s="16">
        <f t="shared" si="17"/>
        <v>5</v>
      </c>
      <c r="Y25" s="16">
        <f t="shared" si="17"/>
        <v>25</v>
      </c>
      <c r="Z25" s="16">
        <f t="shared" si="17"/>
        <v>12</v>
      </c>
      <c r="AA25" s="16">
        <f t="shared" si="17"/>
        <v>3</v>
      </c>
      <c r="AB25" s="16">
        <f t="shared" si="17"/>
        <v>3</v>
      </c>
      <c r="AC25" s="16">
        <f t="shared" si="17"/>
        <v>193</v>
      </c>
      <c r="AD25" s="16">
        <f t="shared" si="17"/>
        <v>0</v>
      </c>
      <c r="AE25" s="31">
        <f t="shared" si="17"/>
        <v>464</v>
      </c>
      <c r="AF25" s="31">
        <f t="shared" si="17"/>
        <v>657</v>
      </c>
    </row>
    <row r="26" spans="2:32" ht="23.1" customHeight="1" x14ac:dyDescent="0.25">
      <c r="B26" s="22" t="s">
        <v>53</v>
      </c>
      <c r="C26" s="49">
        <v>25</v>
      </c>
      <c r="D26" s="49">
        <v>28</v>
      </c>
      <c r="E26" s="49">
        <v>16</v>
      </c>
      <c r="F26" s="49">
        <v>15</v>
      </c>
      <c r="G26" s="49">
        <v>0</v>
      </c>
      <c r="H26" s="49">
        <v>0</v>
      </c>
      <c r="I26" s="49">
        <v>2</v>
      </c>
      <c r="J26" s="49">
        <v>3</v>
      </c>
      <c r="K26" s="49">
        <v>2</v>
      </c>
      <c r="L26" s="49">
        <v>0</v>
      </c>
      <c r="M26" s="49">
        <v>38</v>
      </c>
      <c r="N26" s="49">
        <v>0</v>
      </c>
      <c r="O26" s="17">
        <f t="shared" si="0"/>
        <v>91</v>
      </c>
      <c r="P26" s="17">
        <f t="shared" si="1"/>
        <v>129</v>
      </c>
      <c r="R26" s="27" t="s">
        <v>86</v>
      </c>
      <c r="S26" s="16">
        <f t="shared" ref="S26:AF26" si="18">SUM(S13:S18)</f>
        <v>547</v>
      </c>
      <c r="T26" s="16">
        <f t="shared" si="18"/>
        <v>574</v>
      </c>
      <c r="U26" s="16">
        <f t="shared" si="18"/>
        <v>182</v>
      </c>
      <c r="V26" s="16">
        <f t="shared" si="18"/>
        <v>213</v>
      </c>
      <c r="W26" s="16">
        <f t="shared" si="18"/>
        <v>6</v>
      </c>
      <c r="X26" s="16">
        <f t="shared" si="18"/>
        <v>10</v>
      </c>
      <c r="Y26" s="16">
        <f t="shared" si="18"/>
        <v>85</v>
      </c>
      <c r="Z26" s="16">
        <f t="shared" si="18"/>
        <v>39</v>
      </c>
      <c r="AA26" s="16">
        <f t="shared" si="18"/>
        <v>6</v>
      </c>
      <c r="AB26" s="16">
        <f t="shared" si="18"/>
        <v>8</v>
      </c>
      <c r="AC26" s="16">
        <f t="shared" si="18"/>
        <v>448</v>
      </c>
      <c r="AD26" s="16">
        <f t="shared" si="18"/>
        <v>5</v>
      </c>
      <c r="AE26" s="31">
        <f t="shared" si="18"/>
        <v>1675</v>
      </c>
      <c r="AF26" s="31">
        <f t="shared" si="18"/>
        <v>2123</v>
      </c>
    </row>
    <row r="27" spans="2:32" ht="23.1" customHeight="1" x14ac:dyDescent="0.25">
      <c r="B27" s="22" t="s">
        <v>54</v>
      </c>
      <c r="C27" s="49">
        <v>30</v>
      </c>
      <c r="D27" s="49">
        <v>49</v>
      </c>
      <c r="E27" s="49">
        <v>4</v>
      </c>
      <c r="F27" s="49">
        <v>2</v>
      </c>
      <c r="G27" s="49">
        <v>0</v>
      </c>
      <c r="H27" s="49">
        <v>0</v>
      </c>
      <c r="I27" s="49">
        <v>5</v>
      </c>
      <c r="J27" s="49">
        <v>3</v>
      </c>
      <c r="K27" s="49">
        <v>0</v>
      </c>
      <c r="L27" s="49">
        <v>1</v>
      </c>
      <c r="M27" s="49">
        <v>20</v>
      </c>
      <c r="N27" s="49">
        <v>0</v>
      </c>
      <c r="O27" s="17">
        <f t="shared" si="0"/>
        <v>94</v>
      </c>
      <c r="P27" s="17">
        <f t="shared" si="1"/>
        <v>114</v>
      </c>
      <c r="R27" s="28" t="s">
        <v>87</v>
      </c>
      <c r="S27" s="16">
        <f t="shared" ref="S27:AF27" si="19">SUM(S19:S21)</f>
        <v>399</v>
      </c>
      <c r="T27" s="16">
        <f t="shared" si="19"/>
        <v>181</v>
      </c>
      <c r="U27" s="16">
        <f t="shared" si="19"/>
        <v>87</v>
      </c>
      <c r="V27" s="16">
        <f t="shared" si="19"/>
        <v>113</v>
      </c>
      <c r="W27" s="16">
        <f t="shared" si="19"/>
        <v>11</v>
      </c>
      <c r="X27" s="16">
        <f t="shared" si="19"/>
        <v>4</v>
      </c>
      <c r="Y27" s="16">
        <f t="shared" si="19"/>
        <v>46</v>
      </c>
      <c r="Z27" s="16">
        <f t="shared" si="19"/>
        <v>6</v>
      </c>
      <c r="AA27" s="16">
        <f t="shared" si="19"/>
        <v>2</v>
      </c>
      <c r="AB27" s="16">
        <f t="shared" si="19"/>
        <v>2</v>
      </c>
      <c r="AC27" s="16">
        <f t="shared" si="19"/>
        <v>280</v>
      </c>
      <c r="AD27" s="16">
        <f t="shared" si="19"/>
        <v>0</v>
      </c>
      <c r="AE27" s="31">
        <f t="shared" si="19"/>
        <v>851</v>
      </c>
      <c r="AF27" s="31">
        <f t="shared" si="19"/>
        <v>1131</v>
      </c>
    </row>
    <row r="28" spans="2:32" ht="23.1" customHeight="1" x14ac:dyDescent="0.25">
      <c r="B28" s="22" t="s">
        <v>55</v>
      </c>
      <c r="C28" s="49">
        <v>12</v>
      </c>
      <c r="D28" s="49">
        <v>24</v>
      </c>
      <c r="E28" s="49">
        <v>5</v>
      </c>
      <c r="F28" s="49">
        <v>4</v>
      </c>
      <c r="G28" s="49">
        <v>2</v>
      </c>
      <c r="H28" s="49">
        <v>0</v>
      </c>
      <c r="I28" s="49">
        <v>2</v>
      </c>
      <c r="J28" s="49">
        <v>3</v>
      </c>
      <c r="K28" s="49">
        <v>0</v>
      </c>
      <c r="L28" s="49">
        <v>0</v>
      </c>
      <c r="M28" s="49">
        <v>12</v>
      </c>
      <c r="N28" s="49">
        <v>0</v>
      </c>
      <c r="O28" s="17">
        <f t="shared" si="0"/>
        <v>52</v>
      </c>
      <c r="P28" s="17">
        <f t="shared" si="1"/>
        <v>64</v>
      </c>
      <c r="R28" s="5" t="s">
        <v>17</v>
      </c>
      <c r="S28" s="16">
        <f t="shared" ref="S28:AF28" si="20">SUM(S10:S21)</f>
        <v>1078</v>
      </c>
      <c r="T28" s="16">
        <f t="shared" si="20"/>
        <v>875</v>
      </c>
      <c r="U28" s="16">
        <f t="shared" si="20"/>
        <v>321</v>
      </c>
      <c r="V28" s="16">
        <f t="shared" si="20"/>
        <v>432</v>
      </c>
      <c r="W28" s="16">
        <f t="shared" si="20"/>
        <v>23</v>
      </c>
      <c r="X28" s="16">
        <f t="shared" si="20"/>
        <v>19</v>
      </c>
      <c r="Y28" s="16">
        <f t="shared" si="20"/>
        <v>156</v>
      </c>
      <c r="Z28" s="16">
        <f t="shared" si="20"/>
        <v>57</v>
      </c>
      <c r="AA28" s="16">
        <f t="shared" si="20"/>
        <v>11</v>
      </c>
      <c r="AB28" s="16">
        <f t="shared" si="20"/>
        <v>13</v>
      </c>
      <c r="AC28" s="16">
        <f t="shared" si="20"/>
        <v>921</v>
      </c>
      <c r="AD28" s="16">
        <f t="shared" si="20"/>
        <v>5</v>
      </c>
      <c r="AE28" s="31">
        <f t="shared" si="20"/>
        <v>2990</v>
      </c>
      <c r="AF28" s="31">
        <f t="shared" si="20"/>
        <v>3911</v>
      </c>
    </row>
    <row r="29" spans="2:32" ht="23.1" customHeight="1" x14ac:dyDescent="0.25">
      <c r="B29" s="22" t="s">
        <v>56</v>
      </c>
      <c r="C29" s="49">
        <v>16</v>
      </c>
      <c r="D29" s="49">
        <v>7</v>
      </c>
      <c r="E29" s="49">
        <v>6</v>
      </c>
      <c r="F29" s="49">
        <v>12</v>
      </c>
      <c r="G29" s="49">
        <v>0</v>
      </c>
      <c r="H29" s="49">
        <v>1</v>
      </c>
      <c r="I29" s="49">
        <v>6</v>
      </c>
      <c r="J29" s="49">
        <v>3</v>
      </c>
      <c r="K29" s="49">
        <v>0</v>
      </c>
      <c r="L29" s="49">
        <v>0</v>
      </c>
      <c r="M29" s="49">
        <v>12</v>
      </c>
      <c r="N29" s="49">
        <v>2</v>
      </c>
      <c r="O29" s="17">
        <f t="shared" si="0"/>
        <v>53</v>
      </c>
      <c r="P29" s="17">
        <f t="shared" si="1"/>
        <v>65</v>
      </c>
      <c r="R29"/>
      <c r="S29" s="20"/>
      <c r="T29" s="19"/>
    </row>
    <row r="30" spans="2:32" ht="23.1" customHeight="1" x14ac:dyDescent="0.25">
      <c r="B30" s="22" t="s">
        <v>57</v>
      </c>
      <c r="C30" s="49">
        <v>7</v>
      </c>
      <c r="D30" s="49">
        <v>9</v>
      </c>
      <c r="E30" s="49">
        <v>1</v>
      </c>
      <c r="F30" s="49">
        <v>3</v>
      </c>
      <c r="G30" s="49">
        <v>0</v>
      </c>
      <c r="H30" s="49">
        <v>0</v>
      </c>
      <c r="I30" s="49">
        <v>1</v>
      </c>
      <c r="J30" s="49">
        <v>0</v>
      </c>
      <c r="K30" s="49">
        <v>0</v>
      </c>
      <c r="L30" s="49">
        <v>0</v>
      </c>
      <c r="M30" s="49">
        <v>11</v>
      </c>
      <c r="N30" s="49">
        <v>0</v>
      </c>
      <c r="O30" s="17">
        <f t="shared" si="0"/>
        <v>21</v>
      </c>
      <c r="P30" s="17">
        <f t="shared" si="1"/>
        <v>32</v>
      </c>
      <c r="R30"/>
      <c r="S30" s="19"/>
      <c r="T30" s="19"/>
    </row>
    <row r="31" spans="2:32" ht="23.1" customHeight="1" x14ac:dyDescent="0.25">
      <c r="B31" s="23" t="s">
        <v>58</v>
      </c>
      <c r="C31" s="49">
        <v>9</v>
      </c>
      <c r="D31" s="49">
        <v>11</v>
      </c>
      <c r="E31" s="49">
        <v>2</v>
      </c>
      <c r="F31" s="49">
        <v>3</v>
      </c>
      <c r="G31" s="49">
        <v>0</v>
      </c>
      <c r="H31" s="49">
        <v>0</v>
      </c>
      <c r="I31" s="49">
        <v>2</v>
      </c>
      <c r="J31" s="49">
        <v>1</v>
      </c>
      <c r="K31" s="49">
        <v>0</v>
      </c>
      <c r="L31" s="49">
        <v>0</v>
      </c>
      <c r="M31" s="49">
        <v>2</v>
      </c>
      <c r="N31" s="49">
        <v>0</v>
      </c>
      <c r="O31" s="17">
        <f t="shared" si="0"/>
        <v>28</v>
      </c>
      <c r="P31" s="17">
        <f t="shared" si="1"/>
        <v>30</v>
      </c>
      <c r="R31"/>
      <c r="S31" s="19"/>
      <c r="T31" s="19"/>
    </row>
    <row r="32" spans="2:32" ht="23.1" customHeight="1" x14ac:dyDescent="0.25">
      <c r="B32" s="23" t="s">
        <v>59</v>
      </c>
      <c r="C32" s="49">
        <v>37</v>
      </c>
      <c r="D32" s="49">
        <v>34</v>
      </c>
      <c r="E32" s="49">
        <v>4</v>
      </c>
      <c r="F32" s="49">
        <v>6</v>
      </c>
      <c r="G32" s="49">
        <v>1</v>
      </c>
      <c r="H32" s="49">
        <v>4</v>
      </c>
      <c r="I32" s="49">
        <v>3</v>
      </c>
      <c r="J32" s="49">
        <v>2</v>
      </c>
      <c r="K32" s="49">
        <v>0</v>
      </c>
      <c r="L32" s="49">
        <v>0</v>
      </c>
      <c r="M32" s="49">
        <v>1</v>
      </c>
      <c r="N32" s="49">
        <v>0</v>
      </c>
      <c r="O32" s="17">
        <f t="shared" si="0"/>
        <v>91</v>
      </c>
      <c r="P32" s="17">
        <f t="shared" si="1"/>
        <v>92</v>
      </c>
      <c r="R32"/>
      <c r="S32" s="19"/>
      <c r="T32" s="19"/>
    </row>
    <row r="33" spans="2:20" ht="23.1" customHeight="1" x14ac:dyDescent="0.25">
      <c r="B33" s="22" t="s">
        <v>60</v>
      </c>
      <c r="C33" s="49">
        <v>17</v>
      </c>
      <c r="D33" s="49">
        <v>19</v>
      </c>
      <c r="E33" s="49">
        <v>6</v>
      </c>
      <c r="F33" s="49">
        <v>5</v>
      </c>
      <c r="G33" s="49">
        <v>0</v>
      </c>
      <c r="H33" s="49">
        <v>2</v>
      </c>
      <c r="I33" s="49">
        <v>4</v>
      </c>
      <c r="J33" s="49">
        <v>0</v>
      </c>
      <c r="K33" s="49">
        <v>0</v>
      </c>
      <c r="L33" s="49">
        <v>0</v>
      </c>
      <c r="M33" s="49">
        <v>5</v>
      </c>
      <c r="N33" s="49">
        <v>1</v>
      </c>
      <c r="O33" s="17">
        <f t="shared" si="0"/>
        <v>54</v>
      </c>
      <c r="P33" s="17">
        <f t="shared" si="1"/>
        <v>59</v>
      </c>
      <c r="R33"/>
      <c r="S33" s="19"/>
      <c r="T33" s="19"/>
    </row>
    <row r="34" spans="2:20" ht="23.1" customHeight="1" x14ac:dyDescent="0.25">
      <c r="B34" s="23" t="s">
        <v>61</v>
      </c>
      <c r="C34" s="49">
        <v>24</v>
      </c>
      <c r="D34" s="49">
        <v>25</v>
      </c>
      <c r="E34" s="49">
        <v>6</v>
      </c>
      <c r="F34" s="49">
        <v>11</v>
      </c>
      <c r="G34" s="49">
        <v>0</v>
      </c>
      <c r="H34" s="49">
        <v>0</v>
      </c>
      <c r="I34" s="49">
        <v>4</v>
      </c>
      <c r="J34" s="49">
        <v>4</v>
      </c>
      <c r="K34" s="49">
        <v>0</v>
      </c>
      <c r="L34" s="49">
        <v>0</v>
      </c>
      <c r="M34" s="49">
        <v>24</v>
      </c>
      <c r="N34" s="49">
        <v>0</v>
      </c>
      <c r="O34" s="17">
        <f t="shared" si="0"/>
        <v>74</v>
      </c>
      <c r="P34" s="17">
        <f t="shared" si="1"/>
        <v>98</v>
      </c>
      <c r="R34"/>
      <c r="S34" s="19"/>
      <c r="T34" s="19"/>
    </row>
    <row r="35" spans="2:20" ht="23.1" customHeight="1" x14ac:dyDescent="0.25">
      <c r="B35" s="23" t="s">
        <v>62</v>
      </c>
      <c r="C35" s="49">
        <v>29</v>
      </c>
      <c r="D35" s="49">
        <v>24</v>
      </c>
      <c r="E35" s="49">
        <v>4</v>
      </c>
      <c r="F35" s="49">
        <v>15</v>
      </c>
      <c r="G35" s="49">
        <v>0</v>
      </c>
      <c r="H35" s="49">
        <v>0</v>
      </c>
      <c r="I35" s="49">
        <v>1</v>
      </c>
      <c r="J35" s="49">
        <v>2</v>
      </c>
      <c r="K35" s="49">
        <v>0</v>
      </c>
      <c r="L35" s="49">
        <v>3</v>
      </c>
      <c r="M35" s="49">
        <v>21</v>
      </c>
      <c r="N35" s="49">
        <v>0</v>
      </c>
      <c r="O35" s="17">
        <f t="shared" si="0"/>
        <v>78</v>
      </c>
      <c r="P35" s="17">
        <f t="shared" si="1"/>
        <v>99</v>
      </c>
      <c r="R35"/>
      <c r="S35" s="19"/>
      <c r="T35" s="19"/>
    </row>
    <row r="36" spans="2:20" ht="23.1" customHeight="1" x14ac:dyDescent="0.25">
      <c r="B36" s="23" t="s">
        <v>63</v>
      </c>
      <c r="C36" s="49">
        <v>29</v>
      </c>
      <c r="D36" s="49">
        <v>24</v>
      </c>
      <c r="E36" s="49">
        <v>7</v>
      </c>
      <c r="F36" s="49">
        <v>6</v>
      </c>
      <c r="G36" s="49">
        <v>0</v>
      </c>
      <c r="H36" s="49">
        <v>0</v>
      </c>
      <c r="I36" s="49">
        <v>4</v>
      </c>
      <c r="J36" s="49">
        <v>1</v>
      </c>
      <c r="K36" s="49">
        <v>0</v>
      </c>
      <c r="L36" s="49">
        <v>1</v>
      </c>
      <c r="M36" s="49">
        <v>11</v>
      </c>
      <c r="N36" s="49">
        <v>0</v>
      </c>
      <c r="O36" s="17">
        <f t="shared" si="0"/>
        <v>72</v>
      </c>
      <c r="P36" s="17">
        <f t="shared" si="1"/>
        <v>83</v>
      </c>
      <c r="R36"/>
      <c r="S36" s="19"/>
      <c r="T36" s="19"/>
    </row>
    <row r="37" spans="2:20" ht="23.1" customHeight="1" x14ac:dyDescent="0.25">
      <c r="B37" s="22" t="s">
        <v>64</v>
      </c>
      <c r="C37" s="49">
        <v>22</v>
      </c>
      <c r="D37" s="49">
        <v>37</v>
      </c>
      <c r="E37" s="49">
        <v>9</v>
      </c>
      <c r="F37" s="49">
        <v>20</v>
      </c>
      <c r="G37" s="49">
        <v>1</v>
      </c>
      <c r="H37" s="49">
        <v>0</v>
      </c>
      <c r="I37" s="49">
        <v>3</v>
      </c>
      <c r="J37" s="49">
        <v>3</v>
      </c>
      <c r="K37" s="49">
        <v>0</v>
      </c>
      <c r="L37" s="49">
        <v>0</v>
      </c>
      <c r="M37" s="49">
        <v>16</v>
      </c>
      <c r="N37" s="49">
        <v>0</v>
      </c>
      <c r="O37" s="17">
        <f t="shared" si="0"/>
        <v>95</v>
      </c>
      <c r="P37" s="17">
        <f t="shared" si="1"/>
        <v>111</v>
      </c>
      <c r="R37"/>
      <c r="S37" s="19"/>
      <c r="T37" s="19"/>
    </row>
    <row r="38" spans="2:20" ht="23.1" customHeight="1" x14ac:dyDescent="0.25">
      <c r="B38" s="23" t="s">
        <v>65</v>
      </c>
      <c r="C38" s="49">
        <v>26</v>
      </c>
      <c r="D38" s="49">
        <v>31</v>
      </c>
      <c r="E38" s="49">
        <v>7</v>
      </c>
      <c r="F38" s="49">
        <v>15</v>
      </c>
      <c r="G38" s="49">
        <v>1</v>
      </c>
      <c r="H38" s="49">
        <v>0</v>
      </c>
      <c r="I38" s="49">
        <v>5</v>
      </c>
      <c r="J38" s="49">
        <v>1</v>
      </c>
      <c r="K38" s="49">
        <v>0</v>
      </c>
      <c r="L38" s="49">
        <v>1</v>
      </c>
      <c r="M38" s="49">
        <v>20</v>
      </c>
      <c r="N38" s="49">
        <v>0</v>
      </c>
      <c r="O38" s="17">
        <f t="shared" si="0"/>
        <v>87</v>
      </c>
      <c r="P38" s="17">
        <f t="shared" si="1"/>
        <v>107</v>
      </c>
      <c r="R38"/>
      <c r="S38" s="19"/>
      <c r="T38" s="19"/>
    </row>
    <row r="39" spans="2:20" ht="23.1" customHeight="1" x14ac:dyDescent="0.25">
      <c r="B39" s="23" t="s">
        <v>66</v>
      </c>
      <c r="C39" s="49">
        <v>37</v>
      </c>
      <c r="D39" s="49">
        <v>17</v>
      </c>
      <c r="E39" s="49">
        <v>10</v>
      </c>
      <c r="F39" s="49">
        <v>15</v>
      </c>
      <c r="G39" s="49">
        <v>0</v>
      </c>
      <c r="H39" s="49">
        <v>0</v>
      </c>
      <c r="I39" s="49">
        <v>6</v>
      </c>
      <c r="J39" s="49">
        <v>0</v>
      </c>
      <c r="K39" s="49">
        <v>1</v>
      </c>
      <c r="L39" s="49">
        <v>0</v>
      </c>
      <c r="M39" s="49">
        <v>27</v>
      </c>
      <c r="N39" s="49">
        <v>0</v>
      </c>
      <c r="O39" s="17">
        <f t="shared" si="0"/>
        <v>86</v>
      </c>
      <c r="P39" s="17">
        <f t="shared" si="1"/>
        <v>113</v>
      </c>
      <c r="R39"/>
      <c r="S39" s="19"/>
      <c r="T39" s="19"/>
    </row>
    <row r="40" spans="2:20" ht="23.1" customHeight="1" x14ac:dyDescent="0.25">
      <c r="B40" s="23" t="s">
        <v>67</v>
      </c>
      <c r="C40" s="49">
        <v>31</v>
      </c>
      <c r="D40" s="49">
        <v>27</v>
      </c>
      <c r="E40" s="49">
        <v>15</v>
      </c>
      <c r="F40" s="49">
        <v>9</v>
      </c>
      <c r="G40" s="49">
        <v>0</v>
      </c>
      <c r="H40" s="49">
        <v>0</v>
      </c>
      <c r="I40" s="49">
        <v>9</v>
      </c>
      <c r="J40" s="49">
        <v>0</v>
      </c>
      <c r="K40" s="49">
        <v>0</v>
      </c>
      <c r="L40" s="49">
        <v>0</v>
      </c>
      <c r="M40" s="49">
        <v>26</v>
      </c>
      <c r="N40" s="49">
        <v>0</v>
      </c>
      <c r="O40" s="17">
        <f t="shared" si="0"/>
        <v>91</v>
      </c>
      <c r="P40" s="17">
        <f t="shared" si="1"/>
        <v>117</v>
      </c>
      <c r="R40"/>
      <c r="S40" s="19"/>
      <c r="T40" s="19"/>
    </row>
    <row r="41" spans="2:20" ht="23.1" customHeight="1" x14ac:dyDescent="0.25">
      <c r="B41" s="22" t="s">
        <v>68</v>
      </c>
      <c r="C41" s="49">
        <v>29</v>
      </c>
      <c r="D41" s="49">
        <v>28</v>
      </c>
      <c r="E41" s="49">
        <v>9</v>
      </c>
      <c r="F41" s="49">
        <v>10</v>
      </c>
      <c r="G41" s="49">
        <v>0</v>
      </c>
      <c r="H41" s="49">
        <v>0</v>
      </c>
      <c r="I41" s="49">
        <v>6</v>
      </c>
      <c r="J41" s="49">
        <v>4</v>
      </c>
      <c r="K41" s="49">
        <v>0</v>
      </c>
      <c r="L41" s="49">
        <v>0</v>
      </c>
      <c r="M41" s="49">
        <v>23</v>
      </c>
      <c r="N41" s="49">
        <v>0</v>
      </c>
      <c r="O41" s="17">
        <f t="shared" si="0"/>
        <v>86</v>
      </c>
      <c r="P41" s="17">
        <f t="shared" si="1"/>
        <v>109</v>
      </c>
      <c r="R41"/>
      <c r="S41" s="19"/>
      <c r="T41" s="19"/>
    </row>
    <row r="42" spans="2:20" ht="23.1" customHeight="1" x14ac:dyDescent="0.25">
      <c r="B42" s="23" t="s">
        <v>69</v>
      </c>
      <c r="C42" s="49">
        <v>28</v>
      </c>
      <c r="D42" s="49">
        <v>38</v>
      </c>
      <c r="E42" s="49">
        <v>14</v>
      </c>
      <c r="F42" s="49">
        <v>6</v>
      </c>
      <c r="G42" s="49">
        <v>0</v>
      </c>
      <c r="H42" s="49">
        <v>0</v>
      </c>
      <c r="I42" s="49">
        <v>5</v>
      </c>
      <c r="J42" s="49">
        <v>2</v>
      </c>
      <c r="K42" s="49">
        <v>0</v>
      </c>
      <c r="L42" s="49">
        <v>0</v>
      </c>
      <c r="M42" s="49">
        <v>19</v>
      </c>
      <c r="N42" s="49">
        <v>2</v>
      </c>
      <c r="O42" s="17">
        <f t="shared" si="0"/>
        <v>95</v>
      </c>
      <c r="P42" s="17">
        <f t="shared" si="1"/>
        <v>114</v>
      </c>
      <c r="R42"/>
      <c r="S42" s="19"/>
      <c r="T42" s="19"/>
    </row>
    <row r="43" spans="2:20" ht="23.1" customHeight="1" x14ac:dyDescent="0.25">
      <c r="B43" s="22" t="s">
        <v>70</v>
      </c>
      <c r="C43" s="49">
        <v>31</v>
      </c>
      <c r="D43" s="49">
        <v>21</v>
      </c>
      <c r="E43" s="49">
        <v>8</v>
      </c>
      <c r="F43" s="49">
        <v>8</v>
      </c>
      <c r="G43" s="49">
        <v>1</v>
      </c>
      <c r="H43" s="49">
        <v>1</v>
      </c>
      <c r="I43" s="49">
        <v>4</v>
      </c>
      <c r="J43" s="49">
        <v>0</v>
      </c>
      <c r="K43" s="49">
        <v>1</v>
      </c>
      <c r="L43" s="49">
        <v>0</v>
      </c>
      <c r="M43" s="49">
        <v>23</v>
      </c>
      <c r="N43" s="49">
        <v>0</v>
      </c>
      <c r="O43" s="17">
        <f t="shared" si="0"/>
        <v>75</v>
      </c>
      <c r="P43" s="17">
        <f t="shared" si="1"/>
        <v>98</v>
      </c>
      <c r="R43"/>
      <c r="S43" s="19"/>
      <c r="T43" s="19"/>
    </row>
    <row r="44" spans="2:20" ht="23.1" customHeight="1" x14ac:dyDescent="0.25">
      <c r="B44" s="24" t="s">
        <v>71</v>
      </c>
      <c r="C44" s="49">
        <v>30</v>
      </c>
      <c r="D44" s="49">
        <v>28</v>
      </c>
      <c r="E44" s="49">
        <v>11</v>
      </c>
      <c r="F44" s="49">
        <v>7</v>
      </c>
      <c r="G44" s="49">
        <v>0</v>
      </c>
      <c r="H44" s="49">
        <v>1</v>
      </c>
      <c r="I44" s="49">
        <v>2</v>
      </c>
      <c r="J44" s="49">
        <v>0</v>
      </c>
      <c r="K44" s="49">
        <v>0</v>
      </c>
      <c r="L44" s="49">
        <v>0</v>
      </c>
      <c r="M44" s="49">
        <v>26</v>
      </c>
      <c r="N44" s="49">
        <v>0</v>
      </c>
      <c r="O44" s="17">
        <f t="shared" si="0"/>
        <v>79</v>
      </c>
      <c r="P44" s="17">
        <f t="shared" si="1"/>
        <v>105</v>
      </c>
      <c r="R44"/>
      <c r="S44" s="19"/>
      <c r="T44" s="19"/>
    </row>
    <row r="45" spans="2:20" ht="23.1" customHeight="1" x14ac:dyDescent="0.25">
      <c r="B45" s="22" t="s">
        <v>72</v>
      </c>
      <c r="C45" s="49">
        <v>17</v>
      </c>
      <c r="D45" s="49">
        <v>10</v>
      </c>
      <c r="E45" s="49">
        <v>4</v>
      </c>
      <c r="F45" s="49">
        <v>2</v>
      </c>
      <c r="G45" s="49">
        <v>0</v>
      </c>
      <c r="H45" s="49">
        <v>0</v>
      </c>
      <c r="I45" s="49">
        <v>1</v>
      </c>
      <c r="J45" s="49">
        <v>3</v>
      </c>
      <c r="K45" s="49">
        <v>2</v>
      </c>
      <c r="L45" s="49">
        <v>1</v>
      </c>
      <c r="M45" s="49">
        <v>43</v>
      </c>
      <c r="N45" s="49">
        <v>0</v>
      </c>
      <c r="O45" s="17">
        <f t="shared" si="0"/>
        <v>40</v>
      </c>
      <c r="P45" s="17">
        <f t="shared" si="1"/>
        <v>83</v>
      </c>
      <c r="R45"/>
      <c r="S45" s="19"/>
      <c r="T45" s="19"/>
    </row>
    <row r="46" spans="2:20" ht="23.1" customHeight="1" x14ac:dyDescent="0.25">
      <c r="B46" s="23" t="s">
        <v>73</v>
      </c>
      <c r="C46" s="49">
        <v>16</v>
      </c>
      <c r="D46" s="49">
        <v>12</v>
      </c>
      <c r="E46" s="49">
        <v>3</v>
      </c>
      <c r="F46" s="49">
        <v>11</v>
      </c>
      <c r="G46" s="49">
        <v>0</v>
      </c>
      <c r="H46" s="49">
        <v>0</v>
      </c>
      <c r="I46" s="49">
        <v>6</v>
      </c>
      <c r="J46" s="49">
        <v>0</v>
      </c>
      <c r="K46" s="49">
        <v>1</v>
      </c>
      <c r="L46" s="49">
        <v>0</v>
      </c>
      <c r="M46" s="49">
        <v>15</v>
      </c>
      <c r="N46" s="49">
        <v>0</v>
      </c>
      <c r="O46" s="17">
        <f t="shared" si="0"/>
        <v>49</v>
      </c>
      <c r="P46" s="17">
        <f t="shared" si="1"/>
        <v>64</v>
      </c>
      <c r="R46" s="19"/>
      <c r="S46" s="19"/>
      <c r="T46"/>
    </row>
    <row r="47" spans="2:20" ht="23.1" customHeight="1" x14ac:dyDescent="0.25">
      <c r="B47" s="23" t="s">
        <v>74</v>
      </c>
      <c r="C47" s="49">
        <v>20</v>
      </c>
      <c r="D47" s="49">
        <v>10</v>
      </c>
      <c r="E47" s="49">
        <v>7</v>
      </c>
      <c r="F47" s="49">
        <v>3</v>
      </c>
      <c r="G47" s="49">
        <v>0</v>
      </c>
      <c r="H47" s="49">
        <v>0</v>
      </c>
      <c r="I47" s="49">
        <v>3</v>
      </c>
      <c r="J47" s="49">
        <v>0</v>
      </c>
      <c r="K47" s="49">
        <v>1</v>
      </c>
      <c r="L47" s="49">
        <v>0</v>
      </c>
      <c r="M47" s="49">
        <v>9</v>
      </c>
      <c r="N47" s="49">
        <v>0</v>
      </c>
      <c r="O47" s="17">
        <f t="shared" si="0"/>
        <v>44</v>
      </c>
      <c r="P47" s="17">
        <f t="shared" si="1"/>
        <v>53</v>
      </c>
      <c r="R47" s="19"/>
      <c r="S47" s="19"/>
      <c r="T47"/>
    </row>
    <row r="48" spans="2:20" ht="23.1" customHeight="1" x14ac:dyDescent="0.25">
      <c r="B48" s="23" t="s">
        <v>75</v>
      </c>
      <c r="C48" s="49">
        <v>21</v>
      </c>
      <c r="D48" s="49">
        <v>13</v>
      </c>
      <c r="E48" s="49">
        <v>13</v>
      </c>
      <c r="F48" s="49">
        <v>14</v>
      </c>
      <c r="G48" s="49">
        <v>2</v>
      </c>
      <c r="H48" s="49">
        <v>1</v>
      </c>
      <c r="I48" s="49">
        <v>4</v>
      </c>
      <c r="J48" s="49">
        <v>0</v>
      </c>
      <c r="K48" s="49">
        <v>0</v>
      </c>
      <c r="L48" s="49">
        <v>0</v>
      </c>
      <c r="M48" s="49">
        <v>14</v>
      </c>
      <c r="N48" s="49">
        <v>0</v>
      </c>
      <c r="O48" s="17">
        <f t="shared" si="0"/>
        <v>68</v>
      </c>
      <c r="P48" s="17">
        <f t="shared" si="1"/>
        <v>82</v>
      </c>
      <c r="R48" s="19"/>
      <c r="S48" s="19"/>
      <c r="T48"/>
    </row>
    <row r="49" spans="2:20" ht="23.1" customHeight="1" x14ac:dyDescent="0.25">
      <c r="B49" s="22" t="s">
        <v>76</v>
      </c>
      <c r="C49" s="49">
        <v>28</v>
      </c>
      <c r="D49" s="49">
        <v>19</v>
      </c>
      <c r="E49" s="49">
        <v>11</v>
      </c>
      <c r="F49" s="49">
        <v>7</v>
      </c>
      <c r="G49" s="49">
        <v>0</v>
      </c>
      <c r="H49" s="49">
        <v>0</v>
      </c>
      <c r="I49" s="49">
        <v>1</v>
      </c>
      <c r="J49" s="49">
        <v>0</v>
      </c>
      <c r="K49" s="49">
        <v>0</v>
      </c>
      <c r="L49" s="49">
        <v>0</v>
      </c>
      <c r="M49" s="49">
        <v>28</v>
      </c>
      <c r="N49" s="49">
        <v>0</v>
      </c>
      <c r="O49" s="17">
        <f t="shared" si="0"/>
        <v>66</v>
      </c>
      <c r="P49" s="17">
        <f t="shared" si="1"/>
        <v>94</v>
      </c>
      <c r="R49" s="19"/>
      <c r="S49" s="19"/>
      <c r="T49"/>
    </row>
    <row r="50" spans="2:20" ht="23.1" customHeight="1" x14ac:dyDescent="0.25">
      <c r="B50" s="23" t="s">
        <v>77</v>
      </c>
      <c r="C50" s="49">
        <v>46</v>
      </c>
      <c r="D50" s="49">
        <v>10</v>
      </c>
      <c r="E50" s="49">
        <v>5</v>
      </c>
      <c r="F50" s="49">
        <v>4</v>
      </c>
      <c r="G50" s="49">
        <v>1</v>
      </c>
      <c r="H50" s="49">
        <v>0</v>
      </c>
      <c r="I50" s="49">
        <v>2</v>
      </c>
      <c r="J50" s="49">
        <v>0</v>
      </c>
      <c r="K50" s="49">
        <v>0</v>
      </c>
      <c r="L50" s="49">
        <v>0</v>
      </c>
      <c r="M50" s="49">
        <v>30</v>
      </c>
      <c r="N50" s="49">
        <v>0</v>
      </c>
      <c r="O50" s="17">
        <f t="shared" si="0"/>
        <v>68</v>
      </c>
      <c r="P50" s="17">
        <f t="shared" si="1"/>
        <v>98</v>
      </c>
      <c r="R50" s="19"/>
      <c r="S50" s="19"/>
      <c r="T50"/>
    </row>
    <row r="51" spans="2:20" ht="23.1" customHeight="1" x14ac:dyDescent="0.25">
      <c r="B51" s="23" t="s">
        <v>78</v>
      </c>
      <c r="C51" s="49">
        <v>32</v>
      </c>
      <c r="D51" s="49">
        <v>14</v>
      </c>
      <c r="E51" s="49">
        <v>12</v>
      </c>
      <c r="F51" s="49">
        <v>11</v>
      </c>
      <c r="G51" s="49">
        <v>0</v>
      </c>
      <c r="H51" s="49">
        <v>0</v>
      </c>
      <c r="I51" s="49">
        <v>4</v>
      </c>
      <c r="J51" s="49">
        <v>4</v>
      </c>
      <c r="K51" s="49">
        <v>0</v>
      </c>
      <c r="L51" s="49">
        <v>1</v>
      </c>
      <c r="M51" s="49">
        <v>18</v>
      </c>
      <c r="N51" s="49">
        <v>0</v>
      </c>
      <c r="O51" s="17">
        <f t="shared" si="0"/>
        <v>78</v>
      </c>
      <c r="P51" s="17">
        <f t="shared" si="1"/>
        <v>96</v>
      </c>
      <c r="R51" s="19"/>
      <c r="S51" s="19"/>
      <c r="T51"/>
    </row>
    <row r="52" spans="2:20" ht="23.1" customHeight="1" x14ac:dyDescent="0.25">
      <c r="B52" s="23" t="s">
        <v>79</v>
      </c>
      <c r="C52" s="49">
        <v>44</v>
      </c>
      <c r="D52" s="49">
        <v>12</v>
      </c>
      <c r="E52" s="49">
        <v>6</v>
      </c>
      <c r="F52" s="49">
        <v>4</v>
      </c>
      <c r="G52" s="49">
        <v>0</v>
      </c>
      <c r="H52" s="49">
        <v>0</v>
      </c>
      <c r="I52" s="49">
        <v>4</v>
      </c>
      <c r="J52" s="49">
        <v>0</v>
      </c>
      <c r="K52" s="49">
        <v>0</v>
      </c>
      <c r="L52" s="49">
        <v>0</v>
      </c>
      <c r="M52" s="49">
        <v>25</v>
      </c>
      <c r="N52" s="49">
        <v>0</v>
      </c>
      <c r="O52" s="17">
        <f t="shared" si="0"/>
        <v>70</v>
      </c>
      <c r="P52" s="17">
        <f t="shared" si="1"/>
        <v>95</v>
      </c>
      <c r="R52" s="19"/>
      <c r="S52" s="19"/>
      <c r="T52"/>
    </row>
    <row r="53" spans="2:20" ht="23.1" customHeight="1" x14ac:dyDescent="0.25">
      <c r="B53" s="22" t="s">
        <v>80</v>
      </c>
      <c r="C53" s="49">
        <v>37</v>
      </c>
      <c r="D53" s="49">
        <v>18</v>
      </c>
      <c r="E53" s="49">
        <v>6</v>
      </c>
      <c r="F53" s="49">
        <v>11</v>
      </c>
      <c r="G53" s="49">
        <v>1</v>
      </c>
      <c r="H53" s="49">
        <v>0</v>
      </c>
      <c r="I53" s="49">
        <v>3</v>
      </c>
      <c r="J53" s="49">
        <v>0</v>
      </c>
      <c r="K53" s="49">
        <v>0</v>
      </c>
      <c r="L53" s="49">
        <v>0</v>
      </c>
      <c r="M53" s="49">
        <v>21</v>
      </c>
      <c r="N53" s="49">
        <v>0</v>
      </c>
      <c r="O53" s="17">
        <f t="shared" si="0"/>
        <v>76</v>
      </c>
      <c r="P53" s="17">
        <f t="shared" si="1"/>
        <v>97</v>
      </c>
      <c r="R53" s="19"/>
      <c r="S53" s="19"/>
      <c r="T53"/>
    </row>
    <row r="54" spans="2:20" ht="23.1" customHeight="1" x14ac:dyDescent="0.25">
      <c r="B54" s="22" t="s">
        <v>81</v>
      </c>
      <c r="C54" s="49">
        <v>42</v>
      </c>
      <c r="D54" s="49">
        <v>15</v>
      </c>
      <c r="E54" s="49">
        <v>5</v>
      </c>
      <c r="F54" s="49">
        <v>11</v>
      </c>
      <c r="G54" s="49">
        <v>4</v>
      </c>
      <c r="H54" s="49">
        <v>0</v>
      </c>
      <c r="I54" s="49">
        <v>5</v>
      </c>
      <c r="J54" s="49">
        <v>2</v>
      </c>
      <c r="K54" s="49">
        <v>0</v>
      </c>
      <c r="L54" s="49">
        <v>0</v>
      </c>
      <c r="M54" s="49">
        <v>46</v>
      </c>
      <c r="N54" s="49">
        <v>0</v>
      </c>
      <c r="O54" s="17">
        <f t="shared" si="0"/>
        <v>84</v>
      </c>
      <c r="P54" s="17">
        <f t="shared" si="1"/>
        <v>130</v>
      </c>
      <c r="R54" s="19"/>
      <c r="S54" s="19"/>
      <c r="T54"/>
    </row>
    <row r="55" spans="2:20" ht="23.1" customHeight="1" x14ac:dyDescent="0.25">
      <c r="B55" s="22" t="s">
        <v>82</v>
      </c>
      <c r="C55" s="49">
        <v>50</v>
      </c>
      <c r="D55" s="49">
        <v>19</v>
      </c>
      <c r="E55" s="49">
        <v>4</v>
      </c>
      <c r="F55" s="49">
        <v>16</v>
      </c>
      <c r="G55" s="49">
        <v>2</v>
      </c>
      <c r="H55" s="49">
        <v>1</v>
      </c>
      <c r="I55" s="49">
        <v>2</v>
      </c>
      <c r="J55" s="49">
        <v>0</v>
      </c>
      <c r="K55" s="49">
        <v>0</v>
      </c>
      <c r="L55" s="49">
        <v>1</v>
      </c>
      <c r="M55" s="49">
        <v>30</v>
      </c>
      <c r="N55" s="49">
        <v>0</v>
      </c>
      <c r="O55" s="17">
        <f t="shared" si="0"/>
        <v>95</v>
      </c>
      <c r="P55" s="17">
        <f t="shared" si="1"/>
        <v>125</v>
      </c>
      <c r="R55" s="19"/>
      <c r="S55" s="19"/>
      <c r="T55"/>
    </row>
    <row r="56" spans="2:20" ht="23.1" customHeight="1" x14ac:dyDescent="0.25">
      <c r="B56" s="22" t="s">
        <v>83</v>
      </c>
      <c r="C56" s="49">
        <v>23</v>
      </c>
      <c r="D56" s="49">
        <v>19</v>
      </c>
      <c r="E56" s="49">
        <v>6</v>
      </c>
      <c r="F56" s="49">
        <v>12</v>
      </c>
      <c r="G56" s="49">
        <v>1</v>
      </c>
      <c r="H56" s="49">
        <v>2</v>
      </c>
      <c r="I56" s="49">
        <v>7</v>
      </c>
      <c r="J56" s="49">
        <v>0</v>
      </c>
      <c r="K56" s="49">
        <v>0</v>
      </c>
      <c r="L56" s="49">
        <v>0</v>
      </c>
      <c r="M56" s="49">
        <v>20</v>
      </c>
      <c r="N56" s="49">
        <v>0</v>
      </c>
      <c r="O56" s="17">
        <f t="shared" si="0"/>
        <v>70</v>
      </c>
      <c r="P56" s="17">
        <f t="shared" si="1"/>
        <v>90</v>
      </c>
      <c r="R56" s="19"/>
      <c r="S56" s="19"/>
      <c r="T56"/>
    </row>
    <row r="57" spans="2:20" ht="23.1" customHeight="1" x14ac:dyDescent="0.25">
      <c r="B57" s="22" t="s">
        <v>84</v>
      </c>
      <c r="C57" s="49">
        <v>40</v>
      </c>
      <c r="D57" s="49">
        <v>20</v>
      </c>
      <c r="E57" s="49">
        <v>9</v>
      </c>
      <c r="F57" s="49">
        <v>9</v>
      </c>
      <c r="G57" s="49">
        <v>0</v>
      </c>
      <c r="H57" s="49">
        <v>0</v>
      </c>
      <c r="I57" s="49">
        <v>5</v>
      </c>
      <c r="J57" s="49">
        <v>0</v>
      </c>
      <c r="K57" s="49">
        <v>0</v>
      </c>
      <c r="L57" s="49">
        <v>0</v>
      </c>
      <c r="M57" s="49">
        <v>24</v>
      </c>
      <c r="N57" s="49">
        <v>0</v>
      </c>
      <c r="O57" s="17">
        <f t="shared" si="0"/>
        <v>83</v>
      </c>
      <c r="P57" s="17">
        <f t="shared" si="1"/>
        <v>107</v>
      </c>
      <c r="R57" s="19"/>
      <c r="S57" s="19"/>
      <c r="T57"/>
    </row>
    <row r="58" spans="2:20" ht="23.1" customHeight="1" x14ac:dyDescent="0.25">
      <c r="B58" s="52" t="s">
        <v>18</v>
      </c>
      <c r="C58" s="16">
        <f t="shared" ref="C58:P58" si="21">SUM(C10:C57)</f>
        <v>1078</v>
      </c>
      <c r="D58" s="16">
        <f t="shared" si="21"/>
        <v>875</v>
      </c>
      <c r="E58" s="16">
        <f t="shared" si="21"/>
        <v>321</v>
      </c>
      <c r="F58" s="16">
        <f t="shared" si="21"/>
        <v>432</v>
      </c>
      <c r="G58" s="16">
        <f t="shared" si="21"/>
        <v>23</v>
      </c>
      <c r="H58" s="16">
        <f t="shared" si="21"/>
        <v>19</v>
      </c>
      <c r="I58" s="16">
        <f t="shared" si="21"/>
        <v>156</v>
      </c>
      <c r="J58" s="16">
        <f t="shared" si="21"/>
        <v>57</v>
      </c>
      <c r="K58" s="16">
        <f t="shared" si="21"/>
        <v>11</v>
      </c>
      <c r="L58" s="16">
        <f t="shared" si="21"/>
        <v>13</v>
      </c>
      <c r="M58" s="16">
        <f t="shared" si="21"/>
        <v>921</v>
      </c>
      <c r="N58" s="16">
        <f t="shared" si="21"/>
        <v>5</v>
      </c>
      <c r="O58" s="16">
        <f t="shared" si="21"/>
        <v>2990</v>
      </c>
      <c r="P58" s="16">
        <f t="shared" si="21"/>
        <v>3911</v>
      </c>
      <c r="R58" s="19"/>
      <c r="S58" s="19"/>
      <c r="T58"/>
    </row>
    <row r="59" spans="2:20" ht="23.1" customHeight="1" x14ac:dyDescent="0.25">
      <c r="B59" s="52" t="s">
        <v>93</v>
      </c>
      <c r="C59" s="42">
        <f t="shared" ref="C59:N59" si="22">C58/$P$58</f>
        <v>0.27563283047813858</v>
      </c>
      <c r="D59" s="42">
        <f t="shared" si="22"/>
        <v>0.22372794681667094</v>
      </c>
      <c r="E59" s="42">
        <f t="shared" si="22"/>
        <v>8.20761953464587E-2</v>
      </c>
      <c r="F59" s="42">
        <f t="shared" si="22"/>
        <v>0.11045768345691639</v>
      </c>
      <c r="G59" s="42">
        <f t="shared" si="22"/>
        <v>5.8808488877524932E-3</v>
      </c>
      <c r="H59" s="42">
        <f t="shared" si="22"/>
        <v>4.8580925594477117E-3</v>
      </c>
      <c r="I59" s="42">
        <f t="shared" si="22"/>
        <v>3.9887496803886473E-2</v>
      </c>
      <c r="J59" s="42">
        <f t="shared" si="22"/>
        <v>1.4574277678343135E-2</v>
      </c>
      <c r="K59" s="42">
        <f t="shared" si="22"/>
        <v>2.8125799028381488E-3</v>
      </c>
      <c r="L59" s="42">
        <f t="shared" si="22"/>
        <v>3.3239580669905395E-3</v>
      </c>
      <c r="M59" s="42">
        <f t="shared" si="22"/>
        <v>0.23548964459217592</v>
      </c>
      <c r="N59" s="42">
        <f t="shared" si="22"/>
        <v>1.2784454103809768E-3</v>
      </c>
      <c r="R59" s="19"/>
      <c r="S59" s="19"/>
      <c r="T59"/>
    </row>
    <row r="60" spans="2:20" ht="23.1" customHeight="1" x14ac:dyDescent="0.25">
      <c r="B60" s="53" t="s">
        <v>94</v>
      </c>
      <c r="C60" s="43">
        <f>C58/$O$58</f>
        <v>0.3605351170568562</v>
      </c>
      <c r="D60" s="43">
        <f t="shared" ref="D60:N60" si="23">D58/$O$58</f>
        <v>0.29264214046822745</v>
      </c>
      <c r="E60" s="43">
        <f t="shared" si="23"/>
        <v>0.10735785953177257</v>
      </c>
      <c r="F60" s="43">
        <f t="shared" si="23"/>
        <v>0.14448160535117058</v>
      </c>
      <c r="G60" s="43">
        <f t="shared" si="23"/>
        <v>7.6923076923076927E-3</v>
      </c>
      <c r="H60" s="43">
        <f t="shared" si="23"/>
        <v>6.3545150501672244E-3</v>
      </c>
      <c r="I60" s="43">
        <f t="shared" si="23"/>
        <v>5.2173913043478258E-2</v>
      </c>
      <c r="J60" s="43">
        <f t="shared" si="23"/>
        <v>1.9063545150501671E-2</v>
      </c>
      <c r="K60" s="43">
        <f t="shared" si="23"/>
        <v>3.6789297658862876E-3</v>
      </c>
      <c r="L60" s="43">
        <f t="shared" si="23"/>
        <v>4.3478260869565218E-3</v>
      </c>
      <c r="M60" s="43"/>
      <c r="N60" s="43">
        <f t="shared" si="23"/>
        <v>1.6722408026755853E-3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18:20" ht="20.100000000000001" customHeight="1" x14ac:dyDescent="0.25">
      <c r="R81"/>
      <c r="S81" s="19"/>
      <c r="T81" s="19"/>
    </row>
    <row r="82" spans="18:20" ht="20.100000000000001" customHeight="1" x14ac:dyDescent="0.25">
      <c r="R82"/>
      <c r="S82" s="19"/>
      <c r="T82" s="19"/>
    </row>
    <row r="83" spans="18:20" ht="20.100000000000001" customHeight="1" x14ac:dyDescent="0.25">
      <c r="R83"/>
      <c r="S83" s="19"/>
      <c r="T83" s="19"/>
    </row>
    <row r="84" spans="18:20" ht="20.100000000000001" customHeight="1" x14ac:dyDescent="0.25">
      <c r="R84"/>
      <c r="S84" s="19"/>
      <c r="T84" s="19"/>
    </row>
    <row r="85" spans="18:20" ht="20.100000000000001" customHeight="1" x14ac:dyDescent="0.25">
      <c r="R85"/>
      <c r="S85" s="19"/>
      <c r="T85" s="19"/>
    </row>
    <row r="86" spans="18:20" ht="20.100000000000001" customHeight="1" x14ac:dyDescent="0.25">
      <c r="R86"/>
      <c r="S86" s="19"/>
      <c r="T86" s="19"/>
    </row>
    <row r="87" spans="18:20" ht="20.100000000000001" customHeight="1" x14ac:dyDescent="0.25">
      <c r="R87"/>
      <c r="S87" s="19"/>
      <c r="T87" s="19"/>
    </row>
    <row r="88" spans="18:20" ht="20.100000000000001" customHeight="1" x14ac:dyDescent="0.25">
      <c r="R88"/>
      <c r="S88" s="19"/>
      <c r="T88" s="19"/>
    </row>
    <row r="89" spans="18:20" ht="20.100000000000001" customHeight="1" x14ac:dyDescent="0.25">
      <c r="R89"/>
      <c r="S89" s="19"/>
      <c r="T89" s="19"/>
    </row>
    <row r="90" spans="18:20" ht="20.100000000000001" customHeight="1" x14ac:dyDescent="0.25">
      <c r="R90"/>
      <c r="S90" s="19"/>
      <c r="T90" s="19"/>
    </row>
    <row r="91" spans="18:20" ht="20.100000000000001" customHeight="1" x14ac:dyDescent="0.25">
      <c r="R91"/>
      <c r="S91" s="19"/>
      <c r="T91" s="19"/>
    </row>
    <row r="92" spans="18:20" ht="20.100000000000001" customHeight="1" x14ac:dyDescent="0.25">
      <c r="R92"/>
      <c r="S92" s="19"/>
      <c r="T92" s="19"/>
    </row>
    <row r="93" spans="18:20" ht="20.100000000000001" customHeight="1" x14ac:dyDescent="0.25">
      <c r="R93"/>
      <c r="S93" s="19"/>
      <c r="T93" s="19"/>
    </row>
    <row r="94" spans="18:20" ht="20.100000000000001" customHeight="1" x14ac:dyDescent="0.25">
      <c r="R94"/>
      <c r="S94" s="19"/>
      <c r="T94" s="19"/>
    </row>
    <row r="95" spans="18:20" ht="20.100000000000001" customHeight="1" x14ac:dyDescent="0.25">
      <c r="R95"/>
      <c r="S95" s="19"/>
      <c r="T95" s="19"/>
    </row>
    <row r="96" spans="18:20" ht="20.100000000000001" customHeight="1" x14ac:dyDescent="0.25">
      <c r="R96"/>
      <c r="S96" s="19"/>
      <c r="T96" s="19"/>
    </row>
    <row r="97" spans="2:20" ht="20.100000000000001" customHeight="1" x14ac:dyDescent="0.25">
      <c r="R97"/>
      <c r="S97" s="19"/>
      <c r="T97" s="19"/>
    </row>
    <row r="98" spans="2:20" ht="20.100000000000001" customHeight="1" x14ac:dyDescent="0.25">
      <c r="R98"/>
      <c r="S98" s="19"/>
      <c r="T98" s="19"/>
    </row>
    <row r="99" spans="2:20" ht="20.100000000000001" customHeight="1" x14ac:dyDescent="0.25">
      <c r="R99"/>
      <c r="S99" s="19"/>
      <c r="T99" s="19"/>
    </row>
    <row r="100" spans="2:20" ht="20.100000000000001" customHeight="1" x14ac:dyDescent="0.25">
      <c r="R100"/>
      <c r="S100" s="19"/>
      <c r="T100" s="19"/>
    </row>
    <row r="101" spans="2:20" ht="20.100000000000001" customHeight="1" x14ac:dyDescent="0.25">
      <c r="R101"/>
      <c r="S101" s="19"/>
      <c r="T101" s="19"/>
    </row>
    <row r="102" spans="2:20" ht="20.100000000000001" customHeight="1" x14ac:dyDescent="0.25">
      <c r="R102"/>
      <c r="S102" s="19"/>
      <c r="T102" s="19"/>
    </row>
    <row r="103" spans="2:20" ht="20.100000000000001" customHeight="1" x14ac:dyDescent="0.25">
      <c r="R103"/>
      <c r="S103" s="19"/>
      <c r="T103" s="19"/>
    </row>
    <row r="104" spans="2:20" ht="22.5" customHeight="1" x14ac:dyDescent="0.25">
      <c r="R104"/>
      <c r="S104" s="19"/>
      <c r="T104" s="19"/>
    </row>
    <row r="105" spans="2:20" ht="20.100000000000001" customHeight="1" x14ac:dyDescent="0.25">
      <c r="R105"/>
      <c r="S105" s="19"/>
      <c r="T105" s="19"/>
    </row>
    <row r="106" spans="2:20" ht="20.100000000000001" customHeight="1" x14ac:dyDescent="0.25">
      <c r="R106"/>
      <c r="S106" s="19"/>
      <c r="T106" s="19"/>
    </row>
    <row r="107" spans="2:20" ht="20.100000000000001" customHeight="1" x14ac:dyDescent="0.25">
      <c r="R107"/>
      <c r="S107" s="19"/>
      <c r="T107" s="19"/>
    </row>
    <row r="108" spans="2:20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20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20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20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20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N19" zoomScale="60" workbookViewId="0">
      <selection activeCell="W76" sqref="W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'27.09.19 Namugongo-Sonde'!C3:G3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71" t="s">
        <v>163</v>
      </c>
      <c r="E5" s="72"/>
      <c r="F5" s="40" t="s">
        <v>1</v>
      </c>
      <c r="G5" s="60" t="str">
        <f>'27.09.19 Sonde-Namugongo'!G5:H5</f>
        <v>Sonde</v>
      </c>
      <c r="H5" s="61"/>
      <c r="I5" s="14"/>
      <c r="J5" s="2" t="s">
        <v>5</v>
      </c>
      <c r="K5" s="60" t="str">
        <f>'27.09.19 Sonde-Namugongo'!K5:L5</f>
        <v>Mark Elijah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'27.09.19 Sonde-Namugongo'!D6:E6</f>
        <v>SSONDE</v>
      </c>
      <c r="E6" s="61"/>
      <c r="F6" s="2" t="s">
        <v>2</v>
      </c>
      <c r="G6" s="60" t="str">
        <f>'27.09.19 Sonde-Namugongo'!G6:H6</f>
        <v>NAMUGONGO</v>
      </c>
      <c r="H6" s="61"/>
      <c r="J6" s="2" t="s">
        <v>21</v>
      </c>
      <c r="K6" s="60" t="str">
        <f>'27.09.19 Sonde-Namugongo'!K6:L6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AVERAGE('23.09 Sonde-Namugongo'!C10,'24.09 Sonde-Namugongo'!C10,'25.09 Sonde-Namugongo'!C10,'29.09 Sonde-Namugongo'!C10,'26.09.19 Sonde-Namugongo-24h'!C10,'28.09 Sonde-Namugongo-24h'!C10,'27.09.19 Sonde-Namugongo'!C10)</f>
        <v>27.142857142857142</v>
      </c>
      <c r="D10" s="48">
        <f>AVERAGE('23.09 Sonde-Namugongo'!D10,'24.09 Sonde-Namugongo'!D10,'25.09 Sonde-Namugongo'!D10,'29.09 Sonde-Namugongo'!D10,'26.09.19 Sonde-Namugongo-24h'!D10,'28.09 Sonde-Namugongo-24h'!D10,'27.09.19 Sonde-Namugongo'!D10)</f>
        <v>11.857142857142858</v>
      </c>
      <c r="E10" s="48">
        <f>AVERAGE('23.09 Sonde-Namugongo'!E10,'24.09 Sonde-Namugongo'!E10,'25.09 Sonde-Namugongo'!E10,'29.09 Sonde-Namugongo'!E10,'26.09.19 Sonde-Namugongo-24h'!E10,'28.09 Sonde-Namugongo-24h'!E10,'27.09.19 Sonde-Namugongo'!E10)</f>
        <v>3.7142857142857144</v>
      </c>
      <c r="F10" s="48">
        <f>AVERAGE('23.09 Sonde-Namugongo'!F10,'24.09 Sonde-Namugongo'!F10,'25.09 Sonde-Namugongo'!F10,'29.09 Sonde-Namugongo'!F10,'26.09.19 Sonde-Namugongo-24h'!F10,'28.09 Sonde-Namugongo-24h'!F10,'27.09.19 Sonde-Namugongo'!F10)</f>
        <v>9.2857142857142865</v>
      </c>
      <c r="G10" s="48">
        <f>AVERAGE('23.09 Sonde-Namugongo'!G10,'24.09 Sonde-Namugongo'!G10,'25.09 Sonde-Namugongo'!G10,'29.09 Sonde-Namugongo'!G10,'26.09.19 Sonde-Namugongo-24h'!G10,'28.09 Sonde-Namugongo-24h'!G10,'27.09.19 Sonde-Namugongo'!G10)</f>
        <v>0.2857142857142857</v>
      </c>
      <c r="H10" s="48">
        <f>AVERAGE('23.09 Sonde-Namugongo'!H10,'24.09 Sonde-Namugongo'!H10,'25.09 Sonde-Namugongo'!H10,'29.09 Sonde-Namugongo'!H10,'26.09.19 Sonde-Namugongo-24h'!H10,'28.09 Sonde-Namugongo-24h'!H10,'27.09.19 Sonde-Namugongo'!H10)</f>
        <v>0</v>
      </c>
      <c r="I10" s="48">
        <f>AVERAGE('23.09 Sonde-Namugongo'!I10,'24.09 Sonde-Namugongo'!I10,'25.09 Sonde-Namugongo'!I10,'29.09 Sonde-Namugongo'!I10,'26.09.19 Sonde-Namugongo-24h'!I10,'28.09 Sonde-Namugongo-24h'!I10,'27.09.19 Sonde-Namugongo'!I10)</f>
        <v>3</v>
      </c>
      <c r="J10" s="48">
        <f>AVERAGE('23.09 Sonde-Namugongo'!J10,'24.09 Sonde-Namugongo'!J10,'25.09 Sonde-Namugongo'!J10,'29.09 Sonde-Namugongo'!J10,'26.09.19 Sonde-Namugongo-24h'!J10,'28.09 Sonde-Namugongo-24h'!J10,'27.09.19 Sonde-Namugongo'!J10)</f>
        <v>0.2857142857142857</v>
      </c>
      <c r="K10" s="48">
        <f>AVERAGE('23.09 Sonde-Namugongo'!K10,'24.09 Sonde-Namugongo'!K10,'25.09 Sonde-Namugongo'!K10,'29.09 Sonde-Namugongo'!K10,'26.09.19 Sonde-Namugongo-24h'!K10,'28.09 Sonde-Namugongo-24h'!K10,'27.09.19 Sonde-Namugongo'!K10)</f>
        <v>0.42857142857142855</v>
      </c>
      <c r="L10" s="48">
        <f>AVERAGE('23.09 Sonde-Namugongo'!L10,'24.09 Sonde-Namugongo'!L10,'25.09 Sonde-Namugongo'!L10,'29.09 Sonde-Namugongo'!L10,'26.09.19 Sonde-Namugongo-24h'!L10,'28.09 Sonde-Namugongo-24h'!L10,'27.09.19 Sonde-Namugongo'!L10)</f>
        <v>0.14285714285714285</v>
      </c>
      <c r="M10" s="48">
        <f>AVERAGE('23.09 Sonde-Namugongo'!M10,'24.09 Sonde-Namugongo'!M10,'25.09 Sonde-Namugongo'!M10,'29.09 Sonde-Namugongo'!M10,'26.09.19 Sonde-Namugongo-24h'!M10,'28.09 Sonde-Namugongo-24h'!M10,'27.09.19 Sonde-Namugongo'!M10)</f>
        <v>26.285714285714285</v>
      </c>
      <c r="N10" s="48">
        <f>AVERAGE('23.09 Sonde-Namugongo'!N10,'24.09 Sonde-Namugongo'!N10,'25.09 Sonde-Namugongo'!N10,'29.09 Sonde-Namugongo'!N10,'26.09.19 Sonde-Namugongo-24h'!N10,'28.09 Sonde-Namugongo-24h'!N10,'27.09.19 Sonde-Namugongo'!N10)</f>
        <v>0</v>
      </c>
      <c r="O10" s="15">
        <f t="shared" ref="O10:O58" si="0">SUM(C10:L10,N10)</f>
        <v>56.142857142857146</v>
      </c>
      <c r="P10" s="15">
        <f t="shared" ref="P10:P58" si="1">SUM(C10:N10)</f>
        <v>82.428571428571431</v>
      </c>
      <c r="R10" s="1" t="s">
        <v>6</v>
      </c>
      <c r="S10" s="17">
        <f t="shared" ref="S10:AF10" si="2">SUM(C10:C13)</f>
        <v>147.85714285714286</v>
      </c>
      <c r="T10" s="17">
        <f t="shared" si="2"/>
        <v>59</v>
      </c>
      <c r="U10" s="17">
        <f t="shared" si="2"/>
        <v>19.285714285714285</v>
      </c>
      <c r="V10" s="17">
        <f t="shared" si="2"/>
        <v>52.142857142857139</v>
      </c>
      <c r="W10" s="17">
        <f t="shared" si="2"/>
        <v>1.4285714285714284</v>
      </c>
      <c r="X10" s="17">
        <f t="shared" si="2"/>
        <v>0.71428571428571419</v>
      </c>
      <c r="Y10" s="17">
        <f t="shared" si="2"/>
        <v>14.714285714285715</v>
      </c>
      <c r="Z10" s="17">
        <f t="shared" si="2"/>
        <v>4.2857142857142856</v>
      </c>
      <c r="AA10" s="17">
        <f t="shared" si="2"/>
        <v>2.2857142857142856</v>
      </c>
      <c r="AB10" s="17">
        <f t="shared" si="2"/>
        <v>0.71428571428571419</v>
      </c>
      <c r="AC10" s="17">
        <f t="shared" si="2"/>
        <v>174.14285714285714</v>
      </c>
      <c r="AD10" s="17">
        <f t="shared" si="2"/>
        <v>0</v>
      </c>
      <c r="AE10" s="30">
        <f t="shared" si="2"/>
        <v>302.42857142857144</v>
      </c>
      <c r="AF10" s="30">
        <f t="shared" si="2"/>
        <v>476.57142857142861</v>
      </c>
    </row>
    <row r="11" spans="2:32" s="6" customFormat="1" ht="23.1" customHeight="1" x14ac:dyDescent="0.25">
      <c r="B11" s="22" t="s">
        <v>38</v>
      </c>
      <c r="C11" s="48">
        <f>AVERAGE('23.09 Sonde-Namugongo'!C11,'24.09 Sonde-Namugongo'!C11,'25.09 Sonde-Namugongo'!C11,'29.09 Sonde-Namugongo'!C11,'26.09.19 Sonde-Namugongo-24h'!C11,'28.09 Sonde-Namugongo-24h'!C11,'27.09.19 Sonde-Namugongo'!C11)</f>
        <v>36.142857142857146</v>
      </c>
      <c r="D11" s="48">
        <f>AVERAGE('23.09 Sonde-Namugongo'!D11,'24.09 Sonde-Namugongo'!D11,'25.09 Sonde-Namugongo'!D11,'29.09 Sonde-Namugongo'!D11,'26.09.19 Sonde-Namugongo-24h'!D11,'28.09 Sonde-Namugongo-24h'!D11,'27.09.19 Sonde-Namugongo'!D11)</f>
        <v>14.571428571428571</v>
      </c>
      <c r="E11" s="48">
        <f>AVERAGE('23.09 Sonde-Namugongo'!E11,'24.09 Sonde-Namugongo'!E11,'25.09 Sonde-Namugongo'!E11,'29.09 Sonde-Namugongo'!E11,'26.09.19 Sonde-Namugongo-24h'!E11,'28.09 Sonde-Namugongo-24h'!E11,'27.09.19 Sonde-Namugongo'!E11)</f>
        <v>5</v>
      </c>
      <c r="F11" s="48">
        <f>AVERAGE('23.09 Sonde-Namugongo'!F11,'24.09 Sonde-Namugongo'!F11,'25.09 Sonde-Namugongo'!F11,'29.09 Sonde-Namugongo'!F11,'26.09.19 Sonde-Namugongo-24h'!F11,'28.09 Sonde-Namugongo-24h'!F11,'27.09.19 Sonde-Namugongo'!F11)</f>
        <v>15</v>
      </c>
      <c r="G11" s="48">
        <f>AVERAGE('23.09 Sonde-Namugongo'!G11,'24.09 Sonde-Namugongo'!G11,'25.09 Sonde-Namugongo'!G11,'29.09 Sonde-Namugongo'!G11,'26.09.19 Sonde-Namugongo-24h'!G11,'28.09 Sonde-Namugongo-24h'!G11,'27.09.19 Sonde-Namugongo'!G11)</f>
        <v>0.7142857142857143</v>
      </c>
      <c r="H11" s="48">
        <f>AVERAGE('23.09 Sonde-Namugongo'!H11,'24.09 Sonde-Namugongo'!H11,'25.09 Sonde-Namugongo'!H11,'29.09 Sonde-Namugongo'!H11,'26.09.19 Sonde-Namugongo-24h'!H11,'28.09 Sonde-Namugongo-24h'!H11,'27.09.19 Sonde-Namugongo'!H11)</f>
        <v>0</v>
      </c>
      <c r="I11" s="48">
        <f>AVERAGE('23.09 Sonde-Namugongo'!I11,'24.09 Sonde-Namugongo'!I11,'25.09 Sonde-Namugongo'!I11,'29.09 Sonde-Namugongo'!I11,'26.09.19 Sonde-Namugongo-24h'!I11,'28.09 Sonde-Namugongo-24h'!I11,'27.09.19 Sonde-Namugongo'!I11)</f>
        <v>3.4285714285714284</v>
      </c>
      <c r="J11" s="48">
        <f>AVERAGE('23.09 Sonde-Namugongo'!J11,'24.09 Sonde-Namugongo'!J11,'25.09 Sonde-Namugongo'!J11,'29.09 Sonde-Namugongo'!J11,'26.09.19 Sonde-Namugongo-24h'!J11,'28.09 Sonde-Namugongo-24h'!J11,'27.09.19 Sonde-Namugongo'!J11)</f>
        <v>0.8571428571428571</v>
      </c>
      <c r="K11" s="48">
        <f>AVERAGE('23.09 Sonde-Namugongo'!K11,'24.09 Sonde-Namugongo'!K11,'25.09 Sonde-Namugongo'!K11,'29.09 Sonde-Namugongo'!K11,'26.09.19 Sonde-Namugongo-24h'!K11,'28.09 Sonde-Namugongo-24h'!K11,'27.09.19 Sonde-Namugongo'!K11)</f>
        <v>0.2857142857142857</v>
      </c>
      <c r="L11" s="48">
        <f>AVERAGE('23.09 Sonde-Namugongo'!L11,'24.09 Sonde-Namugongo'!L11,'25.09 Sonde-Namugongo'!L11,'29.09 Sonde-Namugongo'!L11,'26.09.19 Sonde-Namugongo-24h'!L11,'28.09 Sonde-Namugongo-24h'!L11,'27.09.19 Sonde-Namugongo'!L11)</f>
        <v>0</v>
      </c>
      <c r="M11" s="48">
        <f>AVERAGE('23.09 Sonde-Namugongo'!M11,'24.09 Sonde-Namugongo'!M11,'25.09 Sonde-Namugongo'!M11,'29.09 Sonde-Namugongo'!M11,'26.09.19 Sonde-Namugongo-24h'!M11,'28.09 Sonde-Namugongo-24h'!M11,'27.09.19 Sonde-Namugongo'!M11)</f>
        <v>51.142857142857146</v>
      </c>
      <c r="N11" s="48">
        <f>AVERAGE('23.09 Sonde-Namugongo'!N11,'24.09 Sonde-Namugongo'!N11,'25.09 Sonde-Namugongo'!N11,'29.09 Sonde-Namugongo'!N11,'26.09.19 Sonde-Namugongo-24h'!N11,'28.09 Sonde-Namugongo-24h'!N11,'27.09.19 Sonde-Namugongo'!N11)</f>
        <v>0</v>
      </c>
      <c r="O11" s="15">
        <f t="shared" si="0"/>
        <v>76.000000000000014</v>
      </c>
      <c r="P11" s="15">
        <f t="shared" si="1"/>
        <v>127.14285714285717</v>
      </c>
      <c r="R11" s="1" t="s">
        <v>7</v>
      </c>
      <c r="S11" s="17">
        <f t="shared" ref="S11:AF11" si="3">SUM(C14:C17)</f>
        <v>157.85714285714286</v>
      </c>
      <c r="T11" s="17">
        <f t="shared" si="3"/>
        <v>64.571428571428569</v>
      </c>
      <c r="U11" s="17">
        <f t="shared" si="3"/>
        <v>20.857142857142858</v>
      </c>
      <c r="V11" s="17">
        <f t="shared" si="3"/>
        <v>49.428571428571431</v>
      </c>
      <c r="W11" s="17">
        <f t="shared" si="3"/>
        <v>1.2857142857142856</v>
      </c>
      <c r="X11" s="17">
        <f t="shared" si="3"/>
        <v>1.4285714285714284</v>
      </c>
      <c r="Y11" s="17">
        <f t="shared" si="3"/>
        <v>14.571428571428573</v>
      </c>
      <c r="Z11" s="17">
        <f t="shared" si="3"/>
        <v>4.5714285714285712</v>
      </c>
      <c r="AA11" s="17">
        <f t="shared" si="3"/>
        <v>3.5714285714285716</v>
      </c>
      <c r="AB11" s="17">
        <f t="shared" si="3"/>
        <v>1.2857142857142856</v>
      </c>
      <c r="AC11" s="17">
        <f t="shared" si="3"/>
        <v>185.85714285714283</v>
      </c>
      <c r="AD11" s="17">
        <f t="shared" si="3"/>
        <v>0</v>
      </c>
      <c r="AE11" s="30">
        <f t="shared" si="3"/>
        <v>319.42857142857144</v>
      </c>
      <c r="AF11" s="30">
        <f t="shared" si="3"/>
        <v>505.28571428571433</v>
      </c>
    </row>
    <row r="12" spans="2:32" ht="23.1" customHeight="1" x14ac:dyDescent="0.25">
      <c r="B12" s="22" t="s">
        <v>39</v>
      </c>
      <c r="C12" s="48">
        <f>AVERAGE('23.09 Sonde-Namugongo'!C12,'24.09 Sonde-Namugongo'!C12,'25.09 Sonde-Namugongo'!C12,'29.09 Sonde-Namugongo'!C12,'26.09.19 Sonde-Namugongo-24h'!C12,'28.09 Sonde-Namugongo-24h'!C12,'27.09.19 Sonde-Namugongo'!C12)</f>
        <v>42.285714285714285</v>
      </c>
      <c r="D12" s="48">
        <f>AVERAGE('23.09 Sonde-Namugongo'!D12,'24.09 Sonde-Namugongo'!D12,'25.09 Sonde-Namugongo'!D12,'29.09 Sonde-Namugongo'!D12,'26.09.19 Sonde-Namugongo-24h'!D12,'28.09 Sonde-Namugongo-24h'!D12,'27.09.19 Sonde-Namugongo'!D12)</f>
        <v>16.285714285714285</v>
      </c>
      <c r="E12" s="48">
        <f>AVERAGE('23.09 Sonde-Namugongo'!E12,'24.09 Sonde-Namugongo'!E12,'25.09 Sonde-Namugongo'!E12,'29.09 Sonde-Namugongo'!E12,'26.09.19 Sonde-Namugongo-24h'!E12,'28.09 Sonde-Namugongo-24h'!E12,'27.09.19 Sonde-Namugongo'!E12)</f>
        <v>5.1428571428571432</v>
      </c>
      <c r="F12" s="48">
        <f>AVERAGE('23.09 Sonde-Namugongo'!F12,'24.09 Sonde-Namugongo'!F12,'25.09 Sonde-Namugongo'!F12,'29.09 Sonde-Namugongo'!F12,'26.09.19 Sonde-Namugongo-24h'!F12,'28.09 Sonde-Namugongo-24h'!F12,'27.09.19 Sonde-Namugongo'!F12)</f>
        <v>17.285714285714285</v>
      </c>
      <c r="G12" s="48">
        <f>AVERAGE('23.09 Sonde-Namugongo'!G12,'24.09 Sonde-Namugongo'!G12,'25.09 Sonde-Namugongo'!G12,'29.09 Sonde-Namugongo'!G12,'26.09.19 Sonde-Namugongo-24h'!G12,'28.09 Sonde-Namugongo-24h'!G12,'27.09.19 Sonde-Namugongo'!G12)</f>
        <v>0.2857142857142857</v>
      </c>
      <c r="H12" s="48">
        <f>AVERAGE('23.09 Sonde-Namugongo'!H12,'24.09 Sonde-Namugongo'!H12,'25.09 Sonde-Namugongo'!H12,'29.09 Sonde-Namugongo'!H12,'26.09.19 Sonde-Namugongo-24h'!H12,'28.09 Sonde-Namugongo-24h'!H12,'27.09.19 Sonde-Namugongo'!H12)</f>
        <v>0.2857142857142857</v>
      </c>
      <c r="I12" s="48">
        <f>AVERAGE('23.09 Sonde-Namugongo'!I12,'24.09 Sonde-Namugongo'!I12,'25.09 Sonde-Namugongo'!I12,'29.09 Sonde-Namugongo'!I12,'26.09.19 Sonde-Namugongo-24h'!I12,'28.09 Sonde-Namugongo-24h'!I12,'27.09.19 Sonde-Namugongo'!I12)</f>
        <v>3.8571428571428572</v>
      </c>
      <c r="J12" s="48">
        <f>AVERAGE('23.09 Sonde-Namugongo'!J12,'24.09 Sonde-Namugongo'!J12,'25.09 Sonde-Namugongo'!J12,'29.09 Sonde-Namugongo'!J12,'26.09.19 Sonde-Namugongo-24h'!J12,'28.09 Sonde-Namugongo-24h'!J12,'27.09.19 Sonde-Namugongo'!J12)</f>
        <v>1.4285714285714286</v>
      </c>
      <c r="K12" s="48">
        <f>AVERAGE('23.09 Sonde-Namugongo'!K12,'24.09 Sonde-Namugongo'!K12,'25.09 Sonde-Namugongo'!K12,'29.09 Sonde-Namugongo'!K12,'26.09.19 Sonde-Namugongo-24h'!K12,'28.09 Sonde-Namugongo-24h'!K12,'27.09.19 Sonde-Namugongo'!K12)</f>
        <v>0.5714285714285714</v>
      </c>
      <c r="L12" s="48">
        <f>AVERAGE('23.09 Sonde-Namugongo'!L12,'24.09 Sonde-Namugongo'!L12,'25.09 Sonde-Namugongo'!L12,'29.09 Sonde-Namugongo'!L12,'26.09.19 Sonde-Namugongo-24h'!L12,'28.09 Sonde-Namugongo-24h'!L12,'27.09.19 Sonde-Namugongo'!L12)</f>
        <v>0.42857142857142855</v>
      </c>
      <c r="M12" s="48">
        <f>AVERAGE('23.09 Sonde-Namugongo'!M12,'24.09 Sonde-Namugongo'!M12,'25.09 Sonde-Namugongo'!M12,'29.09 Sonde-Namugongo'!M12,'26.09.19 Sonde-Namugongo-24h'!M12,'28.09 Sonde-Namugongo-24h'!M12,'27.09.19 Sonde-Namugongo'!M12)</f>
        <v>53.571428571428569</v>
      </c>
      <c r="N12" s="48">
        <f>AVERAGE('23.09 Sonde-Namugongo'!N12,'24.09 Sonde-Namugongo'!N12,'25.09 Sonde-Namugongo'!N12,'29.09 Sonde-Namugongo'!N12,'26.09.19 Sonde-Namugongo-24h'!N12,'28.09 Sonde-Namugongo-24h'!N12,'27.09.19 Sonde-Namugongo'!N12)</f>
        <v>0</v>
      </c>
      <c r="O12" s="15">
        <f t="shared" si="0"/>
        <v>87.857142857142875</v>
      </c>
      <c r="P12" s="15">
        <f t="shared" si="1"/>
        <v>141.42857142857144</v>
      </c>
      <c r="R12" s="1" t="s">
        <v>8</v>
      </c>
      <c r="S12" s="17">
        <f t="shared" ref="S12:AF12" si="4">SUM(C18:C21)</f>
        <v>137</v>
      </c>
      <c r="T12" s="17">
        <f t="shared" si="4"/>
        <v>65.571428571428569</v>
      </c>
      <c r="U12" s="17">
        <f t="shared" si="4"/>
        <v>25.571428571428573</v>
      </c>
      <c r="V12" s="17">
        <f t="shared" si="4"/>
        <v>45.142857142857139</v>
      </c>
      <c r="W12" s="17">
        <f t="shared" si="4"/>
        <v>2</v>
      </c>
      <c r="X12" s="17">
        <f t="shared" si="4"/>
        <v>0.85714285714285698</v>
      </c>
      <c r="Y12" s="17">
        <f t="shared" si="4"/>
        <v>19</v>
      </c>
      <c r="Z12" s="17">
        <f t="shared" si="4"/>
        <v>5.2857142857142847</v>
      </c>
      <c r="AA12" s="17">
        <f t="shared" si="4"/>
        <v>3.4285714285714288</v>
      </c>
      <c r="AB12" s="17">
        <f t="shared" si="4"/>
        <v>0.5714285714285714</v>
      </c>
      <c r="AC12" s="17">
        <f t="shared" si="4"/>
        <v>159.85714285714283</v>
      </c>
      <c r="AD12" s="17">
        <f t="shared" si="4"/>
        <v>0</v>
      </c>
      <c r="AE12" s="30">
        <f t="shared" si="4"/>
        <v>304.42857142857139</v>
      </c>
      <c r="AF12" s="30">
        <f t="shared" si="4"/>
        <v>464.28571428571422</v>
      </c>
    </row>
    <row r="13" spans="2:32" ht="23.1" customHeight="1" x14ac:dyDescent="0.25">
      <c r="B13" s="22" t="s">
        <v>40</v>
      </c>
      <c r="C13" s="48">
        <f>AVERAGE('23.09 Sonde-Namugongo'!C13,'24.09 Sonde-Namugongo'!C13,'25.09 Sonde-Namugongo'!C13,'29.09 Sonde-Namugongo'!C13,'26.09.19 Sonde-Namugongo-24h'!C13,'28.09 Sonde-Namugongo-24h'!C13,'27.09.19 Sonde-Namugongo'!C13)</f>
        <v>42.285714285714285</v>
      </c>
      <c r="D13" s="48">
        <f>AVERAGE('23.09 Sonde-Namugongo'!D13,'24.09 Sonde-Namugongo'!D13,'25.09 Sonde-Namugongo'!D13,'29.09 Sonde-Namugongo'!D13,'26.09.19 Sonde-Namugongo-24h'!D13,'28.09 Sonde-Namugongo-24h'!D13,'27.09.19 Sonde-Namugongo'!D13)</f>
        <v>16.285714285714285</v>
      </c>
      <c r="E13" s="48">
        <f>AVERAGE('23.09 Sonde-Namugongo'!E13,'24.09 Sonde-Namugongo'!E13,'25.09 Sonde-Namugongo'!E13,'29.09 Sonde-Namugongo'!E13,'26.09.19 Sonde-Namugongo-24h'!E13,'28.09 Sonde-Namugongo-24h'!E13,'27.09.19 Sonde-Namugongo'!E13)</f>
        <v>5.4285714285714288</v>
      </c>
      <c r="F13" s="48">
        <f>AVERAGE('23.09 Sonde-Namugongo'!F13,'24.09 Sonde-Namugongo'!F13,'25.09 Sonde-Namugongo'!F13,'29.09 Sonde-Namugongo'!F13,'26.09.19 Sonde-Namugongo-24h'!F13,'28.09 Sonde-Namugongo-24h'!F13,'27.09.19 Sonde-Namugongo'!F13)</f>
        <v>10.571428571428571</v>
      </c>
      <c r="G13" s="48">
        <f>AVERAGE('23.09 Sonde-Namugongo'!G13,'24.09 Sonde-Namugongo'!G13,'25.09 Sonde-Namugongo'!G13,'29.09 Sonde-Namugongo'!G13,'26.09.19 Sonde-Namugongo-24h'!G13,'28.09 Sonde-Namugongo-24h'!G13,'27.09.19 Sonde-Namugongo'!G13)</f>
        <v>0.14285714285714285</v>
      </c>
      <c r="H13" s="48">
        <f>AVERAGE('23.09 Sonde-Namugongo'!H13,'24.09 Sonde-Namugongo'!H13,'25.09 Sonde-Namugongo'!H13,'29.09 Sonde-Namugongo'!H13,'26.09.19 Sonde-Namugongo-24h'!H13,'28.09 Sonde-Namugongo-24h'!H13,'27.09.19 Sonde-Namugongo'!H13)</f>
        <v>0.42857142857142855</v>
      </c>
      <c r="I13" s="48">
        <f>AVERAGE('23.09 Sonde-Namugongo'!I13,'24.09 Sonde-Namugongo'!I13,'25.09 Sonde-Namugongo'!I13,'29.09 Sonde-Namugongo'!I13,'26.09.19 Sonde-Namugongo-24h'!I13,'28.09 Sonde-Namugongo-24h'!I13,'27.09.19 Sonde-Namugongo'!I13)</f>
        <v>4.4285714285714288</v>
      </c>
      <c r="J13" s="48">
        <f>AVERAGE('23.09 Sonde-Namugongo'!J13,'24.09 Sonde-Namugongo'!J13,'25.09 Sonde-Namugongo'!J13,'29.09 Sonde-Namugongo'!J13,'26.09.19 Sonde-Namugongo-24h'!J13,'28.09 Sonde-Namugongo-24h'!J13,'27.09.19 Sonde-Namugongo'!J13)</f>
        <v>1.7142857142857142</v>
      </c>
      <c r="K13" s="48">
        <f>AVERAGE('23.09 Sonde-Namugongo'!K13,'24.09 Sonde-Namugongo'!K13,'25.09 Sonde-Namugongo'!K13,'29.09 Sonde-Namugongo'!K13,'26.09.19 Sonde-Namugongo-24h'!K13,'28.09 Sonde-Namugongo-24h'!K13,'27.09.19 Sonde-Namugongo'!K13)</f>
        <v>1</v>
      </c>
      <c r="L13" s="48">
        <f>AVERAGE('23.09 Sonde-Namugongo'!L13,'24.09 Sonde-Namugongo'!L13,'25.09 Sonde-Namugongo'!L13,'29.09 Sonde-Namugongo'!L13,'26.09.19 Sonde-Namugongo-24h'!L13,'28.09 Sonde-Namugongo-24h'!L13,'27.09.19 Sonde-Namugongo'!L13)</f>
        <v>0.14285714285714285</v>
      </c>
      <c r="M13" s="48">
        <f>AVERAGE('23.09 Sonde-Namugongo'!M13,'24.09 Sonde-Namugongo'!M13,'25.09 Sonde-Namugongo'!M13,'29.09 Sonde-Namugongo'!M13,'26.09.19 Sonde-Namugongo-24h'!M13,'28.09 Sonde-Namugongo-24h'!M13,'27.09.19 Sonde-Namugongo'!M13)</f>
        <v>43.142857142857146</v>
      </c>
      <c r="N13" s="48">
        <f>AVERAGE('23.09 Sonde-Namugongo'!N13,'24.09 Sonde-Namugongo'!N13,'25.09 Sonde-Namugongo'!N13,'29.09 Sonde-Namugongo'!N13,'26.09.19 Sonde-Namugongo-24h'!N13,'28.09 Sonde-Namugongo-24h'!N13,'27.09.19 Sonde-Namugongo'!N13)</f>
        <v>0</v>
      </c>
      <c r="O13" s="15">
        <f t="shared" si="0"/>
        <v>82.428571428571416</v>
      </c>
      <c r="P13" s="15">
        <f t="shared" si="1"/>
        <v>125.57142857142856</v>
      </c>
      <c r="R13" s="1" t="s">
        <v>9</v>
      </c>
      <c r="S13" s="17">
        <f t="shared" ref="S13:AF13" si="5">SUM(C22:C25)</f>
        <v>123.57142857142857</v>
      </c>
      <c r="T13" s="17">
        <f t="shared" si="5"/>
        <v>58.285714285714292</v>
      </c>
      <c r="U13" s="17">
        <f t="shared" si="5"/>
        <v>26.428571428571427</v>
      </c>
      <c r="V13" s="17">
        <f t="shared" si="5"/>
        <v>40.285714285714285</v>
      </c>
      <c r="W13" s="17">
        <f t="shared" si="5"/>
        <v>0.8571428571428571</v>
      </c>
      <c r="X13" s="17">
        <f t="shared" si="5"/>
        <v>0.5714285714285714</v>
      </c>
      <c r="Y13" s="17">
        <f t="shared" si="5"/>
        <v>19.285714285714285</v>
      </c>
      <c r="Z13" s="17">
        <f t="shared" si="5"/>
        <v>7.2857142857142865</v>
      </c>
      <c r="AA13" s="17">
        <f t="shared" si="5"/>
        <v>5.8571428571428568</v>
      </c>
      <c r="AB13" s="17">
        <f t="shared" si="5"/>
        <v>1.7142857142857142</v>
      </c>
      <c r="AC13" s="17">
        <f t="shared" si="5"/>
        <v>148.28571428571428</v>
      </c>
      <c r="AD13" s="17">
        <f t="shared" si="5"/>
        <v>0</v>
      </c>
      <c r="AE13" s="30">
        <f t="shared" si="5"/>
        <v>284.14285714285717</v>
      </c>
      <c r="AF13" s="30">
        <f t="shared" si="5"/>
        <v>432.42857142857144</v>
      </c>
    </row>
    <row r="14" spans="2:32" ht="23.1" customHeight="1" x14ac:dyDescent="0.25">
      <c r="B14" s="22" t="s">
        <v>41</v>
      </c>
      <c r="C14" s="48">
        <f>AVERAGE('23.09 Sonde-Namugongo'!C14,'24.09 Sonde-Namugongo'!C14,'25.09 Sonde-Namugongo'!C14,'29.09 Sonde-Namugongo'!C14,'26.09.19 Sonde-Namugongo-24h'!C14,'28.09 Sonde-Namugongo-24h'!C14,'27.09.19 Sonde-Namugongo'!C14)</f>
        <v>35.428571428571431</v>
      </c>
      <c r="D14" s="48">
        <f>AVERAGE('23.09 Sonde-Namugongo'!D14,'24.09 Sonde-Namugongo'!D14,'25.09 Sonde-Namugongo'!D14,'29.09 Sonde-Namugongo'!D14,'26.09.19 Sonde-Namugongo-24h'!D14,'28.09 Sonde-Namugongo-24h'!D14,'27.09.19 Sonde-Namugongo'!D14)</f>
        <v>14.571428571428571</v>
      </c>
      <c r="E14" s="48">
        <f>AVERAGE('23.09 Sonde-Namugongo'!E14,'24.09 Sonde-Namugongo'!E14,'25.09 Sonde-Namugongo'!E14,'29.09 Sonde-Namugongo'!E14,'26.09.19 Sonde-Namugongo-24h'!E14,'28.09 Sonde-Namugongo-24h'!E14,'27.09.19 Sonde-Namugongo'!E14)</f>
        <v>5.4285714285714288</v>
      </c>
      <c r="F14" s="48">
        <f>AVERAGE('23.09 Sonde-Namugongo'!F14,'24.09 Sonde-Namugongo'!F14,'25.09 Sonde-Namugongo'!F14,'29.09 Sonde-Namugongo'!F14,'26.09.19 Sonde-Namugongo-24h'!F14,'28.09 Sonde-Namugongo-24h'!F14,'27.09.19 Sonde-Namugongo'!F14)</f>
        <v>11.571428571428571</v>
      </c>
      <c r="G14" s="48">
        <f>AVERAGE('23.09 Sonde-Namugongo'!G14,'24.09 Sonde-Namugongo'!G14,'25.09 Sonde-Namugongo'!G14,'29.09 Sonde-Namugongo'!G14,'26.09.19 Sonde-Namugongo-24h'!G14,'28.09 Sonde-Namugongo-24h'!G14,'27.09.19 Sonde-Namugongo'!G14)</f>
        <v>0.2857142857142857</v>
      </c>
      <c r="H14" s="48">
        <f>AVERAGE('23.09 Sonde-Namugongo'!H14,'24.09 Sonde-Namugongo'!H14,'25.09 Sonde-Namugongo'!H14,'29.09 Sonde-Namugongo'!H14,'26.09.19 Sonde-Namugongo-24h'!H14,'28.09 Sonde-Namugongo-24h'!H14,'27.09.19 Sonde-Namugongo'!H14)</f>
        <v>0.14285714285714285</v>
      </c>
      <c r="I14" s="48">
        <f>AVERAGE('23.09 Sonde-Namugongo'!I14,'24.09 Sonde-Namugongo'!I14,'25.09 Sonde-Namugongo'!I14,'29.09 Sonde-Namugongo'!I14,'26.09.19 Sonde-Namugongo-24h'!I14,'28.09 Sonde-Namugongo-24h'!I14,'27.09.19 Sonde-Namugongo'!I14)</f>
        <v>3.8571428571428572</v>
      </c>
      <c r="J14" s="48">
        <f>AVERAGE('23.09 Sonde-Namugongo'!J14,'24.09 Sonde-Namugongo'!J14,'25.09 Sonde-Namugongo'!J14,'29.09 Sonde-Namugongo'!J14,'26.09.19 Sonde-Namugongo-24h'!J14,'28.09 Sonde-Namugongo-24h'!J14,'27.09.19 Sonde-Namugongo'!J14)</f>
        <v>2</v>
      </c>
      <c r="K14" s="48">
        <f>AVERAGE('23.09 Sonde-Namugongo'!K14,'24.09 Sonde-Namugongo'!K14,'25.09 Sonde-Namugongo'!K14,'29.09 Sonde-Namugongo'!K14,'26.09.19 Sonde-Namugongo-24h'!K14,'28.09 Sonde-Namugongo-24h'!K14,'27.09.19 Sonde-Namugongo'!K14)</f>
        <v>1</v>
      </c>
      <c r="L14" s="48">
        <f>AVERAGE('23.09 Sonde-Namugongo'!L14,'24.09 Sonde-Namugongo'!L14,'25.09 Sonde-Namugongo'!L14,'29.09 Sonde-Namugongo'!L14,'26.09.19 Sonde-Namugongo-24h'!L14,'28.09 Sonde-Namugongo-24h'!L14,'27.09.19 Sonde-Namugongo'!L14)</f>
        <v>0.7142857142857143</v>
      </c>
      <c r="M14" s="48">
        <f>AVERAGE('23.09 Sonde-Namugongo'!M14,'24.09 Sonde-Namugongo'!M14,'25.09 Sonde-Namugongo'!M14,'29.09 Sonde-Namugongo'!M14,'26.09.19 Sonde-Namugongo-24h'!M14,'28.09 Sonde-Namugongo-24h'!M14,'27.09.19 Sonde-Namugongo'!M14)</f>
        <v>42.571428571428569</v>
      </c>
      <c r="N14" s="48">
        <f>AVERAGE('23.09 Sonde-Namugongo'!N14,'24.09 Sonde-Namugongo'!N14,'25.09 Sonde-Namugongo'!N14,'29.09 Sonde-Namugongo'!N14,'26.09.19 Sonde-Namugongo-24h'!N14,'28.09 Sonde-Namugongo-24h'!N14,'27.09.19 Sonde-Namugongo'!N14)</f>
        <v>0</v>
      </c>
      <c r="O14" s="15">
        <f t="shared" si="0"/>
        <v>75</v>
      </c>
      <c r="P14" s="15">
        <f t="shared" si="1"/>
        <v>117.57142857142857</v>
      </c>
      <c r="R14" s="1" t="s">
        <v>10</v>
      </c>
      <c r="S14" s="17">
        <f t="shared" ref="S14:AF14" si="6">SUM(C26:C29)</f>
        <v>123.42857142857143</v>
      </c>
      <c r="T14" s="17">
        <f t="shared" si="6"/>
        <v>53.571428571428577</v>
      </c>
      <c r="U14" s="17">
        <f t="shared" si="6"/>
        <v>24.142857142857142</v>
      </c>
      <c r="V14" s="17">
        <f t="shared" si="6"/>
        <v>39.428571428571431</v>
      </c>
      <c r="W14" s="17">
        <f t="shared" si="6"/>
        <v>0.8571428571428571</v>
      </c>
      <c r="X14" s="17">
        <f t="shared" si="6"/>
        <v>0.5714285714285714</v>
      </c>
      <c r="Y14" s="17">
        <f t="shared" si="6"/>
        <v>24.428571428571431</v>
      </c>
      <c r="Z14" s="17">
        <f t="shared" si="6"/>
        <v>6.1428571428571432</v>
      </c>
      <c r="AA14" s="17">
        <f t="shared" si="6"/>
        <v>6.8571428571428577</v>
      </c>
      <c r="AB14" s="17">
        <f t="shared" si="6"/>
        <v>1.7142857142857142</v>
      </c>
      <c r="AC14" s="17">
        <f t="shared" si="6"/>
        <v>116.85714285714286</v>
      </c>
      <c r="AD14" s="17">
        <f t="shared" si="6"/>
        <v>0</v>
      </c>
      <c r="AE14" s="30">
        <f t="shared" si="6"/>
        <v>281.14285714285717</v>
      </c>
      <c r="AF14" s="30">
        <f t="shared" si="6"/>
        <v>398</v>
      </c>
    </row>
    <row r="15" spans="2:32" ht="23.1" customHeight="1" x14ac:dyDescent="0.25">
      <c r="B15" s="22" t="s">
        <v>42</v>
      </c>
      <c r="C15" s="48">
        <f>AVERAGE('23.09 Sonde-Namugongo'!C15,'24.09 Sonde-Namugongo'!C15,'25.09 Sonde-Namugongo'!C15,'29.09 Sonde-Namugongo'!C15,'26.09.19 Sonde-Namugongo-24h'!C15,'28.09 Sonde-Namugongo-24h'!C15,'27.09.19 Sonde-Namugongo'!C15)</f>
        <v>44.428571428571431</v>
      </c>
      <c r="D15" s="48">
        <f>AVERAGE('23.09 Sonde-Namugongo'!D15,'24.09 Sonde-Namugongo'!D15,'25.09 Sonde-Namugongo'!D15,'29.09 Sonde-Namugongo'!D15,'26.09.19 Sonde-Namugongo-24h'!D15,'28.09 Sonde-Namugongo-24h'!D15,'27.09.19 Sonde-Namugongo'!D15)</f>
        <v>15.428571428571429</v>
      </c>
      <c r="E15" s="48">
        <f>AVERAGE('23.09 Sonde-Namugongo'!E15,'24.09 Sonde-Namugongo'!E15,'25.09 Sonde-Namugongo'!E15,'29.09 Sonde-Namugongo'!E15,'26.09.19 Sonde-Namugongo-24h'!E15,'28.09 Sonde-Namugongo-24h'!E15,'27.09.19 Sonde-Namugongo'!E15)</f>
        <v>5.4285714285714288</v>
      </c>
      <c r="F15" s="48">
        <f>AVERAGE('23.09 Sonde-Namugongo'!F15,'24.09 Sonde-Namugongo'!F15,'25.09 Sonde-Namugongo'!F15,'29.09 Sonde-Namugongo'!F15,'26.09.19 Sonde-Namugongo-24h'!F15,'28.09 Sonde-Namugongo-24h'!F15,'27.09.19 Sonde-Namugongo'!F15)</f>
        <v>14.142857142857142</v>
      </c>
      <c r="G15" s="48">
        <f>AVERAGE('23.09 Sonde-Namugongo'!G15,'24.09 Sonde-Namugongo'!G15,'25.09 Sonde-Namugongo'!G15,'29.09 Sonde-Namugongo'!G15,'26.09.19 Sonde-Namugongo-24h'!G15,'28.09 Sonde-Namugongo-24h'!G15,'27.09.19 Sonde-Namugongo'!G15)</f>
        <v>0.42857142857142855</v>
      </c>
      <c r="H15" s="48">
        <f>AVERAGE('23.09 Sonde-Namugongo'!H15,'24.09 Sonde-Namugongo'!H15,'25.09 Sonde-Namugongo'!H15,'29.09 Sonde-Namugongo'!H15,'26.09.19 Sonde-Namugongo-24h'!H15,'28.09 Sonde-Namugongo-24h'!H15,'27.09.19 Sonde-Namugongo'!H15)</f>
        <v>0.5714285714285714</v>
      </c>
      <c r="I15" s="48">
        <f>AVERAGE('23.09 Sonde-Namugongo'!I15,'24.09 Sonde-Namugongo'!I15,'25.09 Sonde-Namugongo'!I15,'29.09 Sonde-Namugongo'!I15,'26.09.19 Sonde-Namugongo-24h'!I15,'28.09 Sonde-Namugongo-24h'!I15,'27.09.19 Sonde-Namugongo'!I15)</f>
        <v>3.4285714285714284</v>
      </c>
      <c r="J15" s="48">
        <f>AVERAGE('23.09 Sonde-Namugongo'!J15,'24.09 Sonde-Namugongo'!J15,'25.09 Sonde-Namugongo'!J15,'29.09 Sonde-Namugongo'!J15,'26.09.19 Sonde-Namugongo-24h'!J15,'28.09 Sonde-Namugongo-24h'!J15,'27.09.19 Sonde-Namugongo'!J15)</f>
        <v>0.8571428571428571</v>
      </c>
      <c r="K15" s="48">
        <f>AVERAGE('23.09 Sonde-Namugongo'!K15,'24.09 Sonde-Namugongo'!K15,'25.09 Sonde-Namugongo'!K15,'29.09 Sonde-Namugongo'!K15,'26.09.19 Sonde-Namugongo-24h'!K15,'28.09 Sonde-Namugongo-24h'!K15,'27.09.19 Sonde-Namugongo'!K15)</f>
        <v>0.7142857142857143</v>
      </c>
      <c r="L15" s="48">
        <f>AVERAGE('23.09 Sonde-Namugongo'!L15,'24.09 Sonde-Namugongo'!L15,'25.09 Sonde-Namugongo'!L15,'29.09 Sonde-Namugongo'!L15,'26.09.19 Sonde-Namugongo-24h'!L15,'28.09 Sonde-Namugongo-24h'!L15,'27.09.19 Sonde-Namugongo'!L15)</f>
        <v>0.2857142857142857</v>
      </c>
      <c r="M15" s="48">
        <f>AVERAGE('23.09 Sonde-Namugongo'!M15,'24.09 Sonde-Namugongo'!M15,'25.09 Sonde-Namugongo'!M15,'29.09 Sonde-Namugongo'!M15,'26.09.19 Sonde-Namugongo-24h'!M15,'28.09 Sonde-Namugongo-24h'!M15,'27.09.19 Sonde-Namugongo'!M15)</f>
        <v>53.857142857142854</v>
      </c>
      <c r="N15" s="48">
        <f>AVERAGE('23.09 Sonde-Namugongo'!N15,'24.09 Sonde-Namugongo'!N15,'25.09 Sonde-Namugongo'!N15,'29.09 Sonde-Namugongo'!N15,'26.09.19 Sonde-Namugongo-24h'!N15,'28.09 Sonde-Namugongo-24h'!N15,'27.09.19 Sonde-Namugongo'!N15)</f>
        <v>0</v>
      </c>
      <c r="O15" s="15">
        <f t="shared" si="0"/>
        <v>85.714285714285722</v>
      </c>
      <c r="P15" s="15">
        <f t="shared" si="1"/>
        <v>139.57142857142858</v>
      </c>
      <c r="R15" s="1" t="s">
        <v>11</v>
      </c>
      <c r="S15" s="17">
        <f t="shared" ref="S15:AF15" si="7">SUM(C30:C33)</f>
        <v>110.42857142857142</v>
      </c>
      <c r="T15" s="17">
        <f t="shared" si="7"/>
        <v>59.428571428571431</v>
      </c>
      <c r="U15" s="17">
        <f t="shared" si="7"/>
        <v>29.285714285714288</v>
      </c>
      <c r="V15" s="17">
        <f t="shared" si="7"/>
        <v>34</v>
      </c>
      <c r="W15" s="17">
        <f t="shared" si="7"/>
        <v>0.42857142857142855</v>
      </c>
      <c r="X15" s="17">
        <f t="shared" si="7"/>
        <v>1.4285714285714286</v>
      </c>
      <c r="Y15" s="17">
        <f t="shared" si="7"/>
        <v>25.142857142857142</v>
      </c>
      <c r="Z15" s="17">
        <f t="shared" si="7"/>
        <v>7.0000000000000009</v>
      </c>
      <c r="AA15" s="17">
        <f t="shared" si="7"/>
        <v>5.5714285714285703</v>
      </c>
      <c r="AB15" s="17">
        <f t="shared" si="7"/>
        <v>3.8571428571428568</v>
      </c>
      <c r="AC15" s="17">
        <f t="shared" si="7"/>
        <v>92</v>
      </c>
      <c r="AD15" s="17">
        <f t="shared" si="7"/>
        <v>0</v>
      </c>
      <c r="AE15" s="30">
        <f t="shared" si="7"/>
        <v>276.57142857142861</v>
      </c>
      <c r="AF15" s="30">
        <f t="shared" si="7"/>
        <v>368.57142857142867</v>
      </c>
    </row>
    <row r="16" spans="2:32" ht="23.1" customHeight="1" x14ac:dyDescent="0.25">
      <c r="B16" s="22" t="s">
        <v>43</v>
      </c>
      <c r="C16" s="48">
        <f>AVERAGE('23.09 Sonde-Namugongo'!C16,'24.09 Sonde-Namugongo'!C16,'25.09 Sonde-Namugongo'!C16,'29.09 Sonde-Namugongo'!C16,'26.09.19 Sonde-Namugongo-24h'!C16,'28.09 Sonde-Namugongo-24h'!C16,'27.09.19 Sonde-Namugongo'!C16)</f>
        <v>41.428571428571431</v>
      </c>
      <c r="D16" s="48">
        <f>AVERAGE('23.09 Sonde-Namugongo'!D16,'24.09 Sonde-Namugongo'!D16,'25.09 Sonde-Namugongo'!D16,'29.09 Sonde-Namugongo'!D16,'26.09.19 Sonde-Namugongo-24h'!D16,'28.09 Sonde-Namugongo-24h'!D16,'27.09.19 Sonde-Namugongo'!D16)</f>
        <v>17</v>
      </c>
      <c r="E16" s="48">
        <f>AVERAGE('23.09 Sonde-Namugongo'!E16,'24.09 Sonde-Namugongo'!E16,'25.09 Sonde-Namugongo'!E16,'29.09 Sonde-Namugongo'!E16,'26.09.19 Sonde-Namugongo-24h'!E16,'28.09 Sonde-Namugongo-24h'!E16,'27.09.19 Sonde-Namugongo'!E16)</f>
        <v>5.1428571428571432</v>
      </c>
      <c r="F16" s="48">
        <f>AVERAGE('23.09 Sonde-Namugongo'!F16,'24.09 Sonde-Namugongo'!F16,'25.09 Sonde-Namugongo'!F16,'29.09 Sonde-Namugongo'!F16,'26.09.19 Sonde-Namugongo-24h'!F16,'28.09 Sonde-Namugongo-24h'!F16,'27.09.19 Sonde-Namugongo'!F16)</f>
        <v>12.285714285714286</v>
      </c>
      <c r="G16" s="48">
        <f>AVERAGE('23.09 Sonde-Namugongo'!G16,'24.09 Sonde-Namugongo'!G16,'25.09 Sonde-Namugongo'!G16,'29.09 Sonde-Namugongo'!G16,'26.09.19 Sonde-Namugongo-24h'!G16,'28.09 Sonde-Namugongo-24h'!G16,'27.09.19 Sonde-Namugongo'!G16)</f>
        <v>0.14285714285714285</v>
      </c>
      <c r="H16" s="48">
        <f>AVERAGE('23.09 Sonde-Namugongo'!H16,'24.09 Sonde-Namugongo'!H16,'25.09 Sonde-Namugongo'!H16,'29.09 Sonde-Namugongo'!H16,'26.09.19 Sonde-Namugongo-24h'!H16,'28.09 Sonde-Namugongo-24h'!H16,'27.09.19 Sonde-Namugongo'!H16)</f>
        <v>0.2857142857142857</v>
      </c>
      <c r="I16" s="48">
        <f>AVERAGE('23.09 Sonde-Namugongo'!I16,'24.09 Sonde-Namugongo'!I16,'25.09 Sonde-Namugongo'!I16,'29.09 Sonde-Namugongo'!I16,'26.09.19 Sonde-Namugongo-24h'!I16,'28.09 Sonde-Namugongo-24h'!I16,'27.09.19 Sonde-Namugongo'!I16)</f>
        <v>4.4285714285714288</v>
      </c>
      <c r="J16" s="48">
        <f>AVERAGE('23.09 Sonde-Namugongo'!J16,'24.09 Sonde-Namugongo'!J16,'25.09 Sonde-Namugongo'!J16,'29.09 Sonde-Namugongo'!J16,'26.09.19 Sonde-Namugongo-24h'!J16,'28.09 Sonde-Namugongo-24h'!J16,'27.09.19 Sonde-Namugongo'!J16)</f>
        <v>0.7142857142857143</v>
      </c>
      <c r="K16" s="48">
        <f>AVERAGE('23.09 Sonde-Namugongo'!K16,'24.09 Sonde-Namugongo'!K16,'25.09 Sonde-Namugongo'!K16,'29.09 Sonde-Namugongo'!K16,'26.09.19 Sonde-Namugongo-24h'!K16,'28.09 Sonde-Namugongo-24h'!K16,'27.09.19 Sonde-Namugongo'!K16)</f>
        <v>0.8571428571428571</v>
      </c>
      <c r="L16" s="48">
        <f>AVERAGE('23.09 Sonde-Namugongo'!L16,'24.09 Sonde-Namugongo'!L16,'25.09 Sonde-Namugongo'!L16,'29.09 Sonde-Namugongo'!L16,'26.09.19 Sonde-Namugongo-24h'!L16,'28.09 Sonde-Namugongo-24h'!L16,'27.09.19 Sonde-Namugongo'!L16)</f>
        <v>0.2857142857142857</v>
      </c>
      <c r="M16" s="48">
        <f>AVERAGE('23.09 Sonde-Namugongo'!M16,'24.09 Sonde-Namugongo'!M16,'25.09 Sonde-Namugongo'!M16,'29.09 Sonde-Namugongo'!M16,'26.09.19 Sonde-Namugongo-24h'!M16,'28.09 Sonde-Namugongo-24h'!M16,'27.09.19 Sonde-Namugongo'!M16)</f>
        <v>45.428571428571431</v>
      </c>
      <c r="N16" s="48">
        <f>AVERAGE('23.09 Sonde-Namugongo'!N16,'24.09 Sonde-Namugongo'!N16,'25.09 Sonde-Namugongo'!N16,'29.09 Sonde-Namugongo'!N16,'26.09.19 Sonde-Namugongo-24h'!N16,'28.09 Sonde-Namugongo-24h'!N16,'27.09.19 Sonde-Namugongo'!N16)</f>
        <v>0</v>
      </c>
      <c r="O16" s="15">
        <f t="shared" si="0"/>
        <v>82.571428571428584</v>
      </c>
      <c r="P16" s="15">
        <f t="shared" si="1"/>
        <v>128</v>
      </c>
      <c r="R16" s="1" t="s">
        <v>12</v>
      </c>
      <c r="S16" s="17">
        <f t="shared" ref="S16:AF16" si="8">SUM(C34:C37)</f>
        <v>113.14285714285715</v>
      </c>
      <c r="T16" s="17">
        <f t="shared" si="8"/>
        <v>61</v>
      </c>
      <c r="U16" s="17">
        <f t="shared" si="8"/>
        <v>21.714285714285715</v>
      </c>
      <c r="V16" s="17">
        <f t="shared" si="8"/>
        <v>37</v>
      </c>
      <c r="W16" s="17">
        <f t="shared" si="8"/>
        <v>0.71428571428571419</v>
      </c>
      <c r="X16" s="17">
        <f t="shared" si="8"/>
        <v>2.1428571428571428</v>
      </c>
      <c r="Y16" s="17">
        <f t="shared" si="8"/>
        <v>25.571428571428569</v>
      </c>
      <c r="Z16" s="17">
        <f t="shared" si="8"/>
        <v>6.4285714285714288</v>
      </c>
      <c r="AA16" s="17">
        <f t="shared" si="8"/>
        <v>5.1428571428571432</v>
      </c>
      <c r="AB16" s="17">
        <f t="shared" si="8"/>
        <v>1.1428571428571428</v>
      </c>
      <c r="AC16" s="17">
        <f t="shared" si="8"/>
        <v>94.285714285714292</v>
      </c>
      <c r="AD16" s="17">
        <f t="shared" si="8"/>
        <v>0</v>
      </c>
      <c r="AE16" s="30">
        <f t="shared" si="8"/>
        <v>274</v>
      </c>
      <c r="AF16" s="30">
        <f t="shared" si="8"/>
        <v>368.28571428571433</v>
      </c>
    </row>
    <row r="17" spans="2:32" ht="23.1" customHeight="1" x14ac:dyDescent="0.25">
      <c r="B17" s="22" t="s">
        <v>44</v>
      </c>
      <c r="C17" s="48">
        <f>AVERAGE('23.09 Sonde-Namugongo'!C17,'24.09 Sonde-Namugongo'!C17,'25.09 Sonde-Namugongo'!C17,'29.09 Sonde-Namugongo'!C17,'26.09.19 Sonde-Namugongo-24h'!C17,'28.09 Sonde-Namugongo-24h'!C17,'27.09.19 Sonde-Namugongo'!C17)</f>
        <v>36.571428571428569</v>
      </c>
      <c r="D17" s="48">
        <f>AVERAGE('23.09 Sonde-Namugongo'!D17,'24.09 Sonde-Namugongo'!D17,'25.09 Sonde-Namugongo'!D17,'29.09 Sonde-Namugongo'!D17,'26.09.19 Sonde-Namugongo-24h'!D17,'28.09 Sonde-Namugongo-24h'!D17,'27.09.19 Sonde-Namugongo'!D17)</f>
        <v>17.571428571428573</v>
      </c>
      <c r="E17" s="48">
        <f>AVERAGE('23.09 Sonde-Namugongo'!E17,'24.09 Sonde-Namugongo'!E17,'25.09 Sonde-Namugongo'!E17,'29.09 Sonde-Namugongo'!E17,'26.09.19 Sonde-Namugongo-24h'!E17,'28.09 Sonde-Namugongo-24h'!E17,'27.09.19 Sonde-Namugongo'!E17)</f>
        <v>4.8571428571428568</v>
      </c>
      <c r="F17" s="48">
        <f>AVERAGE('23.09 Sonde-Namugongo'!F17,'24.09 Sonde-Namugongo'!F17,'25.09 Sonde-Namugongo'!F17,'29.09 Sonde-Namugongo'!F17,'26.09.19 Sonde-Namugongo-24h'!F17,'28.09 Sonde-Namugongo-24h'!F17,'27.09.19 Sonde-Namugongo'!F17)</f>
        <v>11.428571428571429</v>
      </c>
      <c r="G17" s="48">
        <f>AVERAGE('23.09 Sonde-Namugongo'!G17,'24.09 Sonde-Namugongo'!G17,'25.09 Sonde-Namugongo'!G17,'29.09 Sonde-Namugongo'!G17,'26.09.19 Sonde-Namugongo-24h'!G17,'28.09 Sonde-Namugongo-24h'!G17,'27.09.19 Sonde-Namugongo'!G17)</f>
        <v>0.42857142857142855</v>
      </c>
      <c r="H17" s="48">
        <f>AVERAGE('23.09 Sonde-Namugongo'!H17,'24.09 Sonde-Namugongo'!H17,'25.09 Sonde-Namugongo'!H17,'29.09 Sonde-Namugongo'!H17,'26.09.19 Sonde-Namugongo-24h'!H17,'28.09 Sonde-Namugongo-24h'!H17,'27.09.19 Sonde-Namugongo'!H17)</f>
        <v>0.42857142857142855</v>
      </c>
      <c r="I17" s="48">
        <f>AVERAGE('23.09 Sonde-Namugongo'!I17,'24.09 Sonde-Namugongo'!I17,'25.09 Sonde-Namugongo'!I17,'29.09 Sonde-Namugongo'!I17,'26.09.19 Sonde-Namugongo-24h'!I17,'28.09 Sonde-Namugongo-24h'!I17,'27.09.19 Sonde-Namugongo'!I17)</f>
        <v>2.8571428571428572</v>
      </c>
      <c r="J17" s="48">
        <f>AVERAGE('23.09 Sonde-Namugongo'!J17,'24.09 Sonde-Namugongo'!J17,'25.09 Sonde-Namugongo'!J17,'29.09 Sonde-Namugongo'!J17,'26.09.19 Sonde-Namugongo-24h'!J17,'28.09 Sonde-Namugongo-24h'!J17,'27.09.19 Sonde-Namugongo'!J17)</f>
        <v>1</v>
      </c>
      <c r="K17" s="48">
        <f>AVERAGE('23.09 Sonde-Namugongo'!K17,'24.09 Sonde-Namugongo'!K17,'25.09 Sonde-Namugongo'!K17,'29.09 Sonde-Namugongo'!K17,'26.09.19 Sonde-Namugongo-24h'!K17,'28.09 Sonde-Namugongo-24h'!K17,'27.09.19 Sonde-Namugongo'!K17)</f>
        <v>1</v>
      </c>
      <c r="L17" s="48">
        <f>AVERAGE('23.09 Sonde-Namugongo'!L17,'24.09 Sonde-Namugongo'!L17,'25.09 Sonde-Namugongo'!L17,'29.09 Sonde-Namugongo'!L17,'26.09.19 Sonde-Namugongo-24h'!L17,'28.09 Sonde-Namugongo-24h'!L17,'27.09.19 Sonde-Namugongo'!L17)</f>
        <v>0</v>
      </c>
      <c r="M17" s="48">
        <f>AVERAGE('23.09 Sonde-Namugongo'!M17,'24.09 Sonde-Namugongo'!M17,'25.09 Sonde-Namugongo'!M17,'29.09 Sonde-Namugongo'!M17,'26.09.19 Sonde-Namugongo-24h'!M17,'28.09 Sonde-Namugongo-24h'!M17,'27.09.19 Sonde-Namugongo'!M17)</f>
        <v>44</v>
      </c>
      <c r="N17" s="48">
        <f>AVERAGE('23.09 Sonde-Namugongo'!N17,'24.09 Sonde-Namugongo'!N17,'25.09 Sonde-Namugongo'!N17,'29.09 Sonde-Namugongo'!N17,'26.09.19 Sonde-Namugongo-24h'!N17,'28.09 Sonde-Namugongo-24h'!N17,'27.09.19 Sonde-Namugongo'!N17)</f>
        <v>0</v>
      </c>
      <c r="O17" s="15">
        <f t="shared" si="0"/>
        <v>76.142857142857139</v>
      </c>
      <c r="P17" s="15">
        <f t="shared" si="1"/>
        <v>120.14285714285714</v>
      </c>
      <c r="R17" s="1" t="s">
        <v>13</v>
      </c>
      <c r="S17" s="17">
        <f t="shared" ref="S17:AF17" si="9">SUM(C38:C41)</f>
        <v>89.714285714285722</v>
      </c>
      <c r="T17" s="17">
        <f t="shared" si="9"/>
        <v>76.285714285714292</v>
      </c>
      <c r="U17" s="17">
        <f t="shared" si="9"/>
        <v>22.714285714285715</v>
      </c>
      <c r="V17" s="17">
        <f t="shared" si="9"/>
        <v>36.714285714285715</v>
      </c>
      <c r="W17" s="17">
        <f t="shared" si="9"/>
        <v>0.14285714285714285</v>
      </c>
      <c r="X17" s="17">
        <f t="shared" si="9"/>
        <v>0.42857142857142855</v>
      </c>
      <c r="Y17" s="17">
        <f t="shared" si="9"/>
        <v>23.857142857142854</v>
      </c>
      <c r="Z17" s="17">
        <f t="shared" si="9"/>
        <v>4.8571428571428568</v>
      </c>
      <c r="AA17" s="17">
        <f t="shared" si="9"/>
        <v>6.1428571428571423</v>
      </c>
      <c r="AB17" s="17">
        <f t="shared" si="9"/>
        <v>3</v>
      </c>
      <c r="AC17" s="17">
        <f t="shared" si="9"/>
        <v>91.142857142857153</v>
      </c>
      <c r="AD17" s="17">
        <f t="shared" si="9"/>
        <v>0</v>
      </c>
      <c r="AE17" s="30">
        <f t="shared" si="9"/>
        <v>263.85714285714289</v>
      </c>
      <c r="AF17" s="30">
        <f t="shared" si="9"/>
        <v>355</v>
      </c>
    </row>
    <row r="18" spans="2:32" ht="23.1" customHeight="1" x14ac:dyDescent="0.25">
      <c r="B18" s="22" t="s">
        <v>45</v>
      </c>
      <c r="C18" s="48">
        <f>AVERAGE('23.09 Sonde-Namugongo'!C18,'24.09 Sonde-Namugongo'!C18,'25.09 Sonde-Namugongo'!C18,'29.09 Sonde-Namugongo'!C18,'26.09.19 Sonde-Namugongo-24h'!C18,'28.09 Sonde-Namugongo-24h'!C18,'27.09.19 Sonde-Namugongo'!C18)</f>
        <v>37.285714285714285</v>
      </c>
      <c r="D18" s="48">
        <f>AVERAGE('23.09 Sonde-Namugongo'!D18,'24.09 Sonde-Namugongo'!D18,'25.09 Sonde-Namugongo'!D18,'29.09 Sonde-Namugongo'!D18,'26.09.19 Sonde-Namugongo-24h'!D18,'28.09 Sonde-Namugongo-24h'!D18,'27.09.19 Sonde-Namugongo'!D18)</f>
        <v>16.428571428571427</v>
      </c>
      <c r="E18" s="48">
        <f>AVERAGE('23.09 Sonde-Namugongo'!E18,'24.09 Sonde-Namugongo'!E18,'25.09 Sonde-Namugongo'!E18,'29.09 Sonde-Namugongo'!E18,'26.09.19 Sonde-Namugongo-24h'!E18,'28.09 Sonde-Namugongo-24h'!E18,'27.09.19 Sonde-Namugongo'!E18)</f>
        <v>6.1428571428571432</v>
      </c>
      <c r="F18" s="48">
        <f>AVERAGE('23.09 Sonde-Namugongo'!F18,'24.09 Sonde-Namugongo'!F18,'25.09 Sonde-Namugongo'!F18,'29.09 Sonde-Namugongo'!F18,'26.09.19 Sonde-Namugongo-24h'!F18,'28.09 Sonde-Namugongo-24h'!F18,'27.09.19 Sonde-Namugongo'!F18)</f>
        <v>12.142857142857142</v>
      </c>
      <c r="G18" s="48">
        <f>AVERAGE('23.09 Sonde-Namugongo'!G18,'24.09 Sonde-Namugongo'!G18,'25.09 Sonde-Namugongo'!G18,'29.09 Sonde-Namugongo'!G18,'26.09.19 Sonde-Namugongo-24h'!G18,'28.09 Sonde-Namugongo-24h'!G18,'27.09.19 Sonde-Namugongo'!G18)</f>
        <v>0.5714285714285714</v>
      </c>
      <c r="H18" s="48">
        <f>AVERAGE('23.09 Sonde-Namugongo'!H18,'24.09 Sonde-Namugongo'!H18,'25.09 Sonde-Namugongo'!H18,'29.09 Sonde-Namugongo'!H18,'26.09.19 Sonde-Namugongo-24h'!H18,'28.09 Sonde-Namugongo-24h'!H18,'27.09.19 Sonde-Namugongo'!H18)</f>
        <v>0.14285714285714285</v>
      </c>
      <c r="I18" s="48">
        <f>AVERAGE('23.09 Sonde-Namugongo'!I18,'24.09 Sonde-Namugongo'!I18,'25.09 Sonde-Namugongo'!I18,'29.09 Sonde-Namugongo'!I18,'26.09.19 Sonde-Namugongo-24h'!I18,'28.09 Sonde-Namugongo-24h'!I18,'27.09.19 Sonde-Namugongo'!I18)</f>
        <v>3.1428571428571428</v>
      </c>
      <c r="J18" s="48">
        <f>AVERAGE('23.09 Sonde-Namugongo'!J18,'24.09 Sonde-Namugongo'!J18,'25.09 Sonde-Namugongo'!J18,'29.09 Sonde-Namugongo'!J18,'26.09.19 Sonde-Namugongo-24h'!J18,'28.09 Sonde-Namugongo-24h'!J18,'27.09.19 Sonde-Namugongo'!J18)</f>
        <v>0.5714285714285714</v>
      </c>
      <c r="K18" s="48">
        <f>AVERAGE('23.09 Sonde-Namugongo'!K18,'24.09 Sonde-Namugongo'!K18,'25.09 Sonde-Namugongo'!K18,'29.09 Sonde-Namugongo'!K18,'26.09.19 Sonde-Namugongo-24h'!K18,'28.09 Sonde-Namugongo-24h'!K18,'27.09.19 Sonde-Namugongo'!K18)</f>
        <v>0.7142857142857143</v>
      </c>
      <c r="L18" s="48">
        <f>AVERAGE('23.09 Sonde-Namugongo'!L18,'24.09 Sonde-Namugongo'!L18,'25.09 Sonde-Namugongo'!L18,'29.09 Sonde-Namugongo'!L18,'26.09.19 Sonde-Namugongo-24h'!L18,'28.09 Sonde-Namugongo-24h'!L18,'27.09.19 Sonde-Namugongo'!L18)</f>
        <v>0.2857142857142857</v>
      </c>
      <c r="M18" s="48">
        <f>AVERAGE('23.09 Sonde-Namugongo'!M18,'24.09 Sonde-Namugongo'!M18,'25.09 Sonde-Namugongo'!M18,'29.09 Sonde-Namugongo'!M18,'26.09.19 Sonde-Namugongo-24h'!M18,'28.09 Sonde-Namugongo-24h'!M18,'27.09.19 Sonde-Namugongo'!M18)</f>
        <v>43.571428571428569</v>
      </c>
      <c r="N18" s="48">
        <f>AVERAGE('23.09 Sonde-Namugongo'!N18,'24.09 Sonde-Namugongo'!N18,'25.09 Sonde-Namugongo'!N18,'29.09 Sonde-Namugongo'!N18,'26.09.19 Sonde-Namugongo-24h'!N18,'28.09 Sonde-Namugongo-24h'!N18,'27.09.19 Sonde-Namugongo'!N18)</f>
        <v>0</v>
      </c>
      <c r="O18" s="15">
        <f t="shared" si="0"/>
        <v>77.428571428571416</v>
      </c>
      <c r="P18" s="15">
        <f t="shared" si="1"/>
        <v>120.99999999999999</v>
      </c>
      <c r="R18" s="1" t="s">
        <v>14</v>
      </c>
      <c r="S18" s="17">
        <f t="shared" ref="S18:AF18" si="10">SUM(C42:C45)</f>
        <v>122.71428571428572</v>
      </c>
      <c r="T18" s="17">
        <f t="shared" si="10"/>
        <v>72.285714285714278</v>
      </c>
      <c r="U18" s="17">
        <f t="shared" si="10"/>
        <v>27.714285714285715</v>
      </c>
      <c r="V18" s="17">
        <f t="shared" si="10"/>
        <v>44.571428571428569</v>
      </c>
      <c r="W18" s="17">
        <f t="shared" si="10"/>
        <v>0.8571428571428571</v>
      </c>
      <c r="X18" s="17">
        <f t="shared" si="10"/>
        <v>0.2857142857142857</v>
      </c>
      <c r="Y18" s="17">
        <f t="shared" si="10"/>
        <v>22.428571428571431</v>
      </c>
      <c r="Z18" s="17">
        <f t="shared" si="10"/>
        <v>9.4285714285714288</v>
      </c>
      <c r="AA18" s="17">
        <f t="shared" si="10"/>
        <v>6.8571428571428577</v>
      </c>
      <c r="AB18" s="17">
        <f t="shared" si="10"/>
        <v>2</v>
      </c>
      <c r="AC18" s="17">
        <f t="shared" si="10"/>
        <v>110.57142857142856</v>
      </c>
      <c r="AD18" s="17">
        <f t="shared" si="10"/>
        <v>0</v>
      </c>
      <c r="AE18" s="30">
        <f t="shared" si="10"/>
        <v>309.14285714285717</v>
      </c>
      <c r="AF18" s="30">
        <f t="shared" si="10"/>
        <v>419.71428571428578</v>
      </c>
    </row>
    <row r="19" spans="2:32" ht="23.1" customHeight="1" x14ac:dyDescent="0.25">
      <c r="B19" s="22" t="s">
        <v>46</v>
      </c>
      <c r="C19" s="48">
        <f>AVERAGE('23.09 Sonde-Namugongo'!C19,'24.09 Sonde-Namugongo'!C19,'25.09 Sonde-Namugongo'!C19,'29.09 Sonde-Namugongo'!C19,'26.09.19 Sonde-Namugongo-24h'!C19,'28.09 Sonde-Namugongo-24h'!C19,'27.09.19 Sonde-Namugongo'!C19)</f>
        <v>36.285714285714285</v>
      </c>
      <c r="D19" s="48">
        <f>AVERAGE('23.09 Sonde-Namugongo'!D19,'24.09 Sonde-Namugongo'!D19,'25.09 Sonde-Namugongo'!D19,'29.09 Sonde-Namugongo'!D19,'26.09.19 Sonde-Namugongo-24h'!D19,'28.09 Sonde-Namugongo-24h'!D19,'27.09.19 Sonde-Namugongo'!D19)</f>
        <v>18.428571428571427</v>
      </c>
      <c r="E19" s="48">
        <f>AVERAGE('23.09 Sonde-Namugongo'!E19,'24.09 Sonde-Namugongo'!E19,'25.09 Sonde-Namugongo'!E19,'29.09 Sonde-Namugongo'!E19,'26.09.19 Sonde-Namugongo-24h'!E19,'28.09 Sonde-Namugongo-24h'!E19,'27.09.19 Sonde-Namugongo'!E19)</f>
        <v>6.8571428571428568</v>
      </c>
      <c r="F19" s="48">
        <f>AVERAGE('23.09 Sonde-Namugongo'!F19,'24.09 Sonde-Namugongo'!F19,'25.09 Sonde-Namugongo'!F19,'29.09 Sonde-Namugongo'!F19,'26.09.19 Sonde-Namugongo-24h'!F19,'28.09 Sonde-Namugongo-24h'!F19,'27.09.19 Sonde-Namugongo'!F19)</f>
        <v>13</v>
      </c>
      <c r="G19" s="48">
        <f>AVERAGE('23.09 Sonde-Namugongo'!G19,'24.09 Sonde-Namugongo'!G19,'25.09 Sonde-Namugongo'!G19,'29.09 Sonde-Namugongo'!G19,'26.09.19 Sonde-Namugongo-24h'!G19,'28.09 Sonde-Namugongo-24h'!G19,'27.09.19 Sonde-Namugongo'!G19)</f>
        <v>0.5714285714285714</v>
      </c>
      <c r="H19" s="48">
        <f>AVERAGE('23.09 Sonde-Namugongo'!H19,'24.09 Sonde-Namugongo'!H19,'25.09 Sonde-Namugongo'!H19,'29.09 Sonde-Namugongo'!H19,'26.09.19 Sonde-Namugongo-24h'!H19,'28.09 Sonde-Namugongo-24h'!H19,'27.09.19 Sonde-Namugongo'!H19)</f>
        <v>0.42857142857142855</v>
      </c>
      <c r="I19" s="48">
        <f>AVERAGE('23.09 Sonde-Namugongo'!I19,'24.09 Sonde-Namugongo'!I19,'25.09 Sonde-Namugongo'!I19,'29.09 Sonde-Namugongo'!I19,'26.09.19 Sonde-Namugongo-24h'!I19,'28.09 Sonde-Namugongo-24h'!I19,'27.09.19 Sonde-Namugongo'!I19)</f>
        <v>5.7142857142857144</v>
      </c>
      <c r="J19" s="48">
        <f>AVERAGE('23.09 Sonde-Namugongo'!J19,'24.09 Sonde-Namugongo'!J19,'25.09 Sonde-Namugongo'!J19,'29.09 Sonde-Namugongo'!J19,'26.09.19 Sonde-Namugongo-24h'!J19,'28.09 Sonde-Namugongo-24h'!J19,'27.09.19 Sonde-Namugongo'!J19)</f>
        <v>2</v>
      </c>
      <c r="K19" s="48">
        <f>AVERAGE('23.09 Sonde-Namugongo'!K19,'24.09 Sonde-Namugongo'!K19,'25.09 Sonde-Namugongo'!K19,'29.09 Sonde-Namugongo'!K19,'26.09.19 Sonde-Namugongo-24h'!K19,'28.09 Sonde-Namugongo-24h'!K19,'27.09.19 Sonde-Namugongo'!K19)</f>
        <v>0.42857142857142855</v>
      </c>
      <c r="L19" s="48">
        <f>AVERAGE('23.09 Sonde-Namugongo'!L19,'24.09 Sonde-Namugongo'!L19,'25.09 Sonde-Namugongo'!L19,'29.09 Sonde-Namugongo'!L19,'26.09.19 Sonde-Namugongo-24h'!L19,'28.09 Sonde-Namugongo-24h'!L19,'27.09.19 Sonde-Namugongo'!L19)</f>
        <v>0.14285714285714285</v>
      </c>
      <c r="M19" s="48">
        <f>AVERAGE('23.09 Sonde-Namugongo'!M19,'24.09 Sonde-Namugongo'!M19,'25.09 Sonde-Namugongo'!M19,'29.09 Sonde-Namugongo'!M19,'26.09.19 Sonde-Namugongo-24h'!M19,'28.09 Sonde-Namugongo-24h'!M19,'27.09.19 Sonde-Namugongo'!M19)</f>
        <v>40</v>
      </c>
      <c r="N19" s="48">
        <f>AVERAGE('23.09 Sonde-Namugongo'!N19,'24.09 Sonde-Namugongo'!N19,'25.09 Sonde-Namugongo'!N19,'29.09 Sonde-Namugongo'!N19,'26.09.19 Sonde-Namugongo-24h'!N19,'28.09 Sonde-Namugongo-24h'!N19,'27.09.19 Sonde-Namugongo'!N19)</f>
        <v>0</v>
      </c>
      <c r="O19" s="15">
        <f t="shared" si="0"/>
        <v>83.857142857142833</v>
      </c>
      <c r="P19" s="15">
        <f t="shared" si="1"/>
        <v>123.85714285714283</v>
      </c>
      <c r="R19" s="1" t="s">
        <v>15</v>
      </c>
      <c r="S19" s="17">
        <f t="shared" ref="S19:AF19" si="11">SUM(C46:C49)</f>
        <v>131.71428571428572</v>
      </c>
      <c r="T19" s="17">
        <f t="shared" si="11"/>
        <v>93.857142857142847</v>
      </c>
      <c r="U19" s="17">
        <f t="shared" si="11"/>
        <v>37</v>
      </c>
      <c r="V19" s="17">
        <f t="shared" si="11"/>
        <v>44.285714285714285</v>
      </c>
      <c r="W19" s="17">
        <f t="shared" si="11"/>
        <v>3.1428571428571423</v>
      </c>
      <c r="X19" s="17">
        <f t="shared" si="11"/>
        <v>0.14285714285714285</v>
      </c>
      <c r="Y19" s="17">
        <f t="shared" si="11"/>
        <v>23.857142857142861</v>
      </c>
      <c r="Z19" s="17">
        <f t="shared" si="11"/>
        <v>9.1428571428571423</v>
      </c>
      <c r="AA19" s="17">
        <f t="shared" si="11"/>
        <v>4.2857142857142856</v>
      </c>
      <c r="AB19" s="17">
        <f t="shared" si="11"/>
        <v>2</v>
      </c>
      <c r="AC19" s="17">
        <f t="shared" si="11"/>
        <v>136</v>
      </c>
      <c r="AD19" s="17">
        <f t="shared" si="11"/>
        <v>0</v>
      </c>
      <c r="AE19" s="30">
        <f t="shared" si="11"/>
        <v>349.42857142857139</v>
      </c>
      <c r="AF19" s="30">
        <f t="shared" si="11"/>
        <v>485.42857142857144</v>
      </c>
    </row>
    <row r="20" spans="2:32" ht="23.1" customHeight="1" x14ac:dyDescent="0.25">
      <c r="B20" s="22" t="s">
        <v>47</v>
      </c>
      <c r="C20" s="48">
        <f>AVERAGE('23.09 Sonde-Namugongo'!C20,'24.09 Sonde-Namugongo'!C20,'25.09 Sonde-Namugongo'!C20,'29.09 Sonde-Namugongo'!C20,'26.09.19 Sonde-Namugongo-24h'!C20,'28.09 Sonde-Namugongo-24h'!C20,'27.09.19 Sonde-Namugongo'!C20)</f>
        <v>31.571428571428573</v>
      </c>
      <c r="D20" s="48">
        <f>AVERAGE('23.09 Sonde-Namugongo'!D20,'24.09 Sonde-Namugongo'!D20,'25.09 Sonde-Namugongo'!D20,'29.09 Sonde-Namugongo'!D20,'26.09.19 Sonde-Namugongo-24h'!D20,'28.09 Sonde-Namugongo-24h'!D20,'27.09.19 Sonde-Namugongo'!D20)</f>
        <v>13.857142857142858</v>
      </c>
      <c r="E20" s="48">
        <f>AVERAGE('23.09 Sonde-Namugongo'!E20,'24.09 Sonde-Namugongo'!E20,'25.09 Sonde-Namugongo'!E20,'29.09 Sonde-Namugongo'!E20,'26.09.19 Sonde-Namugongo-24h'!E20,'28.09 Sonde-Namugongo-24h'!E20,'27.09.19 Sonde-Namugongo'!E20)</f>
        <v>5.8571428571428568</v>
      </c>
      <c r="F20" s="48">
        <f>AVERAGE('23.09 Sonde-Namugongo'!F20,'24.09 Sonde-Namugongo'!F20,'25.09 Sonde-Namugongo'!F20,'29.09 Sonde-Namugongo'!F20,'26.09.19 Sonde-Namugongo-24h'!F20,'28.09 Sonde-Namugongo-24h'!F20,'27.09.19 Sonde-Namugongo'!F20)</f>
        <v>9.1428571428571423</v>
      </c>
      <c r="G20" s="48">
        <f>AVERAGE('23.09 Sonde-Namugongo'!G20,'24.09 Sonde-Namugongo'!G20,'25.09 Sonde-Namugongo'!G20,'29.09 Sonde-Namugongo'!G20,'26.09.19 Sonde-Namugongo-24h'!G20,'28.09 Sonde-Namugongo-24h'!G20,'27.09.19 Sonde-Namugongo'!G20)</f>
        <v>0.42857142857142855</v>
      </c>
      <c r="H20" s="48">
        <f>AVERAGE('23.09 Sonde-Namugongo'!H20,'24.09 Sonde-Namugongo'!H20,'25.09 Sonde-Namugongo'!H20,'29.09 Sonde-Namugongo'!H20,'26.09.19 Sonde-Namugongo-24h'!H20,'28.09 Sonde-Namugongo-24h'!H20,'27.09.19 Sonde-Namugongo'!H20)</f>
        <v>0.14285714285714285</v>
      </c>
      <c r="I20" s="48">
        <f>AVERAGE('23.09 Sonde-Namugongo'!I20,'24.09 Sonde-Namugongo'!I20,'25.09 Sonde-Namugongo'!I20,'29.09 Sonde-Namugongo'!I20,'26.09.19 Sonde-Namugongo-24h'!I20,'28.09 Sonde-Namugongo-24h'!I20,'27.09.19 Sonde-Namugongo'!I20)</f>
        <v>5</v>
      </c>
      <c r="J20" s="48">
        <f>AVERAGE('23.09 Sonde-Namugongo'!J20,'24.09 Sonde-Namugongo'!J20,'25.09 Sonde-Namugongo'!J20,'29.09 Sonde-Namugongo'!J20,'26.09.19 Sonde-Namugongo-24h'!J20,'28.09 Sonde-Namugongo-24h'!J20,'27.09.19 Sonde-Namugongo'!J20)</f>
        <v>0.5714285714285714</v>
      </c>
      <c r="K20" s="48">
        <f>AVERAGE('23.09 Sonde-Namugongo'!K20,'24.09 Sonde-Namugongo'!K20,'25.09 Sonde-Namugongo'!K20,'29.09 Sonde-Namugongo'!K20,'26.09.19 Sonde-Namugongo-24h'!K20,'28.09 Sonde-Namugongo-24h'!K20,'27.09.19 Sonde-Namugongo'!K20)</f>
        <v>0.8571428571428571</v>
      </c>
      <c r="L20" s="48">
        <f>AVERAGE('23.09 Sonde-Namugongo'!L20,'24.09 Sonde-Namugongo'!L20,'25.09 Sonde-Namugongo'!L20,'29.09 Sonde-Namugongo'!L20,'26.09.19 Sonde-Namugongo-24h'!L20,'28.09 Sonde-Namugongo-24h'!L20,'27.09.19 Sonde-Namugongo'!L20)</f>
        <v>0.14285714285714285</v>
      </c>
      <c r="M20" s="48">
        <f>AVERAGE('23.09 Sonde-Namugongo'!M20,'24.09 Sonde-Namugongo'!M20,'25.09 Sonde-Namugongo'!M20,'29.09 Sonde-Namugongo'!M20,'26.09.19 Sonde-Namugongo-24h'!M20,'28.09 Sonde-Namugongo-24h'!M20,'27.09.19 Sonde-Namugongo'!M20)</f>
        <v>35.714285714285715</v>
      </c>
      <c r="N20" s="48">
        <f>AVERAGE('23.09 Sonde-Namugongo'!N20,'24.09 Sonde-Namugongo'!N20,'25.09 Sonde-Namugongo'!N20,'29.09 Sonde-Namugongo'!N20,'26.09.19 Sonde-Namugongo-24h'!N20,'28.09 Sonde-Namugongo-24h'!N20,'27.09.19 Sonde-Namugongo'!N20)</f>
        <v>0</v>
      </c>
      <c r="O20" s="15">
        <f t="shared" si="0"/>
        <v>67.571428571428569</v>
      </c>
      <c r="P20" s="15">
        <f t="shared" si="1"/>
        <v>103.28571428571428</v>
      </c>
      <c r="R20" s="1" t="s">
        <v>16</v>
      </c>
      <c r="S20" s="17">
        <f t="shared" ref="S20:AF20" si="12">SUM(C50:C53)</f>
        <v>158.28571428571428</v>
      </c>
      <c r="T20" s="17">
        <f t="shared" si="12"/>
        <v>76.857142857142861</v>
      </c>
      <c r="U20" s="17">
        <f t="shared" si="12"/>
        <v>28.714285714285715</v>
      </c>
      <c r="V20" s="17">
        <f t="shared" si="12"/>
        <v>48.428571428571423</v>
      </c>
      <c r="W20" s="17">
        <f t="shared" si="12"/>
        <v>3.8571428571428568</v>
      </c>
      <c r="X20" s="17">
        <f t="shared" si="12"/>
        <v>1.7142857142857142</v>
      </c>
      <c r="Y20" s="17">
        <f t="shared" si="12"/>
        <v>33</v>
      </c>
      <c r="Z20" s="17">
        <f t="shared" si="12"/>
        <v>8.4285714285714288</v>
      </c>
      <c r="AA20" s="17">
        <f t="shared" si="12"/>
        <v>5</v>
      </c>
      <c r="AB20" s="17">
        <f t="shared" si="12"/>
        <v>2</v>
      </c>
      <c r="AC20" s="17">
        <f t="shared" si="12"/>
        <v>128.42857142857142</v>
      </c>
      <c r="AD20" s="17">
        <f t="shared" si="12"/>
        <v>0</v>
      </c>
      <c r="AE20" s="30">
        <f t="shared" si="12"/>
        <v>366.28571428571428</v>
      </c>
      <c r="AF20" s="30">
        <f t="shared" si="12"/>
        <v>494.71428571428567</v>
      </c>
    </row>
    <row r="21" spans="2:32" ht="23.1" customHeight="1" x14ac:dyDescent="0.25">
      <c r="B21" s="22" t="s">
        <v>48</v>
      </c>
      <c r="C21" s="48">
        <f>AVERAGE('23.09 Sonde-Namugongo'!C21,'24.09 Sonde-Namugongo'!C21,'25.09 Sonde-Namugongo'!C21,'29.09 Sonde-Namugongo'!C21,'26.09.19 Sonde-Namugongo-24h'!C21,'28.09 Sonde-Namugongo-24h'!C21,'27.09.19 Sonde-Namugongo'!C21)</f>
        <v>31.857142857142858</v>
      </c>
      <c r="D21" s="48">
        <f>AVERAGE('23.09 Sonde-Namugongo'!D21,'24.09 Sonde-Namugongo'!D21,'25.09 Sonde-Namugongo'!D21,'29.09 Sonde-Namugongo'!D21,'26.09.19 Sonde-Namugongo-24h'!D21,'28.09 Sonde-Namugongo-24h'!D21,'27.09.19 Sonde-Namugongo'!D21)</f>
        <v>16.857142857142858</v>
      </c>
      <c r="E21" s="48">
        <f>AVERAGE('23.09 Sonde-Namugongo'!E21,'24.09 Sonde-Namugongo'!E21,'25.09 Sonde-Namugongo'!E21,'29.09 Sonde-Namugongo'!E21,'26.09.19 Sonde-Namugongo-24h'!E21,'28.09 Sonde-Namugongo-24h'!E21,'27.09.19 Sonde-Namugongo'!E21)</f>
        <v>6.7142857142857144</v>
      </c>
      <c r="F21" s="48">
        <f>AVERAGE('23.09 Sonde-Namugongo'!F21,'24.09 Sonde-Namugongo'!F21,'25.09 Sonde-Namugongo'!F21,'29.09 Sonde-Namugongo'!F21,'26.09.19 Sonde-Namugongo-24h'!F21,'28.09 Sonde-Namugongo-24h'!F21,'27.09.19 Sonde-Namugongo'!F21)</f>
        <v>10.857142857142858</v>
      </c>
      <c r="G21" s="48">
        <f>AVERAGE('23.09 Sonde-Namugongo'!G21,'24.09 Sonde-Namugongo'!G21,'25.09 Sonde-Namugongo'!G21,'29.09 Sonde-Namugongo'!G21,'26.09.19 Sonde-Namugongo-24h'!G21,'28.09 Sonde-Namugongo-24h'!G21,'27.09.19 Sonde-Namugongo'!G21)</f>
        <v>0.42857142857142855</v>
      </c>
      <c r="H21" s="48">
        <f>AVERAGE('23.09 Sonde-Namugongo'!H21,'24.09 Sonde-Namugongo'!H21,'25.09 Sonde-Namugongo'!H21,'29.09 Sonde-Namugongo'!H21,'26.09.19 Sonde-Namugongo-24h'!H21,'28.09 Sonde-Namugongo-24h'!H21,'27.09.19 Sonde-Namugongo'!H21)</f>
        <v>0.14285714285714285</v>
      </c>
      <c r="I21" s="48">
        <f>AVERAGE('23.09 Sonde-Namugongo'!I21,'24.09 Sonde-Namugongo'!I21,'25.09 Sonde-Namugongo'!I21,'29.09 Sonde-Namugongo'!I21,'26.09.19 Sonde-Namugongo-24h'!I21,'28.09 Sonde-Namugongo-24h'!I21,'27.09.19 Sonde-Namugongo'!I21)</f>
        <v>5.1428571428571432</v>
      </c>
      <c r="J21" s="48">
        <f>AVERAGE('23.09 Sonde-Namugongo'!J21,'24.09 Sonde-Namugongo'!J21,'25.09 Sonde-Namugongo'!J21,'29.09 Sonde-Namugongo'!J21,'26.09.19 Sonde-Namugongo-24h'!J21,'28.09 Sonde-Namugongo-24h'!J21,'27.09.19 Sonde-Namugongo'!J21)</f>
        <v>2.1428571428571428</v>
      </c>
      <c r="K21" s="48">
        <f>AVERAGE('23.09 Sonde-Namugongo'!K21,'24.09 Sonde-Namugongo'!K21,'25.09 Sonde-Namugongo'!K21,'29.09 Sonde-Namugongo'!K21,'26.09.19 Sonde-Namugongo-24h'!K21,'28.09 Sonde-Namugongo-24h'!K21,'27.09.19 Sonde-Namugongo'!K21)</f>
        <v>1.4285714285714286</v>
      </c>
      <c r="L21" s="48">
        <f>AVERAGE('23.09 Sonde-Namugongo'!L21,'24.09 Sonde-Namugongo'!L21,'25.09 Sonde-Namugongo'!L21,'29.09 Sonde-Namugongo'!L21,'26.09.19 Sonde-Namugongo-24h'!L21,'28.09 Sonde-Namugongo-24h'!L21,'27.09.19 Sonde-Namugongo'!L21)</f>
        <v>0</v>
      </c>
      <c r="M21" s="48">
        <f>AVERAGE('23.09 Sonde-Namugongo'!M21,'24.09 Sonde-Namugongo'!M21,'25.09 Sonde-Namugongo'!M21,'29.09 Sonde-Namugongo'!M21,'26.09.19 Sonde-Namugongo-24h'!M21,'28.09 Sonde-Namugongo-24h'!M21,'27.09.19 Sonde-Namugongo'!M21)</f>
        <v>40.571428571428569</v>
      </c>
      <c r="N21" s="48">
        <f>AVERAGE('23.09 Sonde-Namugongo'!N21,'24.09 Sonde-Namugongo'!N21,'25.09 Sonde-Namugongo'!N21,'29.09 Sonde-Namugongo'!N21,'26.09.19 Sonde-Namugongo-24h'!N21,'28.09 Sonde-Namugongo-24h'!N21,'27.09.19 Sonde-Namugongo'!N21)</f>
        <v>0</v>
      </c>
      <c r="O21" s="15">
        <f t="shared" si="0"/>
        <v>75.571428571428569</v>
      </c>
      <c r="P21" s="15">
        <f t="shared" si="1"/>
        <v>116.14285714285714</v>
      </c>
      <c r="R21" s="35" t="s">
        <v>20</v>
      </c>
      <c r="S21" s="33">
        <f t="shared" ref="S21:AF21" si="13">SUM(C54:C57)</f>
        <v>129.71428571428572</v>
      </c>
      <c r="T21" s="17">
        <f t="shared" si="13"/>
        <v>71.857142857142861</v>
      </c>
      <c r="U21" s="17">
        <f t="shared" si="13"/>
        <v>36.714285714285715</v>
      </c>
      <c r="V21" s="17">
        <f t="shared" si="13"/>
        <v>56.571428571428577</v>
      </c>
      <c r="W21" s="17">
        <f t="shared" si="13"/>
        <v>3.1428571428571423</v>
      </c>
      <c r="X21" s="17">
        <f t="shared" si="13"/>
        <v>2.1428571428571428</v>
      </c>
      <c r="Y21" s="17">
        <f t="shared" si="13"/>
        <v>19</v>
      </c>
      <c r="Z21" s="17">
        <f t="shared" si="13"/>
        <v>9</v>
      </c>
      <c r="AA21" s="17">
        <f t="shared" si="13"/>
        <v>4</v>
      </c>
      <c r="AB21" s="17">
        <f t="shared" si="13"/>
        <v>1.1428571428571428</v>
      </c>
      <c r="AC21" s="17">
        <f t="shared" si="13"/>
        <v>130.28571428571428</v>
      </c>
      <c r="AD21" s="17">
        <f t="shared" si="13"/>
        <v>0</v>
      </c>
      <c r="AE21" s="30">
        <f t="shared" si="13"/>
        <v>333.28571428571428</v>
      </c>
      <c r="AF21" s="30">
        <f t="shared" si="13"/>
        <v>463.5714285714285</v>
      </c>
    </row>
    <row r="22" spans="2:32" ht="23.1" customHeight="1" x14ac:dyDescent="0.25">
      <c r="B22" s="22" t="s">
        <v>49</v>
      </c>
      <c r="C22" s="48">
        <f>AVERAGE('23.09 Sonde-Namugongo'!C22,'24.09 Sonde-Namugongo'!C22,'25.09 Sonde-Namugongo'!C22,'29.09 Sonde-Namugongo'!C22,'26.09.19 Sonde-Namugongo-24h'!C22,'28.09 Sonde-Namugongo-24h'!C22,'27.09.19 Sonde-Namugongo'!C22)</f>
        <v>28</v>
      </c>
      <c r="D22" s="48">
        <f>AVERAGE('23.09 Sonde-Namugongo'!D22,'24.09 Sonde-Namugongo'!D22,'25.09 Sonde-Namugongo'!D22,'29.09 Sonde-Namugongo'!D22,'26.09.19 Sonde-Namugongo-24h'!D22,'28.09 Sonde-Namugongo-24h'!D22,'27.09.19 Sonde-Namugongo'!D22)</f>
        <v>13.857142857142858</v>
      </c>
      <c r="E22" s="48">
        <f>AVERAGE('23.09 Sonde-Namugongo'!E22,'24.09 Sonde-Namugongo'!E22,'25.09 Sonde-Namugongo'!E22,'29.09 Sonde-Namugongo'!E22,'26.09.19 Sonde-Namugongo-24h'!E22,'28.09 Sonde-Namugongo-24h'!E22,'27.09.19 Sonde-Namugongo'!E22)</f>
        <v>7.5714285714285712</v>
      </c>
      <c r="F22" s="48">
        <f>AVERAGE('23.09 Sonde-Namugongo'!F22,'24.09 Sonde-Namugongo'!F22,'25.09 Sonde-Namugongo'!F22,'29.09 Sonde-Namugongo'!F22,'26.09.19 Sonde-Namugongo-24h'!F22,'28.09 Sonde-Namugongo-24h'!F22,'27.09.19 Sonde-Namugongo'!F22)</f>
        <v>11.428571428571429</v>
      </c>
      <c r="G22" s="48">
        <f>AVERAGE('23.09 Sonde-Namugongo'!G22,'24.09 Sonde-Namugongo'!G22,'25.09 Sonde-Namugongo'!G22,'29.09 Sonde-Namugongo'!G22,'26.09.19 Sonde-Namugongo-24h'!G22,'28.09 Sonde-Namugongo-24h'!G22,'27.09.19 Sonde-Namugongo'!G22)</f>
        <v>0.42857142857142855</v>
      </c>
      <c r="H22" s="48">
        <f>AVERAGE('23.09 Sonde-Namugongo'!H22,'24.09 Sonde-Namugongo'!H22,'25.09 Sonde-Namugongo'!H22,'29.09 Sonde-Namugongo'!H22,'26.09.19 Sonde-Namugongo-24h'!H22,'28.09 Sonde-Namugongo-24h'!H22,'27.09.19 Sonde-Namugongo'!H22)</f>
        <v>0.42857142857142855</v>
      </c>
      <c r="I22" s="48">
        <f>AVERAGE('23.09 Sonde-Namugongo'!I22,'24.09 Sonde-Namugongo'!I22,'25.09 Sonde-Namugongo'!I22,'29.09 Sonde-Namugongo'!I22,'26.09.19 Sonde-Namugongo-24h'!I22,'28.09 Sonde-Namugongo-24h'!I22,'27.09.19 Sonde-Namugongo'!I22)</f>
        <v>4.2857142857142856</v>
      </c>
      <c r="J22" s="48">
        <f>AVERAGE('23.09 Sonde-Namugongo'!J22,'24.09 Sonde-Namugongo'!J22,'25.09 Sonde-Namugongo'!J22,'29.09 Sonde-Namugongo'!J22,'26.09.19 Sonde-Namugongo-24h'!J22,'28.09 Sonde-Namugongo-24h'!J22,'27.09.19 Sonde-Namugongo'!J22)</f>
        <v>0.7142857142857143</v>
      </c>
      <c r="K22" s="48">
        <f>AVERAGE('23.09 Sonde-Namugongo'!K22,'24.09 Sonde-Namugongo'!K22,'25.09 Sonde-Namugongo'!K22,'29.09 Sonde-Namugongo'!K22,'26.09.19 Sonde-Namugongo-24h'!K22,'28.09 Sonde-Namugongo-24h'!K22,'27.09.19 Sonde-Namugongo'!K22)</f>
        <v>1.2857142857142858</v>
      </c>
      <c r="L22" s="48">
        <f>AVERAGE('23.09 Sonde-Namugongo'!L22,'24.09 Sonde-Namugongo'!L22,'25.09 Sonde-Namugongo'!L22,'29.09 Sonde-Namugongo'!L22,'26.09.19 Sonde-Namugongo-24h'!L22,'28.09 Sonde-Namugongo-24h'!L22,'27.09.19 Sonde-Namugongo'!L22)</f>
        <v>0.2857142857142857</v>
      </c>
      <c r="M22" s="48">
        <f>AVERAGE('23.09 Sonde-Namugongo'!M22,'24.09 Sonde-Namugongo'!M22,'25.09 Sonde-Namugongo'!M22,'29.09 Sonde-Namugongo'!M22,'26.09.19 Sonde-Namugongo-24h'!M22,'28.09 Sonde-Namugongo-24h'!M22,'27.09.19 Sonde-Namugongo'!M22)</f>
        <v>39.714285714285715</v>
      </c>
      <c r="N22" s="48">
        <f>AVERAGE('23.09 Sonde-Namugongo'!N22,'24.09 Sonde-Namugongo'!N22,'25.09 Sonde-Namugongo'!N22,'29.09 Sonde-Namugongo'!N22,'26.09.19 Sonde-Namugongo-24h'!N22,'28.09 Sonde-Namugongo-24h'!N22,'27.09.19 Sonde-Namugongo'!N22)</f>
        <v>0</v>
      </c>
      <c r="O22" s="15">
        <f t="shared" si="0"/>
        <v>68.285714285714306</v>
      </c>
      <c r="P22" s="15">
        <f t="shared" si="1"/>
        <v>108.00000000000003</v>
      </c>
      <c r="R22" s="1" t="s">
        <v>146</v>
      </c>
      <c r="S22" s="33">
        <f>SUM(C58:C61)</f>
        <v>132.5</v>
      </c>
      <c r="T22" s="33">
        <f t="shared" ref="T22:AF22" si="14">SUM(D58:D61)</f>
        <v>69.5</v>
      </c>
      <c r="U22" s="33">
        <f t="shared" si="14"/>
        <v>21</v>
      </c>
      <c r="V22" s="33">
        <f t="shared" si="14"/>
        <v>41.5</v>
      </c>
      <c r="W22" s="33">
        <f t="shared" si="14"/>
        <v>1.5</v>
      </c>
      <c r="X22" s="33">
        <f t="shared" si="14"/>
        <v>0</v>
      </c>
      <c r="Y22" s="33">
        <f t="shared" si="14"/>
        <v>21</v>
      </c>
      <c r="Z22" s="33">
        <f t="shared" si="14"/>
        <v>3</v>
      </c>
      <c r="AA22" s="33">
        <f t="shared" si="14"/>
        <v>1.5</v>
      </c>
      <c r="AB22" s="33">
        <f t="shared" si="14"/>
        <v>0</v>
      </c>
      <c r="AC22" s="33">
        <f t="shared" si="14"/>
        <v>89.5</v>
      </c>
      <c r="AD22" s="33">
        <f t="shared" si="14"/>
        <v>0</v>
      </c>
      <c r="AE22" s="55">
        <f t="shared" si="14"/>
        <v>291.5</v>
      </c>
      <c r="AF22" s="55">
        <f t="shared" si="14"/>
        <v>381</v>
      </c>
    </row>
    <row r="23" spans="2:32" ht="23.1" customHeight="1" x14ac:dyDescent="0.25">
      <c r="B23" s="22" t="s">
        <v>50</v>
      </c>
      <c r="C23" s="48">
        <f>AVERAGE('23.09 Sonde-Namugongo'!C23,'24.09 Sonde-Namugongo'!C23,'25.09 Sonde-Namugongo'!C23,'29.09 Sonde-Namugongo'!C23,'26.09.19 Sonde-Namugongo-24h'!C23,'28.09 Sonde-Namugongo-24h'!C23,'27.09.19 Sonde-Namugongo'!C23)</f>
        <v>30.571428571428573</v>
      </c>
      <c r="D23" s="48">
        <f>AVERAGE('23.09 Sonde-Namugongo'!D23,'24.09 Sonde-Namugongo'!D23,'25.09 Sonde-Namugongo'!D23,'29.09 Sonde-Namugongo'!D23,'26.09.19 Sonde-Namugongo-24h'!D23,'28.09 Sonde-Namugongo-24h'!D23,'27.09.19 Sonde-Namugongo'!D23)</f>
        <v>16.571428571428573</v>
      </c>
      <c r="E23" s="48">
        <f>AVERAGE('23.09 Sonde-Namugongo'!E23,'24.09 Sonde-Namugongo'!E23,'25.09 Sonde-Namugongo'!E23,'29.09 Sonde-Namugongo'!E23,'26.09.19 Sonde-Namugongo-24h'!E23,'28.09 Sonde-Namugongo-24h'!E23,'27.09.19 Sonde-Namugongo'!E23)</f>
        <v>6.4285714285714288</v>
      </c>
      <c r="F23" s="48">
        <f>AVERAGE('23.09 Sonde-Namugongo'!F23,'24.09 Sonde-Namugongo'!F23,'25.09 Sonde-Namugongo'!F23,'29.09 Sonde-Namugongo'!F23,'26.09.19 Sonde-Namugongo-24h'!F23,'28.09 Sonde-Namugongo-24h'!F23,'27.09.19 Sonde-Namugongo'!F23)</f>
        <v>9.8571428571428577</v>
      </c>
      <c r="G23" s="48">
        <f>AVERAGE('23.09 Sonde-Namugongo'!G23,'24.09 Sonde-Namugongo'!G23,'25.09 Sonde-Namugongo'!G23,'29.09 Sonde-Namugongo'!G23,'26.09.19 Sonde-Namugongo-24h'!G23,'28.09 Sonde-Namugongo-24h'!G23,'27.09.19 Sonde-Namugongo'!G23)</f>
        <v>0.14285714285714285</v>
      </c>
      <c r="H23" s="48">
        <f>AVERAGE('23.09 Sonde-Namugongo'!H23,'24.09 Sonde-Namugongo'!H23,'25.09 Sonde-Namugongo'!H23,'29.09 Sonde-Namugongo'!H23,'26.09.19 Sonde-Namugongo-24h'!H23,'28.09 Sonde-Namugongo-24h'!H23,'27.09.19 Sonde-Namugongo'!H23)</f>
        <v>0.14285714285714285</v>
      </c>
      <c r="I23" s="48">
        <f>AVERAGE('23.09 Sonde-Namugongo'!I23,'24.09 Sonde-Namugongo'!I23,'25.09 Sonde-Namugongo'!I23,'29.09 Sonde-Namugongo'!I23,'26.09.19 Sonde-Namugongo-24h'!I23,'28.09 Sonde-Namugongo-24h'!I23,'27.09.19 Sonde-Namugongo'!I23)</f>
        <v>5.4285714285714288</v>
      </c>
      <c r="J23" s="48">
        <f>AVERAGE('23.09 Sonde-Namugongo'!J23,'24.09 Sonde-Namugongo'!J23,'25.09 Sonde-Namugongo'!J23,'29.09 Sonde-Namugongo'!J23,'26.09.19 Sonde-Namugongo-24h'!J23,'28.09 Sonde-Namugongo-24h'!J23,'27.09.19 Sonde-Namugongo'!J23)</f>
        <v>1.1428571428571428</v>
      </c>
      <c r="K23" s="48">
        <f>AVERAGE('23.09 Sonde-Namugongo'!K23,'24.09 Sonde-Namugongo'!K23,'25.09 Sonde-Namugongo'!K23,'29.09 Sonde-Namugongo'!K23,'26.09.19 Sonde-Namugongo-24h'!K23,'28.09 Sonde-Namugongo-24h'!K23,'27.09.19 Sonde-Namugongo'!K23)</f>
        <v>1.2857142857142858</v>
      </c>
      <c r="L23" s="48">
        <f>AVERAGE('23.09 Sonde-Namugongo'!L23,'24.09 Sonde-Namugongo'!L23,'25.09 Sonde-Namugongo'!L23,'29.09 Sonde-Namugongo'!L23,'26.09.19 Sonde-Namugongo-24h'!L23,'28.09 Sonde-Namugongo-24h'!L23,'27.09.19 Sonde-Namugongo'!L23)</f>
        <v>0.5714285714285714</v>
      </c>
      <c r="M23" s="48">
        <f>AVERAGE('23.09 Sonde-Namugongo'!M23,'24.09 Sonde-Namugongo'!M23,'25.09 Sonde-Namugongo'!M23,'29.09 Sonde-Namugongo'!M23,'26.09.19 Sonde-Namugongo-24h'!M23,'28.09 Sonde-Namugongo-24h'!M23,'27.09.19 Sonde-Namugongo'!M23)</f>
        <v>38</v>
      </c>
      <c r="N23" s="48">
        <f>AVERAGE('23.09 Sonde-Namugongo'!N23,'24.09 Sonde-Namugongo'!N23,'25.09 Sonde-Namugongo'!N23,'29.09 Sonde-Namugongo'!N23,'26.09.19 Sonde-Namugongo-24h'!N23,'28.09 Sonde-Namugongo-24h'!N23,'27.09.19 Sonde-Namugongo'!N23)</f>
        <v>0</v>
      </c>
      <c r="O23" s="15">
        <f t="shared" si="0"/>
        <v>72.142857142857153</v>
      </c>
      <c r="P23" s="15">
        <f t="shared" si="1"/>
        <v>110.14285714285715</v>
      </c>
      <c r="R23" s="1" t="s">
        <v>147</v>
      </c>
      <c r="S23" s="33">
        <f>SUM(C62:C65)</f>
        <v>107.5</v>
      </c>
      <c r="T23" s="33">
        <f t="shared" ref="T23:AF23" si="15">SUM(D62:D65)</f>
        <v>46</v>
      </c>
      <c r="U23" s="33">
        <f t="shared" si="15"/>
        <v>20.5</v>
      </c>
      <c r="V23" s="33">
        <f t="shared" si="15"/>
        <v>33.5</v>
      </c>
      <c r="W23" s="33">
        <f t="shared" si="15"/>
        <v>2</v>
      </c>
      <c r="X23" s="33">
        <f t="shared" si="15"/>
        <v>1</v>
      </c>
      <c r="Y23" s="33">
        <f t="shared" si="15"/>
        <v>17.5</v>
      </c>
      <c r="Z23" s="33">
        <f t="shared" si="15"/>
        <v>4.5</v>
      </c>
      <c r="AA23" s="33">
        <f t="shared" si="15"/>
        <v>2</v>
      </c>
      <c r="AB23" s="33">
        <f t="shared" si="15"/>
        <v>0.5</v>
      </c>
      <c r="AC23" s="33">
        <f t="shared" si="15"/>
        <v>95.5</v>
      </c>
      <c r="AD23" s="33">
        <f t="shared" si="15"/>
        <v>0</v>
      </c>
      <c r="AE23" s="55">
        <f t="shared" si="15"/>
        <v>235</v>
      </c>
      <c r="AF23" s="55">
        <f t="shared" si="15"/>
        <v>330.5</v>
      </c>
    </row>
    <row r="24" spans="2:32" ht="23.1" customHeight="1" x14ac:dyDescent="0.25">
      <c r="B24" s="22" t="s">
        <v>51</v>
      </c>
      <c r="C24" s="48">
        <f>AVERAGE('23.09 Sonde-Namugongo'!C24,'24.09 Sonde-Namugongo'!C24,'25.09 Sonde-Namugongo'!C24,'29.09 Sonde-Namugongo'!C24,'26.09.19 Sonde-Namugongo-24h'!C24,'28.09 Sonde-Namugongo-24h'!C24,'27.09.19 Sonde-Namugongo'!C24)</f>
        <v>35.571428571428569</v>
      </c>
      <c r="D24" s="48">
        <f>AVERAGE('23.09 Sonde-Namugongo'!D24,'24.09 Sonde-Namugongo'!D24,'25.09 Sonde-Namugongo'!D24,'29.09 Sonde-Namugongo'!D24,'26.09.19 Sonde-Namugongo-24h'!D24,'28.09 Sonde-Namugongo-24h'!D24,'27.09.19 Sonde-Namugongo'!D24)</f>
        <v>14.857142857142858</v>
      </c>
      <c r="E24" s="48">
        <f>AVERAGE('23.09 Sonde-Namugongo'!E24,'24.09 Sonde-Namugongo'!E24,'25.09 Sonde-Namugongo'!E24,'29.09 Sonde-Namugongo'!E24,'26.09.19 Sonde-Namugongo-24h'!E24,'28.09 Sonde-Namugongo-24h'!E24,'27.09.19 Sonde-Namugongo'!E24)</f>
        <v>6.2857142857142856</v>
      </c>
      <c r="F24" s="48">
        <f>AVERAGE('23.09 Sonde-Namugongo'!F24,'24.09 Sonde-Namugongo'!F24,'25.09 Sonde-Namugongo'!F24,'29.09 Sonde-Namugongo'!F24,'26.09.19 Sonde-Namugongo-24h'!F24,'28.09 Sonde-Namugongo-24h'!F24,'27.09.19 Sonde-Namugongo'!F24)</f>
        <v>10.142857142857142</v>
      </c>
      <c r="G24" s="48">
        <f>AVERAGE('23.09 Sonde-Namugongo'!G24,'24.09 Sonde-Namugongo'!G24,'25.09 Sonde-Namugongo'!G24,'29.09 Sonde-Namugongo'!G24,'26.09.19 Sonde-Namugongo-24h'!G24,'28.09 Sonde-Namugongo-24h'!G24,'27.09.19 Sonde-Namugongo'!G24)</f>
        <v>0.2857142857142857</v>
      </c>
      <c r="H24" s="48">
        <f>AVERAGE('23.09 Sonde-Namugongo'!H24,'24.09 Sonde-Namugongo'!H24,'25.09 Sonde-Namugongo'!H24,'29.09 Sonde-Namugongo'!H24,'26.09.19 Sonde-Namugongo-24h'!H24,'28.09 Sonde-Namugongo-24h'!H24,'27.09.19 Sonde-Namugongo'!H24)</f>
        <v>0</v>
      </c>
      <c r="I24" s="48">
        <f>AVERAGE('23.09 Sonde-Namugongo'!I24,'24.09 Sonde-Namugongo'!I24,'25.09 Sonde-Namugongo'!I24,'29.09 Sonde-Namugongo'!I24,'26.09.19 Sonde-Namugongo-24h'!I24,'28.09 Sonde-Namugongo-24h'!I24,'27.09.19 Sonde-Namugongo'!I24)</f>
        <v>4.5714285714285712</v>
      </c>
      <c r="J24" s="48">
        <f>AVERAGE('23.09 Sonde-Namugongo'!J24,'24.09 Sonde-Namugongo'!J24,'25.09 Sonde-Namugongo'!J24,'29.09 Sonde-Namugongo'!J24,'26.09.19 Sonde-Namugongo-24h'!J24,'28.09 Sonde-Namugongo-24h'!J24,'27.09.19 Sonde-Namugongo'!J24)</f>
        <v>2.8571428571428572</v>
      </c>
      <c r="K24" s="48">
        <f>AVERAGE('23.09 Sonde-Namugongo'!K24,'24.09 Sonde-Namugongo'!K24,'25.09 Sonde-Namugongo'!K24,'29.09 Sonde-Namugongo'!K24,'26.09.19 Sonde-Namugongo-24h'!K24,'28.09 Sonde-Namugongo-24h'!K24,'27.09.19 Sonde-Namugongo'!K24)</f>
        <v>1.7142857142857142</v>
      </c>
      <c r="L24" s="48">
        <f>AVERAGE('23.09 Sonde-Namugongo'!L24,'24.09 Sonde-Namugongo'!L24,'25.09 Sonde-Namugongo'!L24,'29.09 Sonde-Namugongo'!L24,'26.09.19 Sonde-Namugongo-24h'!L24,'28.09 Sonde-Namugongo-24h'!L24,'27.09.19 Sonde-Namugongo'!L24)</f>
        <v>0.2857142857142857</v>
      </c>
      <c r="M24" s="48">
        <f>AVERAGE('23.09 Sonde-Namugongo'!M24,'24.09 Sonde-Namugongo'!M24,'25.09 Sonde-Namugongo'!M24,'29.09 Sonde-Namugongo'!M24,'26.09.19 Sonde-Namugongo-24h'!M24,'28.09 Sonde-Namugongo-24h'!M24,'27.09.19 Sonde-Namugongo'!M24)</f>
        <v>35.285714285714285</v>
      </c>
      <c r="N24" s="48">
        <f>AVERAGE('23.09 Sonde-Namugongo'!N24,'24.09 Sonde-Namugongo'!N24,'25.09 Sonde-Namugongo'!N24,'29.09 Sonde-Namugongo'!N24,'26.09.19 Sonde-Namugongo-24h'!N24,'28.09 Sonde-Namugongo-24h'!N24,'27.09.19 Sonde-Namugongo'!N24)</f>
        <v>0</v>
      </c>
      <c r="O24" s="15">
        <f t="shared" si="0"/>
        <v>76.571428571428584</v>
      </c>
      <c r="P24" s="15">
        <f t="shared" si="1"/>
        <v>111.85714285714286</v>
      </c>
      <c r="R24" s="1" t="s">
        <v>148</v>
      </c>
      <c r="S24" s="33">
        <f>SUM(C66:C69)</f>
        <v>106</v>
      </c>
      <c r="T24" s="33">
        <f t="shared" ref="T24:AF24" si="16">SUM(D66:D69)</f>
        <v>62</v>
      </c>
      <c r="U24" s="33">
        <f t="shared" si="16"/>
        <v>20</v>
      </c>
      <c r="V24" s="33">
        <f t="shared" si="16"/>
        <v>30</v>
      </c>
      <c r="W24" s="33">
        <f t="shared" si="16"/>
        <v>2.5</v>
      </c>
      <c r="X24" s="33">
        <f t="shared" si="16"/>
        <v>3.5</v>
      </c>
      <c r="Y24" s="33">
        <f t="shared" si="16"/>
        <v>20.5</v>
      </c>
      <c r="Z24" s="33">
        <f t="shared" si="16"/>
        <v>5</v>
      </c>
      <c r="AA24" s="33">
        <f t="shared" si="16"/>
        <v>0.5</v>
      </c>
      <c r="AB24" s="33">
        <f t="shared" si="16"/>
        <v>0</v>
      </c>
      <c r="AC24" s="33">
        <f t="shared" si="16"/>
        <v>94.5</v>
      </c>
      <c r="AD24" s="33">
        <f t="shared" si="16"/>
        <v>0</v>
      </c>
      <c r="AE24" s="55">
        <f t="shared" si="16"/>
        <v>250</v>
      </c>
      <c r="AF24" s="55">
        <f t="shared" si="16"/>
        <v>344.5</v>
      </c>
    </row>
    <row r="25" spans="2:32" ht="23.1" customHeight="1" x14ac:dyDescent="0.25">
      <c r="B25" s="22" t="s">
        <v>52</v>
      </c>
      <c r="C25" s="48">
        <f>AVERAGE('23.09 Sonde-Namugongo'!C25,'24.09 Sonde-Namugongo'!C25,'25.09 Sonde-Namugongo'!C25,'29.09 Sonde-Namugongo'!C25,'26.09.19 Sonde-Namugongo-24h'!C25,'28.09 Sonde-Namugongo-24h'!C25,'27.09.19 Sonde-Namugongo'!C25)</f>
        <v>29.428571428571427</v>
      </c>
      <c r="D25" s="48">
        <f>AVERAGE('23.09 Sonde-Namugongo'!D25,'24.09 Sonde-Namugongo'!D25,'25.09 Sonde-Namugongo'!D25,'29.09 Sonde-Namugongo'!D25,'26.09.19 Sonde-Namugongo-24h'!D25,'28.09 Sonde-Namugongo-24h'!D25,'27.09.19 Sonde-Namugongo'!D25)</f>
        <v>13</v>
      </c>
      <c r="E25" s="48">
        <f>AVERAGE('23.09 Sonde-Namugongo'!E25,'24.09 Sonde-Namugongo'!E25,'25.09 Sonde-Namugongo'!E25,'29.09 Sonde-Namugongo'!E25,'26.09.19 Sonde-Namugongo-24h'!E25,'28.09 Sonde-Namugongo-24h'!E25,'27.09.19 Sonde-Namugongo'!E25)</f>
        <v>6.1428571428571432</v>
      </c>
      <c r="F25" s="48">
        <f>AVERAGE('23.09 Sonde-Namugongo'!F25,'24.09 Sonde-Namugongo'!F25,'25.09 Sonde-Namugongo'!F25,'29.09 Sonde-Namugongo'!F25,'26.09.19 Sonde-Namugongo-24h'!F25,'28.09 Sonde-Namugongo-24h'!F25,'27.09.19 Sonde-Namugongo'!F25)</f>
        <v>8.8571428571428577</v>
      </c>
      <c r="G25" s="48">
        <f>AVERAGE('23.09 Sonde-Namugongo'!G25,'24.09 Sonde-Namugongo'!G25,'25.09 Sonde-Namugongo'!G25,'29.09 Sonde-Namugongo'!G25,'26.09.19 Sonde-Namugongo-24h'!G25,'28.09 Sonde-Namugongo-24h'!G25,'27.09.19 Sonde-Namugongo'!G25)</f>
        <v>0</v>
      </c>
      <c r="H25" s="48">
        <f>AVERAGE('23.09 Sonde-Namugongo'!H25,'24.09 Sonde-Namugongo'!H25,'25.09 Sonde-Namugongo'!H25,'29.09 Sonde-Namugongo'!H25,'26.09.19 Sonde-Namugongo-24h'!H25,'28.09 Sonde-Namugongo-24h'!H25,'27.09.19 Sonde-Namugongo'!H25)</f>
        <v>0</v>
      </c>
      <c r="I25" s="48">
        <f>AVERAGE('23.09 Sonde-Namugongo'!I25,'24.09 Sonde-Namugongo'!I25,'25.09 Sonde-Namugongo'!I25,'29.09 Sonde-Namugongo'!I25,'26.09.19 Sonde-Namugongo-24h'!I25,'28.09 Sonde-Namugongo-24h'!I25,'27.09.19 Sonde-Namugongo'!I25)</f>
        <v>5</v>
      </c>
      <c r="J25" s="48">
        <f>AVERAGE('23.09 Sonde-Namugongo'!J25,'24.09 Sonde-Namugongo'!J25,'25.09 Sonde-Namugongo'!J25,'29.09 Sonde-Namugongo'!J25,'26.09.19 Sonde-Namugongo-24h'!J25,'28.09 Sonde-Namugongo-24h'!J25,'27.09.19 Sonde-Namugongo'!J25)</f>
        <v>2.5714285714285716</v>
      </c>
      <c r="K25" s="48">
        <f>AVERAGE('23.09 Sonde-Namugongo'!K25,'24.09 Sonde-Namugongo'!K25,'25.09 Sonde-Namugongo'!K25,'29.09 Sonde-Namugongo'!K25,'26.09.19 Sonde-Namugongo-24h'!K25,'28.09 Sonde-Namugongo-24h'!K25,'27.09.19 Sonde-Namugongo'!K25)</f>
        <v>1.5714285714285714</v>
      </c>
      <c r="L25" s="48">
        <f>AVERAGE('23.09 Sonde-Namugongo'!L25,'24.09 Sonde-Namugongo'!L25,'25.09 Sonde-Namugongo'!L25,'29.09 Sonde-Namugongo'!L25,'26.09.19 Sonde-Namugongo-24h'!L25,'28.09 Sonde-Namugongo-24h'!L25,'27.09.19 Sonde-Namugongo'!L25)</f>
        <v>0.5714285714285714</v>
      </c>
      <c r="M25" s="48">
        <f>AVERAGE('23.09 Sonde-Namugongo'!M25,'24.09 Sonde-Namugongo'!M25,'25.09 Sonde-Namugongo'!M25,'29.09 Sonde-Namugongo'!M25,'26.09.19 Sonde-Namugongo-24h'!M25,'28.09 Sonde-Namugongo-24h'!M25,'27.09.19 Sonde-Namugongo'!M25)</f>
        <v>35.285714285714285</v>
      </c>
      <c r="N25" s="48">
        <f>AVERAGE('23.09 Sonde-Namugongo'!N25,'24.09 Sonde-Namugongo'!N25,'25.09 Sonde-Namugongo'!N25,'29.09 Sonde-Namugongo'!N25,'26.09.19 Sonde-Namugongo-24h'!N25,'28.09 Sonde-Namugongo-24h'!N25,'27.09.19 Sonde-Namugongo'!N25)</f>
        <v>0</v>
      </c>
      <c r="O25" s="15">
        <f t="shared" si="0"/>
        <v>67.142857142857139</v>
      </c>
      <c r="P25" s="15">
        <f t="shared" si="1"/>
        <v>102.42857142857142</v>
      </c>
      <c r="R25" s="1" t="s">
        <v>149</v>
      </c>
      <c r="S25" s="33">
        <f>SUM(C70:C73)</f>
        <v>90</v>
      </c>
      <c r="T25" s="33">
        <f t="shared" ref="T25:AF25" si="17">SUM(D70:D73)</f>
        <v>47</v>
      </c>
      <c r="U25" s="33">
        <f t="shared" si="17"/>
        <v>17</v>
      </c>
      <c r="V25" s="33">
        <f t="shared" si="17"/>
        <v>19.5</v>
      </c>
      <c r="W25" s="33">
        <f t="shared" si="17"/>
        <v>1.5</v>
      </c>
      <c r="X25" s="33">
        <f t="shared" si="17"/>
        <v>1</v>
      </c>
      <c r="Y25" s="33">
        <f t="shared" si="17"/>
        <v>9.5</v>
      </c>
      <c r="Z25" s="33">
        <f t="shared" si="17"/>
        <v>2</v>
      </c>
      <c r="AA25" s="33">
        <f t="shared" si="17"/>
        <v>2</v>
      </c>
      <c r="AB25" s="33">
        <f t="shared" si="17"/>
        <v>0</v>
      </c>
      <c r="AC25" s="33">
        <f t="shared" si="17"/>
        <v>47.5</v>
      </c>
      <c r="AD25" s="33">
        <f t="shared" si="17"/>
        <v>0</v>
      </c>
      <c r="AE25" s="55">
        <f t="shared" si="17"/>
        <v>189.5</v>
      </c>
      <c r="AF25" s="55">
        <f t="shared" si="17"/>
        <v>237</v>
      </c>
    </row>
    <row r="26" spans="2:32" ht="23.1" customHeight="1" x14ac:dyDescent="0.25">
      <c r="B26" s="22" t="s">
        <v>53</v>
      </c>
      <c r="C26" s="48">
        <f>AVERAGE('23.09 Sonde-Namugongo'!C26,'24.09 Sonde-Namugongo'!C26,'25.09 Sonde-Namugongo'!C26,'29.09 Sonde-Namugongo'!C26,'26.09.19 Sonde-Namugongo-24h'!C26,'28.09 Sonde-Namugongo-24h'!C26,'27.09.19 Sonde-Namugongo'!C26)</f>
        <v>32.428571428571431</v>
      </c>
      <c r="D26" s="48">
        <f>AVERAGE('23.09 Sonde-Namugongo'!D26,'24.09 Sonde-Namugongo'!D26,'25.09 Sonde-Namugongo'!D26,'29.09 Sonde-Namugongo'!D26,'26.09.19 Sonde-Namugongo-24h'!D26,'28.09 Sonde-Namugongo-24h'!D26,'27.09.19 Sonde-Namugongo'!D26)</f>
        <v>15.285714285714286</v>
      </c>
      <c r="E26" s="48">
        <f>AVERAGE('23.09 Sonde-Namugongo'!E26,'24.09 Sonde-Namugongo'!E26,'25.09 Sonde-Namugongo'!E26,'29.09 Sonde-Namugongo'!E26,'26.09.19 Sonde-Namugongo-24h'!E26,'28.09 Sonde-Namugongo-24h'!E26,'27.09.19 Sonde-Namugongo'!E26)</f>
        <v>5.5714285714285712</v>
      </c>
      <c r="F26" s="48">
        <f>AVERAGE('23.09 Sonde-Namugongo'!F26,'24.09 Sonde-Namugongo'!F26,'25.09 Sonde-Namugongo'!F26,'29.09 Sonde-Namugongo'!F26,'26.09.19 Sonde-Namugongo-24h'!F26,'28.09 Sonde-Namugongo-24h'!F26,'27.09.19 Sonde-Namugongo'!F26)</f>
        <v>9.4285714285714288</v>
      </c>
      <c r="G26" s="48">
        <f>AVERAGE('23.09 Sonde-Namugongo'!G26,'24.09 Sonde-Namugongo'!G26,'25.09 Sonde-Namugongo'!G26,'29.09 Sonde-Namugongo'!G26,'26.09.19 Sonde-Namugongo-24h'!G26,'28.09 Sonde-Namugongo-24h'!G26,'27.09.19 Sonde-Namugongo'!G26)</f>
        <v>0.42857142857142855</v>
      </c>
      <c r="H26" s="48">
        <f>AVERAGE('23.09 Sonde-Namugongo'!H26,'24.09 Sonde-Namugongo'!H26,'25.09 Sonde-Namugongo'!H26,'29.09 Sonde-Namugongo'!H26,'26.09.19 Sonde-Namugongo-24h'!H26,'28.09 Sonde-Namugongo-24h'!H26,'27.09.19 Sonde-Namugongo'!H26)</f>
        <v>0.2857142857142857</v>
      </c>
      <c r="I26" s="48">
        <f>AVERAGE('23.09 Sonde-Namugongo'!I26,'24.09 Sonde-Namugongo'!I26,'25.09 Sonde-Namugongo'!I26,'29.09 Sonde-Namugongo'!I26,'26.09.19 Sonde-Namugongo-24h'!I26,'28.09 Sonde-Namugongo-24h'!I26,'27.09.19 Sonde-Namugongo'!I26)</f>
        <v>7.1428571428571432</v>
      </c>
      <c r="J26" s="48">
        <f>AVERAGE('23.09 Sonde-Namugongo'!J26,'24.09 Sonde-Namugongo'!J26,'25.09 Sonde-Namugongo'!J26,'29.09 Sonde-Namugongo'!J26,'26.09.19 Sonde-Namugongo-24h'!J26,'28.09 Sonde-Namugongo-24h'!J26,'27.09.19 Sonde-Namugongo'!J26)</f>
        <v>2</v>
      </c>
      <c r="K26" s="48">
        <f>AVERAGE('23.09 Sonde-Namugongo'!K26,'24.09 Sonde-Namugongo'!K26,'25.09 Sonde-Namugongo'!K26,'29.09 Sonde-Namugongo'!K26,'26.09.19 Sonde-Namugongo-24h'!K26,'28.09 Sonde-Namugongo-24h'!K26,'27.09.19 Sonde-Namugongo'!K26)</f>
        <v>1.5714285714285714</v>
      </c>
      <c r="L26" s="48">
        <f>AVERAGE('23.09 Sonde-Namugongo'!L26,'24.09 Sonde-Namugongo'!L26,'25.09 Sonde-Namugongo'!L26,'29.09 Sonde-Namugongo'!L26,'26.09.19 Sonde-Namugongo-24h'!L26,'28.09 Sonde-Namugongo-24h'!L26,'27.09.19 Sonde-Namugongo'!L26)</f>
        <v>0</v>
      </c>
      <c r="M26" s="48">
        <f>AVERAGE('23.09 Sonde-Namugongo'!M26,'24.09 Sonde-Namugongo'!M26,'25.09 Sonde-Namugongo'!M26,'29.09 Sonde-Namugongo'!M26,'26.09.19 Sonde-Namugongo-24h'!M26,'28.09 Sonde-Namugongo-24h'!M26,'27.09.19 Sonde-Namugongo'!M26)</f>
        <v>28.285714285714285</v>
      </c>
      <c r="N26" s="48">
        <f>AVERAGE('23.09 Sonde-Namugongo'!N26,'24.09 Sonde-Namugongo'!N26,'25.09 Sonde-Namugongo'!N26,'29.09 Sonde-Namugongo'!N26,'26.09.19 Sonde-Namugongo-24h'!N26,'28.09 Sonde-Namugongo-24h'!N26,'27.09.19 Sonde-Namugongo'!N26)</f>
        <v>0</v>
      </c>
      <c r="O26" s="15">
        <f t="shared" si="0"/>
        <v>74.142857142857139</v>
      </c>
      <c r="P26" s="15">
        <f t="shared" si="1"/>
        <v>102.42857142857142</v>
      </c>
      <c r="R26" s="1" t="s">
        <v>150</v>
      </c>
      <c r="S26" s="33">
        <f>SUM(C74:C77)</f>
        <v>49.5</v>
      </c>
      <c r="T26" s="33">
        <f t="shared" ref="T26:AF26" si="18">SUM(D74:D77)</f>
        <v>25.5</v>
      </c>
      <c r="U26" s="33">
        <f t="shared" si="18"/>
        <v>7.5</v>
      </c>
      <c r="V26" s="33">
        <f t="shared" si="18"/>
        <v>12</v>
      </c>
      <c r="W26" s="33">
        <f t="shared" si="18"/>
        <v>0.5</v>
      </c>
      <c r="X26" s="33">
        <f t="shared" si="18"/>
        <v>0</v>
      </c>
      <c r="Y26" s="33">
        <f t="shared" si="18"/>
        <v>7</v>
      </c>
      <c r="Z26" s="33">
        <f t="shared" si="18"/>
        <v>1.5</v>
      </c>
      <c r="AA26" s="33">
        <f t="shared" si="18"/>
        <v>0.5</v>
      </c>
      <c r="AB26" s="33">
        <f t="shared" si="18"/>
        <v>0.5</v>
      </c>
      <c r="AC26" s="33">
        <f t="shared" si="18"/>
        <v>41</v>
      </c>
      <c r="AD26" s="33">
        <f t="shared" si="18"/>
        <v>0</v>
      </c>
      <c r="AE26" s="55">
        <f t="shared" si="18"/>
        <v>104.5</v>
      </c>
      <c r="AF26" s="55">
        <f t="shared" si="18"/>
        <v>145.5</v>
      </c>
    </row>
    <row r="27" spans="2:32" ht="23.1" customHeight="1" x14ac:dyDescent="0.25">
      <c r="B27" s="22" t="s">
        <v>54</v>
      </c>
      <c r="C27" s="48">
        <f>AVERAGE('23.09 Sonde-Namugongo'!C27,'24.09 Sonde-Namugongo'!C27,'25.09 Sonde-Namugongo'!C27,'29.09 Sonde-Namugongo'!C27,'26.09.19 Sonde-Namugongo-24h'!C27,'28.09 Sonde-Namugongo-24h'!C27,'27.09.19 Sonde-Namugongo'!C27)</f>
        <v>31.428571428571427</v>
      </c>
      <c r="D27" s="48">
        <f>AVERAGE('23.09 Sonde-Namugongo'!D27,'24.09 Sonde-Namugongo'!D27,'25.09 Sonde-Namugongo'!D27,'29.09 Sonde-Namugongo'!D27,'26.09.19 Sonde-Namugongo-24h'!D27,'28.09 Sonde-Namugongo-24h'!D27,'27.09.19 Sonde-Namugongo'!D27)</f>
        <v>12.857142857142858</v>
      </c>
      <c r="E27" s="48">
        <f>AVERAGE('23.09 Sonde-Namugongo'!E27,'24.09 Sonde-Namugongo'!E27,'25.09 Sonde-Namugongo'!E27,'29.09 Sonde-Namugongo'!E27,'26.09.19 Sonde-Namugongo-24h'!E27,'28.09 Sonde-Namugongo-24h'!E27,'27.09.19 Sonde-Namugongo'!E27)</f>
        <v>5.8571428571428568</v>
      </c>
      <c r="F27" s="48">
        <f>AVERAGE('23.09 Sonde-Namugongo'!F27,'24.09 Sonde-Namugongo'!F27,'25.09 Sonde-Namugongo'!F27,'29.09 Sonde-Namugongo'!F27,'26.09.19 Sonde-Namugongo-24h'!F27,'28.09 Sonde-Namugongo-24h'!F27,'27.09.19 Sonde-Namugongo'!F27)</f>
        <v>10.428571428571429</v>
      </c>
      <c r="G27" s="48">
        <f>AVERAGE('23.09 Sonde-Namugongo'!G27,'24.09 Sonde-Namugongo'!G27,'25.09 Sonde-Namugongo'!G27,'29.09 Sonde-Namugongo'!G27,'26.09.19 Sonde-Namugongo-24h'!G27,'28.09 Sonde-Namugongo-24h'!G27,'27.09.19 Sonde-Namugongo'!G27)</f>
        <v>0.14285714285714285</v>
      </c>
      <c r="H27" s="48">
        <f>AVERAGE('23.09 Sonde-Namugongo'!H27,'24.09 Sonde-Namugongo'!H27,'25.09 Sonde-Namugongo'!H27,'29.09 Sonde-Namugongo'!H27,'26.09.19 Sonde-Namugongo-24h'!H27,'28.09 Sonde-Namugongo-24h'!H27,'27.09.19 Sonde-Namugongo'!H27)</f>
        <v>0</v>
      </c>
      <c r="I27" s="48">
        <f>AVERAGE('23.09 Sonde-Namugongo'!I27,'24.09 Sonde-Namugongo'!I27,'25.09 Sonde-Namugongo'!I27,'29.09 Sonde-Namugongo'!I27,'26.09.19 Sonde-Namugongo-24h'!I27,'28.09 Sonde-Namugongo-24h'!I27,'27.09.19 Sonde-Namugongo'!I27)</f>
        <v>5.1428571428571432</v>
      </c>
      <c r="J27" s="48">
        <f>AVERAGE('23.09 Sonde-Namugongo'!J27,'24.09 Sonde-Namugongo'!J27,'25.09 Sonde-Namugongo'!J27,'29.09 Sonde-Namugongo'!J27,'26.09.19 Sonde-Namugongo-24h'!J27,'28.09 Sonde-Namugongo-24h'!J27,'27.09.19 Sonde-Namugongo'!J27)</f>
        <v>1.8571428571428572</v>
      </c>
      <c r="K27" s="48">
        <f>AVERAGE('23.09 Sonde-Namugongo'!K27,'24.09 Sonde-Namugongo'!K27,'25.09 Sonde-Namugongo'!K27,'29.09 Sonde-Namugongo'!K27,'26.09.19 Sonde-Namugongo-24h'!K27,'28.09 Sonde-Namugongo-24h'!K27,'27.09.19 Sonde-Namugongo'!K27)</f>
        <v>1.2857142857142858</v>
      </c>
      <c r="L27" s="48">
        <f>AVERAGE('23.09 Sonde-Namugongo'!L27,'24.09 Sonde-Namugongo'!L27,'25.09 Sonde-Namugongo'!L27,'29.09 Sonde-Namugongo'!L27,'26.09.19 Sonde-Namugongo-24h'!L27,'28.09 Sonde-Namugongo-24h'!L27,'27.09.19 Sonde-Namugongo'!L27)</f>
        <v>0.42857142857142855</v>
      </c>
      <c r="M27" s="48">
        <f>AVERAGE('23.09 Sonde-Namugongo'!M27,'24.09 Sonde-Namugongo'!M27,'25.09 Sonde-Namugongo'!M27,'29.09 Sonde-Namugongo'!M27,'26.09.19 Sonde-Namugongo-24h'!M27,'28.09 Sonde-Namugongo-24h'!M27,'27.09.19 Sonde-Namugongo'!M27)</f>
        <v>28.142857142857142</v>
      </c>
      <c r="N27" s="48">
        <f>AVERAGE('23.09 Sonde-Namugongo'!N27,'24.09 Sonde-Namugongo'!N27,'25.09 Sonde-Namugongo'!N27,'29.09 Sonde-Namugongo'!N27,'26.09.19 Sonde-Namugongo-24h'!N27,'28.09 Sonde-Namugongo-24h'!N27,'27.09.19 Sonde-Namugongo'!N27)</f>
        <v>0</v>
      </c>
      <c r="O27" s="15">
        <f t="shared" si="0"/>
        <v>69.428571428571445</v>
      </c>
      <c r="P27" s="15">
        <f t="shared" si="1"/>
        <v>97.571428571428584</v>
      </c>
      <c r="R27" s="1" t="s">
        <v>151</v>
      </c>
      <c r="S27" s="33">
        <f>SUM(C78:C81)</f>
        <v>28</v>
      </c>
      <c r="T27" s="33">
        <f t="shared" ref="T27:AF27" si="19">SUM(D78:D81)</f>
        <v>6</v>
      </c>
      <c r="U27" s="33">
        <f t="shared" si="19"/>
        <v>4.5</v>
      </c>
      <c r="V27" s="33">
        <f t="shared" si="19"/>
        <v>2.5</v>
      </c>
      <c r="W27" s="33">
        <f t="shared" si="19"/>
        <v>0.5</v>
      </c>
      <c r="X27" s="33">
        <f t="shared" si="19"/>
        <v>0</v>
      </c>
      <c r="Y27" s="33">
        <f t="shared" si="19"/>
        <v>5.5</v>
      </c>
      <c r="Z27" s="33">
        <f t="shared" si="19"/>
        <v>1</v>
      </c>
      <c r="AA27" s="33">
        <f t="shared" si="19"/>
        <v>0</v>
      </c>
      <c r="AB27" s="33">
        <f t="shared" si="19"/>
        <v>0</v>
      </c>
      <c r="AC27" s="33">
        <f t="shared" si="19"/>
        <v>30.5</v>
      </c>
      <c r="AD27" s="33">
        <f t="shared" si="19"/>
        <v>0</v>
      </c>
      <c r="AE27" s="55">
        <f t="shared" si="19"/>
        <v>48</v>
      </c>
      <c r="AF27" s="55">
        <f t="shared" si="19"/>
        <v>78.5</v>
      </c>
    </row>
    <row r="28" spans="2:32" ht="23.1" customHeight="1" x14ac:dyDescent="0.25">
      <c r="B28" s="22" t="s">
        <v>55</v>
      </c>
      <c r="C28" s="48">
        <f>AVERAGE('23.09 Sonde-Namugongo'!C28,'24.09 Sonde-Namugongo'!C28,'25.09 Sonde-Namugongo'!C28,'29.09 Sonde-Namugongo'!C28,'26.09.19 Sonde-Namugongo-24h'!C28,'28.09 Sonde-Namugongo-24h'!C28,'27.09.19 Sonde-Namugongo'!C28)</f>
        <v>32.571428571428569</v>
      </c>
      <c r="D28" s="48">
        <f>AVERAGE('23.09 Sonde-Namugongo'!D28,'24.09 Sonde-Namugongo'!D28,'25.09 Sonde-Namugongo'!D28,'29.09 Sonde-Namugongo'!D28,'26.09.19 Sonde-Namugongo-24h'!D28,'28.09 Sonde-Namugongo-24h'!D28,'27.09.19 Sonde-Namugongo'!D28)</f>
        <v>13.142857142857142</v>
      </c>
      <c r="E28" s="48">
        <f>AVERAGE('23.09 Sonde-Namugongo'!E28,'24.09 Sonde-Namugongo'!E28,'25.09 Sonde-Namugongo'!E28,'29.09 Sonde-Namugongo'!E28,'26.09.19 Sonde-Namugongo-24h'!E28,'28.09 Sonde-Namugongo-24h'!E28,'27.09.19 Sonde-Namugongo'!E28)</f>
        <v>6.8571428571428568</v>
      </c>
      <c r="F28" s="48">
        <f>AVERAGE('23.09 Sonde-Namugongo'!F28,'24.09 Sonde-Namugongo'!F28,'25.09 Sonde-Namugongo'!F28,'29.09 Sonde-Namugongo'!F28,'26.09.19 Sonde-Namugongo-24h'!F28,'28.09 Sonde-Namugongo-24h'!F28,'27.09.19 Sonde-Namugongo'!F28)</f>
        <v>12.285714285714286</v>
      </c>
      <c r="G28" s="48">
        <f>AVERAGE('23.09 Sonde-Namugongo'!G28,'24.09 Sonde-Namugongo'!G28,'25.09 Sonde-Namugongo'!G28,'29.09 Sonde-Namugongo'!G28,'26.09.19 Sonde-Namugongo-24h'!G28,'28.09 Sonde-Namugongo-24h'!G28,'27.09.19 Sonde-Namugongo'!G28)</f>
        <v>0</v>
      </c>
      <c r="H28" s="48">
        <f>AVERAGE('23.09 Sonde-Namugongo'!H28,'24.09 Sonde-Namugongo'!H28,'25.09 Sonde-Namugongo'!H28,'29.09 Sonde-Namugongo'!H28,'26.09.19 Sonde-Namugongo-24h'!H28,'28.09 Sonde-Namugongo-24h'!H28,'27.09.19 Sonde-Namugongo'!H28)</f>
        <v>0.2857142857142857</v>
      </c>
      <c r="I28" s="48">
        <f>AVERAGE('23.09 Sonde-Namugongo'!I28,'24.09 Sonde-Namugongo'!I28,'25.09 Sonde-Namugongo'!I28,'29.09 Sonde-Namugongo'!I28,'26.09.19 Sonde-Namugongo-24h'!I28,'28.09 Sonde-Namugongo-24h'!I28,'27.09.19 Sonde-Namugongo'!I28)</f>
        <v>6.2857142857142856</v>
      </c>
      <c r="J28" s="48">
        <f>AVERAGE('23.09 Sonde-Namugongo'!J28,'24.09 Sonde-Namugongo'!J28,'25.09 Sonde-Namugongo'!J28,'29.09 Sonde-Namugongo'!J28,'26.09.19 Sonde-Namugongo-24h'!J28,'28.09 Sonde-Namugongo-24h'!J28,'27.09.19 Sonde-Namugongo'!J28)</f>
        <v>0.8571428571428571</v>
      </c>
      <c r="K28" s="48">
        <f>AVERAGE('23.09 Sonde-Namugongo'!K28,'24.09 Sonde-Namugongo'!K28,'25.09 Sonde-Namugongo'!K28,'29.09 Sonde-Namugongo'!K28,'26.09.19 Sonde-Namugongo-24h'!K28,'28.09 Sonde-Namugongo-24h'!K28,'27.09.19 Sonde-Namugongo'!K28)</f>
        <v>2</v>
      </c>
      <c r="L28" s="48">
        <f>AVERAGE('23.09 Sonde-Namugongo'!L28,'24.09 Sonde-Namugongo'!L28,'25.09 Sonde-Namugongo'!L28,'29.09 Sonde-Namugongo'!L28,'26.09.19 Sonde-Namugongo-24h'!L28,'28.09 Sonde-Namugongo-24h'!L28,'27.09.19 Sonde-Namugongo'!L28)</f>
        <v>0.2857142857142857</v>
      </c>
      <c r="M28" s="48">
        <f>AVERAGE('23.09 Sonde-Namugongo'!M28,'24.09 Sonde-Namugongo'!M28,'25.09 Sonde-Namugongo'!M28,'29.09 Sonde-Namugongo'!M28,'26.09.19 Sonde-Namugongo-24h'!M28,'28.09 Sonde-Namugongo-24h'!M28,'27.09.19 Sonde-Namugongo'!M28)</f>
        <v>31.428571428571427</v>
      </c>
      <c r="N28" s="48">
        <f>AVERAGE('23.09 Sonde-Namugongo'!N28,'24.09 Sonde-Namugongo'!N28,'25.09 Sonde-Namugongo'!N28,'29.09 Sonde-Namugongo'!N28,'26.09.19 Sonde-Namugongo-24h'!N28,'28.09 Sonde-Namugongo-24h'!N28,'27.09.19 Sonde-Namugongo'!N28)</f>
        <v>0</v>
      </c>
      <c r="O28" s="15">
        <f t="shared" si="0"/>
        <v>74.571428571428584</v>
      </c>
      <c r="P28" s="15">
        <f t="shared" si="1"/>
        <v>106.00000000000001</v>
      </c>
      <c r="R28" s="1" t="s">
        <v>152</v>
      </c>
      <c r="S28" s="33">
        <f>SUM(C82:C85)</f>
        <v>16.5</v>
      </c>
      <c r="T28" s="33">
        <f t="shared" ref="T28:AF28" si="20">SUM(D82:D85)</f>
        <v>7</v>
      </c>
      <c r="U28" s="33">
        <f t="shared" si="20"/>
        <v>2</v>
      </c>
      <c r="V28" s="33">
        <f t="shared" si="20"/>
        <v>1</v>
      </c>
      <c r="W28" s="33">
        <f t="shared" si="20"/>
        <v>0</v>
      </c>
      <c r="X28" s="33">
        <f t="shared" si="20"/>
        <v>0</v>
      </c>
      <c r="Y28" s="33">
        <f t="shared" si="20"/>
        <v>4.5</v>
      </c>
      <c r="Z28" s="33">
        <f t="shared" si="20"/>
        <v>2</v>
      </c>
      <c r="AA28" s="33">
        <f t="shared" si="20"/>
        <v>2</v>
      </c>
      <c r="AB28" s="33">
        <f t="shared" si="20"/>
        <v>0</v>
      </c>
      <c r="AC28" s="33">
        <f t="shared" si="20"/>
        <v>23</v>
      </c>
      <c r="AD28" s="33">
        <f t="shared" si="20"/>
        <v>0</v>
      </c>
      <c r="AE28" s="55">
        <f t="shared" si="20"/>
        <v>35</v>
      </c>
      <c r="AF28" s="55">
        <f t="shared" si="20"/>
        <v>58</v>
      </c>
    </row>
    <row r="29" spans="2:32" ht="23.1" customHeight="1" x14ac:dyDescent="0.25">
      <c r="B29" s="22" t="s">
        <v>56</v>
      </c>
      <c r="C29" s="48">
        <f>AVERAGE('23.09 Sonde-Namugongo'!C29,'24.09 Sonde-Namugongo'!C29,'25.09 Sonde-Namugongo'!C29,'29.09 Sonde-Namugongo'!C29,'26.09.19 Sonde-Namugongo-24h'!C29,'28.09 Sonde-Namugongo-24h'!C29,'27.09.19 Sonde-Namugongo'!C29)</f>
        <v>27</v>
      </c>
      <c r="D29" s="48">
        <f>AVERAGE('23.09 Sonde-Namugongo'!D29,'24.09 Sonde-Namugongo'!D29,'25.09 Sonde-Namugongo'!D29,'29.09 Sonde-Namugongo'!D29,'26.09.19 Sonde-Namugongo-24h'!D29,'28.09 Sonde-Namugongo-24h'!D29,'27.09.19 Sonde-Namugongo'!D29)</f>
        <v>12.285714285714286</v>
      </c>
      <c r="E29" s="48">
        <f>AVERAGE('23.09 Sonde-Namugongo'!E29,'24.09 Sonde-Namugongo'!E29,'25.09 Sonde-Namugongo'!E29,'29.09 Sonde-Namugongo'!E29,'26.09.19 Sonde-Namugongo-24h'!E29,'28.09 Sonde-Namugongo-24h'!E29,'27.09.19 Sonde-Namugongo'!E29)</f>
        <v>5.8571428571428568</v>
      </c>
      <c r="F29" s="48">
        <f>AVERAGE('23.09 Sonde-Namugongo'!F29,'24.09 Sonde-Namugongo'!F29,'25.09 Sonde-Namugongo'!F29,'29.09 Sonde-Namugongo'!F29,'26.09.19 Sonde-Namugongo-24h'!F29,'28.09 Sonde-Namugongo-24h'!F29,'27.09.19 Sonde-Namugongo'!F29)</f>
        <v>7.2857142857142856</v>
      </c>
      <c r="G29" s="48">
        <f>AVERAGE('23.09 Sonde-Namugongo'!G29,'24.09 Sonde-Namugongo'!G29,'25.09 Sonde-Namugongo'!G29,'29.09 Sonde-Namugongo'!G29,'26.09.19 Sonde-Namugongo-24h'!G29,'28.09 Sonde-Namugongo-24h'!G29,'27.09.19 Sonde-Namugongo'!G29)</f>
        <v>0.2857142857142857</v>
      </c>
      <c r="H29" s="48">
        <f>AVERAGE('23.09 Sonde-Namugongo'!H29,'24.09 Sonde-Namugongo'!H29,'25.09 Sonde-Namugongo'!H29,'29.09 Sonde-Namugongo'!H29,'26.09.19 Sonde-Namugongo-24h'!H29,'28.09 Sonde-Namugongo-24h'!H29,'27.09.19 Sonde-Namugongo'!H29)</f>
        <v>0</v>
      </c>
      <c r="I29" s="48">
        <f>AVERAGE('23.09 Sonde-Namugongo'!I29,'24.09 Sonde-Namugongo'!I29,'25.09 Sonde-Namugongo'!I29,'29.09 Sonde-Namugongo'!I29,'26.09.19 Sonde-Namugongo-24h'!I29,'28.09 Sonde-Namugongo-24h'!I29,'27.09.19 Sonde-Namugongo'!I29)</f>
        <v>5.8571428571428568</v>
      </c>
      <c r="J29" s="48">
        <f>AVERAGE('23.09 Sonde-Namugongo'!J29,'24.09 Sonde-Namugongo'!J29,'25.09 Sonde-Namugongo'!J29,'29.09 Sonde-Namugongo'!J29,'26.09.19 Sonde-Namugongo-24h'!J29,'28.09 Sonde-Namugongo-24h'!J29,'27.09.19 Sonde-Namugongo'!J29)</f>
        <v>1.4285714285714286</v>
      </c>
      <c r="K29" s="48">
        <f>AVERAGE('23.09 Sonde-Namugongo'!K29,'24.09 Sonde-Namugongo'!K29,'25.09 Sonde-Namugongo'!K29,'29.09 Sonde-Namugongo'!K29,'26.09.19 Sonde-Namugongo-24h'!K29,'28.09 Sonde-Namugongo-24h'!K29,'27.09.19 Sonde-Namugongo'!K29)</f>
        <v>2</v>
      </c>
      <c r="L29" s="48">
        <f>AVERAGE('23.09 Sonde-Namugongo'!L29,'24.09 Sonde-Namugongo'!L29,'25.09 Sonde-Namugongo'!L29,'29.09 Sonde-Namugongo'!L29,'26.09.19 Sonde-Namugongo-24h'!L29,'28.09 Sonde-Namugongo-24h'!L29,'27.09.19 Sonde-Namugongo'!L29)</f>
        <v>1</v>
      </c>
      <c r="M29" s="48">
        <f>AVERAGE('23.09 Sonde-Namugongo'!M29,'24.09 Sonde-Namugongo'!M29,'25.09 Sonde-Namugongo'!M29,'29.09 Sonde-Namugongo'!M29,'26.09.19 Sonde-Namugongo-24h'!M29,'28.09 Sonde-Namugongo-24h'!M29,'27.09.19 Sonde-Namugongo'!M29)</f>
        <v>29</v>
      </c>
      <c r="N29" s="48">
        <f>AVERAGE('23.09 Sonde-Namugongo'!N29,'24.09 Sonde-Namugongo'!N29,'25.09 Sonde-Namugongo'!N29,'29.09 Sonde-Namugongo'!N29,'26.09.19 Sonde-Namugongo-24h'!N29,'28.09 Sonde-Namugongo-24h'!N29,'27.09.19 Sonde-Namugongo'!N29)</f>
        <v>0</v>
      </c>
      <c r="O29" s="15">
        <f t="shared" si="0"/>
        <v>62.999999999999993</v>
      </c>
      <c r="P29" s="15">
        <f t="shared" si="1"/>
        <v>92</v>
      </c>
      <c r="R29" s="1" t="s">
        <v>153</v>
      </c>
      <c r="S29" s="33">
        <f>SUM(C86:C89)</f>
        <v>7</v>
      </c>
      <c r="T29" s="33">
        <f t="shared" ref="T29:AF29" si="21">SUM(D86:D89)</f>
        <v>2.5</v>
      </c>
      <c r="U29" s="33">
        <f t="shared" si="21"/>
        <v>2</v>
      </c>
      <c r="V29" s="33">
        <f t="shared" si="21"/>
        <v>1</v>
      </c>
      <c r="W29" s="33">
        <f t="shared" si="21"/>
        <v>0</v>
      </c>
      <c r="X29" s="33">
        <f t="shared" si="21"/>
        <v>0</v>
      </c>
      <c r="Y29" s="33">
        <f t="shared" si="21"/>
        <v>4.5</v>
      </c>
      <c r="Z29" s="33">
        <f t="shared" si="21"/>
        <v>2</v>
      </c>
      <c r="AA29" s="33">
        <f t="shared" si="21"/>
        <v>1</v>
      </c>
      <c r="AB29" s="33">
        <f t="shared" si="21"/>
        <v>0</v>
      </c>
      <c r="AC29" s="33">
        <f t="shared" si="21"/>
        <v>5.5</v>
      </c>
      <c r="AD29" s="33">
        <f t="shared" si="21"/>
        <v>0</v>
      </c>
      <c r="AE29" s="55">
        <f t="shared" si="21"/>
        <v>20</v>
      </c>
      <c r="AF29" s="55">
        <f t="shared" si="21"/>
        <v>25.5</v>
      </c>
    </row>
    <row r="30" spans="2:32" ht="23.1" customHeight="1" x14ac:dyDescent="0.25">
      <c r="B30" s="22" t="s">
        <v>57</v>
      </c>
      <c r="C30" s="48">
        <f>AVERAGE('23.09 Sonde-Namugongo'!C30,'24.09 Sonde-Namugongo'!C30,'25.09 Sonde-Namugongo'!C30,'29.09 Sonde-Namugongo'!C30,'26.09.19 Sonde-Namugongo-24h'!C30,'28.09 Sonde-Namugongo-24h'!C30,'27.09.19 Sonde-Namugongo'!C30)</f>
        <v>31.857142857142858</v>
      </c>
      <c r="D30" s="48">
        <f>AVERAGE('23.09 Sonde-Namugongo'!D30,'24.09 Sonde-Namugongo'!D30,'25.09 Sonde-Namugongo'!D30,'29.09 Sonde-Namugongo'!D30,'26.09.19 Sonde-Namugongo-24h'!D30,'28.09 Sonde-Namugongo-24h'!D30,'27.09.19 Sonde-Namugongo'!D30)</f>
        <v>16</v>
      </c>
      <c r="E30" s="48">
        <f>AVERAGE('23.09 Sonde-Namugongo'!E30,'24.09 Sonde-Namugongo'!E30,'25.09 Sonde-Namugongo'!E30,'29.09 Sonde-Namugongo'!E30,'26.09.19 Sonde-Namugongo-24h'!E30,'28.09 Sonde-Namugongo-24h'!E30,'27.09.19 Sonde-Namugongo'!E30)</f>
        <v>6</v>
      </c>
      <c r="F30" s="48">
        <f>AVERAGE('23.09 Sonde-Namugongo'!F30,'24.09 Sonde-Namugongo'!F30,'25.09 Sonde-Namugongo'!F30,'29.09 Sonde-Namugongo'!F30,'26.09.19 Sonde-Namugongo-24h'!F30,'28.09 Sonde-Namugongo-24h'!F30,'27.09.19 Sonde-Namugongo'!F30)</f>
        <v>9.5714285714285712</v>
      </c>
      <c r="G30" s="48">
        <f>AVERAGE('23.09 Sonde-Namugongo'!G30,'24.09 Sonde-Namugongo'!G30,'25.09 Sonde-Namugongo'!G30,'29.09 Sonde-Namugongo'!G30,'26.09.19 Sonde-Namugongo-24h'!G30,'28.09 Sonde-Namugongo-24h'!G30,'27.09.19 Sonde-Namugongo'!G30)</f>
        <v>0.14285714285714285</v>
      </c>
      <c r="H30" s="48">
        <f>AVERAGE('23.09 Sonde-Namugongo'!H30,'24.09 Sonde-Namugongo'!H30,'25.09 Sonde-Namugongo'!H30,'29.09 Sonde-Namugongo'!H30,'26.09.19 Sonde-Namugongo-24h'!H30,'28.09 Sonde-Namugongo-24h'!H30,'27.09.19 Sonde-Namugongo'!H30)</f>
        <v>1.4285714285714286</v>
      </c>
      <c r="I30" s="48">
        <f>AVERAGE('23.09 Sonde-Namugongo'!I30,'24.09 Sonde-Namugongo'!I30,'25.09 Sonde-Namugongo'!I30,'29.09 Sonde-Namugongo'!I30,'26.09.19 Sonde-Namugongo-24h'!I30,'28.09 Sonde-Namugongo-24h'!I30,'27.09.19 Sonde-Namugongo'!I30)</f>
        <v>5.2857142857142856</v>
      </c>
      <c r="J30" s="48">
        <f>AVERAGE('23.09 Sonde-Namugongo'!J30,'24.09 Sonde-Namugongo'!J30,'25.09 Sonde-Namugongo'!J30,'29.09 Sonde-Namugongo'!J30,'26.09.19 Sonde-Namugongo-24h'!J30,'28.09 Sonde-Namugongo-24h'!J30,'27.09.19 Sonde-Namugongo'!J30)</f>
        <v>1.8571428571428572</v>
      </c>
      <c r="K30" s="48">
        <f>AVERAGE('23.09 Sonde-Namugongo'!K30,'24.09 Sonde-Namugongo'!K30,'25.09 Sonde-Namugongo'!K30,'29.09 Sonde-Namugongo'!K30,'26.09.19 Sonde-Namugongo-24h'!K30,'28.09 Sonde-Namugongo-24h'!K30,'27.09.19 Sonde-Namugongo'!K30)</f>
        <v>1.4285714285714286</v>
      </c>
      <c r="L30" s="48">
        <f>AVERAGE('23.09 Sonde-Namugongo'!L30,'24.09 Sonde-Namugongo'!L30,'25.09 Sonde-Namugongo'!L30,'29.09 Sonde-Namugongo'!L30,'26.09.19 Sonde-Namugongo-24h'!L30,'28.09 Sonde-Namugongo-24h'!L30,'27.09.19 Sonde-Namugongo'!L30)</f>
        <v>3</v>
      </c>
      <c r="M30" s="48">
        <f>AVERAGE('23.09 Sonde-Namugongo'!M30,'24.09 Sonde-Namugongo'!M30,'25.09 Sonde-Namugongo'!M30,'29.09 Sonde-Namugongo'!M30,'26.09.19 Sonde-Namugongo-24h'!M30,'28.09 Sonde-Namugongo-24h'!M30,'27.09.19 Sonde-Namugongo'!M30)</f>
        <v>24.857142857142858</v>
      </c>
      <c r="N30" s="48">
        <f>AVERAGE('23.09 Sonde-Namugongo'!N30,'24.09 Sonde-Namugongo'!N30,'25.09 Sonde-Namugongo'!N30,'29.09 Sonde-Namugongo'!N30,'26.09.19 Sonde-Namugongo-24h'!N30,'28.09 Sonde-Namugongo-24h'!N30,'27.09.19 Sonde-Namugongo'!N30)</f>
        <v>0</v>
      </c>
      <c r="O30" s="15">
        <f t="shared" si="0"/>
        <v>76.571428571428584</v>
      </c>
      <c r="P30" s="15">
        <f t="shared" si="1"/>
        <v>101.42857142857144</v>
      </c>
      <c r="R30" s="1" t="s">
        <v>154</v>
      </c>
      <c r="S30" s="33">
        <f>SUM(C90:C93)</f>
        <v>6</v>
      </c>
      <c r="T30" s="33">
        <f t="shared" ref="T30:AF30" si="22">SUM(D90:D93)</f>
        <v>4</v>
      </c>
      <c r="U30" s="33">
        <f t="shared" si="22"/>
        <v>2</v>
      </c>
      <c r="V30" s="33">
        <f t="shared" si="22"/>
        <v>1</v>
      </c>
      <c r="W30" s="33">
        <f t="shared" si="22"/>
        <v>0</v>
      </c>
      <c r="X30" s="33">
        <f t="shared" si="22"/>
        <v>0</v>
      </c>
      <c r="Y30" s="33">
        <f t="shared" si="22"/>
        <v>2</v>
      </c>
      <c r="Z30" s="33">
        <f t="shared" si="22"/>
        <v>0.5</v>
      </c>
      <c r="AA30" s="33">
        <f t="shared" si="22"/>
        <v>0.5</v>
      </c>
      <c r="AB30" s="33">
        <f t="shared" si="22"/>
        <v>0.5</v>
      </c>
      <c r="AC30" s="33">
        <f t="shared" si="22"/>
        <v>6</v>
      </c>
      <c r="AD30" s="33">
        <f t="shared" si="22"/>
        <v>0</v>
      </c>
      <c r="AE30" s="55">
        <f t="shared" si="22"/>
        <v>16.5</v>
      </c>
      <c r="AF30" s="55">
        <f t="shared" si="22"/>
        <v>22.5</v>
      </c>
    </row>
    <row r="31" spans="2:32" ht="23.1" customHeight="1" x14ac:dyDescent="0.25">
      <c r="B31" s="23" t="s">
        <v>58</v>
      </c>
      <c r="C31" s="48">
        <f>AVERAGE('23.09 Sonde-Namugongo'!C31,'24.09 Sonde-Namugongo'!C31,'25.09 Sonde-Namugongo'!C31,'29.09 Sonde-Namugongo'!C31,'26.09.19 Sonde-Namugongo-24h'!C31,'28.09 Sonde-Namugongo-24h'!C31,'27.09.19 Sonde-Namugongo'!C31)</f>
        <v>26.142857142857142</v>
      </c>
      <c r="D31" s="48">
        <f>AVERAGE('23.09 Sonde-Namugongo'!D31,'24.09 Sonde-Namugongo'!D31,'25.09 Sonde-Namugongo'!D31,'29.09 Sonde-Namugongo'!D31,'26.09.19 Sonde-Namugongo-24h'!D31,'28.09 Sonde-Namugongo-24h'!D31,'27.09.19 Sonde-Namugongo'!D31)</f>
        <v>11.857142857142858</v>
      </c>
      <c r="E31" s="48">
        <f>AVERAGE('23.09 Sonde-Namugongo'!E31,'24.09 Sonde-Namugongo'!E31,'25.09 Sonde-Namugongo'!E31,'29.09 Sonde-Namugongo'!E31,'26.09.19 Sonde-Namugongo-24h'!E31,'28.09 Sonde-Namugongo-24h'!E31,'27.09.19 Sonde-Namugongo'!E31)</f>
        <v>7.7142857142857144</v>
      </c>
      <c r="F31" s="48">
        <f>AVERAGE('23.09 Sonde-Namugongo'!F31,'24.09 Sonde-Namugongo'!F31,'25.09 Sonde-Namugongo'!F31,'29.09 Sonde-Namugongo'!F31,'26.09.19 Sonde-Namugongo-24h'!F31,'28.09 Sonde-Namugongo-24h'!F31,'27.09.19 Sonde-Namugongo'!F31)</f>
        <v>8</v>
      </c>
      <c r="G31" s="48">
        <f>AVERAGE('23.09 Sonde-Namugongo'!G31,'24.09 Sonde-Namugongo'!G31,'25.09 Sonde-Namugongo'!G31,'29.09 Sonde-Namugongo'!G31,'26.09.19 Sonde-Namugongo-24h'!G31,'28.09 Sonde-Namugongo-24h'!G31,'27.09.19 Sonde-Namugongo'!G31)</f>
        <v>0.2857142857142857</v>
      </c>
      <c r="H31" s="48">
        <f>AVERAGE('23.09 Sonde-Namugongo'!H31,'24.09 Sonde-Namugongo'!H31,'25.09 Sonde-Namugongo'!H31,'29.09 Sonde-Namugongo'!H31,'26.09.19 Sonde-Namugongo-24h'!H31,'28.09 Sonde-Namugongo-24h'!H31,'27.09.19 Sonde-Namugongo'!H31)</f>
        <v>0</v>
      </c>
      <c r="I31" s="48">
        <f>AVERAGE('23.09 Sonde-Namugongo'!I31,'24.09 Sonde-Namugongo'!I31,'25.09 Sonde-Namugongo'!I31,'29.09 Sonde-Namugongo'!I31,'26.09.19 Sonde-Namugongo-24h'!I31,'28.09 Sonde-Namugongo-24h'!I31,'27.09.19 Sonde-Namugongo'!I31)</f>
        <v>6.2857142857142856</v>
      </c>
      <c r="J31" s="48">
        <f>AVERAGE('23.09 Sonde-Namugongo'!J31,'24.09 Sonde-Namugongo'!J31,'25.09 Sonde-Namugongo'!J31,'29.09 Sonde-Namugongo'!J31,'26.09.19 Sonde-Namugongo-24h'!J31,'28.09 Sonde-Namugongo-24h'!J31,'27.09.19 Sonde-Namugongo'!J31)</f>
        <v>1.2857142857142858</v>
      </c>
      <c r="K31" s="48">
        <f>AVERAGE('23.09 Sonde-Namugongo'!K31,'24.09 Sonde-Namugongo'!K31,'25.09 Sonde-Namugongo'!K31,'29.09 Sonde-Namugongo'!K31,'26.09.19 Sonde-Namugongo-24h'!K31,'28.09 Sonde-Namugongo-24h'!K31,'27.09.19 Sonde-Namugongo'!K31)</f>
        <v>2.1428571428571428</v>
      </c>
      <c r="L31" s="48">
        <f>AVERAGE('23.09 Sonde-Namugongo'!L31,'24.09 Sonde-Namugongo'!L31,'25.09 Sonde-Namugongo'!L31,'29.09 Sonde-Namugongo'!L31,'26.09.19 Sonde-Namugongo-24h'!L31,'28.09 Sonde-Namugongo-24h'!L31,'27.09.19 Sonde-Namugongo'!L31)</f>
        <v>0.14285714285714285</v>
      </c>
      <c r="M31" s="48">
        <f>AVERAGE('23.09 Sonde-Namugongo'!M31,'24.09 Sonde-Namugongo'!M31,'25.09 Sonde-Namugongo'!M31,'29.09 Sonde-Namugongo'!M31,'26.09.19 Sonde-Namugongo-24h'!M31,'28.09 Sonde-Namugongo-24h'!M31,'27.09.19 Sonde-Namugongo'!M31)</f>
        <v>22.857142857142858</v>
      </c>
      <c r="N31" s="48">
        <f>AVERAGE('23.09 Sonde-Namugongo'!N31,'24.09 Sonde-Namugongo'!N31,'25.09 Sonde-Namugongo'!N31,'29.09 Sonde-Namugongo'!N31,'26.09.19 Sonde-Namugongo-24h'!N31,'28.09 Sonde-Namugongo-24h'!N31,'27.09.19 Sonde-Namugongo'!N31)</f>
        <v>0</v>
      </c>
      <c r="O31" s="15">
        <f t="shared" si="0"/>
        <v>63.857142857142861</v>
      </c>
      <c r="P31" s="15">
        <f t="shared" si="1"/>
        <v>86.714285714285722</v>
      </c>
      <c r="R31" s="1" t="s">
        <v>155</v>
      </c>
      <c r="S31" s="33">
        <f>SUM(C94:C97)</f>
        <v>7.5</v>
      </c>
      <c r="T31" s="33">
        <f t="shared" ref="T31:AF31" si="23">SUM(D94:D97)</f>
        <v>2.5</v>
      </c>
      <c r="U31" s="33">
        <f t="shared" si="23"/>
        <v>3.5</v>
      </c>
      <c r="V31" s="33">
        <f t="shared" si="23"/>
        <v>2.5</v>
      </c>
      <c r="W31" s="33">
        <f t="shared" si="23"/>
        <v>0</v>
      </c>
      <c r="X31" s="33">
        <f t="shared" si="23"/>
        <v>0</v>
      </c>
      <c r="Y31" s="33">
        <f t="shared" si="23"/>
        <v>2.5</v>
      </c>
      <c r="Z31" s="33">
        <f t="shared" si="23"/>
        <v>0.5</v>
      </c>
      <c r="AA31" s="33">
        <f t="shared" si="23"/>
        <v>0</v>
      </c>
      <c r="AB31" s="33">
        <f t="shared" si="23"/>
        <v>0</v>
      </c>
      <c r="AC31" s="33">
        <f t="shared" si="23"/>
        <v>11</v>
      </c>
      <c r="AD31" s="33">
        <f t="shared" si="23"/>
        <v>0</v>
      </c>
      <c r="AE31" s="55">
        <f t="shared" si="23"/>
        <v>19</v>
      </c>
      <c r="AF31" s="55">
        <f t="shared" si="23"/>
        <v>30</v>
      </c>
    </row>
    <row r="32" spans="2:32" ht="23.1" customHeight="1" x14ac:dyDescent="0.25">
      <c r="B32" s="23" t="s">
        <v>59</v>
      </c>
      <c r="C32" s="48">
        <f>AVERAGE('23.09 Sonde-Namugongo'!C32,'24.09 Sonde-Namugongo'!C32,'25.09 Sonde-Namugongo'!C32,'29.09 Sonde-Namugongo'!C32,'26.09.19 Sonde-Namugongo-24h'!C32,'28.09 Sonde-Namugongo-24h'!C32,'27.09.19 Sonde-Namugongo'!C32)</f>
        <v>26.285714285714285</v>
      </c>
      <c r="D32" s="48">
        <f>AVERAGE('23.09 Sonde-Namugongo'!D32,'24.09 Sonde-Namugongo'!D32,'25.09 Sonde-Namugongo'!D32,'29.09 Sonde-Namugongo'!D32,'26.09.19 Sonde-Namugongo-24h'!D32,'28.09 Sonde-Namugongo-24h'!D32,'27.09.19 Sonde-Namugongo'!D32)</f>
        <v>14.857142857142858</v>
      </c>
      <c r="E32" s="48">
        <f>AVERAGE('23.09 Sonde-Namugongo'!E32,'24.09 Sonde-Namugongo'!E32,'25.09 Sonde-Namugongo'!E32,'29.09 Sonde-Namugongo'!E32,'26.09.19 Sonde-Namugongo-24h'!E32,'28.09 Sonde-Namugongo-24h'!E32,'27.09.19 Sonde-Namugongo'!E32)</f>
        <v>9.4285714285714288</v>
      </c>
      <c r="F32" s="48">
        <f>AVERAGE('23.09 Sonde-Namugongo'!F32,'24.09 Sonde-Namugongo'!F32,'25.09 Sonde-Namugongo'!F32,'29.09 Sonde-Namugongo'!F32,'26.09.19 Sonde-Namugongo-24h'!F32,'28.09 Sonde-Namugongo-24h'!F32,'27.09.19 Sonde-Namugongo'!F32)</f>
        <v>8.8571428571428577</v>
      </c>
      <c r="G32" s="48">
        <f>AVERAGE('23.09 Sonde-Namugongo'!G32,'24.09 Sonde-Namugongo'!G32,'25.09 Sonde-Namugongo'!G32,'29.09 Sonde-Namugongo'!G32,'26.09.19 Sonde-Namugongo-24h'!G32,'28.09 Sonde-Namugongo-24h'!G32,'27.09.19 Sonde-Namugongo'!G32)</f>
        <v>0</v>
      </c>
      <c r="H32" s="48">
        <f>AVERAGE('23.09 Sonde-Namugongo'!H32,'24.09 Sonde-Namugongo'!H32,'25.09 Sonde-Namugongo'!H32,'29.09 Sonde-Namugongo'!H32,'26.09.19 Sonde-Namugongo-24h'!H32,'28.09 Sonde-Namugongo-24h'!H32,'27.09.19 Sonde-Namugongo'!H32)</f>
        <v>0</v>
      </c>
      <c r="I32" s="48">
        <f>AVERAGE('23.09 Sonde-Namugongo'!I32,'24.09 Sonde-Namugongo'!I32,'25.09 Sonde-Namugongo'!I32,'29.09 Sonde-Namugongo'!I32,'26.09.19 Sonde-Namugongo-24h'!I32,'28.09 Sonde-Namugongo-24h'!I32,'27.09.19 Sonde-Namugongo'!I32)</f>
        <v>7.8571428571428568</v>
      </c>
      <c r="J32" s="48">
        <f>AVERAGE('23.09 Sonde-Namugongo'!J32,'24.09 Sonde-Namugongo'!J32,'25.09 Sonde-Namugongo'!J32,'29.09 Sonde-Namugongo'!J32,'26.09.19 Sonde-Namugongo-24h'!J32,'28.09 Sonde-Namugongo-24h'!J32,'27.09.19 Sonde-Namugongo'!J32)</f>
        <v>2.1428571428571428</v>
      </c>
      <c r="K32" s="48">
        <f>AVERAGE('23.09 Sonde-Namugongo'!K32,'24.09 Sonde-Namugongo'!K32,'25.09 Sonde-Namugongo'!K32,'29.09 Sonde-Namugongo'!K32,'26.09.19 Sonde-Namugongo-24h'!K32,'28.09 Sonde-Namugongo-24h'!K32,'27.09.19 Sonde-Namugongo'!K32)</f>
        <v>1.1428571428571428</v>
      </c>
      <c r="L32" s="48">
        <f>AVERAGE('23.09 Sonde-Namugongo'!L32,'24.09 Sonde-Namugongo'!L32,'25.09 Sonde-Namugongo'!L32,'29.09 Sonde-Namugongo'!L32,'26.09.19 Sonde-Namugongo-24h'!L32,'28.09 Sonde-Namugongo-24h'!L32,'27.09.19 Sonde-Namugongo'!L32)</f>
        <v>0.2857142857142857</v>
      </c>
      <c r="M32" s="48">
        <f>AVERAGE('23.09 Sonde-Namugongo'!M32,'24.09 Sonde-Namugongo'!M32,'25.09 Sonde-Namugongo'!M32,'29.09 Sonde-Namugongo'!M32,'26.09.19 Sonde-Namugongo-24h'!M32,'28.09 Sonde-Namugongo-24h'!M32,'27.09.19 Sonde-Namugongo'!M32)</f>
        <v>22.714285714285715</v>
      </c>
      <c r="N32" s="48">
        <f>AVERAGE('23.09 Sonde-Namugongo'!N32,'24.09 Sonde-Namugongo'!N32,'25.09 Sonde-Namugongo'!N32,'29.09 Sonde-Namugongo'!N32,'26.09.19 Sonde-Namugongo-24h'!N32,'28.09 Sonde-Namugongo-24h'!N32,'27.09.19 Sonde-Namugongo'!N32)</f>
        <v>0</v>
      </c>
      <c r="O32" s="15">
        <f t="shared" si="0"/>
        <v>70.857142857142861</v>
      </c>
      <c r="P32" s="15">
        <f t="shared" si="1"/>
        <v>93.571428571428584</v>
      </c>
      <c r="R32" s="1" t="s">
        <v>156</v>
      </c>
      <c r="S32" s="33">
        <f>SUM(C98:C101)</f>
        <v>38.5</v>
      </c>
      <c r="T32" s="33">
        <f t="shared" ref="T32:AF32" si="24">SUM(D98:D101)</f>
        <v>13</v>
      </c>
      <c r="U32" s="33">
        <f t="shared" si="24"/>
        <v>3.5</v>
      </c>
      <c r="V32" s="33">
        <f t="shared" si="24"/>
        <v>27</v>
      </c>
      <c r="W32" s="33">
        <f t="shared" si="24"/>
        <v>1.5</v>
      </c>
      <c r="X32" s="33">
        <f t="shared" si="24"/>
        <v>0</v>
      </c>
      <c r="Y32" s="33">
        <f t="shared" si="24"/>
        <v>6</v>
      </c>
      <c r="Z32" s="33">
        <f t="shared" si="24"/>
        <v>1</v>
      </c>
      <c r="AA32" s="33">
        <f t="shared" si="24"/>
        <v>1</v>
      </c>
      <c r="AB32" s="33">
        <f t="shared" si="24"/>
        <v>0</v>
      </c>
      <c r="AC32" s="33">
        <f t="shared" si="24"/>
        <v>23</v>
      </c>
      <c r="AD32" s="33">
        <f t="shared" si="24"/>
        <v>0</v>
      </c>
      <c r="AE32" s="55">
        <f t="shared" si="24"/>
        <v>91.5</v>
      </c>
      <c r="AF32" s="55">
        <f t="shared" si="24"/>
        <v>114.5</v>
      </c>
    </row>
    <row r="33" spans="2:32" ht="23.1" customHeight="1" x14ac:dyDescent="0.25">
      <c r="B33" s="22" t="s">
        <v>60</v>
      </c>
      <c r="C33" s="48">
        <f>AVERAGE('23.09 Sonde-Namugongo'!C33,'24.09 Sonde-Namugongo'!C33,'25.09 Sonde-Namugongo'!C33,'29.09 Sonde-Namugongo'!C33,'26.09.19 Sonde-Namugongo-24h'!C33,'28.09 Sonde-Namugongo-24h'!C33,'27.09.19 Sonde-Namugongo'!C33)</f>
        <v>26.142857142857142</v>
      </c>
      <c r="D33" s="48">
        <f>AVERAGE('23.09 Sonde-Namugongo'!D33,'24.09 Sonde-Namugongo'!D33,'25.09 Sonde-Namugongo'!D33,'29.09 Sonde-Namugongo'!D33,'26.09.19 Sonde-Namugongo-24h'!D33,'28.09 Sonde-Namugongo-24h'!D33,'27.09.19 Sonde-Namugongo'!D33)</f>
        <v>16.714285714285715</v>
      </c>
      <c r="E33" s="48">
        <f>AVERAGE('23.09 Sonde-Namugongo'!E33,'24.09 Sonde-Namugongo'!E33,'25.09 Sonde-Namugongo'!E33,'29.09 Sonde-Namugongo'!E33,'26.09.19 Sonde-Namugongo-24h'!E33,'28.09 Sonde-Namugongo-24h'!E33,'27.09.19 Sonde-Namugongo'!E33)</f>
        <v>6.1428571428571432</v>
      </c>
      <c r="F33" s="48">
        <f>AVERAGE('23.09 Sonde-Namugongo'!F33,'24.09 Sonde-Namugongo'!F33,'25.09 Sonde-Namugongo'!F33,'29.09 Sonde-Namugongo'!F33,'26.09.19 Sonde-Namugongo-24h'!F33,'28.09 Sonde-Namugongo-24h'!F33,'27.09.19 Sonde-Namugongo'!F33)</f>
        <v>7.5714285714285712</v>
      </c>
      <c r="G33" s="48">
        <f>AVERAGE('23.09 Sonde-Namugongo'!G33,'24.09 Sonde-Namugongo'!G33,'25.09 Sonde-Namugongo'!G33,'29.09 Sonde-Namugongo'!G33,'26.09.19 Sonde-Namugongo-24h'!G33,'28.09 Sonde-Namugongo-24h'!G33,'27.09.19 Sonde-Namugongo'!G33)</f>
        <v>0</v>
      </c>
      <c r="H33" s="48">
        <f>AVERAGE('23.09 Sonde-Namugongo'!H33,'24.09 Sonde-Namugongo'!H33,'25.09 Sonde-Namugongo'!H33,'29.09 Sonde-Namugongo'!H33,'26.09.19 Sonde-Namugongo-24h'!H33,'28.09 Sonde-Namugongo-24h'!H33,'27.09.19 Sonde-Namugongo'!H33)</f>
        <v>0</v>
      </c>
      <c r="I33" s="48">
        <f>AVERAGE('23.09 Sonde-Namugongo'!I33,'24.09 Sonde-Namugongo'!I33,'25.09 Sonde-Namugongo'!I33,'29.09 Sonde-Namugongo'!I33,'26.09.19 Sonde-Namugongo-24h'!I33,'28.09 Sonde-Namugongo-24h'!I33,'27.09.19 Sonde-Namugongo'!I33)</f>
        <v>5.7142857142857144</v>
      </c>
      <c r="J33" s="48">
        <f>AVERAGE('23.09 Sonde-Namugongo'!J33,'24.09 Sonde-Namugongo'!J33,'25.09 Sonde-Namugongo'!J33,'29.09 Sonde-Namugongo'!J33,'26.09.19 Sonde-Namugongo-24h'!J33,'28.09 Sonde-Namugongo-24h'!J33,'27.09.19 Sonde-Namugongo'!J33)</f>
        <v>1.7142857142857142</v>
      </c>
      <c r="K33" s="48">
        <f>AVERAGE('23.09 Sonde-Namugongo'!K33,'24.09 Sonde-Namugongo'!K33,'25.09 Sonde-Namugongo'!K33,'29.09 Sonde-Namugongo'!K33,'26.09.19 Sonde-Namugongo-24h'!K33,'28.09 Sonde-Namugongo-24h'!K33,'27.09.19 Sonde-Namugongo'!K33)</f>
        <v>0.8571428571428571</v>
      </c>
      <c r="L33" s="48">
        <f>AVERAGE('23.09 Sonde-Namugongo'!L33,'24.09 Sonde-Namugongo'!L33,'25.09 Sonde-Namugongo'!L33,'29.09 Sonde-Namugongo'!L33,'26.09.19 Sonde-Namugongo-24h'!L33,'28.09 Sonde-Namugongo-24h'!L33,'27.09.19 Sonde-Namugongo'!L33)</f>
        <v>0.42857142857142855</v>
      </c>
      <c r="M33" s="48">
        <f>AVERAGE('23.09 Sonde-Namugongo'!M33,'24.09 Sonde-Namugongo'!M33,'25.09 Sonde-Namugongo'!M33,'29.09 Sonde-Namugongo'!M33,'26.09.19 Sonde-Namugongo-24h'!M33,'28.09 Sonde-Namugongo-24h'!M33,'27.09.19 Sonde-Namugongo'!M33)</f>
        <v>21.571428571428573</v>
      </c>
      <c r="N33" s="48">
        <f>AVERAGE('23.09 Sonde-Namugongo'!N33,'24.09 Sonde-Namugongo'!N33,'25.09 Sonde-Namugongo'!N33,'29.09 Sonde-Namugongo'!N33,'26.09.19 Sonde-Namugongo-24h'!N33,'28.09 Sonde-Namugongo-24h'!N33,'27.09.19 Sonde-Namugongo'!N33)</f>
        <v>0</v>
      </c>
      <c r="O33" s="15">
        <f t="shared" si="0"/>
        <v>65.285714285714292</v>
      </c>
      <c r="P33" s="15">
        <f t="shared" si="1"/>
        <v>86.857142857142861</v>
      </c>
      <c r="R33" s="1" t="s">
        <v>157</v>
      </c>
      <c r="S33" s="33">
        <f>SUM(C102:C105)</f>
        <v>104</v>
      </c>
      <c r="T33" s="33">
        <f t="shared" ref="T33:AF33" si="25">SUM(D102:D105)</f>
        <v>57.5</v>
      </c>
      <c r="U33" s="33">
        <f t="shared" si="25"/>
        <v>16</v>
      </c>
      <c r="V33" s="33">
        <f t="shared" si="25"/>
        <v>43</v>
      </c>
      <c r="W33" s="33">
        <f t="shared" si="25"/>
        <v>1.5</v>
      </c>
      <c r="X33" s="33">
        <f t="shared" si="25"/>
        <v>0.5</v>
      </c>
      <c r="Y33" s="33">
        <f t="shared" si="25"/>
        <v>6</v>
      </c>
      <c r="Z33" s="33">
        <f t="shared" si="25"/>
        <v>1.5</v>
      </c>
      <c r="AA33" s="33">
        <f t="shared" si="25"/>
        <v>2</v>
      </c>
      <c r="AB33" s="33">
        <f t="shared" si="25"/>
        <v>0.5</v>
      </c>
      <c r="AC33" s="33">
        <f t="shared" si="25"/>
        <v>57</v>
      </c>
      <c r="AD33" s="33">
        <f t="shared" si="25"/>
        <v>0</v>
      </c>
      <c r="AE33" s="55">
        <f t="shared" si="25"/>
        <v>232.5</v>
      </c>
      <c r="AF33" s="55">
        <f t="shared" si="25"/>
        <v>289.5</v>
      </c>
    </row>
    <row r="34" spans="2:32" ht="23.1" customHeight="1" x14ac:dyDescent="0.25">
      <c r="B34" s="23" t="s">
        <v>61</v>
      </c>
      <c r="C34" s="48">
        <f>AVERAGE('23.09 Sonde-Namugongo'!C34,'24.09 Sonde-Namugongo'!C34,'25.09 Sonde-Namugongo'!C34,'29.09 Sonde-Namugongo'!C34,'26.09.19 Sonde-Namugongo-24h'!C34,'28.09 Sonde-Namugongo-24h'!C34,'27.09.19 Sonde-Namugongo'!C34)</f>
        <v>24.714285714285715</v>
      </c>
      <c r="D34" s="48">
        <f>AVERAGE('23.09 Sonde-Namugongo'!D34,'24.09 Sonde-Namugongo'!D34,'25.09 Sonde-Namugongo'!D34,'29.09 Sonde-Namugongo'!D34,'26.09.19 Sonde-Namugongo-24h'!D34,'28.09 Sonde-Namugongo-24h'!D34,'27.09.19 Sonde-Namugongo'!D34)</f>
        <v>13.714285714285714</v>
      </c>
      <c r="E34" s="48">
        <f>AVERAGE('23.09 Sonde-Namugongo'!E34,'24.09 Sonde-Namugongo'!E34,'25.09 Sonde-Namugongo'!E34,'29.09 Sonde-Namugongo'!E34,'26.09.19 Sonde-Namugongo-24h'!E34,'28.09 Sonde-Namugongo-24h'!E34,'27.09.19 Sonde-Namugongo'!E34)</f>
        <v>5.1428571428571432</v>
      </c>
      <c r="F34" s="48">
        <f>AVERAGE('23.09 Sonde-Namugongo'!F34,'24.09 Sonde-Namugongo'!F34,'25.09 Sonde-Namugongo'!F34,'29.09 Sonde-Namugongo'!F34,'26.09.19 Sonde-Namugongo-24h'!F34,'28.09 Sonde-Namugongo-24h'!F34,'27.09.19 Sonde-Namugongo'!F34)</f>
        <v>9.8571428571428577</v>
      </c>
      <c r="G34" s="48">
        <f>AVERAGE('23.09 Sonde-Namugongo'!G34,'24.09 Sonde-Namugongo'!G34,'25.09 Sonde-Namugongo'!G34,'29.09 Sonde-Namugongo'!G34,'26.09.19 Sonde-Namugongo-24h'!G34,'28.09 Sonde-Namugongo-24h'!G34,'27.09.19 Sonde-Namugongo'!G34)</f>
        <v>0</v>
      </c>
      <c r="H34" s="48">
        <f>AVERAGE('23.09 Sonde-Namugongo'!H34,'24.09 Sonde-Namugongo'!H34,'25.09 Sonde-Namugongo'!H34,'29.09 Sonde-Namugongo'!H34,'26.09.19 Sonde-Namugongo-24h'!H34,'28.09 Sonde-Namugongo-24h'!H34,'27.09.19 Sonde-Namugongo'!H34)</f>
        <v>0.14285714285714285</v>
      </c>
      <c r="I34" s="48">
        <f>AVERAGE('23.09 Sonde-Namugongo'!I34,'24.09 Sonde-Namugongo'!I34,'25.09 Sonde-Namugongo'!I34,'29.09 Sonde-Namugongo'!I34,'26.09.19 Sonde-Namugongo-24h'!I34,'28.09 Sonde-Namugongo-24h'!I34,'27.09.19 Sonde-Namugongo'!I34)</f>
        <v>4.1428571428571432</v>
      </c>
      <c r="J34" s="48">
        <f>AVERAGE('23.09 Sonde-Namugongo'!J34,'24.09 Sonde-Namugongo'!J34,'25.09 Sonde-Namugongo'!J34,'29.09 Sonde-Namugongo'!J34,'26.09.19 Sonde-Namugongo-24h'!J34,'28.09 Sonde-Namugongo-24h'!J34,'27.09.19 Sonde-Namugongo'!J34)</f>
        <v>1.1428571428571428</v>
      </c>
      <c r="K34" s="48">
        <f>AVERAGE('23.09 Sonde-Namugongo'!K34,'24.09 Sonde-Namugongo'!K34,'25.09 Sonde-Namugongo'!K34,'29.09 Sonde-Namugongo'!K34,'26.09.19 Sonde-Namugongo-24h'!K34,'28.09 Sonde-Namugongo-24h'!K34,'27.09.19 Sonde-Namugongo'!K34)</f>
        <v>1</v>
      </c>
      <c r="L34" s="48">
        <f>AVERAGE('23.09 Sonde-Namugongo'!L34,'24.09 Sonde-Namugongo'!L34,'25.09 Sonde-Namugongo'!L34,'29.09 Sonde-Namugongo'!L34,'26.09.19 Sonde-Namugongo-24h'!L34,'28.09 Sonde-Namugongo-24h'!L34,'27.09.19 Sonde-Namugongo'!L34)</f>
        <v>0.14285714285714285</v>
      </c>
      <c r="M34" s="48">
        <f>AVERAGE('23.09 Sonde-Namugongo'!M34,'24.09 Sonde-Namugongo'!M34,'25.09 Sonde-Namugongo'!M34,'29.09 Sonde-Namugongo'!M34,'26.09.19 Sonde-Namugongo-24h'!M34,'28.09 Sonde-Namugongo-24h'!M34,'27.09.19 Sonde-Namugongo'!M34)</f>
        <v>20.857142857142858</v>
      </c>
      <c r="N34" s="48">
        <f>AVERAGE('23.09 Sonde-Namugongo'!N34,'24.09 Sonde-Namugongo'!N34,'25.09 Sonde-Namugongo'!N34,'29.09 Sonde-Namugongo'!N34,'26.09.19 Sonde-Namugongo-24h'!N34,'28.09 Sonde-Namugongo-24h'!N34,'27.09.19 Sonde-Namugongo'!N34)</f>
        <v>0</v>
      </c>
      <c r="O34" s="15">
        <f t="shared" si="0"/>
        <v>60.000000000000014</v>
      </c>
      <c r="P34" s="15">
        <f t="shared" si="1"/>
        <v>80.857142857142875</v>
      </c>
      <c r="R34" s="37" t="s">
        <v>90</v>
      </c>
      <c r="S34" s="38">
        <f t="shared" ref="S34:AF34" si="26">MAX(S10:S12)</f>
        <v>157.85714285714286</v>
      </c>
      <c r="T34" s="38">
        <f t="shared" si="26"/>
        <v>65.571428571428569</v>
      </c>
      <c r="U34" s="38">
        <f t="shared" si="26"/>
        <v>25.571428571428573</v>
      </c>
      <c r="V34" s="38">
        <f t="shared" si="26"/>
        <v>52.142857142857139</v>
      </c>
      <c r="W34" s="38">
        <f t="shared" si="26"/>
        <v>2</v>
      </c>
      <c r="X34" s="38">
        <f t="shared" si="26"/>
        <v>1.4285714285714284</v>
      </c>
      <c r="Y34" s="38">
        <f t="shared" si="26"/>
        <v>19</v>
      </c>
      <c r="Z34" s="38">
        <f t="shared" si="26"/>
        <v>5.2857142857142847</v>
      </c>
      <c r="AA34" s="38">
        <f t="shared" si="26"/>
        <v>3.5714285714285716</v>
      </c>
      <c r="AB34" s="38">
        <f t="shared" si="26"/>
        <v>1.2857142857142856</v>
      </c>
      <c r="AC34" s="38">
        <f t="shared" si="26"/>
        <v>185.85714285714283</v>
      </c>
      <c r="AD34" s="38">
        <f t="shared" si="26"/>
        <v>0</v>
      </c>
      <c r="AE34" s="39">
        <f t="shared" si="26"/>
        <v>319.42857142857144</v>
      </c>
      <c r="AF34" s="39">
        <f t="shared" si="26"/>
        <v>505.28571428571433</v>
      </c>
    </row>
    <row r="35" spans="2:32" ht="23.1" customHeight="1" x14ac:dyDescent="0.25">
      <c r="B35" s="23" t="s">
        <v>62</v>
      </c>
      <c r="C35" s="48">
        <f>AVERAGE('23.09 Sonde-Namugongo'!C35,'24.09 Sonde-Namugongo'!C35,'25.09 Sonde-Namugongo'!C35,'29.09 Sonde-Namugongo'!C35,'26.09.19 Sonde-Namugongo-24h'!C35,'28.09 Sonde-Namugongo-24h'!C35,'27.09.19 Sonde-Namugongo'!C35)</f>
        <v>28.571428571428573</v>
      </c>
      <c r="D35" s="48">
        <f>AVERAGE('23.09 Sonde-Namugongo'!D35,'24.09 Sonde-Namugongo'!D35,'25.09 Sonde-Namugongo'!D35,'29.09 Sonde-Namugongo'!D35,'26.09.19 Sonde-Namugongo-24h'!D35,'28.09 Sonde-Namugongo-24h'!D35,'27.09.19 Sonde-Namugongo'!D35)</f>
        <v>13.714285714285714</v>
      </c>
      <c r="E35" s="48">
        <f>AVERAGE('23.09 Sonde-Namugongo'!E35,'24.09 Sonde-Namugongo'!E35,'25.09 Sonde-Namugongo'!E35,'29.09 Sonde-Namugongo'!E35,'26.09.19 Sonde-Namugongo-24h'!E35,'28.09 Sonde-Namugongo-24h'!E35,'27.09.19 Sonde-Namugongo'!E35)</f>
        <v>5.4285714285714288</v>
      </c>
      <c r="F35" s="48">
        <f>AVERAGE('23.09 Sonde-Namugongo'!F35,'24.09 Sonde-Namugongo'!F35,'25.09 Sonde-Namugongo'!F35,'29.09 Sonde-Namugongo'!F35,'26.09.19 Sonde-Namugongo-24h'!F35,'28.09 Sonde-Namugongo-24h'!F35,'27.09.19 Sonde-Namugongo'!F35)</f>
        <v>9.8571428571428577</v>
      </c>
      <c r="G35" s="48">
        <f>AVERAGE('23.09 Sonde-Namugongo'!G35,'24.09 Sonde-Namugongo'!G35,'25.09 Sonde-Namugongo'!G35,'29.09 Sonde-Namugongo'!G35,'26.09.19 Sonde-Namugongo-24h'!G35,'28.09 Sonde-Namugongo-24h'!G35,'27.09.19 Sonde-Namugongo'!G35)</f>
        <v>0.2857142857142857</v>
      </c>
      <c r="H35" s="48">
        <f>AVERAGE('23.09 Sonde-Namugongo'!H35,'24.09 Sonde-Namugongo'!H35,'25.09 Sonde-Namugongo'!H35,'29.09 Sonde-Namugongo'!H35,'26.09.19 Sonde-Namugongo-24h'!H35,'28.09 Sonde-Namugongo-24h'!H35,'27.09.19 Sonde-Namugongo'!H35)</f>
        <v>1</v>
      </c>
      <c r="I35" s="48">
        <f>AVERAGE('23.09 Sonde-Namugongo'!I35,'24.09 Sonde-Namugongo'!I35,'25.09 Sonde-Namugongo'!I35,'29.09 Sonde-Namugongo'!I35,'26.09.19 Sonde-Namugongo-24h'!I35,'28.09 Sonde-Namugongo-24h'!I35,'27.09.19 Sonde-Namugongo'!I35)</f>
        <v>6.5714285714285712</v>
      </c>
      <c r="J35" s="48">
        <f>AVERAGE('23.09 Sonde-Namugongo'!J35,'24.09 Sonde-Namugongo'!J35,'25.09 Sonde-Namugongo'!J35,'29.09 Sonde-Namugongo'!J35,'26.09.19 Sonde-Namugongo-24h'!J35,'28.09 Sonde-Namugongo-24h'!J35,'27.09.19 Sonde-Namugongo'!J35)</f>
        <v>1.8571428571428572</v>
      </c>
      <c r="K35" s="48">
        <f>AVERAGE('23.09 Sonde-Namugongo'!K35,'24.09 Sonde-Namugongo'!K35,'25.09 Sonde-Namugongo'!K35,'29.09 Sonde-Namugongo'!K35,'26.09.19 Sonde-Namugongo-24h'!K35,'28.09 Sonde-Namugongo-24h'!K35,'27.09.19 Sonde-Namugongo'!K35)</f>
        <v>1.4285714285714286</v>
      </c>
      <c r="L35" s="48">
        <f>AVERAGE('23.09 Sonde-Namugongo'!L35,'24.09 Sonde-Namugongo'!L35,'25.09 Sonde-Namugongo'!L35,'29.09 Sonde-Namugongo'!L35,'26.09.19 Sonde-Namugongo-24h'!L35,'28.09 Sonde-Namugongo-24h'!L35,'27.09.19 Sonde-Namugongo'!L35)</f>
        <v>0.14285714285714285</v>
      </c>
      <c r="M35" s="48">
        <f>AVERAGE('23.09 Sonde-Namugongo'!M35,'24.09 Sonde-Namugongo'!M35,'25.09 Sonde-Namugongo'!M35,'29.09 Sonde-Namugongo'!M35,'26.09.19 Sonde-Namugongo-24h'!M35,'28.09 Sonde-Namugongo-24h'!M35,'27.09.19 Sonde-Namugongo'!M35)</f>
        <v>21.714285714285715</v>
      </c>
      <c r="N35" s="48">
        <f>AVERAGE('23.09 Sonde-Namugongo'!N35,'24.09 Sonde-Namugongo'!N35,'25.09 Sonde-Namugongo'!N35,'29.09 Sonde-Namugongo'!N35,'26.09.19 Sonde-Namugongo-24h'!N35,'28.09 Sonde-Namugongo-24h'!N35,'27.09.19 Sonde-Namugongo'!N35)</f>
        <v>0</v>
      </c>
      <c r="O35" s="15">
        <f t="shared" si="0"/>
        <v>68.857142857142861</v>
      </c>
      <c r="P35" s="15">
        <f t="shared" si="1"/>
        <v>90.571428571428584</v>
      </c>
      <c r="R35" s="37" t="s">
        <v>91</v>
      </c>
      <c r="S35" s="38">
        <f t="shared" ref="S35:AF35" si="27">MAX(S13:S18)</f>
        <v>123.57142857142857</v>
      </c>
      <c r="T35" s="38">
        <f t="shared" si="27"/>
        <v>76.285714285714292</v>
      </c>
      <c r="U35" s="38">
        <f t="shared" si="27"/>
        <v>29.285714285714288</v>
      </c>
      <c r="V35" s="38">
        <f t="shared" si="27"/>
        <v>44.571428571428569</v>
      </c>
      <c r="W35" s="38">
        <f t="shared" si="27"/>
        <v>0.8571428571428571</v>
      </c>
      <c r="X35" s="38">
        <f t="shared" si="27"/>
        <v>2.1428571428571428</v>
      </c>
      <c r="Y35" s="38">
        <f t="shared" si="27"/>
        <v>25.571428571428569</v>
      </c>
      <c r="Z35" s="38">
        <f t="shared" si="27"/>
        <v>9.4285714285714288</v>
      </c>
      <c r="AA35" s="38">
        <f t="shared" si="27"/>
        <v>6.8571428571428577</v>
      </c>
      <c r="AB35" s="38">
        <f t="shared" si="27"/>
        <v>3.8571428571428568</v>
      </c>
      <c r="AC35" s="38">
        <f t="shared" si="27"/>
        <v>148.28571428571428</v>
      </c>
      <c r="AD35" s="38">
        <f t="shared" si="27"/>
        <v>0</v>
      </c>
      <c r="AE35" s="39">
        <f t="shared" si="27"/>
        <v>309.14285714285717</v>
      </c>
      <c r="AF35" s="39">
        <f t="shared" si="27"/>
        <v>432.42857142857144</v>
      </c>
    </row>
    <row r="36" spans="2:32" ht="23.1" customHeight="1" x14ac:dyDescent="0.25">
      <c r="B36" s="23" t="s">
        <v>63</v>
      </c>
      <c r="C36" s="48">
        <f>AVERAGE('23.09 Sonde-Namugongo'!C36,'24.09 Sonde-Namugongo'!C36,'25.09 Sonde-Namugongo'!C36,'29.09 Sonde-Namugongo'!C36,'26.09.19 Sonde-Namugongo-24h'!C36,'28.09 Sonde-Namugongo-24h'!C36,'27.09.19 Sonde-Namugongo'!C36)</f>
        <v>35</v>
      </c>
      <c r="D36" s="48">
        <f>AVERAGE('23.09 Sonde-Namugongo'!D36,'24.09 Sonde-Namugongo'!D36,'25.09 Sonde-Namugongo'!D36,'29.09 Sonde-Namugongo'!D36,'26.09.19 Sonde-Namugongo-24h'!D36,'28.09 Sonde-Namugongo-24h'!D36,'27.09.19 Sonde-Namugongo'!D36)</f>
        <v>14.857142857142858</v>
      </c>
      <c r="E36" s="48">
        <f>AVERAGE('23.09 Sonde-Namugongo'!E36,'24.09 Sonde-Namugongo'!E36,'25.09 Sonde-Namugongo'!E36,'29.09 Sonde-Namugongo'!E36,'26.09.19 Sonde-Namugongo-24h'!E36,'28.09 Sonde-Namugongo-24h'!E36,'27.09.19 Sonde-Namugongo'!E36)</f>
        <v>5.2857142857142856</v>
      </c>
      <c r="F36" s="48">
        <f>AVERAGE('23.09 Sonde-Namugongo'!F36,'24.09 Sonde-Namugongo'!F36,'25.09 Sonde-Namugongo'!F36,'29.09 Sonde-Namugongo'!F36,'26.09.19 Sonde-Namugongo-24h'!F36,'28.09 Sonde-Namugongo-24h'!F36,'27.09.19 Sonde-Namugongo'!F36)</f>
        <v>9.2857142857142865</v>
      </c>
      <c r="G36" s="48">
        <f>AVERAGE('23.09 Sonde-Namugongo'!G36,'24.09 Sonde-Namugongo'!G36,'25.09 Sonde-Namugongo'!G36,'29.09 Sonde-Namugongo'!G36,'26.09.19 Sonde-Namugongo-24h'!G36,'28.09 Sonde-Namugongo-24h'!G36,'27.09.19 Sonde-Namugongo'!G36)</f>
        <v>0.14285714285714285</v>
      </c>
      <c r="H36" s="48">
        <f>AVERAGE('23.09 Sonde-Namugongo'!H36,'24.09 Sonde-Namugongo'!H36,'25.09 Sonde-Namugongo'!H36,'29.09 Sonde-Namugongo'!H36,'26.09.19 Sonde-Namugongo-24h'!H36,'28.09 Sonde-Namugongo-24h'!H36,'27.09.19 Sonde-Namugongo'!H36)</f>
        <v>0.14285714285714285</v>
      </c>
      <c r="I36" s="48">
        <f>AVERAGE('23.09 Sonde-Namugongo'!I36,'24.09 Sonde-Namugongo'!I36,'25.09 Sonde-Namugongo'!I36,'29.09 Sonde-Namugongo'!I36,'26.09.19 Sonde-Namugongo-24h'!I36,'28.09 Sonde-Namugongo-24h'!I36,'27.09.19 Sonde-Namugongo'!I36)</f>
        <v>7.2857142857142856</v>
      </c>
      <c r="J36" s="48">
        <f>AVERAGE('23.09 Sonde-Namugongo'!J36,'24.09 Sonde-Namugongo'!J36,'25.09 Sonde-Namugongo'!J36,'29.09 Sonde-Namugongo'!J36,'26.09.19 Sonde-Namugongo-24h'!J36,'28.09 Sonde-Namugongo-24h'!J36,'27.09.19 Sonde-Namugongo'!J36)</f>
        <v>1.7142857142857142</v>
      </c>
      <c r="K36" s="48">
        <f>AVERAGE('23.09 Sonde-Namugongo'!K36,'24.09 Sonde-Namugongo'!K36,'25.09 Sonde-Namugongo'!K36,'29.09 Sonde-Namugongo'!K36,'26.09.19 Sonde-Namugongo-24h'!K36,'28.09 Sonde-Namugongo-24h'!K36,'27.09.19 Sonde-Namugongo'!K36)</f>
        <v>1.4285714285714286</v>
      </c>
      <c r="L36" s="48">
        <f>AVERAGE('23.09 Sonde-Namugongo'!L36,'24.09 Sonde-Namugongo'!L36,'25.09 Sonde-Namugongo'!L36,'29.09 Sonde-Namugongo'!L36,'26.09.19 Sonde-Namugongo-24h'!L36,'28.09 Sonde-Namugongo-24h'!L36,'27.09.19 Sonde-Namugongo'!L36)</f>
        <v>0.42857142857142855</v>
      </c>
      <c r="M36" s="48">
        <f>AVERAGE('23.09 Sonde-Namugongo'!M36,'24.09 Sonde-Namugongo'!M36,'25.09 Sonde-Namugongo'!M36,'29.09 Sonde-Namugongo'!M36,'26.09.19 Sonde-Namugongo-24h'!M36,'28.09 Sonde-Namugongo-24h'!M36,'27.09.19 Sonde-Namugongo'!M36)</f>
        <v>25.285714285714285</v>
      </c>
      <c r="N36" s="48">
        <f>AVERAGE('23.09 Sonde-Namugongo'!N36,'24.09 Sonde-Namugongo'!N36,'25.09 Sonde-Namugongo'!N36,'29.09 Sonde-Namugongo'!N36,'26.09.19 Sonde-Namugongo-24h'!N36,'28.09 Sonde-Namugongo-24h'!N36,'27.09.19 Sonde-Namugongo'!N36)</f>
        <v>0</v>
      </c>
      <c r="O36" s="15">
        <f t="shared" si="0"/>
        <v>75.571428571428569</v>
      </c>
      <c r="P36" s="15">
        <f t="shared" si="1"/>
        <v>100.85714285714286</v>
      </c>
      <c r="R36" s="37" t="s">
        <v>92</v>
      </c>
      <c r="S36" s="38">
        <f t="shared" ref="S36:AF36" si="28">MAX(S19:S21)</f>
        <v>158.28571428571428</v>
      </c>
      <c r="T36" s="38">
        <f t="shared" si="28"/>
        <v>93.857142857142847</v>
      </c>
      <c r="U36" s="38">
        <f t="shared" si="28"/>
        <v>37</v>
      </c>
      <c r="V36" s="38">
        <f t="shared" si="28"/>
        <v>56.571428571428577</v>
      </c>
      <c r="W36" s="38">
        <f t="shared" si="28"/>
        <v>3.8571428571428568</v>
      </c>
      <c r="X36" s="38">
        <f t="shared" si="28"/>
        <v>2.1428571428571428</v>
      </c>
      <c r="Y36" s="38">
        <f t="shared" si="28"/>
        <v>33</v>
      </c>
      <c r="Z36" s="38">
        <f t="shared" si="28"/>
        <v>9.1428571428571423</v>
      </c>
      <c r="AA36" s="38">
        <f t="shared" si="28"/>
        <v>5</v>
      </c>
      <c r="AB36" s="38">
        <f t="shared" si="28"/>
        <v>2</v>
      </c>
      <c r="AC36" s="38">
        <f t="shared" si="28"/>
        <v>136</v>
      </c>
      <c r="AD36" s="38">
        <f t="shared" si="28"/>
        <v>0</v>
      </c>
      <c r="AE36" s="39">
        <f t="shared" si="28"/>
        <v>366.28571428571428</v>
      </c>
      <c r="AF36" s="39">
        <f t="shared" si="28"/>
        <v>494.71428571428567</v>
      </c>
    </row>
    <row r="37" spans="2:32" ht="23.1" customHeight="1" x14ac:dyDescent="0.25">
      <c r="B37" s="22" t="s">
        <v>64</v>
      </c>
      <c r="C37" s="48">
        <f>AVERAGE('23.09 Sonde-Namugongo'!C37,'24.09 Sonde-Namugongo'!C37,'25.09 Sonde-Namugongo'!C37,'29.09 Sonde-Namugongo'!C37,'26.09.19 Sonde-Namugongo-24h'!C37,'28.09 Sonde-Namugongo-24h'!C37,'27.09.19 Sonde-Namugongo'!C37)</f>
        <v>24.857142857142858</v>
      </c>
      <c r="D37" s="48">
        <f>AVERAGE('23.09 Sonde-Namugongo'!D37,'24.09 Sonde-Namugongo'!D37,'25.09 Sonde-Namugongo'!D37,'29.09 Sonde-Namugongo'!D37,'26.09.19 Sonde-Namugongo-24h'!D37,'28.09 Sonde-Namugongo-24h'!D37,'27.09.19 Sonde-Namugongo'!D37)</f>
        <v>18.714285714285715</v>
      </c>
      <c r="E37" s="48">
        <f>AVERAGE('23.09 Sonde-Namugongo'!E37,'24.09 Sonde-Namugongo'!E37,'25.09 Sonde-Namugongo'!E37,'29.09 Sonde-Namugongo'!E37,'26.09.19 Sonde-Namugongo-24h'!E37,'28.09 Sonde-Namugongo-24h'!E37,'27.09.19 Sonde-Namugongo'!E37)</f>
        <v>5.8571428571428568</v>
      </c>
      <c r="F37" s="48">
        <f>AVERAGE('23.09 Sonde-Namugongo'!F37,'24.09 Sonde-Namugongo'!F37,'25.09 Sonde-Namugongo'!F37,'29.09 Sonde-Namugongo'!F37,'26.09.19 Sonde-Namugongo-24h'!F37,'28.09 Sonde-Namugongo-24h'!F37,'27.09.19 Sonde-Namugongo'!F37)</f>
        <v>8</v>
      </c>
      <c r="G37" s="48">
        <f>AVERAGE('23.09 Sonde-Namugongo'!G37,'24.09 Sonde-Namugongo'!G37,'25.09 Sonde-Namugongo'!G37,'29.09 Sonde-Namugongo'!G37,'26.09.19 Sonde-Namugongo-24h'!G37,'28.09 Sonde-Namugongo-24h'!G37,'27.09.19 Sonde-Namugongo'!G37)</f>
        <v>0.2857142857142857</v>
      </c>
      <c r="H37" s="48">
        <f>AVERAGE('23.09 Sonde-Namugongo'!H37,'24.09 Sonde-Namugongo'!H37,'25.09 Sonde-Namugongo'!H37,'29.09 Sonde-Namugongo'!H37,'26.09.19 Sonde-Namugongo-24h'!H37,'28.09 Sonde-Namugongo-24h'!H37,'27.09.19 Sonde-Namugongo'!H37)</f>
        <v>0.8571428571428571</v>
      </c>
      <c r="I37" s="48">
        <f>AVERAGE('23.09 Sonde-Namugongo'!I37,'24.09 Sonde-Namugongo'!I37,'25.09 Sonde-Namugongo'!I37,'29.09 Sonde-Namugongo'!I37,'26.09.19 Sonde-Namugongo-24h'!I37,'28.09 Sonde-Namugongo-24h'!I37,'27.09.19 Sonde-Namugongo'!I37)</f>
        <v>7.5714285714285712</v>
      </c>
      <c r="J37" s="48">
        <f>AVERAGE('23.09 Sonde-Namugongo'!J37,'24.09 Sonde-Namugongo'!J37,'25.09 Sonde-Namugongo'!J37,'29.09 Sonde-Namugongo'!J37,'26.09.19 Sonde-Namugongo-24h'!J37,'28.09 Sonde-Namugongo-24h'!J37,'27.09.19 Sonde-Namugongo'!J37)</f>
        <v>1.7142857142857142</v>
      </c>
      <c r="K37" s="48">
        <f>AVERAGE('23.09 Sonde-Namugongo'!K37,'24.09 Sonde-Namugongo'!K37,'25.09 Sonde-Namugongo'!K37,'29.09 Sonde-Namugongo'!K37,'26.09.19 Sonde-Namugongo-24h'!K37,'28.09 Sonde-Namugongo-24h'!K37,'27.09.19 Sonde-Namugongo'!K37)</f>
        <v>1.2857142857142858</v>
      </c>
      <c r="L37" s="48">
        <f>AVERAGE('23.09 Sonde-Namugongo'!L37,'24.09 Sonde-Namugongo'!L37,'25.09 Sonde-Namugongo'!L37,'29.09 Sonde-Namugongo'!L37,'26.09.19 Sonde-Namugongo-24h'!L37,'28.09 Sonde-Namugongo-24h'!L37,'27.09.19 Sonde-Namugongo'!L37)</f>
        <v>0.42857142857142855</v>
      </c>
      <c r="M37" s="48">
        <f>AVERAGE('23.09 Sonde-Namugongo'!M37,'24.09 Sonde-Namugongo'!M37,'25.09 Sonde-Namugongo'!M37,'29.09 Sonde-Namugongo'!M37,'26.09.19 Sonde-Namugongo-24h'!M37,'28.09 Sonde-Namugongo-24h'!M37,'27.09.19 Sonde-Namugongo'!M37)</f>
        <v>26.428571428571427</v>
      </c>
      <c r="N37" s="48">
        <f>AVERAGE('23.09 Sonde-Namugongo'!N37,'24.09 Sonde-Namugongo'!N37,'25.09 Sonde-Namugongo'!N37,'29.09 Sonde-Namugongo'!N37,'26.09.19 Sonde-Namugongo-24h'!N37,'28.09 Sonde-Namugongo-24h'!N37,'27.09.19 Sonde-Namugongo'!N37)</f>
        <v>0</v>
      </c>
      <c r="O37" s="15">
        <f t="shared" si="0"/>
        <v>69.571428571428569</v>
      </c>
      <c r="P37" s="15">
        <f t="shared" si="1"/>
        <v>96</v>
      </c>
      <c r="R37" s="36" t="s">
        <v>85</v>
      </c>
      <c r="S37" s="34">
        <f t="shared" ref="S37:AF37" si="29">SUM(S10:S12)</f>
        <v>442.71428571428572</v>
      </c>
      <c r="T37" s="16">
        <f t="shared" si="29"/>
        <v>189.14285714285714</v>
      </c>
      <c r="U37" s="16">
        <f t="shared" si="29"/>
        <v>65.714285714285708</v>
      </c>
      <c r="V37" s="16">
        <f t="shared" si="29"/>
        <v>146.71428571428572</v>
      </c>
      <c r="W37" s="16">
        <f t="shared" si="29"/>
        <v>4.7142857142857135</v>
      </c>
      <c r="X37" s="16">
        <f t="shared" si="29"/>
        <v>2.9999999999999991</v>
      </c>
      <c r="Y37" s="16">
        <f t="shared" si="29"/>
        <v>48.285714285714292</v>
      </c>
      <c r="Z37" s="16">
        <f t="shared" si="29"/>
        <v>14.142857142857142</v>
      </c>
      <c r="AA37" s="16">
        <f t="shared" si="29"/>
        <v>9.2857142857142865</v>
      </c>
      <c r="AB37" s="16">
        <f t="shared" si="29"/>
        <v>2.5714285714285712</v>
      </c>
      <c r="AC37" s="16">
        <f t="shared" si="29"/>
        <v>519.85714285714289</v>
      </c>
      <c r="AD37" s="16">
        <f t="shared" si="29"/>
        <v>0</v>
      </c>
      <c r="AE37" s="31">
        <f t="shared" si="29"/>
        <v>926.28571428571422</v>
      </c>
      <c r="AF37" s="31">
        <f t="shared" si="29"/>
        <v>1446.1428571428571</v>
      </c>
    </row>
    <row r="38" spans="2:32" ht="23.1" customHeight="1" x14ac:dyDescent="0.25">
      <c r="B38" s="23" t="s">
        <v>65</v>
      </c>
      <c r="C38" s="48">
        <f>AVERAGE('23.09 Sonde-Namugongo'!C38,'24.09 Sonde-Namugongo'!C38,'25.09 Sonde-Namugongo'!C38,'29.09 Sonde-Namugongo'!C38,'26.09.19 Sonde-Namugongo-24h'!C38,'28.09 Sonde-Namugongo-24h'!C38,'27.09.19 Sonde-Namugongo'!C38)</f>
        <v>19.142857142857142</v>
      </c>
      <c r="D38" s="48">
        <f>AVERAGE('23.09 Sonde-Namugongo'!D38,'24.09 Sonde-Namugongo'!D38,'25.09 Sonde-Namugongo'!D38,'29.09 Sonde-Namugongo'!D38,'26.09.19 Sonde-Namugongo-24h'!D38,'28.09 Sonde-Namugongo-24h'!D38,'27.09.19 Sonde-Namugongo'!D38)</f>
        <v>21</v>
      </c>
      <c r="E38" s="48">
        <f>AVERAGE('23.09 Sonde-Namugongo'!E38,'24.09 Sonde-Namugongo'!E38,'25.09 Sonde-Namugongo'!E38,'29.09 Sonde-Namugongo'!E38,'26.09.19 Sonde-Namugongo-24h'!E38,'28.09 Sonde-Namugongo-24h'!E38,'27.09.19 Sonde-Namugongo'!E38)</f>
        <v>5.4285714285714288</v>
      </c>
      <c r="F38" s="48">
        <f>AVERAGE('23.09 Sonde-Namugongo'!F38,'24.09 Sonde-Namugongo'!F38,'25.09 Sonde-Namugongo'!F38,'29.09 Sonde-Namugongo'!F38,'26.09.19 Sonde-Namugongo-24h'!F38,'28.09 Sonde-Namugongo-24h'!F38,'27.09.19 Sonde-Namugongo'!F38)</f>
        <v>8.2857142857142865</v>
      </c>
      <c r="G38" s="48">
        <f>AVERAGE('23.09 Sonde-Namugongo'!G38,'24.09 Sonde-Namugongo'!G38,'25.09 Sonde-Namugongo'!G38,'29.09 Sonde-Namugongo'!G38,'26.09.19 Sonde-Namugongo-24h'!G38,'28.09 Sonde-Namugongo-24h'!G38,'27.09.19 Sonde-Namugongo'!G38)</f>
        <v>0</v>
      </c>
      <c r="H38" s="48">
        <f>AVERAGE('23.09 Sonde-Namugongo'!H38,'24.09 Sonde-Namugongo'!H38,'25.09 Sonde-Namugongo'!H38,'29.09 Sonde-Namugongo'!H38,'26.09.19 Sonde-Namugongo-24h'!H38,'28.09 Sonde-Namugongo-24h'!H38,'27.09.19 Sonde-Namugongo'!H38)</f>
        <v>0.14285714285714285</v>
      </c>
      <c r="I38" s="48">
        <f>AVERAGE('23.09 Sonde-Namugongo'!I38,'24.09 Sonde-Namugongo'!I38,'25.09 Sonde-Namugongo'!I38,'29.09 Sonde-Namugongo'!I38,'26.09.19 Sonde-Namugongo-24h'!I38,'28.09 Sonde-Namugongo-24h'!I38,'27.09.19 Sonde-Namugongo'!I38)</f>
        <v>6</v>
      </c>
      <c r="J38" s="48">
        <f>AVERAGE('23.09 Sonde-Namugongo'!J38,'24.09 Sonde-Namugongo'!J38,'25.09 Sonde-Namugongo'!J38,'29.09 Sonde-Namugongo'!J38,'26.09.19 Sonde-Namugongo-24h'!J38,'28.09 Sonde-Namugongo-24h'!J38,'27.09.19 Sonde-Namugongo'!J38)</f>
        <v>0.42857142857142855</v>
      </c>
      <c r="K38" s="48">
        <f>AVERAGE('23.09 Sonde-Namugongo'!K38,'24.09 Sonde-Namugongo'!K38,'25.09 Sonde-Namugongo'!K38,'29.09 Sonde-Namugongo'!K38,'26.09.19 Sonde-Namugongo-24h'!K38,'28.09 Sonde-Namugongo-24h'!K38,'27.09.19 Sonde-Namugongo'!K38)</f>
        <v>2</v>
      </c>
      <c r="L38" s="48">
        <f>AVERAGE('23.09 Sonde-Namugongo'!L38,'24.09 Sonde-Namugongo'!L38,'25.09 Sonde-Namugongo'!L38,'29.09 Sonde-Namugongo'!L38,'26.09.19 Sonde-Namugongo-24h'!L38,'28.09 Sonde-Namugongo-24h'!L38,'27.09.19 Sonde-Namugongo'!L38)</f>
        <v>0.7142857142857143</v>
      </c>
      <c r="M38" s="48">
        <f>AVERAGE('23.09 Sonde-Namugongo'!M38,'24.09 Sonde-Namugongo'!M38,'25.09 Sonde-Namugongo'!M38,'29.09 Sonde-Namugongo'!M38,'26.09.19 Sonde-Namugongo-24h'!M38,'28.09 Sonde-Namugongo-24h'!M38,'27.09.19 Sonde-Namugongo'!M38)</f>
        <v>21.571428571428573</v>
      </c>
      <c r="N38" s="48">
        <f>AVERAGE('23.09 Sonde-Namugongo'!N38,'24.09 Sonde-Namugongo'!N38,'25.09 Sonde-Namugongo'!N38,'29.09 Sonde-Namugongo'!N38,'26.09.19 Sonde-Namugongo-24h'!N38,'28.09 Sonde-Namugongo-24h'!N38,'27.09.19 Sonde-Namugongo'!N38)</f>
        <v>0</v>
      </c>
      <c r="O38" s="15">
        <f t="shared" si="0"/>
        <v>63.142857142857146</v>
      </c>
      <c r="P38" s="15">
        <f t="shared" si="1"/>
        <v>84.714285714285722</v>
      </c>
      <c r="R38" s="27" t="s">
        <v>86</v>
      </c>
      <c r="S38" s="16">
        <f t="shared" ref="S38:AF38" si="30">SUM(S13:S18)</f>
        <v>683</v>
      </c>
      <c r="T38" s="16">
        <f t="shared" si="30"/>
        <v>380.85714285714283</v>
      </c>
      <c r="U38" s="16">
        <f t="shared" si="30"/>
        <v>152.00000000000003</v>
      </c>
      <c r="V38" s="16">
        <f t="shared" si="30"/>
        <v>232</v>
      </c>
      <c r="W38" s="16">
        <f t="shared" si="30"/>
        <v>3.8571428571428568</v>
      </c>
      <c r="X38" s="16">
        <f t="shared" si="30"/>
        <v>5.4285714285714279</v>
      </c>
      <c r="Y38" s="16">
        <f t="shared" si="30"/>
        <v>140.71428571428572</v>
      </c>
      <c r="Z38" s="16">
        <f t="shared" si="30"/>
        <v>41.142857142857146</v>
      </c>
      <c r="AA38" s="16">
        <f t="shared" si="30"/>
        <v>36.428571428571431</v>
      </c>
      <c r="AB38" s="16">
        <f t="shared" si="30"/>
        <v>13.428571428571427</v>
      </c>
      <c r="AC38" s="16">
        <f t="shared" si="30"/>
        <v>653.14285714285711</v>
      </c>
      <c r="AD38" s="16">
        <f t="shared" si="30"/>
        <v>0</v>
      </c>
      <c r="AE38" s="31">
        <f t="shared" si="30"/>
        <v>1688.8571428571429</v>
      </c>
      <c r="AF38" s="31">
        <f t="shared" si="30"/>
        <v>2342</v>
      </c>
    </row>
    <row r="39" spans="2:32" ht="23.1" customHeight="1" x14ac:dyDescent="0.25">
      <c r="B39" s="23" t="s">
        <v>66</v>
      </c>
      <c r="C39" s="48">
        <f>AVERAGE('23.09 Sonde-Namugongo'!C39,'24.09 Sonde-Namugongo'!C39,'25.09 Sonde-Namugongo'!C39,'29.09 Sonde-Namugongo'!C39,'26.09.19 Sonde-Namugongo-24h'!C39,'28.09 Sonde-Namugongo-24h'!C39,'27.09.19 Sonde-Namugongo'!C39)</f>
        <v>23.285714285714285</v>
      </c>
      <c r="D39" s="48">
        <f>AVERAGE('23.09 Sonde-Namugongo'!D39,'24.09 Sonde-Namugongo'!D39,'25.09 Sonde-Namugongo'!D39,'29.09 Sonde-Namugongo'!D39,'26.09.19 Sonde-Namugongo-24h'!D39,'28.09 Sonde-Namugongo-24h'!D39,'27.09.19 Sonde-Namugongo'!D39)</f>
        <v>22</v>
      </c>
      <c r="E39" s="48">
        <f>AVERAGE('23.09 Sonde-Namugongo'!E39,'24.09 Sonde-Namugongo'!E39,'25.09 Sonde-Namugongo'!E39,'29.09 Sonde-Namugongo'!E39,'26.09.19 Sonde-Namugongo-24h'!E39,'28.09 Sonde-Namugongo-24h'!E39,'27.09.19 Sonde-Namugongo'!E39)</f>
        <v>7</v>
      </c>
      <c r="F39" s="48">
        <f>AVERAGE('23.09 Sonde-Namugongo'!F39,'24.09 Sonde-Namugongo'!F39,'25.09 Sonde-Namugongo'!F39,'29.09 Sonde-Namugongo'!F39,'26.09.19 Sonde-Namugongo-24h'!F39,'28.09 Sonde-Namugongo-24h'!F39,'27.09.19 Sonde-Namugongo'!F39)</f>
        <v>8.2857142857142865</v>
      </c>
      <c r="G39" s="48">
        <f>AVERAGE('23.09 Sonde-Namugongo'!G39,'24.09 Sonde-Namugongo'!G39,'25.09 Sonde-Namugongo'!G39,'29.09 Sonde-Namugongo'!G39,'26.09.19 Sonde-Namugongo-24h'!G39,'28.09 Sonde-Namugongo-24h'!G39,'27.09.19 Sonde-Namugongo'!G39)</f>
        <v>0.14285714285714285</v>
      </c>
      <c r="H39" s="48">
        <f>AVERAGE('23.09 Sonde-Namugongo'!H39,'24.09 Sonde-Namugongo'!H39,'25.09 Sonde-Namugongo'!H39,'29.09 Sonde-Namugongo'!H39,'26.09.19 Sonde-Namugongo-24h'!H39,'28.09 Sonde-Namugongo-24h'!H39,'27.09.19 Sonde-Namugongo'!H39)</f>
        <v>0.14285714285714285</v>
      </c>
      <c r="I39" s="48">
        <f>AVERAGE('23.09 Sonde-Namugongo'!I39,'24.09 Sonde-Namugongo'!I39,'25.09 Sonde-Namugongo'!I39,'29.09 Sonde-Namugongo'!I39,'26.09.19 Sonde-Namugongo-24h'!I39,'28.09 Sonde-Namugongo-24h'!I39,'27.09.19 Sonde-Namugongo'!I39)</f>
        <v>5.2857142857142856</v>
      </c>
      <c r="J39" s="48">
        <f>AVERAGE('23.09 Sonde-Namugongo'!J39,'24.09 Sonde-Namugongo'!J39,'25.09 Sonde-Namugongo'!J39,'29.09 Sonde-Namugongo'!J39,'26.09.19 Sonde-Namugongo-24h'!J39,'28.09 Sonde-Namugongo-24h'!J39,'27.09.19 Sonde-Namugongo'!J39)</f>
        <v>2</v>
      </c>
      <c r="K39" s="48">
        <f>AVERAGE('23.09 Sonde-Namugongo'!K39,'24.09 Sonde-Namugongo'!K39,'25.09 Sonde-Namugongo'!K39,'29.09 Sonde-Namugongo'!K39,'26.09.19 Sonde-Namugongo-24h'!K39,'28.09 Sonde-Namugongo-24h'!K39,'27.09.19 Sonde-Namugongo'!K39)</f>
        <v>1.1428571428571428</v>
      </c>
      <c r="L39" s="48">
        <f>AVERAGE('23.09 Sonde-Namugongo'!L39,'24.09 Sonde-Namugongo'!L39,'25.09 Sonde-Namugongo'!L39,'29.09 Sonde-Namugongo'!L39,'26.09.19 Sonde-Namugongo-24h'!L39,'28.09 Sonde-Namugongo-24h'!L39,'27.09.19 Sonde-Namugongo'!L39)</f>
        <v>0.8571428571428571</v>
      </c>
      <c r="M39" s="48">
        <f>AVERAGE('23.09 Sonde-Namugongo'!M39,'24.09 Sonde-Namugongo'!M39,'25.09 Sonde-Namugongo'!M39,'29.09 Sonde-Namugongo'!M39,'26.09.19 Sonde-Namugongo-24h'!M39,'28.09 Sonde-Namugongo-24h'!M39,'27.09.19 Sonde-Namugongo'!M39)</f>
        <v>19.285714285714285</v>
      </c>
      <c r="N39" s="48">
        <f>AVERAGE('23.09 Sonde-Namugongo'!N39,'24.09 Sonde-Namugongo'!N39,'25.09 Sonde-Namugongo'!N39,'29.09 Sonde-Namugongo'!N39,'26.09.19 Sonde-Namugongo-24h'!N39,'28.09 Sonde-Namugongo-24h'!N39,'27.09.19 Sonde-Namugongo'!N39)</f>
        <v>0</v>
      </c>
      <c r="O39" s="15">
        <f t="shared" si="0"/>
        <v>70.142857142857153</v>
      </c>
      <c r="P39" s="15">
        <f t="shared" si="1"/>
        <v>89.428571428571445</v>
      </c>
      <c r="R39" s="28" t="s">
        <v>87</v>
      </c>
      <c r="S39" s="16">
        <f t="shared" ref="S39:AF39" si="31">SUM(S19:S21)</f>
        <v>419.71428571428572</v>
      </c>
      <c r="T39" s="16">
        <f t="shared" si="31"/>
        <v>242.57142857142858</v>
      </c>
      <c r="U39" s="16">
        <f t="shared" si="31"/>
        <v>102.42857142857144</v>
      </c>
      <c r="V39" s="16">
        <f t="shared" si="31"/>
        <v>149.28571428571428</v>
      </c>
      <c r="W39" s="16">
        <f t="shared" si="31"/>
        <v>10.142857142857142</v>
      </c>
      <c r="X39" s="16">
        <f t="shared" si="31"/>
        <v>4</v>
      </c>
      <c r="Y39" s="16">
        <f t="shared" si="31"/>
        <v>75.857142857142861</v>
      </c>
      <c r="Z39" s="16">
        <f t="shared" si="31"/>
        <v>26.571428571428569</v>
      </c>
      <c r="AA39" s="16">
        <f t="shared" si="31"/>
        <v>13.285714285714285</v>
      </c>
      <c r="AB39" s="16">
        <f t="shared" si="31"/>
        <v>5.1428571428571423</v>
      </c>
      <c r="AC39" s="16">
        <f t="shared" si="31"/>
        <v>394.71428571428572</v>
      </c>
      <c r="AD39" s="16">
        <f t="shared" si="31"/>
        <v>0</v>
      </c>
      <c r="AE39" s="31">
        <f t="shared" si="31"/>
        <v>1049</v>
      </c>
      <c r="AF39" s="31">
        <f t="shared" si="31"/>
        <v>1443.7142857142856</v>
      </c>
    </row>
    <row r="40" spans="2:32" ht="23.1" customHeight="1" x14ac:dyDescent="0.25">
      <c r="B40" s="23" t="s">
        <v>67</v>
      </c>
      <c r="C40" s="48">
        <f>AVERAGE('23.09 Sonde-Namugongo'!C40,'24.09 Sonde-Namugongo'!C40,'25.09 Sonde-Namugongo'!C40,'29.09 Sonde-Namugongo'!C40,'26.09.19 Sonde-Namugongo-24h'!C40,'28.09 Sonde-Namugongo-24h'!C40,'27.09.19 Sonde-Namugongo'!C40)</f>
        <v>22.285714285714285</v>
      </c>
      <c r="D40" s="48">
        <f>AVERAGE('23.09 Sonde-Namugongo'!D40,'24.09 Sonde-Namugongo'!D40,'25.09 Sonde-Namugongo'!D40,'29.09 Sonde-Namugongo'!D40,'26.09.19 Sonde-Namugongo-24h'!D40,'28.09 Sonde-Namugongo-24h'!D40,'27.09.19 Sonde-Namugongo'!D40)</f>
        <v>15.714285714285714</v>
      </c>
      <c r="E40" s="48">
        <f>AVERAGE('23.09 Sonde-Namugongo'!E40,'24.09 Sonde-Namugongo'!E40,'25.09 Sonde-Namugongo'!E40,'29.09 Sonde-Namugongo'!E40,'26.09.19 Sonde-Namugongo-24h'!E40,'28.09 Sonde-Namugongo-24h'!E40,'27.09.19 Sonde-Namugongo'!E40)</f>
        <v>4</v>
      </c>
      <c r="F40" s="48">
        <f>AVERAGE('23.09 Sonde-Namugongo'!F40,'24.09 Sonde-Namugongo'!F40,'25.09 Sonde-Namugongo'!F40,'29.09 Sonde-Namugongo'!F40,'26.09.19 Sonde-Namugongo-24h'!F40,'28.09 Sonde-Namugongo-24h'!F40,'27.09.19 Sonde-Namugongo'!F40)</f>
        <v>8.4285714285714288</v>
      </c>
      <c r="G40" s="48">
        <f>AVERAGE('23.09 Sonde-Namugongo'!G40,'24.09 Sonde-Namugongo'!G40,'25.09 Sonde-Namugongo'!G40,'29.09 Sonde-Namugongo'!G40,'26.09.19 Sonde-Namugongo-24h'!G40,'28.09 Sonde-Namugongo-24h'!G40,'27.09.19 Sonde-Namugongo'!G40)</f>
        <v>0</v>
      </c>
      <c r="H40" s="48">
        <f>AVERAGE('23.09 Sonde-Namugongo'!H40,'24.09 Sonde-Namugongo'!H40,'25.09 Sonde-Namugongo'!H40,'29.09 Sonde-Namugongo'!H40,'26.09.19 Sonde-Namugongo-24h'!H40,'28.09 Sonde-Namugongo-24h'!H40,'27.09.19 Sonde-Namugongo'!H40)</f>
        <v>0.14285714285714285</v>
      </c>
      <c r="I40" s="48">
        <f>AVERAGE('23.09 Sonde-Namugongo'!I40,'24.09 Sonde-Namugongo'!I40,'25.09 Sonde-Namugongo'!I40,'29.09 Sonde-Namugongo'!I40,'26.09.19 Sonde-Namugongo-24h'!I40,'28.09 Sonde-Namugongo-24h'!I40,'27.09.19 Sonde-Namugongo'!I40)</f>
        <v>6.5714285714285712</v>
      </c>
      <c r="J40" s="48">
        <f>AVERAGE('23.09 Sonde-Namugongo'!J40,'24.09 Sonde-Namugongo'!J40,'25.09 Sonde-Namugongo'!J40,'29.09 Sonde-Namugongo'!J40,'26.09.19 Sonde-Namugongo-24h'!J40,'28.09 Sonde-Namugongo-24h'!J40,'27.09.19 Sonde-Namugongo'!J40)</f>
        <v>0.7142857142857143</v>
      </c>
      <c r="K40" s="48">
        <f>AVERAGE('23.09 Sonde-Namugongo'!K40,'24.09 Sonde-Namugongo'!K40,'25.09 Sonde-Namugongo'!K40,'29.09 Sonde-Namugongo'!K40,'26.09.19 Sonde-Namugongo-24h'!K40,'28.09 Sonde-Namugongo-24h'!K40,'27.09.19 Sonde-Namugongo'!K40)</f>
        <v>1.4285714285714286</v>
      </c>
      <c r="L40" s="48">
        <f>AVERAGE('23.09 Sonde-Namugongo'!L40,'24.09 Sonde-Namugongo'!L40,'25.09 Sonde-Namugongo'!L40,'29.09 Sonde-Namugongo'!L40,'26.09.19 Sonde-Namugongo-24h'!L40,'28.09 Sonde-Namugongo-24h'!L40,'27.09.19 Sonde-Namugongo'!L40)</f>
        <v>0.14285714285714285</v>
      </c>
      <c r="M40" s="48">
        <f>AVERAGE('23.09 Sonde-Namugongo'!M40,'24.09 Sonde-Namugongo'!M40,'25.09 Sonde-Namugongo'!M40,'29.09 Sonde-Namugongo'!M40,'26.09.19 Sonde-Namugongo-24h'!M40,'28.09 Sonde-Namugongo-24h'!M40,'27.09.19 Sonde-Namugongo'!M40)</f>
        <v>22.428571428571427</v>
      </c>
      <c r="N40" s="48">
        <f>AVERAGE('23.09 Sonde-Namugongo'!N40,'24.09 Sonde-Namugongo'!N40,'25.09 Sonde-Namugongo'!N40,'29.09 Sonde-Namugongo'!N40,'26.09.19 Sonde-Namugongo-24h'!N40,'28.09 Sonde-Namugongo-24h'!N40,'27.09.19 Sonde-Namugongo'!N40)</f>
        <v>0</v>
      </c>
      <c r="O40" s="15">
        <f t="shared" si="0"/>
        <v>59.428571428571438</v>
      </c>
      <c r="P40" s="15">
        <f t="shared" si="1"/>
        <v>81.857142857142861</v>
      </c>
      <c r="R40" s="5" t="s">
        <v>17</v>
      </c>
      <c r="S40" s="16">
        <f t="shared" ref="S40:AF40" si="32">SUM(S10:S21)</f>
        <v>1545.4285714285716</v>
      </c>
      <c r="T40" s="16">
        <f t="shared" si="32"/>
        <v>812.57142857142867</v>
      </c>
      <c r="U40" s="16">
        <f t="shared" si="32"/>
        <v>320.14285714285717</v>
      </c>
      <c r="V40" s="16">
        <f t="shared" si="32"/>
        <v>528</v>
      </c>
      <c r="W40" s="16">
        <f t="shared" si="32"/>
        <v>18.714285714285712</v>
      </c>
      <c r="X40" s="16">
        <f t="shared" si="32"/>
        <v>12.428571428571427</v>
      </c>
      <c r="Y40" s="16">
        <f t="shared" si="32"/>
        <v>264.85714285714289</v>
      </c>
      <c r="Z40" s="16">
        <f t="shared" si="32"/>
        <v>81.857142857142861</v>
      </c>
      <c r="AA40" s="16">
        <f t="shared" si="32"/>
        <v>59.000000000000007</v>
      </c>
      <c r="AB40" s="16">
        <f t="shared" si="32"/>
        <v>21.142857142857142</v>
      </c>
      <c r="AC40" s="16">
        <f t="shared" si="32"/>
        <v>1567.7142857142856</v>
      </c>
      <c r="AD40" s="16">
        <f t="shared" si="32"/>
        <v>0</v>
      </c>
      <c r="AE40" s="31">
        <f t="shared" si="32"/>
        <v>3664.1428571428573</v>
      </c>
      <c r="AF40" s="31">
        <f t="shared" si="32"/>
        <v>5231.8571428571422</v>
      </c>
    </row>
    <row r="41" spans="2:32" ht="23.1" customHeight="1" x14ac:dyDescent="0.25">
      <c r="B41" s="22" t="s">
        <v>68</v>
      </c>
      <c r="C41" s="48">
        <f>AVERAGE('23.09 Sonde-Namugongo'!C41,'24.09 Sonde-Namugongo'!C41,'25.09 Sonde-Namugongo'!C41,'29.09 Sonde-Namugongo'!C41,'26.09.19 Sonde-Namugongo-24h'!C41,'28.09 Sonde-Namugongo-24h'!C41,'27.09.19 Sonde-Namugongo'!C41)</f>
        <v>25</v>
      </c>
      <c r="D41" s="48">
        <f>AVERAGE('23.09 Sonde-Namugongo'!D41,'24.09 Sonde-Namugongo'!D41,'25.09 Sonde-Namugongo'!D41,'29.09 Sonde-Namugongo'!D41,'26.09.19 Sonde-Namugongo-24h'!D41,'28.09 Sonde-Namugongo-24h'!D41,'27.09.19 Sonde-Namugongo'!D41)</f>
        <v>17.571428571428573</v>
      </c>
      <c r="E41" s="48">
        <f>AVERAGE('23.09 Sonde-Namugongo'!E41,'24.09 Sonde-Namugongo'!E41,'25.09 Sonde-Namugongo'!E41,'29.09 Sonde-Namugongo'!E41,'26.09.19 Sonde-Namugongo-24h'!E41,'28.09 Sonde-Namugongo-24h'!E41,'27.09.19 Sonde-Namugongo'!E41)</f>
        <v>6.2857142857142856</v>
      </c>
      <c r="F41" s="48">
        <f>AVERAGE('23.09 Sonde-Namugongo'!F41,'24.09 Sonde-Namugongo'!F41,'25.09 Sonde-Namugongo'!F41,'29.09 Sonde-Namugongo'!F41,'26.09.19 Sonde-Namugongo-24h'!F41,'28.09 Sonde-Namugongo-24h'!F41,'27.09.19 Sonde-Namugongo'!F41)</f>
        <v>11.714285714285714</v>
      </c>
      <c r="G41" s="48">
        <f>AVERAGE('23.09 Sonde-Namugongo'!G41,'24.09 Sonde-Namugongo'!G41,'25.09 Sonde-Namugongo'!G41,'29.09 Sonde-Namugongo'!G41,'26.09.19 Sonde-Namugongo-24h'!G41,'28.09 Sonde-Namugongo-24h'!G41,'27.09.19 Sonde-Namugongo'!G41)</f>
        <v>0</v>
      </c>
      <c r="H41" s="48">
        <f>AVERAGE('23.09 Sonde-Namugongo'!H41,'24.09 Sonde-Namugongo'!H41,'25.09 Sonde-Namugongo'!H41,'29.09 Sonde-Namugongo'!H41,'26.09.19 Sonde-Namugongo-24h'!H41,'28.09 Sonde-Namugongo-24h'!H41,'27.09.19 Sonde-Namugongo'!H41)</f>
        <v>0</v>
      </c>
      <c r="I41" s="48">
        <f>AVERAGE('23.09 Sonde-Namugongo'!I41,'24.09 Sonde-Namugongo'!I41,'25.09 Sonde-Namugongo'!I41,'29.09 Sonde-Namugongo'!I41,'26.09.19 Sonde-Namugongo-24h'!I41,'28.09 Sonde-Namugongo-24h'!I41,'27.09.19 Sonde-Namugongo'!I41)</f>
        <v>6</v>
      </c>
      <c r="J41" s="48">
        <f>AVERAGE('23.09 Sonde-Namugongo'!J41,'24.09 Sonde-Namugongo'!J41,'25.09 Sonde-Namugongo'!J41,'29.09 Sonde-Namugongo'!J41,'26.09.19 Sonde-Namugongo-24h'!J41,'28.09 Sonde-Namugongo-24h'!J41,'27.09.19 Sonde-Namugongo'!J41)</f>
        <v>1.7142857142857142</v>
      </c>
      <c r="K41" s="48">
        <f>AVERAGE('23.09 Sonde-Namugongo'!K41,'24.09 Sonde-Namugongo'!K41,'25.09 Sonde-Namugongo'!K41,'29.09 Sonde-Namugongo'!K41,'26.09.19 Sonde-Namugongo-24h'!K41,'28.09 Sonde-Namugongo-24h'!K41,'27.09.19 Sonde-Namugongo'!K41)</f>
        <v>1.5714285714285714</v>
      </c>
      <c r="L41" s="48">
        <f>AVERAGE('23.09 Sonde-Namugongo'!L41,'24.09 Sonde-Namugongo'!L41,'25.09 Sonde-Namugongo'!L41,'29.09 Sonde-Namugongo'!L41,'26.09.19 Sonde-Namugongo-24h'!L41,'28.09 Sonde-Namugongo-24h'!L41,'27.09.19 Sonde-Namugongo'!L41)</f>
        <v>1.2857142857142858</v>
      </c>
      <c r="M41" s="48">
        <f>AVERAGE('23.09 Sonde-Namugongo'!M41,'24.09 Sonde-Namugongo'!M41,'25.09 Sonde-Namugongo'!M41,'29.09 Sonde-Namugongo'!M41,'26.09.19 Sonde-Namugongo-24h'!M41,'28.09 Sonde-Namugongo-24h'!M41,'27.09.19 Sonde-Namugongo'!M41)</f>
        <v>27.857142857142858</v>
      </c>
      <c r="N41" s="48">
        <f>AVERAGE('23.09 Sonde-Namugongo'!N41,'24.09 Sonde-Namugongo'!N41,'25.09 Sonde-Namugongo'!N41,'29.09 Sonde-Namugongo'!N41,'26.09.19 Sonde-Namugongo-24h'!N41,'28.09 Sonde-Namugongo-24h'!N41,'27.09.19 Sonde-Namugongo'!N41)</f>
        <v>0</v>
      </c>
      <c r="O41" s="15">
        <f t="shared" si="0"/>
        <v>71.142857142857139</v>
      </c>
      <c r="P41" s="15">
        <f t="shared" si="1"/>
        <v>99</v>
      </c>
      <c r="R41" s="5" t="s">
        <v>195</v>
      </c>
      <c r="S41" s="16">
        <f>SUM(S10:S33)</f>
        <v>2238.4285714285716</v>
      </c>
      <c r="T41" s="16">
        <f t="shared" ref="T41:AD41" si="33">SUM(T10:T33)</f>
        <v>1155.0714285714287</v>
      </c>
      <c r="U41" s="16">
        <f t="shared" si="33"/>
        <v>439.64285714285717</v>
      </c>
      <c r="V41" s="16">
        <f t="shared" si="33"/>
        <v>742.5</v>
      </c>
      <c r="W41" s="16">
        <f t="shared" si="33"/>
        <v>30.214285714285712</v>
      </c>
      <c r="X41" s="16">
        <f t="shared" si="33"/>
        <v>18.428571428571427</v>
      </c>
      <c r="Y41" s="16">
        <f t="shared" si="33"/>
        <v>371.35714285714289</v>
      </c>
      <c r="Z41" s="16">
        <f t="shared" si="33"/>
        <v>106.35714285714286</v>
      </c>
      <c r="AA41" s="16">
        <f t="shared" si="33"/>
        <v>72</v>
      </c>
      <c r="AB41" s="16">
        <f t="shared" si="33"/>
        <v>23.142857142857142</v>
      </c>
      <c r="AC41" s="16">
        <f t="shared" si="33"/>
        <v>2091.7142857142853</v>
      </c>
      <c r="AD41" s="16">
        <f t="shared" si="33"/>
        <v>0</v>
      </c>
      <c r="AE41" s="31">
        <f>SUM(AE10:AE33)</f>
        <v>5197.1428571428569</v>
      </c>
      <c r="AF41" s="31">
        <f>SUM(AF10:AF33)</f>
        <v>7288.8571428571422</v>
      </c>
    </row>
    <row r="42" spans="2:32" ht="23.1" customHeight="1" x14ac:dyDescent="0.25">
      <c r="B42" s="23" t="s">
        <v>69</v>
      </c>
      <c r="C42" s="48">
        <f>AVERAGE('23.09 Sonde-Namugongo'!C42,'24.09 Sonde-Namugongo'!C42,'25.09 Sonde-Namugongo'!C42,'29.09 Sonde-Namugongo'!C42,'26.09.19 Sonde-Namugongo-24h'!C42,'28.09 Sonde-Namugongo-24h'!C42,'27.09.19 Sonde-Namugongo'!C42)</f>
        <v>31.571428571428573</v>
      </c>
      <c r="D42" s="48">
        <f>AVERAGE('23.09 Sonde-Namugongo'!D42,'24.09 Sonde-Namugongo'!D42,'25.09 Sonde-Namugongo'!D42,'29.09 Sonde-Namugongo'!D42,'26.09.19 Sonde-Namugongo-24h'!D42,'28.09 Sonde-Namugongo-24h'!D42,'27.09.19 Sonde-Namugongo'!D42)</f>
        <v>15.857142857142858</v>
      </c>
      <c r="E42" s="48">
        <f>AVERAGE('23.09 Sonde-Namugongo'!E42,'24.09 Sonde-Namugongo'!E42,'25.09 Sonde-Namugongo'!E42,'29.09 Sonde-Namugongo'!E42,'26.09.19 Sonde-Namugongo-24h'!E42,'28.09 Sonde-Namugongo-24h'!E42,'27.09.19 Sonde-Namugongo'!E42)</f>
        <v>6.1428571428571432</v>
      </c>
      <c r="F42" s="48">
        <f>AVERAGE('23.09 Sonde-Namugongo'!F42,'24.09 Sonde-Namugongo'!F42,'25.09 Sonde-Namugongo'!F42,'29.09 Sonde-Namugongo'!F42,'26.09.19 Sonde-Namugongo-24h'!F42,'28.09 Sonde-Namugongo-24h'!F42,'27.09.19 Sonde-Namugongo'!F42)</f>
        <v>10.142857142857142</v>
      </c>
      <c r="G42" s="48">
        <f>AVERAGE('23.09 Sonde-Namugongo'!G42,'24.09 Sonde-Namugongo'!G42,'25.09 Sonde-Namugongo'!G42,'29.09 Sonde-Namugongo'!G42,'26.09.19 Sonde-Namugongo-24h'!G42,'28.09 Sonde-Namugongo-24h'!G42,'27.09.19 Sonde-Namugongo'!G42)</f>
        <v>0.2857142857142857</v>
      </c>
      <c r="H42" s="48">
        <f>AVERAGE('23.09 Sonde-Namugongo'!H42,'24.09 Sonde-Namugongo'!H42,'25.09 Sonde-Namugongo'!H42,'29.09 Sonde-Namugongo'!H42,'26.09.19 Sonde-Namugongo-24h'!H42,'28.09 Sonde-Namugongo-24h'!H42,'27.09.19 Sonde-Namugongo'!H42)</f>
        <v>0</v>
      </c>
      <c r="I42" s="48">
        <f>AVERAGE('23.09 Sonde-Namugongo'!I42,'24.09 Sonde-Namugongo'!I42,'25.09 Sonde-Namugongo'!I42,'29.09 Sonde-Namugongo'!I42,'26.09.19 Sonde-Namugongo-24h'!I42,'28.09 Sonde-Namugongo-24h'!I42,'27.09.19 Sonde-Namugongo'!I42)</f>
        <v>7.1428571428571432</v>
      </c>
      <c r="J42" s="48">
        <f>AVERAGE('23.09 Sonde-Namugongo'!J42,'24.09 Sonde-Namugongo'!J42,'25.09 Sonde-Namugongo'!J42,'29.09 Sonde-Namugongo'!J42,'26.09.19 Sonde-Namugongo-24h'!J42,'28.09 Sonde-Namugongo-24h'!J42,'27.09.19 Sonde-Namugongo'!J42)</f>
        <v>2</v>
      </c>
      <c r="K42" s="48">
        <f>AVERAGE('23.09 Sonde-Namugongo'!K42,'24.09 Sonde-Namugongo'!K42,'25.09 Sonde-Namugongo'!K42,'29.09 Sonde-Namugongo'!K42,'26.09.19 Sonde-Namugongo-24h'!K42,'28.09 Sonde-Namugongo-24h'!K42,'27.09.19 Sonde-Namugongo'!K42)</f>
        <v>1.5714285714285714</v>
      </c>
      <c r="L42" s="48">
        <f>AVERAGE('23.09 Sonde-Namugongo'!L42,'24.09 Sonde-Namugongo'!L42,'25.09 Sonde-Namugongo'!L42,'29.09 Sonde-Namugongo'!L42,'26.09.19 Sonde-Namugongo-24h'!L42,'28.09 Sonde-Namugongo-24h'!L42,'27.09.19 Sonde-Namugongo'!L42)</f>
        <v>0.42857142857142855</v>
      </c>
      <c r="M42" s="48">
        <f>AVERAGE('23.09 Sonde-Namugongo'!M42,'24.09 Sonde-Namugongo'!M42,'25.09 Sonde-Namugongo'!M42,'29.09 Sonde-Namugongo'!M42,'26.09.19 Sonde-Namugongo-24h'!M42,'28.09 Sonde-Namugongo-24h'!M42,'27.09.19 Sonde-Namugongo'!M42)</f>
        <v>24.428571428571427</v>
      </c>
      <c r="N42" s="48">
        <f>AVERAGE('23.09 Sonde-Namugongo'!N42,'24.09 Sonde-Namugongo'!N42,'25.09 Sonde-Namugongo'!N42,'29.09 Sonde-Namugongo'!N42,'26.09.19 Sonde-Namugongo-24h'!N42,'28.09 Sonde-Namugongo-24h'!N42,'27.09.19 Sonde-Namugongo'!N42)</f>
        <v>0</v>
      </c>
      <c r="O42" s="15">
        <f t="shared" si="0"/>
        <v>75.142857142857153</v>
      </c>
      <c r="P42" s="15">
        <f t="shared" si="1"/>
        <v>99.571428571428584</v>
      </c>
      <c r="R42" s="5" t="s">
        <v>160</v>
      </c>
      <c r="S42" s="47">
        <f>S41/S40</f>
        <v>1.4484193011647255</v>
      </c>
      <c r="T42" s="47">
        <f t="shared" ref="T42:AF42" si="34">T41/T40</f>
        <v>1.4215014064697609</v>
      </c>
      <c r="U42" s="47">
        <f t="shared" si="34"/>
        <v>1.3732708612226685</v>
      </c>
      <c r="V42" s="47">
        <f t="shared" si="34"/>
        <v>1.40625</v>
      </c>
      <c r="W42" s="47">
        <f t="shared" si="34"/>
        <v>1.6145038167938932</v>
      </c>
      <c r="X42" s="47">
        <f t="shared" si="34"/>
        <v>1.4827586206896552</v>
      </c>
      <c r="Y42" s="47">
        <f t="shared" si="34"/>
        <v>1.40210355987055</v>
      </c>
      <c r="Z42" s="47">
        <f t="shared" si="34"/>
        <v>1.2993019197207678</v>
      </c>
      <c r="AA42" s="47">
        <f t="shared" si="34"/>
        <v>1.2203389830508473</v>
      </c>
      <c r="AB42" s="47">
        <f t="shared" si="34"/>
        <v>1.0945945945945945</v>
      </c>
      <c r="AC42" s="47">
        <f t="shared" si="34"/>
        <v>1.3342445780936758</v>
      </c>
      <c r="AD42" s="47" t="e">
        <f t="shared" si="34"/>
        <v>#DIV/0!</v>
      </c>
      <c r="AE42" s="56">
        <f t="shared" si="34"/>
        <v>1.418378884167024</v>
      </c>
      <c r="AF42" s="56">
        <f t="shared" si="34"/>
        <v>1.3931682276165251</v>
      </c>
    </row>
    <row r="43" spans="2:32" ht="23.1" customHeight="1" x14ac:dyDescent="0.25">
      <c r="B43" s="22" t="s">
        <v>70</v>
      </c>
      <c r="C43" s="48">
        <f>AVERAGE('23.09 Sonde-Namugongo'!C43,'24.09 Sonde-Namugongo'!C43,'25.09 Sonde-Namugongo'!C43,'29.09 Sonde-Namugongo'!C43,'26.09.19 Sonde-Namugongo-24h'!C43,'28.09 Sonde-Namugongo-24h'!C43,'27.09.19 Sonde-Namugongo'!C43)</f>
        <v>27.571428571428573</v>
      </c>
      <c r="D43" s="48">
        <f>AVERAGE('23.09 Sonde-Namugongo'!D43,'24.09 Sonde-Namugongo'!D43,'25.09 Sonde-Namugongo'!D43,'29.09 Sonde-Namugongo'!D43,'26.09.19 Sonde-Namugongo-24h'!D43,'28.09 Sonde-Namugongo-24h'!D43,'27.09.19 Sonde-Namugongo'!D43)</f>
        <v>17.571428571428573</v>
      </c>
      <c r="E43" s="48">
        <f>AVERAGE('23.09 Sonde-Namugongo'!E43,'24.09 Sonde-Namugongo'!E43,'25.09 Sonde-Namugongo'!E43,'29.09 Sonde-Namugongo'!E43,'26.09.19 Sonde-Namugongo-24h'!E43,'28.09 Sonde-Namugongo-24h'!E43,'27.09.19 Sonde-Namugongo'!E43)</f>
        <v>7.8571428571428568</v>
      </c>
      <c r="F43" s="48">
        <f>AVERAGE('23.09 Sonde-Namugongo'!F43,'24.09 Sonde-Namugongo'!F43,'25.09 Sonde-Namugongo'!F43,'29.09 Sonde-Namugongo'!F43,'26.09.19 Sonde-Namugongo-24h'!F43,'28.09 Sonde-Namugongo-24h'!F43,'27.09.19 Sonde-Namugongo'!F43)</f>
        <v>11.428571428571429</v>
      </c>
      <c r="G43" s="48">
        <f>AVERAGE('23.09 Sonde-Namugongo'!G43,'24.09 Sonde-Namugongo'!G43,'25.09 Sonde-Namugongo'!G43,'29.09 Sonde-Namugongo'!G43,'26.09.19 Sonde-Namugongo-24h'!G43,'28.09 Sonde-Namugongo-24h'!G43,'27.09.19 Sonde-Namugongo'!G43)</f>
        <v>0.14285714285714285</v>
      </c>
      <c r="H43" s="48">
        <f>AVERAGE('23.09 Sonde-Namugongo'!H43,'24.09 Sonde-Namugongo'!H43,'25.09 Sonde-Namugongo'!H43,'29.09 Sonde-Namugongo'!H43,'26.09.19 Sonde-Namugongo-24h'!H43,'28.09 Sonde-Namugongo-24h'!H43,'27.09.19 Sonde-Namugongo'!H43)</f>
        <v>0</v>
      </c>
      <c r="I43" s="48">
        <f>AVERAGE('23.09 Sonde-Namugongo'!I43,'24.09 Sonde-Namugongo'!I43,'25.09 Sonde-Namugongo'!I43,'29.09 Sonde-Namugongo'!I43,'26.09.19 Sonde-Namugongo-24h'!I43,'28.09 Sonde-Namugongo-24h'!I43,'27.09.19 Sonde-Namugongo'!I43)</f>
        <v>5.4285714285714288</v>
      </c>
      <c r="J43" s="48">
        <f>AVERAGE('23.09 Sonde-Namugongo'!J43,'24.09 Sonde-Namugongo'!J43,'25.09 Sonde-Namugongo'!J43,'29.09 Sonde-Namugongo'!J43,'26.09.19 Sonde-Namugongo-24h'!J43,'28.09 Sonde-Namugongo-24h'!J43,'27.09.19 Sonde-Namugongo'!J43)</f>
        <v>2.1428571428571428</v>
      </c>
      <c r="K43" s="48">
        <f>AVERAGE('23.09 Sonde-Namugongo'!K43,'24.09 Sonde-Namugongo'!K43,'25.09 Sonde-Namugongo'!K43,'29.09 Sonde-Namugongo'!K43,'26.09.19 Sonde-Namugongo-24h'!K43,'28.09 Sonde-Namugongo-24h'!K43,'27.09.19 Sonde-Namugongo'!K43)</f>
        <v>1.5714285714285714</v>
      </c>
      <c r="L43" s="48">
        <f>AVERAGE('23.09 Sonde-Namugongo'!L43,'24.09 Sonde-Namugongo'!L43,'25.09 Sonde-Namugongo'!L43,'29.09 Sonde-Namugongo'!L43,'26.09.19 Sonde-Namugongo-24h'!L43,'28.09 Sonde-Namugongo-24h'!L43,'27.09.19 Sonde-Namugongo'!L43)</f>
        <v>0.42857142857142855</v>
      </c>
      <c r="M43" s="48">
        <f>AVERAGE('23.09 Sonde-Namugongo'!M43,'24.09 Sonde-Namugongo'!M43,'25.09 Sonde-Namugongo'!M43,'29.09 Sonde-Namugongo'!M43,'26.09.19 Sonde-Namugongo-24h'!M43,'28.09 Sonde-Namugongo-24h'!M43,'27.09.19 Sonde-Namugongo'!M43)</f>
        <v>25.857142857142858</v>
      </c>
      <c r="N43" s="48">
        <f>AVERAGE('23.09 Sonde-Namugongo'!N43,'24.09 Sonde-Namugongo'!N43,'25.09 Sonde-Namugongo'!N43,'29.09 Sonde-Namugongo'!N43,'26.09.19 Sonde-Namugongo-24h'!N43,'28.09 Sonde-Namugongo-24h'!N43,'27.09.19 Sonde-Namugongo'!N43)</f>
        <v>0</v>
      </c>
      <c r="O43" s="15">
        <f t="shared" si="0"/>
        <v>74.142857142857139</v>
      </c>
      <c r="P43" s="15">
        <f t="shared" si="1"/>
        <v>100</v>
      </c>
    </row>
    <row r="44" spans="2:32" ht="23.1" customHeight="1" x14ac:dyDescent="0.25">
      <c r="B44" s="24" t="s">
        <v>71</v>
      </c>
      <c r="C44" s="48">
        <f>AVERAGE('23.09 Sonde-Namugongo'!C44,'24.09 Sonde-Namugongo'!C44,'25.09 Sonde-Namugongo'!C44,'29.09 Sonde-Namugongo'!C44,'26.09.19 Sonde-Namugongo-24h'!C44,'28.09 Sonde-Namugongo-24h'!C44,'27.09.19 Sonde-Namugongo'!C44)</f>
        <v>30.857142857142858</v>
      </c>
      <c r="D44" s="48">
        <f>AVERAGE('23.09 Sonde-Namugongo'!D44,'24.09 Sonde-Namugongo'!D44,'25.09 Sonde-Namugongo'!D44,'29.09 Sonde-Namugongo'!D44,'26.09.19 Sonde-Namugongo-24h'!D44,'28.09 Sonde-Namugongo-24h'!D44,'27.09.19 Sonde-Namugongo'!D44)</f>
        <v>17.571428571428573</v>
      </c>
      <c r="E44" s="48">
        <f>AVERAGE('23.09 Sonde-Namugongo'!E44,'24.09 Sonde-Namugongo'!E44,'25.09 Sonde-Namugongo'!E44,'29.09 Sonde-Namugongo'!E44,'26.09.19 Sonde-Namugongo-24h'!E44,'28.09 Sonde-Namugongo-24h'!E44,'27.09.19 Sonde-Namugongo'!E44)</f>
        <v>8.2857142857142865</v>
      </c>
      <c r="F44" s="48">
        <f>AVERAGE('23.09 Sonde-Namugongo'!F44,'24.09 Sonde-Namugongo'!F44,'25.09 Sonde-Namugongo'!F44,'29.09 Sonde-Namugongo'!F44,'26.09.19 Sonde-Namugongo-24h'!F44,'28.09 Sonde-Namugongo-24h'!F44,'27.09.19 Sonde-Namugongo'!F44)</f>
        <v>12</v>
      </c>
      <c r="G44" s="48">
        <f>AVERAGE('23.09 Sonde-Namugongo'!G44,'24.09 Sonde-Namugongo'!G44,'25.09 Sonde-Namugongo'!G44,'29.09 Sonde-Namugongo'!G44,'26.09.19 Sonde-Namugongo-24h'!G44,'28.09 Sonde-Namugongo-24h'!G44,'27.09.19 Sonde-Namugongo'!G44)</f>
        <v>0.14285714285714285</v>
      </c>
      <c r="H44" s="48">
        <f>AVERAGE('23.09 Sonde-Namugongo'!H44,'24.09 Sonde-Namugongo'!H44,'25.09 Sonde-Namugongo'!H44,'29.09 Sonde-Namugongo'!H44,'26.09.19 Sonde-Namugongo-24h'!H44,'28.09 Sonde-Namugongo-24h'!H44,'27.09.19 Sonde-Namugongo'!H44)</f>
        <v>0</v>
      </c>
      <c r="I44" s="48">
        <f>AVERAGE('23.09 Sonde-Namugongo'!I44,'24.09 Sonde-Namugongo'!I44,'25.09 Sonde-Namugongo'!I44,'29.09 Sonde-Namugongo'!I44,'26.09.19 Sonde-Namugongo-24h'!I44,'28.09 Sonde-Namugongo-24h'!I44,'27.09.19 Sonde-Namugongo'!I44)</f>
        <v>4</v>
      </c>
      <c r="J44" s="48">
        <f>AVERAGE('23.09 Sonde-Namugongo'!J44,'24.09 Sonde-Namugongo'!J44,'25.09 Sonde-Namugongo'!J44,'29.09 Sonde-Namugongo'!J44,'26.09.19 Sonde-Namugongo-24h'!J44,'28.09 Sonde-Namugongo-24h'!J44,'27.09.19 Sonde-Namugongo'!J44)</f>
        <v>2.4285714285714284</v>
      </c>
      <c r="K44" s="48">
        <f>AVERAGE('23.09 Sonde-Namugongo'!K44,'24.09 Sonde-Namugongo'!K44,'25.09 Sonde-Namugongo'!K44,'29.09 Sonde-Namugongo'!K44,'26.09.19 Sonde-Namugongo-24h'!K44,'28.09 Sonde-Namugongo-24h'!K44,'27.09.19 Sonde-Namugongo'!K44)</f>
        <v>1.5714285714285714</v>
      </c>
      <c r="L44" s="48">
        <f>AVERAGE('23.09 Sonde-Namugongo'!L44,'24.09 Sonde-Namugongo'!L44,'25.09 Sonde-Namugongo'!L44,'29.09 Sonde-Namugongo'!L44,'26.09.19 Sonde-Namugongo-24h'!L44,'28.09 Sonde-Namugongo-24h'!L44,'27.09.19 Sonde-Namugongo'!L44)</f>
        <v>0.2857142857142857</v>
      </c>
      <c r="M44" s="48">
        <f>AVERAGE('23.09 Sonde-Namugongo'!M44,'24.09 Sonde-Namugongo'!M44,'25.09 Sonde-Namugongo'!M44,'29.09 Sonde-Namugongo'!M44,'26.09.19 Sonde-Namugongo-24h'!M44,'28.09 Sonde-Namugongo-24h'!M44,'27.09.19 Sonde-Namugongo'!M44)</f>
        <v>30</v>
      </c>
      <c r="N44" s="48">
        <f>AVERAGE('23.09 Sonde-Namugongo'!N44,'24.09 Sonde-Namugongo'!N44,'25.09 Sonde-Namugongo'!N44,'29.09 Sonde-Namugongo'!N44,'26.09.19 Sonde-Namugongo-24h'!N44,'28.09 Sonde-Namugongo-24h'!N44,'27.09.19 Sonde-Namugongo'!N44)</f>
        <v>0</v>
      </c>
      <c r="O44" s="15">
        <f t="shared" si="0"/>
        <v>77.142857142857153</v>
      </c>
      <c r="P44" s="15">
        <f t="shared" si="1"/>
        <v>107.14285714285715</v>
      </c>
    </row>
    <row r="45" spans="2:32" ht="23.1" customHeight="1" x14ac:dyDescent="0.25">
      <c r="B45" s="22" t="s">
        <v>72</v>
      </c>
      <c r="C45" s="48">
        <f>AVERAGE('23.09 Sonde-Namugongo'!C45,'24.09 Sonde-Namugongo'!C45,'25.09 Sonde-Namugongo'!C45,'29.09 Sonde-Namugongo'!C45,'26.09.19 Sonde-Namugongo-24h'!C45,'28.09 Sonde-Namugongo-24h'!C45,'27.09.19 Sonde-Namugongo'!C45)</f>
        <v>32.714285714285715</v>
      </c>
      <c r="D45" s="48">
        <f>AVERAGE('23.09 Sonde-Namugongo'!D45,'24.09 Sonde-Namugongo'!D45,'25.09 Sonde-Namugongo'!D45,'29.09 Sonde-Namugongo'!D45,'26.09.19 Sonde-Namugongo-24h'!D45,'28.09 Sonde-Namugongo-24h'!D45,'27.09.19 Sonde-Namugongo'!D45)</f>
        <v>21.285714285714285</v>
      </c>
      <c r="E45" s="48">
        <f>AVERAGE('23.09 Sonde-Namugongo'!E45,'24.09 Sonde-Namugongo'!E45,'25.09 Sonde-Namugongo'!E45,'29.09 Sonde-Namugongo'!E45,'26.09.19 Sonde-Namugongo-24h'!E45,'28.09 Sonde-Namugongo-24h'!E45,'27.09.19 Sonde-Namugongo'!E45)</f>
        <v>5.4285714285714288</v>
      </c>
      <c r="F45" s="48">
        <f>AVERAGE('23.09 Sonde-Namugongo'!F45,'24.09 Sonde-Namugongo'!F45,'25.09 Sonde-Namugongo'!F45,'29.09 Sonde-Namugongo'!F45,'26.09.19 Sonde-Namugongo-24h'!F45,'28.09 Sonde-Namugongo-24h'!F45,'27.09.19 Sonde-Namugongo'!F45)</f>
        <v>11</v>
      </c>
      <c r="G45" s="48">
        <f>AVERAGE('23.09 Sonde-Namugongo'!G45,'24.09 Sonde-Namugongo'!G45,'25.09 Sonde-Namugongo'!G45,'29.09 Sonde-Namugongo'!G45,'26.09.19 Sonde-Namugongo-24h'!G45,'28.09 Sonde-Namugongo-24h'!G45,'27.09.19 Sonde-Namugongo'!G45)</f>
        <v>0.2857142857142857</v>
      </c>
      <c r="H45" s="48">
        <f>AVERAGE('23.09 Sonde-Namugongo'!H45,'24.09 Sonde-Namugongo'!H45,'25.09 Sonde-Namugongo'!H45,'29.09 Sonde-Namugongo'!H45,'26.09.19 Sonde-Namugongo-24h'!H45,'28.09 Sonde-Namugongo-24h'!H45,'27.09.19 Sonde-Namugongo'!H45)</f>
        <v>0.2857142857142857</v>
      </c>
      <c r="I45" s="48">
        <f>AVERAGE('23.09 Sonde-Namugongo'!I45,'24.09 Sonde-Namugongo'!I45,'25.09 Sonde-Namugongo'!I45,'29.09 Sonde-Namugongo'!I45,'26.09.19 Sonde-Namugongo-24h'!I45,'28.09 Sonde-Namugongo-24h'!I45,'27.09.19 Sonde-Namugongo'!I45)</f>
        <v>5.8571428571428568</v>
      </c>
      <c r="J45" s="48">
        <f>AVERAGE('23.09 Sonde-Namugongo'!J45,'24.09 Sonde-Namugongo'!J45,'25.09 Sonde-Namugongo'!J45,'29.09 Sonde-Namugongo'!J45,'26.09.19 Sonde-Namugongo-24h'!J45,'28.09 Sonde-Namugongo-24h'!J45,'27.09.19 Sonde-Namugongo'!J45)</f>
        <v>2.8571428571428572</v>
      </c>
      <c r="K45" s="48">
        <f>AVERAGE('23.09 Sonde-Namugongo'!K45,'24.09 Sonde-Namugongo'!K45,'25.09 Sonde-Namugongo'!K45,'29.09 Sonde-Namugongo'!K45,'26.09.19 Sonde-Namugongo-24h'!K45,'28.09 Sonde-Namugongo-24h'!K45,'27.09.19 Sonde-Namugongo'!K45)</f>
        <v>2.1428571428571428</v>
      </c>
      <c r="L45" s="48">
        <f>AVERAGE('23.09 Sonde-Namugongo'!L45,'24.09 Sonde-Namugongo'!L45,'25.09 Sonde-Namugongo'!L45,'29.09 Sonde-Namugongo'!L45,'26.09.19 Sonde-Namugongo-24h'!L45,'28.09 Sonde-Namugongo-24h'!L45,'27.09.19 Sonde-Namugongo'!L45)</f>
        <v>0.8571428571428571</v>
      </c>
      <c r="M45" s="48">
        <f>AVERAGE('23.09 Sonde-Namugongo'!M45,'24.09 Sonde-Namugongo'!M45,'25.09 Sonde-Namugongo'!M45,'29.09 Sonde-Namugongo'!M45,'26.09.19 Sonde-Namugongo-24h'!M45,'28.09 Sonde-Namugongo-24h'!M45,'27.09.19 Sonde-Namugongo'!M45)</f>
        <v>30.285714285714285</v>
      </c>
      <c r="N45" s="48">
        <f>AVERAGE('23.09 Sonde-Namugongo'!N45,'24.09 Sonde-Namugongo'!N45,'25.09 Sonde-Namugongo'!N45,'29.09 Sonde-Namugongo'!N45,'26.09.19 Sonde-Namugongo-24h'!N45,'28.09 Sonde-Namugongo-24h'!N45,'27.09.19 Sonde-Namugongo'!N45)</f>
        <v>0</v>
      </c>
      <c r="O45" s="15">
        <f t="shared" si="0"/>
        <v>82.714285714285737</v>
      </c>
      <c r="P45" s="15">
        <f t="shared" si="1"/>
        <v>113.00000000000003</v>
      </c>
    </row>
    <row r="46" spans="2:32" ht="23.1" customHeight="1" x14ac:dyDescent="0.25">
      <c r="B46" s="23" t="s">
        <v>73</v>
      </c>
      <c r="C46" s="48">
        <f>AVERAGE('23.09 Sonde-Namugongo'!C46,'24.09 Sonde-Namugongo'!C46,'25.09 Sonde-Namugongo'!C46,'29.09 Sonde-Namugongo'!C46,'26.09.19 Sonde-Namugongo-24h'!C46,'28.09 Sonde-Namugongo-24h'!C46,'27.09.19 Sonde-Namugongo'!C46)</f>
        <v>34.142857142857146</v>
      </c>
      <c r="D46" s="48">
        <f>AVERAGE('23.09 Sonde-Namugongo'!D46,'24.09 Sonde-Namugongo'!D46,'25.09 Sonde-Namugongo'!D46,'29.09 Sonde-Namugongo'!D46,'26.09.19 Sonde-Namugongo-24h'!D46,'28.09 Sonde-Namugongo-24h'!D46,'27.09.19 Sonde-Namugongo'!D46)</f>
        <v>20.285714285714285</v>
      </c>
      <c r="E46" s="48">
        <f>AVERAGE('23.09 Sonde-Namugongo'!E46,'24.09 Sonde-Namugongo'!E46,'25.09 Sonde-Namugongo'!E46,'29.09 Sonde-Namugongo'!E46,'26.09.19 Sonde-Namugongo-24h'!E46,'28.09 Sonde-Namugongo-24h'!E46,'27.09.19 Sonde-Namugongo'!E46)</f>
        <v>7.4285714285714288</v>
      </c>
      <c r="F46" s="48">
        <f>AVERAGE('23.09 Sonde-Namugongo'!F46,'24.09 Sonde-Namugongo'!F46,'25.09 Sonde-Namugongo'!F46,'29.09 Sonde-Namugongo'!F46,'26.09.19 Sonde-Namugongo-24h'!F46,'28.09 Sonde-Namugongo-24h'!F46,'27.09.19 Sonde-Namugongo'!F46)</f>
        <v>10</v>
      </c>
      <c r="G46" s="48">
        <f>AVERAGE('23.09 Sonde-Namugongo'!G46,'24.09 Sonde-Namugongo'!G46,'25.09 Sonde-Namugongo'!G46,'29.09 Sonde-Namugongo'!G46,'26.09.19 Sonde-Namugongo-24h'!G46,'28.09 Sonde-Namugongo-24h'!G46,'27.09.19 Sonde-Namugongo'!G46)</f>
        <v>0.14285714285714285</v>
      </c>
      <c r="H46" s="48">
        <f>AVERAGE('23.09 Sonde-Namugongo'!H46,'24.09 Sonde-Namugongo'!H46,'25.09 Sonde-Namugongo'!H46,'29.09 Sonde-Namugongo'!H46,'26.09.19 Sonde-Namugongo-24h'!H46,'28.09 Sonde-Namugongo-24h'!H46,'27.09.19 Sonde-Namugongo'!H46)</f>
        <v>0</v>
      </c>
      <c r="I46" s="48">
        <f>AVERAGE('23.09 Sonde-Namugongo'!I46,'24.09 Sonde-Namugongo'!I46,'25.09 Sonde-Namugongo'!I46,'29.09 Sonde-Namugongo'!I46,'26.09.19 Sonde-Namugongo-24h'!I46,'28.09 Sonde-Namugongo-24h'!I46,'27.09.19 Sonde-Namugongo'!I46)</f>
        <v>6</v>
      </c>
      <c r="J46" s="48">
        <f>AVERAGE('23.09 Sonde-Namugongo'!J46,'24.09 Sonde-Namugongo'!J46,'25.09 Sonde-Namugongo'!J46,'29.09 Sonde-Namugongo'!J46,'26.09.19 Sonde-Namugongo-24h'!J46,'28.09 Sonde-Namugongo-24h'!J46,'27.09.19 Sonde-Namugongo'!J46)</f>
        <v>3.1428571428571428</v>
      </c>
      <c r="K46" s="48">
        <f>AVERAGE('23.09 Sonde-Namugongo'!K46,'24.09 Sonde-Namugongo'!K46,'25.09 Sonde-Namugongo'!K46,'29.09 Sonde-Namugongo'!K46,'26.09.19 Sonde-Namugongo-24h'!K46,'28.09 Sonde-Namugongo-24h'!K46,'27.09.19 Sonde-Namugongo'!K46)</f>
        <v>1.8571428571428572</v>
      </c>
      <c r="L46" s="48">
        <f>AVERAGE('23.09 Sonde-Namugongo'!L46,'24.09 Sonde-Namugongo'!L46,'25.09 Sonde-Namugongo'!L46,'29.09 Sonde-Namugongo'!L46,'26.09.19 Sonde-Namugongo-24h'!L46,'28.09 Sonde-Namugongo-24h'!L46,'27.09.19 Sonde-Namugongo'!L46)</f>
        <v>0.42857142857142855</v>
      </c>
      <c r="M46" s="48">
        <f>AVERAGE('23.09 Sonde-Namugongo'!M46,'24.09 Sonde-Namugongo'!M46,'25.09 Sonde-Namugongo'!M46,'29.09 Sonde-Namugongo'!M46,'26.09.19 Sonde-Namugongo-24h'!M46,'28.09 Sonde-Namugongo-24h'!M46,'27.09.19 Sonde-Namugongo'!M46)</f>
        <v>30.428571428571427</v>
      </c>
      <c r="N46" s="48">
        <f>AVERAGE('23.09 Sonde-Namugongo'!N46,'24.09 Sonde-Namugongo'!N46,'25.09 Sonde-Namugongo'!N46,'29.09 Sonde-Namugongo'!N46,'26.09.19 Sonde-Namugongo-24h'!N46,'28.09 Sonde-Namugongo-24h'!N46,'27.09.19 Sonde-Namugongo'!N46)</f>
        <v>0</v>
      </c>
      <c r="O46" s="15">
        <f t="shared" si="0"/>
        <v>83.428571428571431</v>
      </c>
      <c r="P46" s="15">
        <f t="shared" si="1"/>
        <v>113.85714285714286</v>
      </c>
    </row>
    <row r="47" spans="2:32" ht="23.1" customHeight="1" x14ac:dyDescent="0.25">
      <c r="B47" s="23" t="s">
        <v>74</v>
      </c>
      <c r="C47" s="48">
        <f>AVERAGE('23.09 Sonde-Namugongo'!C47,'24.09 Sonde-Namugongo'!C47,'25.09 Sonde-Namugongo'!C47,'29.09 Sonde-Namugongo'!C47,'26.09.19 Sonde-Namugongo-24h'!C47,'28.09 Sonde-Namugongo-24h'!C47,'27.09.19 Sonde-Namugongo'!C47)</f>
        <v>29.714285714285715</v>
      </c>
      <c r="D47" s="48">
        <f>AVERAGE('23.09 Sonde-Namugongo'!D47,'24.09 Sonde-Namugongo'!D47,'25.09 Sonde-Namugongo'!D47,'29.09 Sonde-Namugongo'!D47,'26.09.19 Sonde-Namugongo-24h'!D47,'28.09 Sonde-Namugongo-24h'!D47,'27.09.19 Sonde-Namugongo'!D47)</f>
        <v>21.857142857142858</v>
      </c>
      <c r="E47" s="48">
        <f>AVERAGE('23.09 Sonde-Namugongo'!E47,'24.09 Sonde-Namugongo'!E47,'25.09 Sonde-Namugongo'!E47,'29.09 Sonde-Namugongo'!E47,'26.09.19 Sonde-Namugongo-24h'!E47,'28.09 Sonde-Namugongo-24h'!E47,'27.09.19 Sonde-Namugongo'!E47)</f>
        <v>8.5714285714285712</v>
      </c>
      <c r="F47" s="48">
        <f>AVERAGE('23.09 Sonde-Namugongo'!F47,'24.09 Sonde-Namugongo'!F47,'25.09 Sonde-Namugongo'!F47,'29.09 Sonde-Namugongo'!F47,'26.09.19 Sonde-Namugongo-24h'!F47,'28.09 Sonde-Namugongo-24h'!F47,'27.09.19 Sonde-Namugongo'!F47)</f>
        <v>10.714285714285714</v>
      </c>
      <c r="G47" s="48">
        <f>AVERAGE('23.09 Sonde-Namugongo'!G47,'24.09 Sonde-Namugongo'!G47,'25.09 Sonde-Namugongo'!G47,'29.09 Sonde-Namugongo'!G47,'26.09.19 Sonde-Namugongo-24h'!G47,'28.09 Sonde-Namugongo-24h'!G47,'27.09.19 Sonde-Namugongo'!G47)</f>
        <v>1</v>
      </c>
      <c r="H47" s="48">
        <f>AVERAGE('23.09 Sonde-Namugongo'!H47,'24.09 Sonde-Namugongo'!H47,'25.09 Sonde-Namugongo'!H47,'29.09 Sonde-Namugongo'!H47,'26.09.19 Sonde-Namugongo-24h'!H47,'28.09 Sonde-Namugongo-24h'!H47,'27.09.19 Sonde-Namugongo'!H47)</f>
        <v>0</v>
      </c>
      <c r="I47" s="48">
        <f>AVERAGE('23.09 Sonde-Namugongo'!I47,'24.09 Sonde-Namugongo'!I47,'25.09 Sonde-Namugongo'!I47,'29.09 Sonde-Namugongo'!I47,'26.09.19 Sonde-Namugongo-24h'!I47,'28.09 Sonde-Namugongo-24h'!I47,'27.09.19 Sonde-Namugongo'!I47)</f>
        <v>5.4285714285714288</v>
      </c>
      <c r="J47" s="48">
        <f>AVERAGE('23.09 Sonde-Namugongo'!J47,'24.09 Sonde-Namugongo'!J47,'25.09 Sonde-Namugongo'!J47,'29.09 Sonde-Namugongo'!J47,'26.09.19 Sonde-Namugongo-24h'!J47,'28.09 Sonde-Namugongo-24h'!J47,'27.09.19 Sonde-Namugongo'!J47)</f>
        <v>2</v>
      </c>
      <c r="K47" s="48">
        <f>AVERAGE('23.09 Sonde-Namugongo'!K47,'24.09 Sonde-Namugongo'!K47,'25.09 Sonde-Namugongo'!K47,'29.09 Sonde-Namugongo'!K47,'26.09.19 Sonde-Namugongo-24h'!K47,'28.09 Sonde-Namugongo-24h'!K47,'27.09.19 Sonde-Namugongo'!K47)</f>
        <v>0.42857142857142855</v>
      </c>
      <c r="L47" s="48">
        <f>AVERAGE('23.09 Sonde-Namugongo'!L47,'24.09 Sonde-Namugongo'!L47,'25.09 Sonde-Namugongo'!L47,'29.09 Sonde-Namugongo'!L47,'26.09.19 Sonde-Namugongo-24h'!L47,'28.09 Sonde-Namugongo-24h'!L47,'27.09.19 Sonde-Namugongo'!L47)</f>
        <v>0.14285714285714285</v>
      </c>
      <c r="M47" s="48">
        <f>AVERAGE('23.09 Sonde-Namugongo'!M47,'24.09 Sonde-Namugongo'!M47,'25.09 Sonde-Namugongo'!M47,'29.09 Sonde-Namugongo'!M47,'26.09.19 Sonde-Namugongo-24h'!M47,'28.09 Sonde-Namugongo-24h'!M47,'27.09.19 Sonde-Namugongo'!M47)</f>
        <v>37.142857142857146</v>
      </c>
      <c r="N47" s="48">
        <f>AVERAGE('23.09 Sonde-Namugongo'!N47,'24.09 Sonde-Namugongo'!N47,'25.09 Sonde-Namugongo'!N47,'29.09 Sonde-Namugongo'!N47,'26.09.19 Sonde-Namugongo-24h'!N47,'28.09 Sonde-Namugongo-24h'!N47,'27.09.19 Sonde-Namugongo'!N47)</f>
        <v>0</v>
      </c>
      <c r="O47" s="15">
        <f t="shared" si="0"/>
        <v>79.857142857142847</v>
      </c>
      <c r="P47" s="15">
        <f t="shared" si="1"/>
        <v>117</v>
      </c>
    </row>
    <row r="48" spans="2:32" ht="23.1" customHeight="1" x14ac:dyDescent="0.25">
      <c r="B48" s="23" t="s">
        <v>75</v>
      </c>
      <c r="C48" s="48">
        <f>AVERAGE('23.09 Sonde-Namugongo'!C48,'24.09 Sonde-Namugongo'!C48,'25.09 Sonde-Namugongo'!C48,'29.09 Sonde-Namugongo'!C48,'26.09.19 Sonde-Namugongo-24h'!C48,'28.09 Sonde-Namugongo-24h'!C48,'27.09.19 Sonde-Namugongo'!C48)</f>
        <v>33.857142857142854</v>
      </c>
      <c r="D48" s="48">
        <f>AVERAGE('23.09 Sonde-Namugongo'!D48,'24.09 Sonde-Namugongo'!D48,'25.09 Sonde-Namugongo'!D48,'29.09 Sonde-Namugongo'!D48,'26.09.19 Sonde-Namugongo-24h'!D48,'28.09 Sonde-Namugongo-24h'!D48,'27.09.19 Sonde-Namugongo'!D48)</f>
        <v>27.571428571428573</v>
      </c>
      <c r="E48" s="48">
        <f>AVERAGE('23.09 Sonde-Namugongo'!E48,'24.09 Sonde-Namugongo'!E48,'25.09 Sonde-Namugongo'!E48,'29.09 Sonde-Namugongo'!E48,'26.09.19 Sonde-Namugongo-24h'!E48,'28.09 Sonde-Namugongo-24h'!E48,'27.09.19 Sonde-Namugongo'!E48)</f>
        <v>12.571428571428571</v>
      </c>
      <c r="F48" s="48">
        <f>AVERAGE('23.09 Sonde-Namugongo'!F48,'24.09 Sonde-Namugongo'!F48,'25.09 Sonde-Namugongo'!F48,'29.09 Sonde-Namugongo'!F48,'26.09.19 Sonde-Namugongo-24h'!F48,'28.09 Sonde-Namugongo-24h'!F48,'27.09.19 Sonde-Namugongo'!F48)</f>
        <v>13.571428571428571</v>
      </c>
      <c r="G48" s="48">
        <f>AVERAGE('23.09 Sonde-Namugongo'!G48,'24.09 Sonde-Namugongo'!G48,'25.09 Sonde-Namugongo'!G48,'29.09 Sonde-Namugongo'!G48,'26.09.19 Sonde-Namugongo-24h'!G48,'28.09 Sonde-Namugongo-24h'!G48,'27.09.19 Sonde-Namugongo'!G48)</f>
        <v>0.2857142857142857</v>
      </c>
      <c r="H48" s="48">
        <f>AVERAGE('23.09 Sonde-Namugongo'!H48,'24.09 Sonde-Namugongo'!H48,'25.09 Sonde-Namugongo'!H48,'29.09 Sonde-Namugongo'!H48,'26.09.19 Sonde-Namugongo-24h'!H48,'28.09 Sonde-Namugongo-24h'!H48,'27.09.19 Sonde-Namugongo'!H48)</f>
        <v>0</v>
      </c>
      <c r="I48" s="48">
        <f>AVERAGE('23.09 Sonde-Namugongo'!I48,'24.09 Sonde-Namugongo'!I48,'25.09 Sonde-Namugongo'!I48,'29.09 Sonde-Namugongo'!I48,'26.09.19 Sonde-Namugongo-24h'!I48,'28.09 Sonde-Namugongo-24h'!I48,'27.09.19 Sonde-Namugongo'!I48)</f>
        <v>7</v>
      </c>
      <c r="J48" s="48">
        <f>AVERAGE('23.09 Sonde-Namugongo'!J48,'24.09 Sonde-Namugongo'!J48,'25.09 Sonde-Namugongo'!J48,'29.09 Sonde-Namugongo'!J48,'26.09.19 Sonde-Namugongo-24h'!J48,'28.09 Sonde-Namugongo-24h'!J48,'27.09.19 Sonde-Namugongo'!J48)</f>
        <v>2</v>
      </c>
      <c r="K48" s="48">
        <f>AVERAGE('23.09 Sonde-Namugongo'!K48,'24.09 Sonde-Namugongo'!K48,'25.09 Sonde-Namugongo'!K48,'29.09 Sonde-Namugongo'!K48,'26.09.19 Sonde-Namugongo-24h'!K48,'28.09 Sonde-Namugongo-24h'!K48,'27.09.19 Sonde-Namugongo'!K48)</f>
        <v>0.8571428571428571</v>
      </c>
      <c r="L48" s="48">
        <f>AVERAGE('23.09 Sonde-Namugongo'!L48,'24.09 Sonde-Namugongo'!L48,'25.09 Sonde-Namugongo'!L48,'29.09 Sonde-Namugongo'!L48,'26.09.19 Sonde-Namugongo-24h'!L48,'28.09 Sonde-Namugongo-24h'!L48,'27.09.19 Sonde-Namugongo'!L48)</f>
        <v>0.5714285714285714</v>
      </c>
      <c r="M48" s="48">
        <f>AVERAGE('23.09 Sonde-Namugongo'!M48,'24.09 Sonde-Namugongo'!M48,'25.09 Sonde-Namugongo'!M48,'29.09 Sonde-Namugongo'!M48,'26.09.19 Sonde-Namugongo-24h'!M48,'28.09 Sonde-Namugongo-24h'!M48,'27.09.19 Sonde-Namugongo'!M48)</f>
        <v>32.142857142857146</v>
      </c>
      <c r="N48" s="48">
        <f>AVERAGE('23.09 Sonde-Namugongo'!N48,'24.09 Sonde-Namugongo'!N48,'25.09 Sonde-Namugongo'!N48,'29.09 Sonde-Namugongo'!N48,'26.09.19 Sonde-Namugongo-24h'!N48,'28.09 Sonde-Namugongo-24h'!N48,'27.09.19 Sonde-Namugongo'!N48)</f>
        <v>0</v>
      </c>
      <c r="O48" s="15">
        <f t="shared" si="0"/>
        <v>98.285714285714292</v>
      </c>
      <c r="P48" s="15">
        <f t="shared" si="1"/>
        <v>130.42857142857144</v>
      </c>
    </row>
    <row r="49" spans="2:20" ht="23.1" customHeight="1" x14ac:dyDescent="0.25">
      <c r="B49" s="22" t="s">
        <v>76</v>
      </c>
      <c r="C49" s="48">
        <f>AVERAGE('23.09 Sonde-Namugongo'!C49,'24.09 Sonde-Namugongo'!C49,'25.09 Sonde-Namugongo'!C49,'29.09 Sonde-Namugongo'!C49,'26.09.19 Sonde-Namugongo-24h'!C49,'28.09 Sonde-Namugongo-24h'!C49,'27.09.19 Sonde-Namugongo'!C49)</f>
        <v>34</v>
      </c>
      <c r="D49" s="48">
        <f>AVERAGE('23.09 Sonde-Namugongo'!D49,'24.09 Sonde-Namugongo'!D49,'25.09 Sonde-Namugongo'!D49,'29.09 Sonde-Namugongo'!D49,'26.09.19 Sonde-Namugongo-24h'!D49,'28.09 Sonde-Namugongo-24h'!D49,'27.09.19 Sonde-Namugongo'!D49)</f>
        <v>24.142857142857142</v>
      </c>
      <c r="E49" s="48">
        <f>AVERAGE('23.09 Sonde-Namugongo'!E49,'24.09 Sonde-Namugongo'!E49,'25.09 Sonde-Namugongo'!E49,'29.09 Sonde-Namugongo'!E49,'26.09.19 Sonde-Namugongo-24h'!E49,'28.09 Sonde-Namugongo-24h'!E49,'27.09.19 Sonde-Namugongo'!E49)</f>
        <v>8.4285714285714288</v>
      </c>
      <c r="F49" s="48">
        <f>AVERAGE('23.09 Sonde-Namugongo'!F49,'24.09 Sonde-Namugongo'!F49,'25.09 Sonde-Namugongo'!F49,'29.09 Sonde-Namugongo'!F49,'26.09.19 Sonde-Namugongo-24h'!F49,'28.09 Sonde-Namugongo-24h'!F49,'27.09.19 Sonde-Namugongo'!F49)</f>
        <v>10</v>
      </c>
      <c r="G49" s="48">
        <f>AVERAGE('23.09 Sonde-Namugongo'!G49,'24.09 Sonde-Namugongo'!G49,'25.09 Sonde-Namugongo'!G49,'29.09 Sonde-Namugongo'!G49,'26.09.19 Sonde-Namugongo-24h'!G49,'28.09 Sonde-Namugongo-24h'!G49,'27.09.19 Sonde-Namugongo'!G49)</f>
        <v>1.7142857142857142</v>
      </c>
      <c r="H49" s="48">
        <f>AVERAGE('23.09 Sonde-Namugongo'!H49,'24.09 Sonde-Namugongo'!H49,'25.09 Sonde-Namugongo'!H49,'29.09 Sonde-Namugongo'!H49,'26.09.19 Sonde-Namugongo-24h'!H49,'28.09 Sonde-Namugongo-24h'!H49,'27.09.19 Sonde-Namugongo'!H49)</f>
        <v>0.14285714285714285</v>
      </c>
      <c r="I49" s="48">
        <f>AVERAGE('23.09 Sonde-Namugongo'!I49,'24.09 Sonde-Namugongo'!I49,'25.09 Sonde-Namugongo'!I49,'29.09 Sonde-Namugongo'!I49,'26.09.19 Sonde-Namugongo-24h'!I49,'28.09 Sonde-Namugongo-24h'!I49,'27.09.19 Sonde-Namugongo'!I49)</f>
        <v>5.4285714285714288</v>
      </c>
      <c r="J49" s="48">
        <f>AVERAGE('23.09 Sonde-Namugongo'!J49,'24.09 Sonde-Namugongo'!J49,'25.09 Sonde-Namugongo'!J49,'29.09 Sonde-Namugongo'!J49,'26.09.19 Sonde-Namugongo-24h'!J49,'28.09 Sonde-Namugongo-24h'!J49,'27.09.19 Sonde-Namugongo'!J49)</f>
        <v>2</v>
      </c>
      <c r="K49" s="48">
        <f>AVERAGE('23.09 Sonde-Namugongo'!K49,'24.09 Sonde-Namugongo'!K49,'25.09 Sonde-Namugongo'!K49,'29.09 Sonde-Namugongo'!K49,'26.09.19 Sonde-Namugongo-24h'!K49,'28.09 Sonde-Namugongo-24h'!K49,'27.09.19 Sonde-Namugongo'!K49)</f>
        <v>1.1428571428571428</v>
      </c>
      <c r="L49" s="48">
        <f>AVERAGE('23.09 Sonde-Namugongo'!L49,'24.09 Sonde-Namugongo'!L49,'25.09 Sonde-Namugongo'!L49,'29.09 Sonde-Namugongo'!L49,'26.09.19 Sonde-Namugongo-24h'!L49,'28.09 Sonde-Namugongo-24h'!L49,'27.09.19 Sonde-Namugongo'!L49)</f>
        <v>0.8571428571428571</v>
      </c>
      <c r="M49" s="48">
        <f>AVERAGE('23.09 Sonde-Namugongo'!M49,'24.09 Sonde-Namugongo'!M49,'25.09 Sonde-Namugongo'!M49,'29.09 Sonde-Namugongo'!M49,'26.09.19 Sonde-Namugongo-24h'!M49,'28.09 Sonde-Namugongo-24h'!M49,'27.09.19 Sonde-Namugongo'!M49)</f>
        <v>36.285714285714285</v>
      </c>
      <c r="N49" s="48">
        <f>AVERAGE('23.09 Sonde-Namugongo'!N49,'24.09 Sonde-Namugongo'!N49,'25.09 Sonde-Namugongo'!N49,'29.09 Sonde-Namugongo'!N49,'26.09.19 Sonde-Namugongo-24h'!N49,'28.09 Sonde-Namugongo-24h'!N49,'27.09.19 Sonde-Namugongo'!N49)</f>
        <v>0</v>
      </c>
      <c r="O49" s="15">
        <f t="shared" si="0"/>
        <v>87.857142857142847</v>
      </c>
      <c r="P49" s="15">
        <f t="shared" si="1"/>
        <v>124.14285714285714</v>
      </c>
    </row>
    <row r="50" spans="2:20" ht="23.1" customHeight="1" x14ac:dyDescent="0.25">
      <c r="B50" s="23" t="s">
        <v>77</v>
      </c>
      <c r="C50" s="48">
        <f>AVERAGE('23.09 Sonde-Namugongo'!C50,'24.09 Sonde-Namugongo'!C50,'25.09 Sonde-Namugongo'!C50,'29.09 Sonde-Namugongo'!C50,'26.09.19 Sonde-Namugongo-24h'!C50,'28.09 Sonde-Namugongo-24h'!C50,'27.09.19 Sonde-Namugongo'!C50)</f>
        <v>37</v>
      </c>
      <c r="D50" s="48">
        <f>AVERAGE('23.09 Sonde-Namugongo'!D50,'24.09 Sonde-Namugongo'!D50,'25.09 Sonde-Namugongo'!D50,'29.09 Sonde-Namugongo'!D50,'26.09.19 Sonde-Namugongo-24h'!D50,'28.09 Sonde-Namugongo-24h'!D50,'27.09.19 Sonde-Namugongo'!D50)</f>
        <v>19.285714285714285</v>
      </c>
      <c r="E50" s="48">
        <f>AVERAGE('23.09 Sonde-Namugongo'!E50,'24.09 Sonde-Namugongo'!E50,'25.09 Sonde-Namugongo'!E50,'29.09 Sonde-Namugongo'!E50,'26.09.19 Sonde-Namugongo-24h'!E50,'28.09 Sonde-Namugongo-24h'!E50,'27.09.19 Sonde-Namugongo'!E50)</f>
        <v>6.1428571428571432</v>
      </c>
      <c r="F50" s="48">
        <f>AVERAGE('23.09 Sonde-Namugongo'!F50,'24.09 Sonde-Namugongo'!F50,'25.09 Sonde-Namugongo'!F50,'29.09 Sonde-Namugongo'!F50,'26.09.19 Sonde-Namugongo-24h'!F50,'28.09 Sonde-Namugongo-24h'!F50,'27.09.19 Sonde-Namugongo'!F50)</f>
        <v>10.428571428571429</v>
      </c>
      <c r="G50" s="48">
        <f>AVERAGE('23.09 Sonde-Namugongo'!G50,'24.09 Sonde-Namugongo'!G50,'25.09 Sonde-Namugongo'!G50,'29.09 Sonde-Namugongo'!G50,'26.09.19 Sonde-Namugongo-24h'!G50,'28.09 Sonde-Namugongo-24h'!G50,'27.09.19 Sonde-Namugongo'!G50)</f>
        <v>0.5714285714285714</v>
      </c>
      <c r="H50" s="48">
        <f>AVERAGE('23.09 Sonde-Namugongo'!H50,'24.09 Sonde-Namugongo'!H50,'25.09 Sonde-Namugongo'!H50,'29.09 Sonde-Namugongo'!H50,'26.09.19 Sonde-Namugongo-24h'!H50,'28.09 Sonde-Namugongo-24h'!H50,'27.09.19 Sonde-Namugongo'!H50)</f>
        <v>1.5714285714285714</v>
      </c>
      <c r="I50" s="48">
        <f>AVERAGE('23.09 Sonde-Namugongo'!I50,'24.09 Sonde-Namugongo'!I50,'25.09 Sonde-Namugongo'!I50,'29.09 Sonde-Namugongo'!I50,'26.09.19 Sonde-Namugongo-24h'!I50,'28.09 Sonde-Namugongo-24h'!I50,'27.09.19 Sonde-Namugongo'!I50)</f>
        <v>8.5714285714285712</v>
      </c>
      <c r="J50" s="48">
        <f>AVERAGE('23.09 Sonde-Namugongo'!J50,'24.09 Sonde-Namugongo'!J50,'25.09 Sonde-Namugongo'!J50,'29.09 Sonde-Namugongo'!J50,'26.09.19 Sonde-Namugongo-24h'!J50,'28.09 Sonde-Namugongo-24h'!J50,'27.09.19 Sonde-Namugongo'!J50)</f>
        <v>1.1428571428571428</v>
      </c>
      <c r="K50" s="48">
        <f>AVERAGE('23.09 Sonde-Namugongo'!K50,'24.09 Sonde-Namugongo'!K50,'25.09 Sonde-Namugongo'!K50,'29.09 Sonde-Namugongo'!K50,'26.09.19 Sonde-Namugongo-24h'!K50,'28.09 Sonde-Namugongo-24h'!K50,'27.09.19 Sonde-Namugongo'!K50)</f>
        <v>0.2857142857142857</v>
      </c>
      <c r="L50" s="48">
        <f>AVERAGE('23.09 Sonde-Namugongo'!L50,'24.09 Sonde-Namugongo'!L50,'25.09 Sonde-Namugongo'!L50,'29.09 Sonde-Namugongo'!L50,'26.09.19 Sonde-Namugongo-24h'!L50,'28.09 Sonde-Namugongo-24h'!L50,'27.09.19 Sonde-Namugongo'!L50)</f>
        <v>1.2857142857142858</v>
      </c>
      <c r="M50" s="48">
        <f>AVERAGE('23.09 Sonde-Namugongo'!M50,'24.09 Sonde-Namugongo'!M50,'25.09 Sonde-Namugongo'!M50,'29.09 Sonde-Namugongo'!M50,'26.09.19 Sonde-Namugongo-24h'!M50,'28.09 Sonde-Namugongo-24h'!M50,'27.09.19 Sonde-Namugongo'!M50)</f>
        <v>30.142857142857142</v>
      </c>
      <c r="N50" s="48">
        <f>AVERAGE('23.09 Sonde-Namugongo'!N50,'24.09 Sonde-Namugongo'!N50,'25.09 Sonde-Namugongo'!N50,'29.09 Sonde-Namugongo'!N50,'26.09.19 Sonde-Namugongo-24h'!N50,'28.09 Sonde-Namugongo-24h'!N50,'27.09.19 Sonde-Namugongo'!N50)</f>
        <v>0</v>
      </c>
      <c r="O50" s="15">
        <f t="shared" si="0"/>
        <v>86.285714285714292</v>
      </c>
      <c r="P50" s="15">
        <f t="shared" si="1"/>
        <v>116.42857142857143</v>
      </c>
      <c r="R50" s="8"/>
      <c r="T50"/>
    </row>
    <row r="51" spans="2:20" ht="23.1" customHeight="1" x14ac:dyDescent="0.25">
      <c r="B51" s="23" t="s">
        <v>78</v>
      </c>
      <c r="C51" s="48">
        <f>AVERAGE('23.09 Sonde-Namugongo'!C51,'24.09 Sonde-Namugongo'!C51,'25.09 Sonde-Namugongo'!C51,'29.09 Sonde-Namugongo'!C51,'26.09.19 Sonde-Namugongo-24h'!C51,'28.09 Sonde-Namugongo-24h'!C51,'27.09.19 Sonde-Namugongo'!C51)</f>
        <v>34.285714285714285</v>
      </c>
      <c r="D51" s="48">
        <f>AVERAGE('23.09 Sonde-Namugongo'!D51,'24.09 Sonde-Namugongo'!D51,'25.09 Sonde-Namugongo'!D51,'29.09 Sonde-Namugongo'!D51,'26.09.19 Sonde-Namugongo-24h'!D51,'28.09 Sonde-Namugongo-24h'!D51,'27.09.19 Sonde-Namugongo'!D51)</f>
        <v>18.714285714285715</v>
      </c>
      <c r="E51" s="48">
        <f>AVERAGE('23.09 Sonde-Namugongo'!E51,'24.09 Sonde-Namugongo'!E51,'25.09 Sonde-Namugongo'!E51,'29.09 Sonde-Namugongo'!E51,'26.09.19 Sonde-Namugongo-24h'!E51,'28.09 Sonde-Namugongo-24h'!E51,'27.09.19 Sonde-Namugongo'!E51)</f>
        <v>7</v>
      </c>
      <c r="F51" s="48">
        <f>AVERAGE('23.09 Sonde-Namugongo'!F51,'24.09 Sonde-Namugongo'!F51,'25.09 Sonde-Namugongo'!F51,'29.09 Sonde-Namugongo'!F51,'26.09.19 Sonde-Namugongo-24h'!F51,'28.09 Sonde-Namugongo-24h'!F51,'27.09.19 Sonde-Namugongo'!F51)</f>
        <v>12.142857142857142</v>
      </c>
      <c r="G51" s="48">
        <f>AVERAGE('23.09 Sonde-Namugongo'!G51,'24.09 Sonde-Namugongo'!G51,'25.09 Sonde-Namugongo'!G51,'29.09 Sonde-Namugongo'!G51,'26.09.19 Sonde-Namugongo-24h'!G51,'28.09 Sonde-Namugongo-24h'!G51,'27.09.19 Sonde-Namugongo'!G51)</f>
        <v>1.1428571428571428</v>
      </c>
      <c r="H51" s="48">
        <f>AVERAGE('23.09 Sonde-Namugongo'!H51,'24.09 Sonde-Namugongo'!H51,'25.09 Sonde-Namugongo'!H51,'29.09 Sonde-Namugongo'!H51,'26.09.19 Sonde-Namugongo-24h'!H51,'28.09 Sonde-Namugongo-24h'!H51,'27.09.19 Sonde-Namugongo'!H51)</f>
        <v>0</v>
      </c>
      <c r="I51" s="48">
        <f>AVERAGE('23.09 Sonde-Namugongo'!I51,'24.09 Sonde-Namugongo'!I51,'25.09 Sonde-Namugongo'!I51,'29.09 Sonde-Namugongo'!I51,'26.09.19 Sonde-Namugongo-24h'!I51,'28.09 Sonde-Namugongo-24h'!I51,'27.09.19 Sonde-Namugongo'!I51)</f>
        <v>8.5714285714285712</v>
      </c>
      <c r="J51" s="48">
        <f>AVERAGE('23.09 Sonde-Namugongo'!J51,'24.09 Sonde-Namugongo'!J51,'25.09 Sonde-Namugongo'!J51,'29.09 Sonde-Namugongo'!J51,'26.09.19 Sonde-Namugongo-24h'!J51,'28.09 Sonde-Namugongo-24h'!J51,'27.09.19 Sonde-Namugongo'!J51)</f>
        <v>2.5714285714285716</v>
      </c>
      <c r="K51" s="48">
        <f>AVERAGE('23.09 Sonde-Namugongo'!K51,'24.09 Sonde-Namugongo'!K51,'25.09 Sonde-Namugongo'!K51,'29.09 Sonde-Namugongo'!K51,'26.09.19 Sonde-Namugongo-24h'!K51,'28.09 Sonde-Namugongo-24h'!K51,'27.09.19 Sonde-Namugongo'!K51)</f>
        <v>1.2857142857142858</v>
      </c>
      <c r="L51" s="48">
        <f>AVERAGE('23.09 Sonde-Namugongo'!L51,'24.09 Sonde-Namugongo'!L51,'25.09 Sonde-Namugongo'!L51,'29.09 Sonde-Namugongo'!L51,'26.09.19 Sonde-Namugongo-24h'!L51,'28.09 Sonde-Namugongo-24h'!L51,'27.09.19 Sonde-Namugongo'!L51)</f>
        <v>0.14285714285714285</v>
      </c>
      <c r="M51" s="48">
        <f>AVERAGE('23.09 Sonde-Namugongo'!M51,'24.09 Sonde-Namugongo'!M51,'25.09 Sonde-Namugongo'!M51,'29.09 Sonde-Namugongo'!M51,'26.09.19 Sonde-Namugongo-24h'!M51,'28.09 Sonde-Namugongo-24h'!M51,'27.09.19 Sonde-Namugongo'!M51)</f>
        <v>34.428571428571431</v>
      </c>
      <c r="N51" s="48">
        <f>AVERAGE('23.09 Sonde-Namugongo'!N51,'24.09 Sonde-Namugongo'!N51,'25.09 Sonde-Namugongo'!N51,'29.09 Sonde-Namugongo'!N51,'26.09.19 Sonde-Namugongo-24h'!N51,'28.09 Sonde-Namugongo-24h'!N51,'27.09.19 Sonde-Namugongo'!N51)</f>
        <v>0</v>
      </c>
      <c r="O51" s="15">
        <f t="shared" si="0"/>
        <v>85.857142857142847</v>
      </c>
      <c r="P51" s="15">
        <f t="shared" si="1"/>
        <v>120.28571428571428</v>
      </c>
      <c r="R51" s="8"/>
      <c r="T51"/>
    </row>
    <row r="52" spans="2:20" ht="23.1" customHeight="1" x14ac:dyDescent="0.25">
      <c r="B52" s="23" t="s">
        <v>79</v>
      </c>
      <c r="C52" s="48">
        <f>AVERAGE('23.09 Sonde-Namugongo'!C52,'24.09 Sonde-Namugongo'!C52,'25.09 Sonde-Namugongo'!C52,'29.09 Sonde-Namugongo'!C52,'26.09.19 Sonde-Namugongo-24h'!C52,'28.09 Sonde-Namugongo-24h'!C52,'27.09.19 Sonde-Namugongo'!C52)</f>
        <v>45.714285714285715</v>
      </c>
      <c r="D52" s="48">
        <f>AVERAGE('23.09 Sonde-Namugongo'!D52,'24.09 Sonde-Namugongo'!D52,'25.09 Sonde-Namugongo'!D52,'29.09 Sonde-Namugongo'!D52,'26.09.19 Sonde-Namugongo-24h'!D52,'28.09 Sonde-Namugongo-24h'!D52,'27.09.19 Sonde-Namugongo'!D52)</f>
        <v>18.285714285714285</v>
      </c>
      <c r="E52" s="48">
        <f>AVERAGE('23.09 Sonde-Namugongo'!E52,'24.09 Sonde-Namugongo'!E52,'25.09 Sonde-Namugongo'!E52,'29.09 Sonde-Namugongo'!E52,'26.09.19 Sonde-Namugongo-24h'!E52,'28.09 Sonde-Namugongo-24h'!E52,'27.09.19 Sonde-Namugongo'!E52)</f>
        <v>8.1428571428571423</v>
      </c>
      <c r="F52" s="48">
        <f>AVERAGE('23.09 Sonde-Namugongo'!F52,'24.09 Sonde-Namugongo'!F52,'25.09 Sonde-Namugongo'!F52,'29.09 Sonde-Namugongo'!F52,'26.09.19 Sonde-Namugongo-24h'!F52,'28.09 Sonde-Namugongo-24h'!F52,'27.09.19 Sonde-Namugongo'!F52)</f>
        <v>12.142857142857142</v>
      </c>
      <c r="G52" s="48">
        <f>AVERAGE('23.09 Sonde-Namugongo'!G52,'24.09 Sonde-Namugongo'!G52,'25.09 Sonde-Namugongo'!G52,'29.09 Sonde-Namugongo'!G52,'26.09.19 Sonde-Namugongo-24h'!G52,'28.09 Sonde-Namugongo-24h'!G52,'27.09.19 Sonde-Namugongo'!G52)</f>
        <v>1.1428571428571428</v>
      </c>
      <c r="H52" s="48">
        <f>AVERAGE('23.09 Sonde-Namugongo'!H52,'24.09 Sonde-Namugongo'!H52,'25.09 Sonde-Namugongo'!H52,'29.09 Sonde-Namugongo'!H52,'26.09.19 Sonde-Namugongo-24h'!H52,'28.09 Sonde-Namugongo-24h'!H52,'27.09.19 Sonde-Namugongo'!H52)</f>
        <v>0</v>
      </c>
      <c r="I52" s="48">
        <f>AVERAGE('23.09 Sonde-Namugongo'!I52,'24.09 Sonde-Namugongo'!I52,'25.09 Sonde-Namugongo'!I52,'29.09 Sonde-Namugongo'!I52,'26.09.19 Sonde-Namugongo-24h'!I52,'28.09 Sonde-Namugongo-24h'!I52,'27.09.19 Sonde-Namugongo'!I52)</f>
        <v>7.4285714285714288</v>
      </c>
      <c r="J52" s="48">
        <f>AVERAGE('23.09 Sonde-Namugongo'!J52,'24.09 Sonde-Namugongo'!J52,'25.09 Sonde-Namugongo'!J52,'29.09 Sonde-Namugongo'!J52,'26.09.19 Sonde-Namugongo-24h'!J52,'28.09 Sonde-Namugongo-24h'!J52,'27.09.19 Sonde-Namugongo'!J52)</f>
        <v>1.7142857142857142</v>
      </c>
      <c r="K52" s="48">
        <f>AVERAGE('23.09 Sonde-Namugongo'!K52,'24.09 Sonde-Namugongo'!K52,'25.09 Sonde-Namugongo'!K52,'29.09 Sonde-Namugongo'!K52,'26.09.19 Sonde-Namugongo-24h'!K52,'28.09 Sonde-Namugongo-24h'!K52,'27.09.19 Sonde-Namugongo'!K52)</f>
        <v>1.7142857142857142</v>
      </c>
      <c r="L52" s="48">
        <f>AVERAGE('23.09 Sonde-Namugongo'!L52,'24.09 Sonde-Namugongo'!L52,'25.09 Sonde-Namugongo'!L52,'29.09 Sonde-Namugongo'!L52,'26.09.19 Sonde-Namugongo-24h'!L52,'28.09 Sonde-Namugongo-24h'!L52,'27.09.19 Sonde-Namugongo'!L52)</f>
        <v>0.14285714285714285</v>
      </c>
      <c r="M52" s="48">
        <f>AVERAGE('23.09 Sonde-Namugongo'!M52,'24.09 Sonde-Namugongo'!M52,'25.09 Sonde-Namugongo'!M52,'29.09 Sonde-Namugongo'!M52,'26.09.19 Sonde-Namugongo-24h'!M52,'28.09 Sonde-Namugongo-24h'!M52,'27.09.19 Sonde-Namugongo'!M52)</f>
        <v>32.428571428571431</v>
      </c>
      <c r="N52" s="48">
        <f>AVERAGE('23.09 Sonde-Namugongo'!N52,'24.09 Sonde-Namugongo'!N52,'25.09 Sonde-Namugongo'!N52,'29.09 Sonde-Namugongo'!N52,'26.09.19 Sonde-Namugongo-24h'!N52,'28.09 Sonde-Namugongo-24h'!N52,'27.09.19 Sonde-Namugongo'!N52)</f>
        <v>0</v>
      </c>
      <c r="O52" s="15">
        <f t="shared" si="0"/>
        <v>96.428571428571402</v>
      </c>
      <c r="P52" s="15">
        <f t="shared" si="1"/>
        <v>128.85714285714283</v>
      </c>
      <c r="R52" s="8"/>
      <c r="T52"/>
    </row>
    <row r="53" spans="2:20" ht="23.1" customHeight="1" x14ac:dyDescent="0.25">
      <c r="B53" s="22" t="s">
        <v>80</v>
      </c>
      <c r="C53" s="48">
        <f>AVERAGE('23.09 Sonde-Namugongo'!C53,'24.09 Sonde-Namugongo'!C53,'25.09 Sonde-Namugongo'!C53,'29.09 Sonde-Namugongo'!C53,'26.09.19 Sonde-Namugongo-24h'!C53,'28.09 Sonde-Namugongo-24h'!C53,'27.09.19 Sonde-Namugongo'!C53)</f>
        <v>41.285714285714285</v>
      </c>
      <c r="D53" s="48">
        <f>AVERAGE('23.09 Sonde-Namugongo'!D53,'24.09 Sonde-Namugongo'!D53,'25.09 Sonde-Namugongo'!D53,'29.09 Sonde-Namugongo'!D53,'26.09.19 Sonde-Namugongo-24h'!D53,'28.09 Sonde-Namugongo-24h'!D53,'27.09.19 Sonde-Namugongo'!D53)</f>
        <v>20.571428571428573</v>
      </c>
      <c r="E53" s="48">
        <f>AVERAGE('23.09 Sonde-Namugongo'!E53,'24.09 Sonde-Namugongo'!E53,'25.09 Sonde-Namugongo'!E53,'29.09 Sonde-Namugongo'!E53,'26.09.19 Sonde-Namugongo-24h'!E53,'28.09 Sonde-Namugongo-24h'!E53,'27.09.19 Sonde-Namugongo'!E53)</f>
        <v>7.4285714285714288</v>
      </c>
      <c r="F53" s="48">
        <f>AVERAGE('23.09 Sonde-Namugongo'!F53,'24.09 Sonde-Namugongo'!F53,'25.09 Sonde-Namugongo'!F53,'29.09 Sonde-Namugongo'!F53,'26.09.19 Sonde-Namugongo-24h'!F53,'28.09 Sonde-Namugongo-24h'!F53,'27.09.19 Sonde-Namugongo'!F53)</f>
        <v>13.714285714285714</v>
      </c>
      <c r="G53" s="48">
        <f>AVERAGE('23.09 Sonde-Namugongo'!G53,'24.09 Sonde-Namugongo'!G53,'25.09 Sonde-Namugongo'!G53,'29.09 Sonde-Namugongo'!G53,'26.09.19 Sonde-Namugongo-24h'!G53,'28.09 Sonde-Namugongo-24h'!G53,'27.09.19 Sonde-Namugongo'!G53)</f>
        <v>1</v>
      </c>
      <c r="H53" s="48">
        <f>AVERAGE('23.09 Sonde-Namugongo'!H53,'24.09 Sonde-Namugongo'!H53,'25.09 Sonde-Namugongo'!H53,'29.09 Sonde-Namugongo'!H53,'26.09.19 Sonde-Namugongo-24h'!H53,'28.09 Sonde-Namugongo-24h'!H53,'27.09.19 Sonde-Namugongo'!H53)</f>
        <v>0.14285714285714285</v>
      </c>
      <c r="I53" s="48">
        <f>AVERAGE('23.09 Sonde-Namugongo'!I53,'24.09 Sonde-Namugongo'!I53,'25.09 Sonde-Namugongo'!I53,'29.09 Sonde-Namugongo'!I53,'26.09.19 Sonde-Namugongo-24h'!I53,'28.09 Sonde-Namugongo-24h'!I53,'27.09.19 Sonde-Namugongo'!I53)</f>
        <v>8.4285714285714288</v>
      </c>
      <c r="J53" s="48">
        <f>AVERAGE('23.09 Sonde-Namugongo'!J53,'24.09 Sonde-Namugongo'!J53,'25.09 Sonde-Namugongo'!J53,'29.09 Sonde-Namugongo'!J53,'26.09.19 Sonde-Namugongo-24h'!J53,'28.09 Sonde-Namugongo-24h'!J53,'27.09.19 Sonde-Namugongo'!J53)</f>
        <v>3</v>
      </c>
      <c r="K53" s="48">
        <f>AVERAGE('23.09 Sonde-Namugongo'!K53,'24.09 Sonde-Namugongo'!K53,'25.09 Sonde-Namugongo'!K53,'29.09 Sonde-Namugongo'!K53,'26.09.19 Sonde-Namugongo-24h'!K53,'28.09 Sonde-Namugongo-24h'!K53,'27.09.19 Sonde-Namugongo'!K53)</f>
        <v>1.7142857142857142</v>
      </c>
      <c r="L53" s="48">
        <f>AVERAGE('23.09 Sonde-Namugongo'!L53,'24.09 Sonde-Namugongo'!L53,'25.09 Sonde-Namugongo'!L53,'29.09 Sonde-Namugongo'!L53,'26.09.19 Sonde-Namugongo-24h'!L53,'28.09 Sonde-Namugongo-24h'!L53,'27.09.19 Sonde-Namugongo'!L53)</f>
        <v>0.42857142857142855</v>
      </c>
      <c r="M53" s="48">
        <f>AVERAGE('23.09 Sonde-Namugongo'!M53,'24.09 Sonde-Namugongo'!M53,'25.09 Sonde-Namugongo'!M53,'29.09 Sonde-Namugongo'!M53,'26.09.19 Sonde-Namugongo-24h'!M53,'28.09 Sonde-Namugongo-24h'!M53,'27.09.19 Sonde-Namugongo'!M53)</f>
        <v>31.428571428571427</v>
      </c>
      <c r="N53" s="48">
        <f>AVERAGE('23.09 Sonde-Namugongo'!N53,'24.09 Sonde-Namugongo'!N53,'25.09 Sonde-Namugongo'!N53,'29.09 Sonde-Namugongo'!N53,'26.09.19 Sonde-Namugongo-24h'!N53,'28.09 Sonde-Namugongo-24h'!N53,'27.09.19 Sonde-Namugongo'!N53)</f>
        <v>0</v>
      </c>
      <c r="O53" s="15">
        <f t="shared" si="0"/>
        <v>97.714285714285708</v>
      </c>
      <c r="P53" s="15">
        <f t="shared" si="1"/>
        <v>129.14285714285714</v>
      </c>
      <c r="R53" s="8"/>
      <c r="T53"/>
    </row>
    <row r="54" spans="2:20" ht="23.1" customHeight="1" x14ac:dyDescent="0.25">
      <c r="B54" s="22" t="s">
        <v>81</v>
      </c>
      <c r="C54" s="48">
        <f>AVERAGE('23.09 Sonde-Namugongo'!C54,'24.09 Sonde-Namugongo'!C54,'25.09 Sonde-Namugongo'!C54,'29.09 Sonde-Namugongo'!C54,'26.09.19 Sonde-Namugongo-24h'!C54,'28.09 Sonde-Namugongo-24h'!C54,'27.09.19 Sonde-Namugongo'!C54)</f>
        <v>28</v>
      </c>
      <c r="D54" s="48">
        <f>AVERAGE('23.09 Sonde-Namugongo'!D54,'24.09 Sonde-Namugongo'!D54,'25.09 Sonde-Namugongo'!D54,'29.09 Sonde-Namugongo'!D54,'26.09.19 Sonde-Namugongo-24h'!D54,'28.09 Sonde-Namugongo-24h'!D54,'27.09.19 Sonde-Namugongo'!D54)</f>
        <v>16.857142857142858</v>
      </c>
      <c r="E54" s="48">
        <f>AVERAGE('23.09 Sonde-Namugongo'!E54,'24.09 Sonde-Namugongo'!E54,'25.09 Sonde-Namugongo'!E54,'29.09 Sonde-Namugongo'!E54,'26.09.19 Sonde-Namugongo-24h'!E54,'28.09 Sonde-Namugongo-24h'!E54,'27.09.19 Sonde-Namugongo'!E54)</f>
        <v>9.5714285714285712</v>
      </c>
      <c r="F54" s="48">
        <f>AVERAGE('23.09 Sonde-Namugongo'!F54,'24.09 Sonde-Namugongo'!F54,'25.09 Sonde-Namugongo'!F54,'29.09 Sonde-Namugongo'!F54,'26.09.19 Sonde-Namugongo-24h'!F54,'28.09 Sonde-Namugongo-24h'!F54,'27.09.19 Sonde-Namugongo'!F54)</f>
        <v>13.571428571428571</v>
      </c>
      <c r="G54" s="48">
        <f>AVERAGE('23.09 Sonde-Namugongo'!G54,'24.09 Sonde-Namugongo'!G54,'25.09 Sonde-Namugongo'!G54,'29.09 Sonde-Namugongo'!G54,'26.09.19 Sonde-Namugongo-24h'!G54,'28.09 Sonde-Namugongo-24h'!G54,'27.09.19 Sonde-Namugongo'!G54)</f>
        <v>0.8571428571428571</v>
      </c>
      <c r="H54" s="48">
        <f>AVERAGE('23.09 Sonde-Namugongo'!H54,'24.09 Sonde-Namugongo'!H54,'25.09 Sonde-Namugongo'!H54,'29.09 Sonde-Namugongo'!H54,'26.09.19 Sonde-Namugongo-24h'!H54,'28.09 Sonde-Namugongo-24h'!H54,'27.09.19 Sonde-Namugongo'!H54)</f>
        <v>0.7142857142857143</v>
      </c>
      <c r="I54" s="48">
        <f>AVERAGE('23.09 Sonde-Namugongo'!I54,'24.09 Sonde-Namugongo'!I54,'25.09 Sonde-Namugongo'!I54,'29.09 Sonde-Namugongo'!I54,'26.09.19 Sonde-Namugongo-24h'!I54,'28.09 Sonde-Namugongo-24h'!I54,'27.09.19 Sonde-Namugongo'!I54)</f>
        <v>4.5714285714285712</v>
      </c>
      <c r="J54" s="48">
        <f>AVERAGE('23.09 Sonde-Namugongo'!J54,'24.09 Sonde-Namugongo'!J54,'25.09 Sonde-Namugongo'!J54,'29.09 Sonde-Namugongo'!J54,'26.09.19 Sonde-Namugongo-24h'!J54,'28.09 Sonde-Namugongo-24h'!J54,'27.09.19 Sonde-Namugongo'!J54)</f>
        <v>2.4285714285714284</v>
      </c>
      <c r="K54" s="48">
        <f>AVERAGE('23.09 Sonde-Namugongo'!K54,'24.09 Sonde-Namugongo'!K54,'25.09 Sonde-Namugongo'!K54,'29.09 Sonde-Namugongo'!K54,'26.09.19 Sonde-Namugongo-24h'!K54,'28.09 Sonde-Namugongo-24h'!K54,'27.09.19 Sonde-Namugongo'!K54)</f>
        <v>0.8571428571428571</v>
      </c>
      <c r="L54" s="48">
        <f>AVERAGE('23.09 Sonde-Namugongo'!L54,'24.09 Sonde-Namugongo'!L54,'25.09 Sonde-Namugongo'!L54,'29.09 Sonde-Namugongo'!L54,'26.09.19 Sonde-Namugongo-24h'!L54,'28.09 Sonde-Namugongo-24h'!L54,'27.09.19 Sonde-Namugongo'!L54)</f>
        <v>0.14285714285714285</v>
      </c>
      <c r="M54" s="48">
        <f>AVERAGE('23.09 Sonde-Namugongo'!M54,'24.09 Sonde-Namugongo'!M54,'25.09 Sonde-Namugongo'!M54,'29.09 Sonde-Namugongo'!M54,'26.09.19 Sonde-Namugongo-24h'!M54,'28.09 Sonde-Namugongo-24h'!M54,'27.09.19 Sonde-Namugongo'!M54)</f>
        <v>33.857142857142854</v>
      </c>
      <c r="N54" s="48">
        <f>AVERAGE('23.09 Sonde-Namugongo'!N54,'24.09 Sonde-Namugongo'!N54,'25.09 Sonde-Namugongo'!N54,'29.09 Sonde-Namugongo'!N54,'26.09.19 Sonde-Namugongo-24h'!N54,'28.09 Sonde-Namugongo-24h'!N54,'27.09.19 Sonde-Namugongo'!N54)</f>
        <v>0</v>
      </c>
      <c r="O54" s="15">
        <f t="shared" si="0"/>
        <v>77.571428571428569</v>
      </c>
      <c r="P54" s="15">
        <f t="shared" si="1"/>
        <v>111.42857142857142</v>
      </c>
      <c r="R54" s="8"/>
      <c r="T54"/>
    </row>
    <row r="55" spans="2:20" ht="23.1" customHeight="1" x14ac:dyDescent="0.25">
      <c r="B55" s="22" t="s">
        <v>82</v>
      </c>
      <c r="C55" s="48">
        <f>AVERAGE('23.09 Sonde-Namugongo'!C55,'24.09 Sonde-Namugongo'!C55,'25.09 Sonde-Namugongo'!C55,'29.09 Sonde-Namugongo'!C55,'26.09.19 Sonde-Namugongo-24h'!C55,'28.09 Sonde-Namugongo-24h'!C55,'27.09.19 Sonde-Namugongo'!C55)</f>
        <v>35.714285714285715</v>
      </c>
      <c r="D55" s="48">
        <f>AVERAGE('23.09 Sonde-Namugongo'!D55,'24.09 Sonde-Namugongo'!D55,'25.09 Sonde-Namugongo'!D55,'29.09 Sonde-Namugongo'!D55,'26.09.19 Sonde-Namugongo-24h'!D55,'28.09 Sonde-Namugongo-24h'!D55,'27.09.19 Sonde-Namugongo'!D55)</f>
        <v>16.428571428571427</v>
      </c>
      <c r="E55" s="48">
        <f>AVERAGE('23.09 Sonde-Namugongo'!E55,'24.09 Sonde-Namugongo'!E55,'25.09 Sonde-Namugongo'!E55,'29.09 Sonde-Namugongo'!E55,'26.09.19 Sonde-Namugongo-24h'!E55,'28.09 Sonde-Namugongo-24h'!E55,'27.09.19 Sonde-Namugongo'!E55)</f>
        <v>7.4285714285714288</v>
      </c>
      <c r="F55" s="48">
        <f>AVERAGE('23.09 Sonde-Namugongo'!F55,'24.09 Sonde-Namugongo'!F55,'25.09 Sonde-Namugongo'!F55,'29.09 Sonde-Namugongo'!F55,'26.09.19 Sonde-Namugongo-24h'!F55,'28.09 Sonde-Namugongo-24h'!F55,'27.09.19 Sonde-Namugongo'!F55)</f>
        <v>12.428571428571429</v>
      </c>
      <c r="G55" s="48">
        <f>AVERAGE('23.09 Sonde-Namugongo'!G55,'24.09 Sonde-Namugongo'!G55,'25.09 Sonde-Namugongo'!G55,'29.09 Sonde-Namugongo'!G55,'26.09.19 Sonde-Namugongo-24h'!G55,'28.09 Sonde-Namugongo-24h'!G55,'27.09.19 Sonde-Namugongo'!G55)</f>
        <v>1.1428571428571428</v>
      </c>
      <c r="H55" s="48">
        <f>AVERAGE('23.09 Sonde-Namugongo'!H55,'24.09 Sonde-Namugongo'!H55,'25.09 Sonde-Namugongo'!H55,'29.09 Sonde-Namugongo'!H55,'26.09.19 Sonde-Namugongo-24h'!H55,'28.09 Sonde-Namugongo-24h'!H55,'27.09.19 Sonde-Namugongo'!H55)</f>
        <v>1</v>
      </c>
      <c r="I55" s="48">
        <f>AVERAGE('23.09 Sonde-Namugongo'!I55,'24.09 Sonde-Namugongo'!I55,'25.09 Sonde-Namugongo'!I55,'29.09 Sonde-Namugongo'!I55,'26.09.19 Sonde-Namugongo-24h'!I55,'28.09 Sonde-Namugongo-24h'!I55,'27.09.19 Sonde-Namugongo'!I55)</f>
        <v>3.5714285714285716</v>
      </c>
      <c r="J55" s="48">
        <f>AVERAGE('23.09 Sonde-Namugongo'!J55,'24.09 Sonde-Namugongo'!J55,'25.09 Sonde-Namugongo'!J55,'29.09 Sonde-Namugongo'!J55,'26.09.19 Sonde-Namugongo-24h'!J55,'28.09 Sonde-Namugongo-24h'!J55,'27.09.19 Sonde-Namugongo'!J55)</f>
        <v>2</v>
      </c>
      <c r="K55" s="48">
        <f>AVERAGE('23.09 Sonde-Namugongo'!K55,'24.09 Sonde-Namugongo'!K55,'25.09 Sonde-Namugongo'!K55,'29.09 Sonde-Namugongo'!K55,'26.09.19 Sonde-Namugongo-24h'!K55,'28.09 Sonde-Namugongo-24h'!K55,'27.09.19 Sonde-Namugongo'!K55)</f>
        <v>1.1428571428571428</v>
      </c>
      <c r="L55" s="48">
        <f>AVERAGE('23.09 Sonde-Namugongo'!L55,'24.09 Sonde-Namugongo'!L55,'25.09 Sonde-Namugongo'!L55,'29.09 Sonde-Namugongo'!L55,'26.09.19 Sonde-Namugongo-24h'!L55,'28.09 Sonde-Namugongo-24h'!L55,'27.09.19 Sonde-Namugongo'!L55)</f>
        <v>0.14285714285714285</v>
      </c>
      <c r="M55" s="48">
        <f>AVERAGE('23.09 Sonde-Namugongo'!M55,'24.09 Sonde-Namugongo'!M55,'25.09 Sonde-Namugongo'!M55,'29.09 Sonde-Namugongo'!M55,'26.09.19 Sonde-Namugongo-24h'!M55,'28.09 Sonde-Namugongo-24h'!M55,'27.09.19 Sonde-Namugongo'!M55)</f>
        <v>28.571428571428573</v>
      </c>
      <c r="N55" s="48">
        <f>AVERAGE('23.09 Sonde-Namugongo'!N55,'24.09 Sonde-Namugongo'!N55,'25.09 Sonde-Namugongo'!N55,'29.09 Sonde-Namugongo'!N55,'26.09.19 Sonde-Namugongo-24h'!N55,'28.09 Sonde-Namugongo-24h'!N55,'27.09.19 Sonde-Namugongo'!N55)</f>
        <v>0</v>
      </c>
      <c r="O55" s="15">
        <f t="shared" si="0"/>
        <v>80.999999999999986</v>
      </c>
      <c r="P55" s="15">
        <f t="shared" si="1"/>
        <v>109.57142857142856</v>
      </c>
      <c r="R55" s="8"/>
      <c r="T55"/>
    </row>
    <row r="56" spans="2:20" ht="23.1" customHeight="1" x14ac:dyDescent="0.25">
      <c r="B56" s="22" t="s">
        <v>83</v>
      </c>
      <c r="C56" s="48">
        <f>AVERAGE('23.09 Sonde-Namugongo'!C56,'24.09 Sonde-Namugongo'!C56,'25.09 Sonde-Namugongo'!C56,'29.09 Sonde-Namugongo'!C56,'26.09.19 Sonde-Namugongo-24h'!C56,'28.09 Sonde-Namugongo-24h'!C56,'27.09.19 Sonde-Namugongo'!C56)</f>
        <v>35.285714285714285</v>
      </c>
      <c r="D56" s="48">
        <f>AVERAGE('23.09 Sonde-Namugongo'!D56,'24.09 Sonde-Namugongo'!D56,'25.09 Sonde-Namugongo'!D56,'29.09 Sonde-Namugongo'!D56,'26.09.19 Sonde-Namugongo-24h'!D56,'28.09 Sonde-Namugongo-24h'!D56,'27.09.19 Sonde-Namugongo'!D56)</f>
        <v>17.142857142857142</v>
      </c>
      <c r="E56" s="48">
        <f>AVERAGE('23.09 Sonde-Namugongo'!E56,'24.09 Sonde-Namugongo'!E56,'25.09 Sonde-Namugongo'!E56,'29.09 Sonde-Namugongo'!E56,'26.09.19 Sonde-Namugongo-24h'!E56,'28.09 Sonde-Namugongo-24h'!E56,'27.09.19 Sonde-Namugongo'!E56)</f>
        <v>7.8571428571428568</v>
      </c>
      <c r="F56" s="48">
        <f>AVERAGE('23.09 Sonde-Namugongo'!F56,'24.09 Sonde-Namugongo'!F56,'25.09 Sonde-Namugongo'!F56,'29.09 Sonde-Namugongo'!F56,'26.09.19 Sonde-Namugongo-24h'!F56,'28.09 Sonde-Namugongo-24h'!F56,'27.09.19 Sonde-Namugongo'!F56)</f>
        <v>14.857142857142858</v>
      </c>
      <c r="G56" s="48">
        <f>AVERAGE('23.09 Sonde-Namugongo'!G56,'24.09 Sonde-Namugongo'!G56,'25.09 Sonde-Namugongo'!G56,'29.09 Sonde-Namugongo'!G56,'26.09.19 Sonde-Namugongo-24h'!G56,'28.09 Sonde-Namugongo-24h'!G56,'27.09.19 Sonde-Namugongo'!G56)</f>
        <v>0.5714285714285714</v>
      </c>
      <c r="H56" s="48">
        <f>AVERAGE('23.09 Sonde-Namugongo'!H56,'24.09 Sonde-Namugongo'!H56,'25.09 Sonde-Namugongo'!H56,'29.09 Sonde-Namugongo'!H56,'26.09.19 Sonde-Namugongo-24h'!H56,'28.09 Sonde-Namugongo-24h'!H56,'27.09.19 Sonde-Namugongo'!H56)</f>
        <v>0.2857142857142857</v>
      </c>
      <c r="I56" s="48">
        <f>AVERAGE('23.09 Sonde-Namugongo'!I56,'24.09 Sonde-Namugongo'!I56,'25.09 Sonde-Namugongo'!I56,'29.09 Sonde-Namugongo'!I56,'26.09.19 Sonde-Namugongo-24h'!I56,'28.09 Sonde-Namugongo-24h'!I56,'27.09.19 Sonde-Namugongo'!I56)</f>
        <v>5.5714285714285712</v>
      </c>
      <c r="J56" s="48">
        <f>AVERAGE('23.09 Sonde-Namugongo'!J56,'24.09 Sonde-Namugongo'!J56,'25.09 Sonde-Namugongo'!J56,'29.09 Sonde-Namugongo'!J56,'26.09.19 Sonde-Namugongo-24h'!J56,'28.09 Sonde-Namugongo-24h'!J56,'27.09.19 Sonde-Namugongo'!J56)</f>
        <v>2.5714285714285716</v>
      </c>
      <c r="K56" s="48">
        <f>AVERAGE('23.09 Sonde-Namugongo'!K56,'24.09 Sonde-Namugongo'!K56,'25.09 Sonde-Namugongo'!K56,'29.09 Sonde-Namugongo'!K56,'26.09.19 Sonde-Namugongo-24h'!K56,'28.09 Sonde-Namugongo-24h'!K56,'27.09.19 Sonde-Namugongo'!K56)</f>
        <v>0.8571428571428571</v>
      </c>
      <c r="L56" s="48">
        <f>AVERAGE('23.09 Sonde-Namugongo'!L56,'24.09 Sonde-Namugongo'!L56,'25.09 Sonde-Namugongo'!L56,'29.09 Sonde-Namugongo'!L56,'26.09.19 Sonde-Namugongo-24h'!L56,'28.09 Sonde-Namugongo-24h'!L56,'27.09.19 Sonde-Namugongo'!L56)</f>
        <v>0.7142857142857143</v>
      </c>
      <c r="M56" s="48">
        <f>AVERAGE('23.09 Sonde-Namugongo'!M56,'24.09 Sonde-Namugongo'!M56,'25.09 Sonde-Namugongo'!M56,'29.09 Sonde-Namugongo'!M56,'26.09.19 Sonde-Namugongo-24h'!M56,'28.09 Sonde-Namugongo-24h'!M56,'27.09.19 Sonde-Namugongo'!M56)</f>
        <v>35</v>
      </c>
      <c r="N56" s="48">
        <f>AVERAGE('23.09 Sonde-Namugongo'!N56,'24.09 Sonde-Namugongo'!N56,'25.09 Sonde-Namugongo'!N56,'29.09 Sonde-Namugongo'!N56,'26.09.19 Sonde-Namugongo-24h'!N56,'28.09 Sonde-Namugongo-24h'!N56,'27.09.19 Sonde-Namugongo'!N56)</f>
        <v>0</v>
      </c>
      <c r="O56" s="15">
        <f t="shared" si="0"/>
        <v>85.714285714285708</v>
      </c>
      <c r="P56" s="15">
        <f t="shared" si="1"/>
        <v>120.71428571428571</v>
      </c>
      <c r="R56" s="8"/>
      <c r="T56"/>
    </row>
    <row r="57" spans="2:20" ht="23.1" customHeight="1" x14ac:dyDescent="0.25">
      <c r="B57" s="22" t="s">
        <v>84</v>
      </c>
      <c r="C57" s="48">
        <f>AVERAGE('23.09 Sonde-Namugongo'!C57,'24.09 Sonde-Namugongo'!C57,'25.09 Sonde-Namugongo'!C57,'29.09 Sonde-Namugongo'!C57,'26.09.19 Sonde-Namugongo-24h'!C57,'28.09 Sonde-Namugongo-24h'!C57,'27.09.19 Sonde-Namugongo'!C57)</f>
        <v>30.714285714285715</v>
      </c>
      <c r="D57" s="48">
        <f>AVERAGE('23.09 Sonde-Namugongo'!D57,'24.09 Sonde-Namugongo'!D57,'25.09 Sonde-Namugongo'!D57,'29.09 Sonde-Namugongo'!D57,'26.09.19 Sonde-Namugongo-24h'!D57,'28.09 Sonde-Namugongo-24h'!D57,'27.09.19 Sonde-Namugongo'!D57)</f>
        <v>21.428571428571427</v>
      </c>
      <c r="E57" s="48">
        <f>AVERAGE('23.09 Sonde-Namugongo'!E57,'24.09 Sonde-Namugongo'!E57,'25.09 Sonde-Namugongo'!E57,'29.09 Sonde-Namugongo'!E57,'26.09.19 Sonde-Namugongo-24h'!E57,'28.09 Sonde-Namugongo-24h'!E57,'27.09.19 Sonde-Namugongo'!E57)</f>
        <v>11.857142857142858</v>
      </c>
      <c r="F57" s="48">
        <f>AVERAGE('23.09 Sonde-Namugongo'!F57,'24.09 Sonde-Namugongo'!F57,'25.09 Sonde-Namugongo'!F57,'29.09 Sonde-Namugongo'!F57,'26.09.19 Sonde-Namugongo-24h'!F57,'28.09 Sonde-Namugongo-24h'!F57,'27.09.19 Sonde-Namugongo'!F57)</f>
        <v>15.714285714285714</v>
      </c>
      <c r="G57" s="48">
        <f>AVERAGE('23.09 Sonde-Namugongo'!G57,'24.09 Sonde-Namugongo'!G57,'25.09 Sonde-Namugongo'!G57,'29.09 Sonde-Namugongo'!G57,'26.09.19 Sonde-Namugongo-24h'!G57,'28.09 Sonde-Namugongo-24h'!G57,'27.09.19 Sonde-Namugongo'!G57)</f>
        <v>0.5714285714285714</v>
      </c>
      <c r="H57" s="48">
        <f>AVERAGE('23.09 Sonde-Namugongo'!H57,'24.09 Sonde-Namugongo'!H57,'25.09 Sonde-Namugongo'!H57,'29.09 Sonde-Namugongo'!H57,'26.09.19 Sonde-Namugongo-24h'!H57,'28.09 Sonde-Namugongo-24h'!H57,'27.09.19 Sonde-Namugongo'!H57)</f>
        <v>0.14285714285714285</v>
      </c>
      <c r="I57" s="48">
        <f>AVERAGE('23.09 Sonde-Namugongo'!I57,'24.09 Sonde-Namugongo'!I57,'25.09 Sonde-Namugongo'!I57,'29.09 Sonde-Namugongo'!I57,'26.09.19 Sonde-Namugongo-24h'!I57,'28.09 Sonde-Namugongo-24h'!I57,'27.09.19 Sonde-Namugongo'!I57)</f>
        <v>5.2857142857142856</v>
      </c>
      <c r="J57" s="48">
        <f>AVERAGE('23.09 Sonde-Namugongo'!J57,'24.09 Sonde-Namugongo'!J57,'25.09 Sonde-Namugongo'!J57,'29.09 Sonde-Namugongo'!J57,'26.09.19 Sonde-Namugongo-24h'!J57,'28.09 Sonde-Namugongo-24h'!J57,'27.09.19 Sonde-Namugongo'!J57)</f>
        <v>2</v>
      </c>
      <c r="K57" s="48">
        <f>AVERAGE('23.09 Sonde-Namugongo'!K57,'24.09 Sonde-Namugongo'!K57,'25.09 Sonde-Namugongo'!K57,'29.09 Sonde-Namugongo'!K57,'26.09.19 Sonde-Namugongo-24h'!K57,'28.09 Sonde-Namugongo-24h'!K57,'27.09.19 Sonde-Namugongo'!K57)</f>
        <v>1.1428571428571428</v>
      </c>
      <c r="L57" s="48">
        <f>AVERAGE('23.09 Sonde-Namugongo'!L57,'24.09 Sonde-Namugongo'!L57,'25.09 Sonde-Namugongo'!L57,'29.09 Sonde-Namugongo'!L57,'26.09.19 Sonde-Namugongo-24h'!L57,'28.09 Sonde-Namugongo-24h'!L57,'27.09.19 Sonde-Namugongo'!L57)</f>
        <v>0.14285714285714285</v>
      </c>
      <c r="M57" s="48">
        <f>AVERAGE('23.09 Sonde-Namugongo'!M57,'24.09 Sonde-Namugongo'!M57,'25.09 Sonde-Namugongo'!M57,'29.09 Sonde-Namugongo'!M57,'26.09.19 Sonde-Namugongo-24h'!M57,'28.09 Sonde-Namugongo-24h'!M57,'27.09.19 Sonde-Namugongo'!M57)</f>
        <v>32.857142857142854</v>
      </c>
      <c r="N57" s="48">
        <f>AVERAGE('23.09 Sonde-Namugongo'!N57,'24.09 Sonde-Namugongo'!N57,'25.09 Sonde-Namugongo'!N57,'29.09 Sonde-Namugongo'!N57,'26.09.19 Sonde-Namugongo-24h'!N57,'28.09 Sonde-Namugongo-24h'!N57,'27.09.19 Sonde-Namugongo'!N57)</f>
        <v>0</v>
      </c>
      <c r="O57" s="15">
        <f t="shared" si="0"/>
        <v>88.999999999999986</v>
      </c>
      <c r="P57" s="15">
        <f t="shared" si="1"/>
        <v>121.85714285714283</v>
      </c>
      <c r="R57" s="8"/>
      <c r="T57"/>
    </row>
    <row r="58" spans="2:20" ht="23.1" customHeight="1" x14ac:dyDescent="0.25">
      <c r="B58" s="22" t="s">
        <v>99</v>
      </c>
      <c r="C58" s="48">
        <f>AVERAGE('26.09.19 Sonde-Namugongo-24h'!C58,'28.09 Sonde-Namugongo-24h'!C58)</f>
        <v>39</v>
      </c>
      <c r="D58" s="48">
        <f>AVERAGE('26.09.19 Sonde-Namugongo-24h'!D58,'28.09 Sonde-Namugongo-24h'!D58)</f>
        <v>13</v>
      </c>
      <c r="E58" s="48">
        <f>AVERAGE('26.09.19 Sonde-Namugongo-24h'!E58,'28.09 Sonde-Namugongo-24h'!E58)</f>
        <v>4</v>
      </c>
      <c r="F58" s="48">
        <f>AVERAGE('26.09.19 Sonde-Namugongo-24h'!F58,'28.09 Sonde-Namugongo-24h'!F58)</f>
        <v>10.5</v>
      </c>
      <c r="G58" s="48">
        <f>AVERAGE('26.09.19 Sonde-Namugongo-24h'!G58,'28.09 Sonde-Namugongo-24h'!G58)</f>
        <v>0.5</v>
      </c>
      <c r="H58" s="48">
        <f>AVERAGE('26.09.19 Sonde-Namugongo-24h'!H58,'28.09 Sonde-Namugongo-24h'!H58)</f>
        <v>0</v>
      </c>
      <c r="I58" s="48">
        <f>AVERAGE('26.09.19 Sonde-Namugongo-24h'!I58,'28.09 Sonde-Namugongo-24h'!I58)</f>
        <v>4</v>
      </c>
      <c r="J58" s="48">
        <f>AVERAGE('26.09.19 Sonde-Namugongo-24h'!J58,'28.09 Sonde-Namugongo-24h'!J58)</f>
        <v>0.5</v>
      </c>
      <c r="K58" s="48">
        <f>AVERAGE('26.09.19 Sonde-Namugongo-24h'!K58,'28.09 Sonde-Namugongo-24h'!K58)</f>
        <v>1</v>
      </c>
      <c r="L58" s="48">
        <f>AVERAGE('26.09.19 Sonde-Namugongo-24h'!L58,'28.09 Sonde-Namugongo-24h'!L58)</f>
        <v>0</v>
      </c>
      <c r="M58" s="48">
        <f>AVERAGE('26.09.19 Sonde-Namugongo-24h'!M58,'28.09 Sonde-Namugongo-24h'!M58)</f>
        <v>21</v>
      </c>
      <c r="N58" s="48">
        <f>AVERAGE('26.09.19 Sonde-Namugongo-24h'!N58,'28.09 Sonde-Namugongo-24h'!N58)</f>
        <v>0</v>
      </c>
      <c r="O58" s="15">
        <f t="shared" si="0"/>
        <v>72.5</v>
      </c>
      <c r="P58" s="15">
        <f t="shared" si="1"/>
        <v>93.5</v>
      </c>
      <c r="R58" s="8"/>
      <c r="T58"/>
    </row>
    <row r="59" spans="2:20" ht="23.1" customHeight="1" x14ac:dyDescent="0.25">
      <c r="B59" s="22" t="s">
        <v>100</v>
      </c>
      <c r="C59" s="48">
        <f>AVERAGE('26.09.19 Sonde-Namugongo-24h'!C59,'28.09 Sonde-Namugongo-24h'!C59)</f>
        <v>25.5</v>
      </c>
      <c r="D59" s="48">
        <f>AVERAGE('26.09.19 Sonde-Namugongo-24h'!D59,'28.09 Sonde-Namugongo-24h'!D59)</f>
        <v>18</v>
      </c>
      <c r="E59" s="48">
        <f>AVERAGE('26.09.19 Sonde-Namugongo-24h'!E59,'28.09 Sonde-Namugongo-24h'!E59)</f>
        <v>7.5</v>
      </c>
      <c r="F59" s="48">
        <f>AVERAGE('26.09.19 Sonde-Namugongo-24h'!F59,'28.09 Sonde-Namugongo-24h'!F59)</f>
        <v>10.5</v>
      </c>
      <c r="G59" s="48">
        <f>AVERAGE('26.09.19 Sonde-Namugongo-24h'!G59,'28.09 Sonde-Namugongo-24h'!G59)</f>
        <v>0</v>
      </c>
      <c r="H59" s="48">
        <f>AVERAGE('26.09.19 Sonde-Namugongo-24h'!H59,'28.09 Sonde-Namugongo-24h'!H59)</f>
        <v>0</v>
      </c>
      <c r="I59" s="48">
        <f>AVERAGE('26.09.19 Sonde-Namugongo-24h'!I59,'28.09 Sonde-Namugongo-24h'!I59)</f>
        <v>9.5</v>
      </c>
      <c r="J59" s="48">
        <f>AVERAGE('26.09.19 Sonde-Namugongo-24h'!J59,'28.09 Sonde-Namugongo-24h'!J59)</f>
        <v>1.5</v>
      </c>
      <c r="K59" s="48">
        <f>AVERAGE('26.09.19 Sonde-Namugongo-24h'!K59,'28.09 Sonde-Namugongo-24h'!K59)</f>
        <v>0</v>
      </c>
      <c r="L59" s="48">
        <f>AVERAGE('26.09.19 Sonde-Namugongo-24h'!L59,'28.09 Sonde-Namugongo-24h'!L59)</f>
        <v>0</v>
      </c>
      <c r="M59" s="48">
        <f>AVERAGE('26.09.19 Sonde-Namugongo-24h'!M59,'28.09 Sonde-Namugongo-24h'!M59)</f>
        <v>26</v>
      </c>
      <c r="N59" s="48">
        <f>AVERAGE('26.09.19 Sonde-Namugongo-24h'!N59,'28.09 Sonde-Namugongo-24h'!N59)</f>
        <v>0</v>
      </c>
      <c r="O59" s="15">
        <f t="shared" ref="O59:O105" si="35">SUM(C59:L59,N59)</f>
        <v>72.5</v>
      </c>
      <c r="P59" s="15">
        <f t="shared" ref="P59:P105" si="36">SUM(C59:N59)</f>
        <v>98.5</v>
      </c>
      <c r="R59" s="8"/>
      <c r="T59"/>
    </row>
    <row r="60" spans="2:20" ht="23.1" customHeight="1" x14ac:dyDescent="0.25">
      <c r="B60" s="22" t="s">
        <v>101</v>
      </c>
      <c r="C60" s="48">
        <f>AVERAGE('26.09.19 Sonde-Namugongo-24h'!C60,'28.09 Sonde-Namugongo-24h'!C60)</f>
        <v>30.5</v>
      </c>
      <c r="D60" s="48">
        <f>AVERAGE('26.09.19 Sonde-Namugongo-24h'!D60,'28.09 Sonde-Namugongo-24h'!D60)</f>
        <v>29.5</v>
      </c>
      <c r="E60" s="48">
        <f>AVERAGE('26.09.19 Sonde-Namugongo-24h'!E60,'28.09 Sonde-Namugongo-24h'!E60)</f>
        <v>6</v>
      </c>
      <c r="F60" s="48">
        <f>AVERAGE('26.09.19 Sonde-Namugongo-24h'!F60,'28.09 Sonde-Namugongo-24h'!F60)</f>
        <v>12.5</v>
      </c>
      <c r="G60" s="48">
        <f>AVERAGE('26.09.19 Sonde-Namugongo-24h'!G60,'28.09 Sonde-Namugongo-24h'!G60)</f>
        <v>0</v>
      </c>
      <c r="H60" s="48">
        <f>AVERAGE('26.09.19 Sonde-Namugongo-24h'!H60,'28.09 Sonde-Namugongo-24h'!H60)</f>
        <v>0</v>
      </c>
      <c r="I60" s="48">
        <f>AVERAGE('26.09.19 Sonde-Namugongo-24h'!I60,'28.09 Sonde-Namugongo-24h'!I60)</f>
        <v>4</v>
      </c>
      <c r="J60" s="48">
        <f>AVERAGE('26.09.19 Sonde-Namugongo-24h'!J60,'28.09 Sonde-Namugongo-24h'!J60)</f>
        <v>0.5</v>
      </c>
      <c r="K60" s="48">
        <f>AVERAGE('26.09.19 Sonde-Namugongo-24h'!K60,'28.09 Sonde-Namugongo-24h'!K60)</f>
        <v>0</v>
      </c>
      <c r="L60" s="48">
        <f>AVERAGE('26.09.19 Sonde-Namugongo-24h'!L60,'28.09 Sonde-Namugongo-24h'!L60)</f>
        <v>0</v>
      </c>
      <c r="M60" s="48">
        <f>AVERAGE('26.09.19 Sonde-Namugongo-24h'!M60,'28.09 Sonde-Namugongo-24h'!M60)</f>
        <v>20.5</v>
      </c>
      <c r="N60" s="48">
        <f>AVERAGE('26.09.19 Sonde-Namugongo-24h'!N60,'28.09 Sonde-Namugongo-24h'!N60)</f>
        <v>0</v>
      </c>
      <c r="O60" s="15">
        <f t="shared" si="35"/>
        <v>83</v>
      </c>
      <c r="P60" s="15">
        <f t="shared" si="36"/>
        <v>103.5</v>
      </c>
      <c r="R60" s="8"/>
      <c r="T60"/>
    </row>
    <row r="61" spans="2:20" ht="23.1" customHeight="1" x14ac:dyDescent="0.25">
      <c r="B61" s="22" t="s">
        <v>102</v>
      </c>
      <c r="C61" s="48">
        <f>AVERAGE('26.09.19 Sonde-Namugongo-24h'!C61,'28.09 Sonde-Namugongo-24h'!C61)</f>
        <v>37.5</v>
      </c>
      <c r="D61" s="48">
        <f>AVERAGE('26.09.19 Sonde-Namugongo-24h'!D61,'28.09 Sonde-Namugongo-24h'!D61)</f>
        <v>9</v>
      </c>
      <c r="E61" s="48">
        <f>AVERAGE('26.09.19 Sonde-Namugongo-24h'!E61,'28.09 Sonde-Namugongo-24h'!E61)</f>
        <v>3.5</v>
      </c>
      <c r="F61" s="48">
        <f>AVERAGE('26.09.19 Sonde-Namugongo-24h'!F61,'28.09 Sonde-Namugongo-24h'!F61)</f>
        <v>8</v>
      </c>
      <c r="G61" s="48">
        <f>AVERAGE('26.09.19 Sonde-Namugongo-24h'!G61,'28.09 Sonde-Namugongo-24h'!G61)</f>
        <v>1</v>
      </c>
      <c r="H61" s="48">
        <f>AVERAGE('26.09.19 Sonde-Namugongo-24h'!H61,'28.09 Sonde-Namugongo-24h'!H61)</f>
        <v>0</v>
      </c>
      <c r="I61" s="48">
        <f>AVERAGE('26.09.19 Sonde-Namugongo-24h'!I61,'28.09 Sonde-Namugongo-24h'!I61)</f>
        <v>3.5</v>
      </c>
      <c r="J61" s="48">
        <f>AVERAGE('26.09.19 Sonde-Namugongo-24h'!J61,'28.09 Sonde-Namugongo-24h'!J61)</f>
        <v>0.5</v>
      </c>
      <c r="K61" s="48">
        <f>AVERAGE('26.09.19 Sonde-Namugongo-24h'!K61,'28.09 Sonde-Namugongo-24h'!K61)</f>
        <v>0.5</v>
      </c>
      <c r="L61" s="48">
        <f>AVERAGE('26.09.19 Sonde-Namugongo-24h'!L61,'28.09 Sonde-Namugongo-24h'!L61)</f>
        <v>0</v>
      </c>
      <c r="M61" s="48">
        <f>AVERAGE('26.09.19 Sonde-Namugongo-24h'!M61,'28.09 Sonde-Namugongo-24h'!M61)</f>
        <v>22</v>
      </c>
      <c r="N61" s="48">
        <f>AVERAGE('26.09.19 Sonde-Namugongo-24h'!N61,'28.09 Sonde-Namugongo-24h'!N61)</f>
        <v>0</v>
      </c>
      <c r="O61" s="15">
        <f t="shared" si="35"/>
        <v>63.5</v>
      </c>
      <c r="P61" s="15">
        <f t="shared" si="36"/>
        <v>85.5</v>
      </c>
      <c r="R61" s="8"/>
      <c r="T61"/>
    </row>
    <row r="62" spans="2:20" ht="23.1" customHeight="1" x14ac:dyDescent="0.25">
      <c r="B62" s="22" t="s">
        <v>107</v>
      </c>
      <c r="C62" s="48">
        <f>AVERAGE('26.09.19 Sonde-Namugongo-24h'!C62,'28.09 Sonde-Namugongo-24h'!C62)</f>
        <v>25.5</v>
      </c>
      <c r="D62" s="48">
        <f>AVERAGE('26.09.19 Sonde-Namugongo-24h'!D62,'28.09 Sonde-Namugongo-24h'!D62)</f>
        <v>10</v>
      </c>
      <c r="E62" s="48">
        <f>AVERAGE('26.09.19 Sonde-Namugongo-24h'!E62,'28.09 Sonde-Namugongo-24h'!E62)</f>
        <v>6.5</v>
      </c>
      <c r="F62" s="48">
        <f>AVERAGE('26.09.19 Sonde-Namugongo-24h'!F62,'28.09 Sonde-Namugongo-24h'!F62)</f>
        <v>5.5</v>
      </c>
      <c r="G62" s="48">
        <f>AVERAGE('26.09.19 Sonde-Namugongo-24h'!G62,'28.09 Sonde-Namugongo-24h'!G62)</f>
        <v>1</v>
      </c>
      <c r="H62" s="48">
        <f>AVERAGE('26.09.19 Sonde-Namugongo-24h'!H62,'28.09 Sonde-Namugongo-24h'!H62)</f>
        <v>0.5</v>
      </c>
      <c r="I62" s="48">
        <f>AVERAGE('26.09.19 Sonde-Namugongo-24h'!I62,'28.09 Sonde-Namugongo-24h'!I62)</f>
        <v>4</v>
      </c>
      <c r="J62" s="48">
        <f>AVERAGE('26.09.19 Sonde-Namugongo-24h'!J62,'28.09 Sonde-Namugongo-24h'!J62)</f>
        <v>1.5</v>
      </c>
      <c r="K62" s="48">
        <f>AVERAGE('26.09.19 Sonde-Namugongo-24h'!K62,'28.09 Sonde-Namugongo-24h'!K62)</f>
        <v>1</v>
      </c>
      <c r="L62" s="48">
        <f>AVERAGE('26.09.19 Sonde-Namugongo-24h'!L62,'28.09 Sonde-Namugongo-24h'!L62)</f>
        <v>0</v>
      </c>
      <c r="M62" s="48">
        <f>AVERAGE('26.09.19 Sonde-Namugongo-24h'!M62,'28.09 Sonde-Namugongo-24h'!M62)</f>
        <v>32</v>
      </c>
      <c r="N62" s="48">
        <f>AVERAGE('26.09.19 Sonde-Namugongo-24h'!N62,'28.09 Sonde-Namugongo-24h'!N62)</f>
        <v>0</v>
      </c>
      <c r="O62" s="15">
        <f t="shared" si="35"/>
        <v>55.5</v>
      </c>
      <c r="P62" s="15">
        <f t="shared" si="36"/>
        <v>87.5</v>
      </c>
      <c r="R62" s="8"/>
      <c r="T62"/>
    </row>
    <row r="63" spans="2:20" ht="23.1" customHeight="1" x14ac:dyDescent="0.25">
      <c r="B63" s="22" t="s">
        <v>108</v>
      </c>
      <c r="C63" s="48">
        <f>AVERAGE('26.09.19 Sonde-Namugongo-24h'!C63,'28.09 Sonde-Namugongo-24h'!C63)</f>
        <v>22.5</v>
      </c>
      <c r="D63" s="48">
        <f>AVERAGE('26.09.19 Sonde-Namugongo-24h'!D63,'28.09 Sonde-Namugongo-24h'!D63)</f>
        <v>7.5</v>
      </c>
      <c r="E63" s="48">
        <f>AVERAGE('26.09.19 Sonde-Namugongo-24h'!E63,'28.09 Sonde-Namugongo-24h'!E63)</f>
        <v>3.5</v>
      </c>
      <c r="F63" s="48">
        <f>AVERAGE('26.09.19 Sonde-Namugongo-24h'!F63,'28.09 Sonde-Namugongo-24h'!F63)</f>
        <v>5.5</v>
      </c>
      <c r="G63" s="48">
        <f>AVERAGE('26.09.19 Sonde-Namugongo-24h'!G63,'28.09 Sonde-Namugongo-24h'!G63)</f>
        <v>0</v>
      </c>
      <c r="H63" s="48">
        <f>AVERAGE('26.09.19 Sonde-Namugongo-24h'!H63,'28.09 Sonde-Namugongo-24h'!H63)</f>
        <v>0</v>
      </c>
      <c r="I63" s="48">
        <f>AVERAGE('26.09.19 Sonde-Namugongo-24h'!I63,'28.09 Sonde-Namugongo-24h'!I63)</f>
        <v>2.5</v>
      </c>
      <c r="J63" s="48">
        <f>AVERAGE('26.09.19 Sonde-Namugongo-24h'!J63,'28.09 Sonde-Namugongo-24h'!J63)</f>
        <v>0.5</v>
      </c>
      <c r="K63" s="48">
        <f>AVERAGE('26.09.19 Sonde-Namugongo-24h'!K63,'28.09 Sonde-Namugongo-24h'!K63)</f>
        <v>0</v>
      </c>
      <c r="L63" s="48">
        <f>AVERAGE('26.09.19 Sonde-Namugongo-24h'!L63,'28.09 Sonde-Namugongo-24h'!L63)</f>
        <v>0.5</v>
      </c>
      <c r="M63" s="48">
        <f>AVERAGE('26.09.19 Sonde-Namugongo-24h'!M63,'28.09 Sonde-Namugongo-24h'!M63)</f>
        <v>18.5</v>
      </c>
      <c r="N63" s="48">
        <f>AVERAGE('26.09.19 Sonde-Namugongo-24h'!N63,'28.09 Sonde-Namugongo-24h'!N63)</f>
        <v>0</v>
      </c>
      <c r="O63" s="15">
        <f t="shared" si="35"/>
        <v>42.5</v>
      </c>
      <c r="P63" s="15">
        <f t="shared" si="36"/>
        <v>61</v>
      </c>
      <c r="R63" s="8"/>
      <c r="T63"/>
    </row>
    <row r="64" spans="2:20" ht="23.1" customHeight="1" x14ac:dyDescent="0.25">
      <c r="B64" s="22" t="s">
        <v>109</v>
      </c>
      <c r="C64" s="48">
        <f>AVERAGE('26.09.19 Sonde-Namugongo-24h'!C64,'28.09 Sonde-Namugongo-24h'!C64)</f>
        <v>38</v>
      </c>
      <c r="D64" s="48">
        <f>AVERAGE('26.09.19 Sonde-Namugongo-24h'!D64,'28.09 Sonde-Namugongo-24h'!D64)</f>
        <v>19</v>
      </c>
      <c r="E64" s="48">
        <f>AVERAGE('26.09.19 Sonde-Namugongo-24h'!E64,'28.09 Sonde-Namugongo-24h'!E64)</f>
        <v>6</v>
      </c>
      <c r="F64" s="48">
        <f>AVERAGE('26.09.19 Sonde-Namugongo-24h'!F64,'28.09 Sonde-Namugongo-24h'!F64)</f>
        <v>13</v>
      </c>
      <c r="G64" s="48">
        <f>AVERAGE('26.09.19 Sonde-Namugongo-24h'!G64,'28.09 Sonde-Namugongo-24h'!G64)</f>
        <v>0.5</v>
      </c>
      <c r="H64" s="48">
        <f>AVERAGE('26.09.19 Sonde-Namugongo-24h'!H64,'28.09 Sonde-Namugongo-24h'!H64)</f>
        <v>0</v>
      </c>
      <c r="I64" s="48">
        <f>AVERAGE('26.09.19 Sonde-Namugongo-24h'!I64,'28.09 Sonde-Namugongo-24h'!I64)</f>
        <v>4.5</v>
      </c>
      <c r="J64" s="48">
        <f>AVERAGE('26.09.19 Sonde-Namugongo-24h'!J64,'28.09 Sonde-Namugongo-24h'!J64)</f>
        <v>1.5</v>
      </c>
      <c r="K64" s="48">
        <f>AVERAGE('26.09.19 Sonde-Namugongo-24h'!K64,'28.09 Sonde-Namugongo-24h'!K64)</f>
        <v>0.5</v>
      </c>
      <c r="L64" s="48">
        <f>AVERAGE('26.09.19 Sonde-Namugongo-24h'!L64,'28.09 Sonde-Namugongo-24h'!L64)</f>
        <v>0</v>
      </c>
      <c r="M64" s="48">
        <f>AVERAGE('26.09.19 Sonde-Namugongo-24h'!M64,'28.09 Sonde-Namugongo-24h'!M64)</f>
        <v>26.5</v>
      </c>
      <c r="N64" s="48">
        <f>AVERAGE('26.09.19 Sonde-Namugongo-24h'!N64,'28.09 Sonde-Namugongo-24h'!N64)</f>
        <v>0</v>
      </c>
      <c r="O64" s="15">
        <f t="shared" si="35"/>
        <v>83</v>
      </c>
      <c r="P64" s="15">
        <f t="shared" si="36"/>
        <v>109.5</v>
      </c>
      <c r="R64" s="8"/>
      <c r="T64"/>
    </row>
    <row r="65" spans="2:20" ht="23.1" customHeight="1" x14ac:dyDescent="0.25">
      <c r="B65" s="22" t="s">
        <v>158</v>
      </c>
      <c r="C65" s="48">
        <f>AVERAGE('26.09.19 Sonde-Namugongo-24h'!C65,'28.09 Sonde-Namugongo-24h'!C65)</f>
        <v>21.5</v>
      </c>
      <c r="D65" s="48">
        <f>AVERAGE('26.09.19 Sonde-Namugongo-24h'!D65,'28.09 Sonde-Namugongo-24h'!D65)</f>
        <v>9.5</v>
      </c>
      <c r="E65" s="48">
        <f>AVERAGE('26.09.19 Sonde-Namugongo-24h'!E65,'28.09 Sonde-Namugongo-24h'!E65)</f>
        <v>4.5</v>
      </c>
      <c r="F65" s="48">
        <f>AVERAGE('26.09.19 Sonde-Namugongo-24h'!F65,'28.09 Sonde-Namugongo-24h'!F65)</f>
        <v>9.5</v>
      </c>
      <c r="G65" s="48">
        <f>AVERAGE('26.09.19 Sonde-Namugongo-24h'!G65,'28.09 Sonde-Namugongo-24h'!G65)</f>
        <v>0.5</v>
      </c>
      <c r="H65" s="48">
        <f>AVERAGE('26.09.19 Sonde-Namugongo-24h'!H65,'28.09 Sonde-Namugongo-24h'!H65)</f>
        <v>0.5</v>
      </c>
      <c r="I65" s="48">
        <f>AVERAGE('26.09.19 Sonde-Namugongo-24h'!I65,'28.09 Sonde-Namugongo-24h'!I65)</f>
        <v>6.5</v>
      </c>
      <c r="J65" s="48">
        <f>AVERAGE('26.09.19 Sonde-Namugongo-24h'!J65,'28.09 Sonde-Namugongo-24h'!J65)</f>
        <v>1</v>
      </c>
      <c r="K65" s="48">
        <f>AVERAGE('26.09.19 Sonde-Namugongo-24h'!K65,'28.09 Sonde-Namugongo-24h'!K65)</f>
        <v>0.5</v>
      </c>
      <c r="L65" s="48">
        <f>AVERAGE('26.09.19 Sonde-Namugongo-24h'!L65,'28.09 Sonde-Namugongo-24h'!L65)</f>
        <v>0</v>
      </c>
      <c r="M65" s="48">
        <f>AVERAGE('26.09.19 Sonde-Namugongo-24h'!M65,'28.09 Sonde-Namugongo-24h'!M65)</f>
        <v>18.5</v>
      </c>
      <c r="N65" s="48">
        <f>AVERAGE('26.09.19 Sonde-Namugongo-24h'!N65,'28.09 Sonde-Namugongo-24h'!N65)</f>
        <v>0</v>
      </c>
      <c r="O65" s="15">
        <f t="shared" si="35"/>
        <v>54</v>
      </c>
      <c r="P65" s="15">
        <f t="shared" si="36"/>
        <v>72.5</v>
      </c>
      <c r="R65" s="8"/>
      <c r="T65"/>
    </row>
    <row r="66" spans="2:20" ht="23.1" customHeight="1" x14ac:dyDescent="0.25">
      <c r="B66" s="22" t="s">
        <v>103</v>
      </c>
      <c r="C66" s="48">
        <f>AVERAGE('26.09.19 Sonde-Namugongo-24h'!C66,'28.09 Sonde-Namugongo-24h'!C66)</f>
        <v>32</v>
      </c>
      <c r="D66" s="48">
        <f>AVERAGE('26.09.19 Sonde-Namugongo-24h'!D66,'28.09 Sonde-Namugongo-24h'!D66)</f>
        <v>26</v>
      </c>
      <c r="E66" s="48">
        <f>AVERAGE('26.09.19 Sonde-Namugongo-24h'!E66,'28.09 Sonde-Namugongo-24h'!E66)</f>
        <v>4.5</v>
      </c>
      <c r="F66" s="48">
        <f>AVERAGE('26.09.19 Sonde-Namugongo-24h'!F66,'28.09 Sonde-Namugongo-24h'!F66)</f>
        <v>6</v>
      </c>
      <c r="G66" s="48">
        <f>AVERAGE('26.09.19 Sonde-Namugongo-24h'!G66,'28.09 Sonde-Namugongo-24h'!G66)</f>
        <v>0.5</v>
      </c>
      <c r="H66" s="48">
        <f>AVERAGE('26.09.19 Sonde-Namugongo-24h'!H66,'28.09 Sonde-Namugongo-24h'!H66)</f>
        <v>0</v>
      </c>
      <c r="I66" s="48">
        <f>AVERAGE('26.09.19 Sonde-Namugongo-24h'!I66,'28.09 Sonde-Namugongo-24h'!I66)</f>
        <v>4.5</v>
      </c>
      <c r="J66" s="48">
        <f>AVERAGE('26.09.19 Sonde-Namugongo-24h'!J66,'28.09 Sonde-Namugongo-24h'!J66)</f>
        <v>3.5</v>
      </c>
      <c r="K66" s="48">
        <f>AVERAGE('26.09.19 Sonde-Namugongo-24h'!K66,'28.09 Sonde-Namugongo-24h'!K66)</f>
        <v>0</v>
      </c>
      <c r="L66" s="48">
        <f>AVERAGE('26.09.19 Sonde-Namugongo-24h'!L66,'28.09 Sonde-Namugongo-24h'!L66)</f>
        <v>0</v>
      </c>
      <c r="M66" s="48">
        <f>AVERAGE('26.09.19 Sonde-Namugongo-24h'!M66,'28.09 Sonde-Namugongo-24h'!M66)</f>
        <v>25.5</v>
      </c>
      <c r="N66" s="48">
        <f>AVERAGE('26.09.19 Sonde-Namugongo-24h'!N66,'28.09 Sonde-Namugongo-24h'!N66)</f>
        <v>0</v>
      </c>
      <c r="O66" s="15">
        <f t="shared" si="35"/>
        <v>77</v>
      </c>
      <c r="P66" s="15">
        <f t="shared" si="36"/>
        <v>102.5</v>
      </c>
      <c r="R66" s="8"/>
      <c r="T66"/>
    </row>
    <row r="67" spans="2:20" ht="23.1" customHeight="1" x14ac:dyDescent="0.25">
      <c r="B67" s="22" t="s">
        <v>104</v>
      </c>
      <c r="C67" s="48">
        <f>AVERAGE('26.09.19 Sonde-Namugongo-24h'!C67,'28.09 Sonde-Namugongo-24h'!C67)</f>
        <v>21.5</v>
      </c>
      <c r="D67" s="48">
        <f>AVERAGE('26.09.19 Sonde-Namugongo-24h'!D67,'28.09 Sonde-Namugongo-24h'!D67)</f>
        <v>7</v>
      </c>
      <c r="E67" s="48">
        <f>AVERAGE('26.09.19 Sonde-Namugongo-24h'!E67,'28.09 Sonde-Namugongo-24h'!E67)</f>
        <v>5.5</v>
      </c>
      <c r="F67" s="48">
        <f>AVERAGE('26.09.19 Sonde-Namugongo-24h'!F67,'28.09 Sonde-Namugongo-24h'!F67)</f>
        <v>4.5</v>
      </c>
      <c r="G67" s="48">
        <f>AVERAGE('26.09.19 Sonde-Namugongo-24h'!G67,'28.09 Sonde-Namugongo-24h'!G67)</f>
        <v>0</v>
      </c>
      <c r="H67" s="48">
        <f>AVERAGE('26.09.19 Sonde-Namugongo-24h'!H67,'28.09 Sonde-Namugongo-24h'!H67)</f>
        <v>3</v>
      </c>
      <c r="I67" s="48">
        <f>AVERAGE('26.09.19 Sonde-Namugongo-24h'!I67,'28.09 Sonde-Namugongo-24h'!I67)</f>
        <v>6</v>
      </c>
      <c r="J67" s="48">
        <f>AVERAGE('26.09.19 Sonde-Namugongo-24h'!J67,'28.09 Sonde-Namugongo-24h'!J67)</f>
        <v>1</v>
      </c>
      <c r="K67" s="48">
        <f>AVERAGE('26.09.19 Sonde-Namugongo-24h'!K67,'28.09 Sonde-Namugongo-24h'!K67)</f>
        <v>0.5</v>
      </c>
      <c r="L67" s="48">
        <f>AVERAGE('26.09.19 Sonde-Namugongo-24h'!L67,'28.09 Sonde-Namugongo-24h'!L67)</f>
        <v>0</v>
      </c>
      <c r="M67" s="48">
        <f>AVERAGE('26.09.19 Sonde-Namugongo-24h'!M67,'28.09 Sonde-Namugongo-24h'!M67)</f>
        <v>24</v>
      </c>
      <c r="N67" s="48">
        <f>AVERAGE('26.09.19 Sonde-Namugongo-24h'!N67,'28.09 Sonde-Namugongo-24h'!N67)</f>
        <v>0</v>
      </c>
      <c r="O67" s="15">
        <f t="shared" si="35"/>
        <v>49</v>
      </c>
      <c r="P67" s="15">
        <f t="shared" si="36"/>
        <v>73</v>
      </c>
      <c r="R67" s="8"/>
      <c r="T67"/>
    </row>
    <row r="68" spans="2:20" ht="23.1" customHeight="1" x14ac:dyDescent="0.25">
      <c r="B68" s="22" t="s">
        <v>105</v>
      </c>
      <c r="C68" s="48">
        <f>AVERAGE('26.09.19 Sonde-Namugongo-24h'!C68,'28.09 Sonde-Namugongo-24h'!C68)</f>
        <v>34.5</v>
      </c>
      <c r="D68" s="48">
        <f>AVERAGE('26.09.19 Sonde-Namugongo-24h'!D68,'28.09 Sonde-Namugongo-24h'!D68)</f>
        <v>14</v>
      </c>
      <c r="E68" s="48">
        <f>AVERAGE('26.09.19 Sonde-Namugongo-24h'!E68,'28.09 Sonde-Namugongo-24h'!E68)</f>
        <v>6</v>
      </c>
      <c r="F68" s="48">
        <f>AVERAGE('26.09.19 Sonde-Namugongo-24h'!F68,'28.09 Sonde-Namugongo-24h'!F68)</f>
        <v>10</v>
      </c>
      <c r="G68" s="48">
        <f>AVERAGE('26.09.19 Sonde-Namugongo-24h'!G68,'28.09 Sonde-Namugongo-24h'!G68)</f>
        <v>1</v>
      </c>
      <c r="H68" s="48">
        <f>AVERAGE('26.09.19 Sonde-Namugongo-24h'!H68,'28.09 Sonde-Namugongo-24h'!H68)</f>
        <v>0</v>
      </c>
      <c r="I68" s="48">
        <f>AVERAGE('26.09.19 Sonde-Namugongo-24h'!I68,'28.09 Sonde-Namugongo-24h'!I68)</f>
        <v>5.5</v>
      </c>
      <c r="J68" s="48">
        <f>AVERAGE('26.09.19 Sonde-Namugongo-24h'!J68,'28.09 Sonde-Namugongo-24h'!J68)</f>
        <v>0.5</v>
      </c>
      <c r="K68" s="48">
        <f>AVERAGE('26.09.19 Sonde-Namugongo-24h'!K68,'28.09 Sonde-Namugongo-24h'!K68)</f>
        <v>0</v>
      </c>
      <c r="L68" s="48">
        <f>AVERAGE('26.09.19 Sonde-Namugongo-24h'!L68,'28.09 Sonde-Namugongo-24h'!L68)</f>
        <v>0</v>
      </c>
      <c r="M68" s="48">
        <f>AVERAGE('26.09.19 Sonde-Namugongo-24h'!M68,'28.09 Sonde-Namugongo-24h'!M68)</f>
        <v>28</v>
      </c>
      <c r="N68" s="48">
        <f>AVERAGE('26.09.19 Sonde-Namugongo-24h'!N68,'28.09 Sonde-Namugongo-24h'!N68)</f>
        <v>0</v>
      </c>
      <c r="O68" s="15">
        <f t="shared" si="35"/>
        <v>71.5</v>
      </c>
      <c r="P68" s="15">
        <f t="shared" si="36"/>
        <v>99.5</v>
      </c>
      <c r="R68" s="8"/>
      <c r="T68"/>
    </row>
    <row r="69" spans="2:20" ht="23.1" customHeight="1" x14ac:dyDescent="0.25">
      <c r="B69" s="22" t="s">
        <v>106</v>
      </c>
      <c r="C69" s="48">
        <f>AVERAGE('26.09.19 Sonde-Namugongo-24h'!C69,'28.09 Sonde-Namugongo-24h'!C69)</f>
        <v>18</v>
      </c>
      <c r="D69" s="48">
        <f>AVERAGE('26.09.19 Sonde-Namugongo-24h'!D69,'28.09 Sonde-Namugongo-24h'!D69)</f>
        <v>15</v>
      </c>
      <c r="E69" s="48">
        <f>AVERAGE('26.09.19 Sonde-Namugongo-24h'!E69,'28.09 Sonde-Namugongo-24h'!E69)</f>
        <v>4</v>
      </c>
      <c r="F69" s="48">
        <f>AVERAGE('26.09.19 Sonde-Namugongo-24h'!F69,'28.09 Sonde-Namugongo-24h'!F69)</f>
        <v>9.5</v>
      </c>
      <c r="G69" s="48">
        <f>AVERAGE('26.09.19 Sonde-Namugongo-24h'!G69,'28.09 Sonde-Namugongo-24h'!G69)</f>
        <v>1</v>
      </c>
      <c r="H69" s="48">
        <f>AVERAGE('26.09.19 Sonde-Namugongo-24h'!H69,'28.09 Sonde-Namugongo-24h'!H69)</f>
        <v>0.5</v>
      </c>
      <c r="I69" s="48">
        <f>AVERAGE('26.09.19 Sonde-Namugongo-24h'!I69,'28.09 Sonde-Namugongo-24h'!I69)</f>
        <v>4.5</v>
      </c>
      <c r="J69" s="48">
        <f>AVERAGE('26.09.19 Sonde-Namugongo-24h'!J69,'28.09 Sonde-Namugongo-24h'!J69)</f>
        <v>0</v>
      </c>
      <c r="K69" s="48">
        <f>AVERAGE('26.09.19 Sonde-Namugongo-24h'!K69,'28.09 Sonde-Namugongo-24h'!K69)</f>
        <v>0</v>
      </c>
      <c r="L69" s="48">
        <f>AVERAGE('26.09.19 Sonde-Namugongo-24h'!L69,'28.09 Sonde-Namugongo-24h'!L69)</f>
        <v>0</v>
      </c>
      <c r="M69" s="48">
        <f>AVERAGE('26.09.19 Sonde-Namugongo-24h'!M69,'28.09 Sonde-Namugongo-24h'!M69)</f>
        <v>17</v>
      </c>
      <c r="N69" s="48">
        <f>AVERAGE('26.09.19 Sonde-Namugongo-24h'!N69,'28.09 Sonde-Namugongo-24h'!N69)</f>
        <v>0</v>
      </c>
      <c r="O69" s="15">
        <f t="shared" si="35"/>
        <v>52.5</v>
      </c>
      <c r="P69" s="15">
        <f t="shared" si="36"/>
        <v>69.5</v>
      </c>
      <c r="R69" s="8"/>
      <c r="T69"/>
    </row>
    <row r="70" spans="2:20" ht="23.1" customHeight="1" x14ac:dyDescent="0.25">
      <c r="B70" s="22" t="s">
        <v>110</v>
      </c>
      <c r="C70" s="48">
        <f>AVERAGE('26.09.19 Sonde-Namugongo-24h'!C70,'28.09 Sonde-Namugongo-24h'!C70)</f>
        <v>28.5</v>
      </c>
      <c r="D70" s="48">
        <f>AVERAGE('26.09.19 Sonde-Namugongo-24h'!D70,'28.09 Sonde-Namugongo-24h'!D70)</f>
        <v>17.5</v>
      </c>
      <c r="E70" s="48">
        <f>AVERAGE('26.09.19 Sonde-Namugongo-24h'!E70,'28.09 Sonde-Namugongo-24h'!E70)</f>
        <v>6.5</v>
      </c>
      <c r="F70" s="48">
        <f>AVERAGE('26.09.19 Sonde-Namugongo-24h'!F70,'28.09 Sonde-Namugongo-24h'!F70)</f>
        <v>9</v>
      </c>
      <c r="G70" s="48">
        <f>AVERAGE('26.09.19 Sonde-Namugongo-24h'!G70,'28.09 Sonde-Namugongo-24h'!G70)</f>
        <v>0</v>
      </c>
      <c r="H70" s="48">
        <f>AVERAGE('26.09.19 Sonde-Namugongo-24h'!H70,'28.09 Sonde-Namugongo-24h'!H70)</f>
        <v>0</v>
      </c>
      <c r="I70" s="48">
        <f>AVERAGE('26.09.19 Sonde-Namugongo-24h'!I70,'28.09 Sonde-Namugongo-24h'!I70)</f>
        <v>4</v>
      </c>
      <c r="J70" s="48">
        <f>AVERAGE('26.09.19 Sonde-Namugongo-24h'!J70,'28.09 Sonde-Namugongo-24h'!J70)</f>
        <v>0.5</v>
      </c>
      <c r="K70" s="48">
        <f>AVERAGE('26.09.19 Sonde-Namugongo-24h'!K70,'28.09 Sonde-Namugongo-24h'!K70)</f>
        <v>1</v>
      </c>
      <c r="L70" s="48">
        <f>AVERAGE('26.09.19 Sonde-Namugongo-24h'!L70,'28.09 Sonde-Namugongo-24h'!L70)</f>
        <v>0</v>
      </c>
      <c r="M70" s="48">
        <f>AVERAGE('26.09.19 Sonde-Namugongo-24h'!M70,'28.09 Sonde-Namugongo-24h'!M70)</f>
        <v>16</v>
      </c>
      <c r="N70" s="48">
        <f>AVERAGE('26.09.19 Sonde-Namugongo-24h'!N70,'28.09 Sonde-Namugongo-24h'!N70)</f>
        <v>0</v>
      </c>
      <c r="O70" s="15">
        <f t="shared" si="35"/>
        <v>67</v>
      </c>
      <c r="P70" s="15">
        <f t="shared" si="36"/>
        <v>83</v>
      </c>
      <c r="R70" s="8"/>
      <c r="T70"/>
    </row>
    <row r="71" spans="2:20" ht="23.1" customHeight="1" x14ac:dyDescent="0.25">
      <c r="B71" s="22" t="s">
        <v>111</v>
      </c>
      <c r="C71" s="48">
        <f>AVERAGE('26.09.19 Sonde-Namugongo-24h'!C71,'28.09 Sonde-Namugongo-24h'!C71)</f>
        <v>20.5</v>
      </c>
      <c r="D71" s="48">
        <f>AVERAGE('26.09.19 Sonde-Namugongo-24h'!D71,'28.09 Sonde-Namugongo-24h'!D71)</f>
        <v>13.5</v>
      </c>
      <c r="E71" s="48">
        <f>AVERAGE('26.09.19 Sonde-Namugongo-24h'!E71,'28.09 Sonde-Namugongo-24h'!E71)</f>
        <v>5</v>
      </c>
      <c r="F71" s="48">
        <f>AVERAGE('26.09.19 Sonde-Namugongo-24h'!F71,'28.09 Sonde-Namugongo-24h'!F71)</f>
        <v>5.5</v>
      </c>
      <c r="G71" s="48">
        <f>AVERAGE('26.09.19 Sonde-Namugongo-24h'!G71,'28.09 Sonde-Namugongo-24h'!G71)</f>
        <v>0.5</v>
      </c>
      <c r="H71" s="48">
        <f>AVERAGE('26.09.19 Sonde-Namugongo-24h'!H71,'28.09 Sonde-Namugongo-24h'!H71)</f>
        <v>1</v>
      </c>
      <c r="I71" s="48">
        <f>AVERAGE('26.09.19 Sonde-Namugongo-24h'!I71,'28.09 Sonde-Namugongo-24h'!I71)</f>
        <v>1</v>
      </c>
      <c r="J71" s="48">
        <f>AVERAGE('26.09.19 Sonde-Namugongo-24h'!J71,'28.09 Sonde-Namugongo-24h'!J71)</f>
        <v>0</v>
      </c>
      <c r="K71" s="48">
        <f>AVERAGE('26.09.19 Sonde-Namugongo-24h'!K71,'28.09 Sonde-Namugongo-24h'!K71)</f>
        <v>0</v>
      </c>
      <c r="L71" s="48">
        <f>AVERAGE('26.09.19 Sonde-Namugongo-24h'!L71,'28.09 Sonde-Namugongo-24h'!L71)</f>
        <v>0</v>
      </c>
      <c r="M71" s="48">
        <f>AVERAGE('26.09.19 Sonde-Namugongo-24h'!M71,'28.09 Sonde-Namugongo-24h'!M71)</f>
        <v>12</v>
      </c>
      <c r="N71" s="48">
        <f>AVERAGE('26.09.19 Sonde-Namugongo-24h'!N71,'28.09 Sonde-Namugongo-24h'!N71)</f>
        <v>0</v>
      </c>
      <c r="O71" s="15">
        <f t="shared" si="35"/>
        <v>47</v>
      </c>
      <c r="P71" s="15">
        <f t="shared" si="36"/>
        <v>59</v>
      </c>
      <c r="R71" s="8"/>
      <c r="T71"/>
    </row>
    <row r="72" spans="2:20" ht="23.1" customHeight="1" x14ac:dyDescent="0.25">
      <c r="B72" s="22" t="s">
        <v>112</v>
      </c>
      <c r="C72" s="48">
        <f>AVERAGE('26.09.19 Sonde-Namugongo-24h'!C72,'28.09 Sonde-Namugongo-24h'!C72)</f>
        <v>20</v>
      </c>
      <c r="D72" s="48">
        <f>AVERAGE('26.09.19 Sonde-Namugongo-24h'!D72,'28.09 Sonde-Namugongo-24h'!D72)</f>
        <v>11.5</v>
      </c>
      <c r="E72" s="48">
        <f>AVERAGE('26.09.19 Sonde-Namugongo-24h'!E72,'28.09 Sonde-Namugongo-24h'!E72)</f>
        <v>3</v>
      </c>
      <c r="F72" s="48">
        <f>AVERAGE('26.09.19 Sonde-Namugongo-24h'!F72,'28.09 Sonde-Namugongo-24h'!F72)</f>
        <v>1.5</v>
      </c>
      <c r="G72" s="48">
        <f>AVERAGE('26.09.19 Sonde-Namugongo-24h'!G72,'28.09 Sonde-Namugongo-24h'!G72)</f>
        <v>0.5</v>
      </c>
      <c r="H72" s="48">
        <f>AVERAGE('26.09.19 Sonde-Namugongo-24h'!H72,'28.09 Sonde-Namugongo-24h'!H72)</f>
        <v>0</v>
      </c>
      <c r="I72" s="48">
        <f>AVERAGE('26.09.19 Sonde-Namugongo-24h'!I72,'28.09 Sonde-Namugongo-24h'!I72)</f>
        <v>2.5</v>
      </c>
      <c r="J72" s="48">
        <f>AVERAGE('26.09.19 Sonde-Namugongo-24h'!J72,'28.09 Sonde-Namugongo-24h'!J72)</f>
        <v>1.5</v>
      </c>
      <c r="K72" s="48">
        <f>AVERAGE('26.09.19 Sonde-Namugongo-24h'!K72,'28.09 Sonde-Namugongo-24h'!K72)</f>
        <v>0</v>
      </c>
      <c r="L72" s="48">
        <f>AVERAGE('26.09.19 Sonde-Namugongo-24h'!L72,'28.09 Sonde-Namugongo-24h'!L72)</f>
        <v>0</v>
      </c>
      <c r="M72" s="48">
        <f>AVERAGE('26.09.19 Sonde-Namugongo-24h'!M72,'28.09 Sonde-Namugongo-24h'!M72)</f>
        <v>10.5</v>
      </c>
      <c r="N72" s="48">
        <f>AVERAGE('26.09.19 Sonde-Namugongo-24h'!N72,'28.09 Sonde-Namugongo-24h'!N72)</f>
        <v>0</v>
      </c>
      <c r="O72" s="15">
        <f t="shared" si="35"/>
        <v>40.5</v>
      </c>
      <c r="P72" s="15">
        <f t="shared" si="36"/>
        <v>51</v>
      </c>
      <c r="R72" s="8"/>
      <c r="T72"/>
    </row>
    <row r="73" spans="2:20" ht="23.1" customHeight="1" x14ac:dyDescent="0.25">
      <c r="B73" s="22" t="s">
        <v>113</v>
      </c>
      <c r="C73" s="48">
        <f>AVERAGE('26.09.19 Sonde-Namugongo-24h'!C73,'28.09 Sonde-Namugongo-24h'!C73)</f>
        <v>21</v>
      </c>
      <c r="D73" s="48">
        <f>AVERAGE('26.09.19 Sonde-Namugongo-24h'!D73,'28.09 Sonde-Namugongo-24h'!D73)</f>
        <v>4.5</v>
      </c>
      <c r="E73" s="48">
        <f>AVERAGE('26.09.19 Sonde-Namugongo-24h'!E73,'28.09 Sonde-Namugongo-24h'!E73)</f>
        <v>2.5</v>
      </c>
      <c r="F73" s="48">
        <f>AVERAGE('26.09.19 Sonde-Namugongo-24h'!F73,'28.09 Sonde-Namugongo-24h'!F73)</f>
        <v>3.5</v>
      </c>
      <c r="G73" s="48">
        <f>AVERAGE('26.09.19 Sonde-Namugongo-24h'!G73,'28.09 Sonde-Namugongo-24h'!G73)</f>
        <v>0.5</v>
      </c>
      <c r="H73" s="48">
        <f>AVERAGE('26.09.19 Sonde-Namugongo-24h'!H73,'28.09 Sonde-Namugongo-24h'!H73)</f>
        <v>0</v>
      </c>
      <c r="I73" s="48">
        <f>AVERAGE('26.09.19 Sonde-Namugongo-24h'!I73,'28.09 Sonde-Namugongo-24h'!I73)</f>
        <v>2</v>
      </c>
      <c r="J73" s="48">
        <f>AVERAGE('26.09.19 Sonde-Namugongo-24h'!J73,'28.09 Sonde-Namugongo-24h'!J73)</f>
        <v>0</v>
      </c>
      <c r="K73" s="48">
        <f>AVERAGE('26.09.19 Sonde-Namugongo-24h'!K73,'28.09 Sonde-Namugongo-24h'!K73)</f>
        <v>1</v>
      </c>
      <c r="L73" s="48">
        <f>AVERAGE('26.09.19 Sonde-Namugongo-24h'!L73,'28.09 Sonde-Namugongo-24h'!L73)</f>
        <v>0</v>
      </c>
      <c r="M73" s="48">
        <f>AVERAGE('26.09.19 Sonde-Namugongo-24h'!M73,'28.09 Sonde-Namugongo-24h'!M73)</f>
        <v>9</v>
      </c>
      <c r="N73" s="48">
        <f>AVERAGE('26.09.19 Sonde-Namugongo-24h'!N73,'28.09 Sonde-Namugongo-24h'!N73)</f>
        <v>0</v>
      </c>
      <c r="O73" s="15">
        <f t="shared" si="35"/>
        <v>35</v>
      </c>
      <c r="P73" s="15">
        <f t="shared" si="36"/>
        <v>44</v>
      </c>
      <c r="R73" s="8"/>
      <c r="T73"/>
    </row>
    <row r="74" spans="2:20" ht="23.1" customHeight="1" x14ac:dyDescent="0.25">
      <c r="B74" s="22" t="s">
        <v>114</v>
      </c>
      <c r="C74" s="48">
        <f>AVERAGE('26.09.19 Sonde-Namugongo-24h'!C74,'28.09 Sonde-Namugongo-24h'!C74)</f>
        <v>16</v>
      </c>
      <c r="D74" s="48">
        <f>AVERAGE('26.09.19 Sonde-Namugongo-24h'!D74,'28.09 Sonde-Namugongo-24h'!D74)</f>
        <v>9</v>
      </c>
      <c r="E74" s="48">
        <f>AVERAGE('26.09.19 Sonde-Namugongo-24h'!E74,'28.09 Sonde-Namugongo-24h'!E74)</f>
        <v>4</v>
      </c>
      <c r="F74" s="48">
        <f>AVERAGE('26.09.19 Sonde-Namugongo-24h'!F74,'28.09 Sonde-Namugongo-24h'!F74)</f>
        <v>8</v>
      </c>
      <c r="G74" s="48">
        <f>AVERAGE('26.09.19 Sonde-Namugongo-24h'!G74,'28.09 Sonde-Namugongo-24h'!G74)</f>
        <v>0.5</v>
      </c>
      <c r="H74" s="48">
        <f>AVERAGE('26.09.19 Sonde-Namugongo-24h'!H74,'28.09 Sonde-Namugongo-24h'!H74)</f>
        <v>0</v>
      </c>
      <c r="I74" s="48">
        <f>AVERAGE('26.09.19 Sonde-Namugongo-24h'!I74,'28.09 Sonde-Namugongo-24h'!I74)</f>
        <v>2</v>
      </c>
      <c r="J74" s="48">
        <f>AVERAGE('26.09.19 Sonde-Namugongo-24h'!J74,'28.09 Sonde-Namugongo-24h'!J74)</f>
        <v>0.5</v>
      </c>
      <c r="K74" s="48">
        <f>AVERAGE('26.09.19 Sonde-Namugongo-24h'!K74,'28.09 Sonde-Namugongo-24h'!K74)</f>
        <v>0.5</v>
      </c>
      <c r="L74" s="48">
        <f>AVERAGE('26.09.19 Sonde-Namugongo-24h'!L74,'28.09 Sonde-Namugongo-24h'!L74)</f>
        <v>0</v>
      </c>
      <c r="M74" s="48">
        <f>AVERAGE('26.09.19 Sonde-Namugongo-24h'!M74,'28.09 Sonde-Namugongo-24h'!M74)</f>
        <v>14.5</v>
      </c>
      <c r="N74" s="48">
        <f>AVERAGE('26.09.19 Sonde-Namugongo-24h'!N74,'28.09 Sonde-Namugongo-24h'!N74)</f>
        <v>0</v>
      </c>
      <c r="O74" s="15">
        <f t="shared" si="35"/>
        <v>40.5</v>
      </c>
      <c r="P74" s="15">
        <f t="shared" si="36"/>
        <v>55</v>
      </c>
      <c r="R74" s="8"/>
      <c r="T74"/>
    </row>
    <row r="75" spans="2:20" ht="23.1" customHeight="1" x14ac:dyDescent="0.25">
      <c r="B75" s="22" t="s">
        <v>115</v>
      </c>
      <c r="C75" s="48">
        <f>AVERAGE('26.09.19 Sonde-Namugongo-24h'!C75,'28.09 Sonde-Namugongo-24h'!C75)</f>
        <v>10</v>
      </c>
      <c r="D75" s="48">
        <f>AVERAGE('26.09.19 Sonde-Namugongo-24h'!D75,'28.09 Sonde-Namugongo-24h'!D75)</f>
        <v>6</v>
      </c>
      <c r="E75" s="48">
        <f>AVERAGE('26.09.19 Sonde-Namugongo-24h'!E75,'28.09 Sonde-Namugongo-24h'!E75)</f>
        <v>0.5</v>
      </c>
      <c r="F75" s="48">
        <f>AVERAGE('26.09.19 Sonde-Namugongo-24h'!F75,'28.09 Sonde-Namugongo-24h'!F75)</f>
        <v>2</v>
      </c>
      <c r="G75" s="48">
        <f>AVERAGE('26.09.19 Sonde-Namugongo-24h'!G75,'28.09 Sonde-Namugongo-24h'!G75)</f>
        <v>0</v>
      </c>
      <c r="H75" s="48">
        <f>AVERAGE('26.09.19 Sonde-Namugongo-24h'!H75,'28.09 Sonde-Namugongo-24h'!H75)</f>
        <v>0</v>
      </c>
      <c r="I75" s="48">
        <f>AVERAGE('26.09.19 Sonde-Namugongo-24h'!I75,'28.09 Sonde-Namugongo-24h'!I75)</f>
        <v>3</v>
      </c>
      <c r="J75" s="48">
        <f>AVERAGE('26.09.19 Sonde-Namugongo-24h'!J75,'28.09 Sonde-Namugongo-24h'!J75)</f>
        <v>0.5</v>
      </c>
      <c r="K75" s="48">
        <f>AVERAGE('26.09.19 Sonde-Namugongo-24h'!K75,'28.09 Sonde-Namugongo-24h'!K75)</f>
        <v>0</v>
      </c>
      <c r="L75" s="48">
        <f>AVERAGE('26.09.19 Sonde-Namugongo-24h'!L75,'28.09 Sonde-Namugongo-24h'!L75)</f>
        <v>0.5</v>
      </c>
      <c r="M75" s="48">
        <f>AVERAGE('26.09.19 Sonde-Namugongo-24h'!M75,'28.09 Sonde-Namugongo-24h'!M75)</f>
        <v>9</v>
      </c>
      <c r="N75" s="48">
        <f>AVERAGE('26.09.19 Sonde-Namugongo-24h'!N75,'28.09 Sonde-Namugongo-24h'!N75)</f>
        <v>0</v>
      </c>
      <c r="O75" s="15">
        <f t="shared" si="35"/>
        <v>22.5</v>
      </c>
      <c r="P75" s="15">
        <f t="shared" si="36"/>
        <v>31.5</v>
      </c>
      <c r="R75" s="8"/>
      <c r="T75"/>
    </row>
    <row r="76" spans="2:20" ht="23.1" customHeight="1" x14ac:dyDescent="0.25">
      <c r="B76" s="22" t="s">
        <v>116</v>
      </c>
      <c r="C76" s="48">
        <f>AVERAGE('26.09.19 Sonde-Namugongo-24h'!C76,'28.09 Sonde-Namugongo-24h'!C76)</f>
        <v>16</v>
      </c>
      <c r="D76" s="48">
        <f>AVERAGE('26.09.19 Sonde-Namugongo-24h'!D76,'28.09 Sonde-Namugongo-24h'!D76)</f>
        <v>7</v>
      </c>
      <c r="E76" s="48">
        <f>AVERAGE('26.09.19 Sonde-Namugongo-24h'!E76,'28.09 Sonde-Namugongo-24h'!E76)</f>
        <v>2</v>
      </c>
      <c r="F76" s="48">
        <f>AVERAGE('26.09.19 Sonde-Namugongo-24h'!F76,'28.09 Sonde-Namugongo-24h'!F76)</f>
        <v>1.5</v>
      </c>
      <c r="G76" s="48">
        <f>AVERAGE('26.09.19 Sonde-Namugongo-24h'!G76,'28.09 Sonde-Namugongo-24h'!G76)</f>
        <v>0</v>
      </c>
      <c r="H76" s="48">
        <f>AVERAGE('26.09.19 Sonde-Namugongo-24h'!H76,'28.09 Sonde-Namugongo-24h'!H76)</f>
        <v>0</v>
      </c>
      <c r="I76" s="48">
        <f>AVERAGE('26.09.19 Sonde-Namugongo-24h'!I76,'28.09 Sonde-Namugongo-24h'!I76)</f>
        <v>1</v>
      </c>
      <c r="J76" s="48">
        <f>AVERAGE('26.09.19 Sonde-Namugongo-24h'!J76,'28.09 Sonde-Namugongo-24h'!J76)</f>
        <v>0.5</v>
      </c>
      <c r="K76" s="48">
        <f>AVERAGE('26.09.19 Sonde-Namugongo-24h'!K76,'28.09 Sonde-Namugongo-24h'!K76)</f>
        <v>0</v>
      </c>
      <c r="L76" s="48">
        <f>AVERAGE('26.09.19 Sonde-Namugongo-24h'!L76,'28.09 Sonde-Namugongo-24h'!L76)</f>
        <v>0</v>
      </c>
      <c r="M76" s="48">
        <f>AVERAGE('26.09.19 Sonde-Namugongo-24h'!M76,'28.09 Sonde-Namugongo-24h'!M76)</f>
        <v>10.5</v>
      </c>
      <c r="N76" s="48">
        <f>AVERAGE('26.09.19 Sonde-Namugongo-24h'!N76,'28.09 Sonde-Namugongo-24h'!N76)</f>
        <v>0</v>
      </c>
      <c r="O76" s="15">
        <f t="shared" si="35"/>
        <v>28</v>
      </c>
      <c r="P76" s="15">
        <f t="shared" si="36"/>
        <v>38.5</v>
      </c>
      <c r="R76" s="8"/>
      <c r="T76"/>
    </row>
    <row r="77" spans="2:20" ht="23.1" customHeight="1" x14ac:dyDescent="0.25">
      <c r="B77" s="22" t="s">
        <v>117</v>
      </c>
      <c r="C77" s="48">
        <f>AVERAGE('26.09.19 Sonde-Namugongo-24h'!C77,'28.09 Sonde-Namugongo-24h'!C77)</f>
        <v>7.5</v>
      </c>
      <c r="D77" s="48">
        <f>AVERAGE('26.09.19 Sonde-Namugongo-24h'!D77,'28.09 Sonde-Namugongo-24h'!D77)</f>
        <v>3.5</v>
      </c>
      <c r="E77" s="48">
        <f>AVERAGE('26.09.19 Sonde-Namugongo-24h'!E77,'28.09 Sonde-Namugongo-24h'!E77)</f>
        <v>1</v>
      </c>
      <c r="F77" s="48">
        <f>AVERAGE('26.09.19 Sonde-Namugongo-24h'!F77,'28.09 Sonde-Namugongo-24h'!F77)</f>
        <v>0.5</v>
      </c>
      <c r="G77" s="48">
        <f>AVERAGE('26.09.19 Sonde-Namugongo-24h'!G77,'28.09 Sonde-Namugongo-24h'!G77)</f>
        <v>0</v>
      </c>
      <c r="H77" s="48">
        <f>AVERAGE('26.09.19 Sonde-Namugongo-24h'!H77,'28.09 Sonde-Namugongo-24h'!H77)</f>
        <v>0</v>
      </c>
      <c r="I77" s="48">
        <f>AVERAGE('26.09.19 Sonde-Namugongo-24h'!I77,'28.09 Sonde-Namugongo-24h'!I77)</f>
        <v>1</v>
      </c>
      <c r="J77" s="48">
        <f>AVERAGE('26.09.19 Sonde-Namugongo-24h'!J77,'28.09 Sonde-Namugongo-24h'!J77)</f>
        <v>0</v>
      </c>
      <c r="K77" s="48">
        <f>AVERAGE('26.09.19 Sonde-Namugongo-24h'!K77,'28.09 Sonde-Namugongo-24h'!K77)</f>
        <v>0</v>
      </c>
      <c r="L77" s="48">
        <f>AVERAGE('26.09.19 Sonde-Namugongo-24h'!L77,'28.09 Sonde-Namugongo-24h'!L77)</f>
        <v>0</v>
      </c>
      <c r="M77" s="48">
        <f>AVERAGE('26.09.19 Sonde-Namugongo-24h'!M77,'28.09 Sonde-Namugongo-24h'!M77)</f>
        <v>7</v>
      </c>
      <c r="N77" s="48">
        <f>AVERAGE('26.09.19 Sonde-Namugongo-24h'!N77,'28.09 Sonde-Namugongo-24h'!N77)</f>
        <v>0</v>
      </c>
      <c r="O77" s="15">
        <f t="shared" si="35"/>
        <v>13.5</v>
      </c>
      <c r="P77" s="15">
        <f t="shared" si="36"/>
        <v>20.5</v>
      </c>
      <c r="R77" s="8"/>
      <c r="T77"/>
    </row>
    <row r="78" spans="2:20" ht="23.1" customHeight="1" x14ac:dyDescent="0.25">
      <c r="B78" s="23" t="s">
        <v>118</v>
      </c>
      <c r="C78" s="48">
        <f>AVERAGE('26.09.19 Sonde-Namugongo-24h'!C78,'28.09 Sonde-Namugongo-24h'!C78)</f>
        <v>6.5</v>
      </c>
      <c r="D78" s="48">
        <f>AVERAGE('26.09.19 Sonde-Namugongo-24h'!D78,'28.09 Sonde-Namugongo-24h'!D78)</f>
        <v>1</v>
      </c>
      <c r="E78" s="48">
        <f>AVERAGE('26.09.19 Sonde-Namugongo-24h'!E78,'28.09 Sonde-Namugongo-24h'!E78)</f>
        <v>2</v>
      </c>
      <c r="F78" s="48">
        <f>AVERAGE('26.09.19 Sonde-Namugongo-24h'!F78,'28.09 Sonde-Namugongo-24h'!F78)</f>
        <v>0</v>
      </c>
      <c r="G78" s="48">
        <f>AVERAGE('26.09.19 Sonde-Namugongo-24h'!G78,'28.09 Sonde-Namugongo-24h'!G78)</f>
        <v>0</v>
      </c>
      <c r="H78" s="48">
        <f>AVERAGE('26.09.19 Sonde-Namugongo-24h'!H78,'28.09 Sonde-Namugongo-24h'!H78)</f>
        <v>0</v>
      </c>
      <c r="I78" s="48">
        <f>AVERAGE('26.09.19 Sonde-Namugongo-24h'!I78,'28.09 Sonde-Namugongo-24h'!I78)</f>
        <v>2.5</v>
      </c>
      <c r="J78" s="48">
        <f>AVERAGE('26.09.19 Sonde-Namugongo-24h'!J78,'28.09 Sonde-Namugongo-24h'!J78)</f>
        <v>0</v>
      </c>
      <c r="K78" s="48">
        <f>AVERAGE('26.09.19 Sonde-Namugongo-24h'!K78,'28.09 Sonde-Namugongo-24h'!K78)</f>
        <v>0</v>
      </c>
      <c r="L78" s="48">
        <f>AVERAGE('26.09.19 Sonde-Namugongo-24h'!L78,'28.09 Sonde-Namugongo-24h'!L78)</f>
        <v>0</v>
      </c>
      <c r="M78" s="48">
        <f>AVERAGE('26.09.19 Sonde-Namugongo-24h'!M78,'28.09 Sonde-Namugongo-24h'!M78)</f>
        <v>11.5</v>
      </c>
      <c r="N78" s="48">
        <f>AVERAGE('26.09.19 Sonde-Namugongo-24h'!N78,'28.09 Sonde-Namugongo-24h'!N78)</f>
        <v>0</v>
      </c>
      <c r="O78" s="15">
        <f t="shared" si="35"/>
        <v>12</v>
      </c>
      <c r="P78" s="15">
        <f t="shared" si="36"/>
        <v>23.5</v>
      </c>
      <c r="R78" s="8"/>
      <c r="T78"/>
    </row>
    <row r="79" spans="2:20" ht="23.1" customHeight="1" x14ac:dyDescent="0.25">
      <c r="B79" s="22" t="s">
        <v>119</v>
      </c>
      <c r="C79" s="48">
        <f>AVERAGE('26.09.19 Sonde-Namugongo-24h'!C79,'28.09 Sonde-Namugongo-24h'!C79)</f>
        <v>10.5</v>
      </c>
      <c r="D79" s="48">
        <f>AVERAGE('26.09.19 Sonde-Namugongo-24h'!D79,'28.09 Sonde-Namugongo-24h'!D79)</f>
        <v>3</v>
      </c>
      <c r="E79" s="48">
        <f>AVERAGE('26.09.19 Sonde-Namugongo-24h'!E79,'28.09 Sonde-Namugongo-24h'!E79)</f>
        <v>2</v>
      </c>
      <c r="F79" s="48">
        <f>AVERAGE('26.09.19 Sonde-Namugongo-24h'!F79,'28.09 Sonde-Namugongo-24h'!F79)</f>
        <v>1</v>
      </c>
      <c r="G79" s="48">
        <f>AVERAGE('26.09.19 Sonde-Namugongo-24h'!G79,'28.09 Sonde-Namugongo-24h'!G79)</f>
        <v>0</v>
      </c>
      <c r="H79" s="48">
        <f>AVERAGE('26.09.19 Sonde-Namugongo-24h'!H79,'28.09 Sonde-Namugongo-24h'!H79)</f>
        <v>0</v>
      </c>
      <c r="I79" s="48">
        <f>AVERAGE('26.09.19 Sonde-Namugongo-24h'!I79,'28.09 Sonde-Namugongo-24h'!I79)</f>
        <v>1</v>
      </c>
      <c r="J79" s="48">
        <f>AVERAGE('26.09.19 Sonde-Namugongo-24h'!J79,'28.09 Sonde-Namugongo-24h'!J79)</f>
        <v>0</v>
      </c>
      <c r="K79" s="48">
        <f>AVERAGE('26.09.19 Sonde-Namugongo-24h'!K79,'28.09 Sonde-Namugongo-24h'!K79)</f>
        <v>0</v>
      </c>
      <c r="L79" s="48">
        <f>AVERAGE('26.09.19 Sonde-Namugongo-24h'!L79,'28.09 Sonde-Namugongo-24h'!L79)</f>
        <v>0</v>
      </c>
      <c r="M79" s="48">
        <f>AVERAGE('26.09.19 Sonde-Namugongo-24h'!M79,'28.09 Sonde-Namugongo-24h'!M79)</f>
        <v>7</v>
      </c>
      <c r="N79" s="48">
        <f>AVERAGE('26.09.19 Sonde-Namugongo-24h'!N79,'28.09 Sonde-Namugongo-24h'!N79)</f>
        <v>0</v>
      </c>
      <c r="O79" s="15">
        <f t="shared" si="35"/>
        <v>17.5</v>
      </c>
      <c r="P79" s="15">
        <f t="shared" si="36"/>
        <v>24.5</v>
      </c>
      <c r="R79" s="8"/>
      <c r="T79"/>
    </row>
    <row r="80" spans="2:20" ht="23.1" customHeight="1" x14ac:dyDescent="0.25">
      <c r="B80" s="24" t="s">
        <v>120</v>
      </c>
      <c r="C80" s="48">
        <f>AVERAGE('26.09.19 Sonde-Namugongo-24h'!C80,'28.09 Sonde-Namugongo-24h'!C80)</f>
        <v>5.5</v>
      </c>
      <c r="D80" s="48">
        <f>AVERAGE('26.09.19 Sonde-Namugongo-24h'!D80,'28.09 Sonde-Namugongo-24h'!D80)</f>
        <v>1.5</v>
      </c>
      <c r="E80" s="48">
        <f>AVERAGE('26.09.19 Sonde-Namugongo-24h'!E80,'28.09 Sonde-Namugongo-24h'!E80)</f>
        <v>0</v>
      </c>
      <c r="F80" s="48">
        <f>AVERAGE('26.09.19 Sonde-Namugongo-24h'!F80,'28.09 Sonde-Namugongo-24h'!F80)</f>
        <v>0.5</v>
      </c>
      <c r="G80" s="48">
        <f>AVERAGE('26.09.19 Sonde-Namugongo-24h'!G80,'28.09 Sonde-Namugongo-24h'!G80)</f>
        <v>0</v>
      </c>
      <c r="H80" s="48">
        <f>AVERAGE('26.09.19 Sonde-Namugongo-24h'!H80,'28.09 Sonde-Namugongo-24h'!H80)</f>
        <v>0</v>
      </c>
      <c r="I80" s="48">
        <f>AVERAGE('26.09.19 Sonde-Namugongo-24h'!I80,'28.09 Sonde-Namugongo-24h'!I80)</f>
        <v>0.5</v>
      </c>
      <c r="J80" s="48">
        <f>AVERAGE('26.09.19 Sonde-Namugongo-24h'!J80,'28.09 Sonde-Namugongo-24h'!J80)</f>
        <v>0</v>
      </c>
      <c r="K80" s="48">
        <f>AVERAGE('26.09.19 Sonde-Namugongo-24h'!K80,'28.09 Sonde-Namugongo-24h'!K80)</f>
        <v>0</v>
      </c>
      <c r="L80" s="48">
        <f>AVERAGE('26.09.19 Sonde-Namugongo-24h'!L80,'28.09 Sonde-Namugongo-24h'!L80)</f>
        <v>0</v>
      </c>
      <c r="M80" s="48">
        <f>AVERAGE('26.09.19 Sonde-Namugongo-24h'!M80,'28.09 Sonde-Namugongo-24h'!M80)</f>
        <v>7</v>
      </c>
      <c r="N80" s="48">
        <f>AVERAGE('26.09.19 Sonde-Namugongo-24h'!N80,'28.09 Sonde-Namugongo-24h'!N80)</f>
        <v>0</v>
      </c>
      <c r="O80" s="15">
        <f t="shared" si="35"/>
        <v>8</v>
      </c>
      <c r="P80" s="15">
        <f t="shared" si="36"/>
        <v>15</v>
      </c>
      <c r="R80" s="8"/>
      <c r="T80"/>
    </row>
    <row r="81" spans="2:20" ht="23.1" customHeight="1" x14ac:dyDescent="0.25">
      <c r="B81" s="22" t="s">
        <v>121</v>
      </c>
      <c r="C81" s="48">
        <f>AVERAGE('26.09.19 Sonde-Namugongo-24h'!C81,'28.09 Sonde-Namugongo-24h'!C81)</f>
        <v>5.5</v>
      </c>
      <c r="D81" s="48">
        <f>AVERAGE('26.09.19 Sonde-Namugongo-24h'!D81,'28.09 Sonde-Namugongo-24h'!D81)</f>
        <v>0.5</v>
      </c>
      <c r="E81" s="48">
        <f>AVERAGE('26.09.19 Sonde-Namugongo-24h'!E81,'28.09 Sonde-Namugongo-24h'!E81)</f>
        <v>0.5</v>
      </c>
      <c r="F81" s="48">
        <f>AVERAGE('26.09.19 Sonde-Namugongo-24h'!F81,'28.09 Sonde-Namugongo-24h'!F81)</f>
        <v>1</v>
      </c>
      <c r="G81" s="48">
        <f>AVERAGE('26.09.19 Sonde-Namugongo-24h'!G81,'28.09 Sonde-Namugongo-24h'!G81)</f>
        <v>0.5</v>
      </c>
      <c r="H81" s="48">
        <f>AVERAGE('26.09.19 Sonde-Namugongo-24h'!H81,'28.09 Sonde-Namugongo-24h'!H81)</f>
        <v>0</v>
      </c>
      <c r="I81" s="48">
        <f>AVERAGE('26.09.19 Sonde-Namugongo-24h'!I81,'28.09 Sonde-Namugongo-24h'!I81)</f>
        <v>1.5</v>
      </c>
      <c r="J81" s="48">
        <f>AVERAGE('26.09.19 Sonde-Namugongo-24h'!J81,'28.09 Sonde-Namugongo-24h'!J81)</f>
        <v>1</v>
      </c>
      <c r="K81" s="48">
        <f>AVERAGE('26.09.19 Sonde-Namugongo-24h'!K81,'28.09 Sonde-Namugongo-24h'!K81)</f>
        <v>0</v>
      </c>
      <c r="L81" s="48">
        <f>AVERAGE('26.09.19 Sonde-Namugongo-24h'!L81,'28.09 Sonde-Namugongo-24h'!L81)</f>
        <v>0</v>
      </c>
      <c r="M81" s="48">
        <f>AVERAGE('26.09.19 Sonde-Namugongo-24h'!M81,'28.09 Sonde-Namugongo-24h'!M81)</f>
        <v>5</v>
      </c>
      <c r="N81" s="48">
        <f>AVERAGE('26.09.19 Sonde-Namugongo-24h'!N81,'28.09 Sonde-Namugongo-24h'!N81)</f>
        <v>0</v>
      </c>
      <c r="O81" s="15">
        <f t="shared" si="35"/>
        <v>10.5</v>
      </c>
      <c r="P81" s="15">
        <f t="shared" si="36"/>
        <v>15.5</v>
      </c>
      <c r="R81" s="8"/>
      <c r="T81"/>
    </row>
    <row r="82" spans="2:20" ht="23.1" customHeight="1" x14ac:dyDescent="0.25">
      <c r="B82" s="23" t="s">
        <v>122</v>
      </c>
      <c r="C82" s="48">
        <f>AVERAGE('26.09.19 Sonde-Namugongo-24h'!C82,'28.09 Sonde-Namugongo-24h'!C82)</f>
        <v>4.5</v>
      </c>
      <c r="D82" s="48">
        <f>AVERAGE('26.09.19 Sonde-Namugongo-24h'!D82,'28.09 Sonde-Namugongo-24h'!D82)</f>
        <v>2</v>
      </c>
      <c r="E82" s="48">
        <f>AVERAGE('26.09.19 Sonde-Namugongo-24h'!E82,'28.09 Sonde-Namugongo-24h'!E82)</f>
        <v>0.5</v>
      </c>
      <c r="F82" s="48">
        <f>AVERAGE('26.09.19 Sonde-Namugongo-24h'!F82,'28.09 Sonde-Namugongo-24h'!F82)</f>
        <v>0.5</v>
      </c>
      <c r="G82" s="48">
        <f>AVERAGE('26.09.19 Sonde-Namugongo-24h'!G82,'28.09 Sonde-Namugongo-24h'!G82)</f>
        <v>0</v>
      </c>
      <c r="H82" s="48">
        <f>AVERAGE('26.09.19 Sonde-Namugongo-24h'!H82,'28.09 Sonde-Namugongo-24h'!H82)</f>
        <v>0</v>
      </c>
      <c r="I82" s="48">
        <f>AVERAGE('26.09.19 Sonde-Namugongo-24h'!I82,'28.09 Sonde-Namugongo-24h'!I82)</f>
        <v>2.5</v>
      </c>
      <c r="J82" s="48">
        <f>AVERAGE('26.09.19 Sonde-Namugongo-24h'!J82,'28.09 Sonde-Namugongo-24h'!J82)</f>
        <v>1</v>
      </c>
      <c r="K82" s="48">
        <f>AVERAGE('26.09.19 Sonde-Namugongo-24h'!K82,'28.09 Sonde-Namugongo-24h'!K82)</f>
        <v>1</v>
      </c>
      <c r="L82" s="48">
        <f>AVERAGE('26.09.19 Sonde-Namugongo-24h'!L82,'28.09 Sonde-Namugongo-24h'!L82)</f>
        <v>0</v>
      </c>
      <c r="M82" s="48">
        <f>AVERAGE('26.09.19 Sonde-Namugongo-24h'!M82,'28.09 Sonde-Namugongo-24h'!M82)</f>
        <v>8</v>
      </c>
      <c r="N82" s="48">
        <f>AVERAGE('26.09.19 Sonde-Namugongo-24h'!N82,'28.09 Sonde-Namugongo-24h'!N82)</f>
        <v>0</v>
      </c>
      <c r="O82" s="15">
        <f t="shared" si="35"/>
        <v>12</v>
      </c>
      <c r="P82" s="15">
        <f t="shared" si="36"/>
        <v>20</v>
      </c>
      <c r="R82" s="8"/>
      <c r="T82"/>
    </row>
    <row r="83" spans="2:20" ht="23.1" customHeight="1" x14ac:dyDescent="0.25">
      <c r="B83" s="22" t="s">
        <v>123</v>
      </c>
      <c r="C83" s="48">
        <f>AVERAGE('26.09.19 Sonde-Namugongo-24h'!C83,'28.09 Sonde-Namugongo-24h'!C83)</f>
        <v>3</v>
      </c>
      <c r="D83" s="48">
        <f>AVERAGE('26.09.19 Sonde-Namugongo-24h'!D83,'28.09 Sonde-Namugongo-24h'!D83)</f>
        <v>1</v>
      </c>
      <c r="E83" s="48">
        <f>AVERAGE('26.09.19 Sonde-Namugongo-24h'!E83,'28.09 Sonde-Namugongo-24h'!E83)</f>
        <v>1.5</v>
      </c>
      <c r="F83" s="48">
        <f>AVERAGE('26.09.19 Sonde-Namugongo-24h'!F83,'28.09 Sonde-Namugongo-24h'!F83)</f>
        <v>0</v>
      </c>
      <c r="G83" s="48">
        <f>AVERAGE('26.09.19 Sonde-Namugongo-24h'!G83,'28.09 Sonde-Namugongo-24h'!G83)</f>
        <v>0</v>
      </c>
      <c r="H83" s="48">
        <f>AVERAGE('26.09.19 Sonde-Namugongo-24h'!H83,'28.09 Sonde-Namugongo-24h'!H83)</f>
        <v>0</v>
      </c>
      <c r="I83" s="48">
        <f>AVERAGE('26.09.19 Sonde-Namugongo-24h'!I83,'28.09 Sonde-Namugongo-24h'!I83)</f>
        <v>0.5</v>
      </c>
      <c r="J83" s="48">
        <f>AVERAGE('26.09.19 Sonde-Namugongo-24h'!J83,'28.09 Sonde-Namugongo-24h'!J83)</f>
        <v>0</v>
      </c>
      <c r="K83" s="48">
        <f>AVERAGE('26.09.19 Sonde-Namugongo-24h'!K83,'28.09 Sonde-Namugongo-24h'!K83)</f>
        <v>0.5</v>
      </c>
      <c r="L83" s="48">
        <f>AVERAGE('26.09.19 Sonde-Namugongo-24h'!L83,'28.09 Sonde-Namugongo-24h'!L83)</f>
        <v>0</v>
      </c>
      <c r="M83" s="48">
        <f>AVERAGE('26.09.19 Sonde-Namugongo-24h'!M83,'28.09 Sonde-Namugongo-24h'!M83)</f>
        <v>8.5</v>
      </c>
      <c r="N83" s="48">
        <f>AVERAGE('26.09.19 Sonde-Namugongo-24h'!N83,'28.09 Sonde-Namugongo-24h'!N83)</f>
        <v>0</v>
      </c>
      <c r="O83" s="15">
        <f t="shared" si="35"/>
        <v>6.5</v>
      </c>
      <c r="P83" s="15">
        <f t="shared" si="36"/>
        <v>15</v>
      </c>
      <c r="R83" s="8"/>
      <c r="T83"/>
    </row>
    <row r="84" spans="2:20" ht="23.1" customHeight="1" x14ac:dyDescent="0.25">
      <c r="B84" s="24" t="s">
        <v>124</v>
      </c>
      <c r="C84" s="48">
        <f>AVERAGE('26.09.19 Sonde-Namugongo-24h'!C84,'28.09 Sonde-Namugongo-24h'!C84)</f>
        <v>6</v>
      </c>
      <c r="D84" s="48">
        <f>AVERAGE('26.09.19 Sonde-Namugongo-24h'!D84,'28.09 Sonde-Namugongo-24h'!D84)</f>
        <v>2.5</v>
      </c>
      <c r="E84" s="48">
        <f>AVERAGE('26.09.19 Sonde-Namugongo-24h'!E84,'28.09 Sonde-Namugongo-24h'!E84)</f>
        <v>0</v>
      </c>
      <c r="F84" s="48">
        <f>AVERAGE('26.09.19 Sonde-Namugongo-24h'!F84,'28.09 Sonde-Namugongo-24h'!F84)</f>
        <v>0.5</v>
      </c>
      <c r="G84" s="48">
        <f>AVERAGE('26.09.19 Sonde-Namugongo-24h'!G84,'28.09 Sonde-Namugongo-24h'!G84)</f>
        <v>0</v>
      </c>
      <c r="H84" s="48">
        <f>AVERAGE('26.09.19 Sonde-Namugongo-24h'!H84,'28.09 Sonde-Namugongo-24h'!H84)</f>
        <v>0</v>
      </c>
      <c r="I84" s="48">
        <f>AVERAGE('26.09.19 Sonde-Namugongo-24h'!I84,'28.09 Sonde-Namugongo-24h'!I84)</f>
        <v>1</v>
      </c>
      <c r="J84" s="48">
        <f>AVERAGE('26.09.19 Sonde-Namugongo-24h'!J84,'28.09 Sonde-Namugongo-24h'!J84)</f>
        <v>1</v>
      </c>
      <c r="K84" s="48">
        <f>AVERAGE('26.09.19 Sonde-Namugongo-24h'!K84,'28.09 Sonde-Namugongo-24h'!K84)</f>
        <v>0</v>
      </c>
      <c r="L84" s="48">
        <f>AVERAGE('26.09.19 Sonde-Namugongo-24h'!L84,'28.09 Sonde-Namugongo-24h'!L84)</f>
        <v>0</v>
      </c>
      <c r="M84" s="48">
        <f>AVERAGE('26.09.19 Sonde-Namugongo-24h'!M84,'28.09 Sonde-Namugongo-24h'!M84)</f>
        <v>3</v>
      </c>
      <c r="N84" s="48">
        <f>AVERAGE('26.09.19 Sonde-Namugongo-24h'!N84,'28.09 Sonde-Namugongo-24h'!N84)</f>
        <v>0</v>
      </c>
      <c r="O84" s="15">
        <f t="shared" si="35"/>
        <v>11</v>
      </c>
      <c r="P84" s="15">
        <f t="shared" si="36"/>
        <v>14</v>
      </c>
      <c r="R84" s="8"/>
      <c r="T84"/>
    </row>
    <row r="85" spans="2:20" ht="23.1" customHeight="1" x14ac:dyDescent="0.25">
      <c r="B85" s="22" t="s">
        <v>125</v>
      </c>
      <c r="C85" s="48">
        <f>AVERAGE('26.09.19 Sonde-Namugongo-24h'!C85,'28.09 Sonde-Namugongo-24h'!C85)</f>
        <v>3</v>
      </c>
      <c r="D85" s="48">
        <f>AVERAGE('26.09.19 Sonde-Namugongo-24h'!D85,'28.09 Sonde-Namugongo-24h'!D85)</f>
        <v>1.5</v>
      </c>
      <c r="E85" s="48">
        <f>AVERAGE('26.09.19 Sonde-Namugongo-24h'!E85,'28.09 Sonde-Namugongo-24h'!E85)</f>
        <v>0</v>
      </c>
      <c r="F85" s="48">
        <f>AVERAGE('26.09.19 Sonde-Namugongo-24h'!F85,'28.09 Sonde-Namugongo-24h'!F85)</f>
        <v>0</v>
      </c>
      <c r="G85" s="48">
        <f>AVERAGE('26.09.19 Sonde-Namugongo-24h'!G85,'28.09 Sonde-Namugongo-24h'!G85)</f>
        <v>0</v>
      </c>
      <c r="H85" s="48">
        <f>AVERAGE('26.09.19 Sonde-Namugongo-24h'!H85,'28.09 Sonde-Namugongo-24h'!H85)</f>
        <v>0</v>
      </c>
      <c r="I85" s="48">
        <f>AVERAGE('26.09.19 Sonde-Namugongo-24h'!I85,'28.09 Sonde-Namugongo-24h'!I85)</f>
        <v>0.5</v>
      </c>
      <c r="J85" s="48">
        <f>AVERAGE('26.09.19 Sonde-Namugongo-24h'!J85,'28.09 Sonde-Namugongo-24h'!J85)</f>
        <v>0</v>
      </c>
      <c r="K85" s="48">
        <f>AVERAGE('26.09.19 Sonde-Namugongo-24h'!K85,'28.09 Sonde-Namugongo-24h'!K85)</f>
        <v>0.5</v>
      </c>
      <c r="L85" s="48">
        <f>AVERAGE('26.09.19 Sonde-Namugongo-24h'!L85,'28.09 Sonde-Namugongo-24h'!L85)</f>
        <v>0</v>
      </c>
      <c r="M85" s="48">
        <f>AVERAGE('26.09.19 Sonde-Namugongo-24h'!M85,'28.09 Sonde-Namugongo-24h'!M85)</f>
        <v>3.5</v>
      </c>
      <c r="N85" s="48">
        <f>AVERAGE('26.09.19 Sonde-Namugongo-24h'!N85,'28.09 Sonde-Namugongo-24h'!N85)</f>
        <v>0</v>
      </c>
      <c r="O85" s="15">
        <f t="shared" si="35"/>
        <v>5.5</v>
      </c>
      <c r="P85" s="15">
        <f t="shared" si="36"/>
        <v>9</v>
      </c>
      <c r="R85" s="8"/>
      <c r="T85"/>
    </row>
    <row r="86" spans="2:20" ht="23.1" customHeight="1" x14ac:dyDescent="0.25">
      <c r="B86" s="23" t="s">
        <v>126</v>
      </c>
      <c r="C86" s="48">
        <f>AVERAGE('26.09.19 Sonde-Namugongo-24h'!C86,'28.09 Sonde-Namugongo-24h'!C86)</f>
        <v>1.5</v>
      </c>
      <c r="D86" s="48">
        <f>AVERAGE('26.09.19 Sonde-Namugongo-24h'!D86,'28.09 Sonde-Namugongo-24h'!D86)</f>
        <v>0.5</v>
      </c>
      <c r="E86" s="48">
        <f>AVERAGE('26.09.19 Sonde-Namugongo-24h'!E86,'28.09 Sonde-Namugongo-24h'!E86)</f>
        <v>0</v>
      </c>
      <c r="F86" s="48">
        <f>AVERAGE('26.09.19 Sonde-Namugongo-24h'!F86,'28.09 Sonde-Namugongo-24h'!F86)</f>
        <v>1</v>
      </c>
      <c r="G86" s="48">
        <f>AVERAGE('26.09.19 Sonde-Namugongo-24h'!G86,'28.09 Sonde-Namugongo-24h'!G86)</f>
        <v>0</v>
      </c>
      <c r="H86" s="48">
        <f>AVERAGE('26.09.19 Sonde-Namugongo-24h'!H86,'28.09 Sonde-Namugongo-24h'!H86)</f>
        <v>0</v>
      </c>
      <c r="I86" s="48">
        <f>AVERAGE('26.09.19 Sonde-Namugongo-24h'!I86,'28.09 Sonde-Namugongo-24h'!I86)</f>
        <v>1</v>
      </c>
      <c r="J86" s="48">
        <f>AVERAGE('26.09.19 Sonde-Namugongo-24h'!J86,'28.09 Sonde-Namugongo-24h'!J86)</f>
        <v>1.5</v>
      </c>
      <c r="K86" s="48">
        <f>AVERAGE('26.09.19 Sonde-Namugongo-24h'!K86,'28.09 Sonde-Namugongo-24h'!K86)</f>
        <v>0.5</v>
      </c>
      <c r="L86" s="48">
        <f>AVERAGE('26.09.19 Sonde-Namugongo-24h'!L86,'28.09 Sonde-Namugongo-24h'!L86)</f>
        <v>0</v>
      </c>
      <c r="M86" s="48">
        <f>AVERAGE('26.09.19 Sonde-Namugongo-24h'!M86,'28.09 Sonde-Namugongo-24h'!M86)</f>
        <v>2</v>
      </c>
      <c r="N86" s="48">
        <f>AVERAGE('26.09.19 Sonde-Namugongo-24h'!N86,'28.09 Sonde-Namugongo-24h'!N86)</f>
        <v>0</v>
      </c>
      <c r="O86" s="15">
        <f t="shared" si="35"/>
        <v>6</v>
      </c>
      <c r="P86" s="15">
        <f t="shared" si="36"/>
        <v>8</v>
      </c>
      <c r="R86" s="8"/>
      <c r="T86"/>
    </row>
    <row r="87" spans="2:20" ht="23.1" customHeight="1" x14ac:dyDescent="0.25">
      <c r="B87" s="22" t="s">
        <v>127</v>
      </c>
      <c r="C87" s="48">
        <f>AVERAGE('26.09.19 Sonde-Namugongo-24h'!C87,'28.09 Sonde-Namugongo-24h'!C87)</f>
        <v>2</v>
      </c>
      <c r="D87" s="48">
        <f>AVERAGE('26.09.19 Sonde-Namugongo-24h'!D87,'28.09 Sonde-Namugongo-24h'!D87)</f>
        <v>0.5</v>
      </c>
      <c r="E87" s="48">
        <f>AVERAGE('26.09.19 Sonde-Namugongo-24h'!E87,'28.09 Sonde-Namugongo-24h'!E87)</f>
        <v>1</v>
      </c>
      <c r="F87" s="48">
        <f>AVERAGE('26.09.19 Sonde-Namugongo-24h'!F87,'28.09 Sonde-Namugongo-24h'!F87)</f>
        <v>0</v>
      </c>
      <c r="G87" s="48">
        <f>AVERAGE('26.09.19 Sonde-Namugongo-24h'!G87,'28.09 Sonde-Namugongo-24h'!G87)</f>
        <v>0</v>
      </c>
      <c r="H87" s="48">
        <f>AVERAGE('26.09.19 Sonde-Namugongo-24h'!H87,'28.09 Sonde-Namugongo-24h'!H87)</f>
        <v>0</v>
      </c>
      <c r="I87" s="48">
        <f>AVERAGE('26.09.19 Sonde-Namugongo-24h'!I87,'28.09 Sonde-Namugongo-24h'!I87)</f>
        <v>1.5</v>
      </c>
      <c r="J87" s="48">
        <f>AVERAGE('26.09.19 Sonde-Namugongo-24h'!J87,'28.09 Sonde-Namugongo-24h'!J87)</f>
        <v>0</v>
      </c>
      <c r="K87" s="48">
        <f>AVERAGE('26.09.19 Sonde-Namugongo-24h'!K87,'28.09 Sonde-Namugongo-24h'!K87)</f>
        <v>0</v>
      </c>
      <c r="L87" s="48">
        <f>AVERAGE('26.09.19 Sonde-Namugongo-24h'!L87,'28.09 Sonde-Namugongo-24h'!L87)</f>
        <v>0</v>
      </c>
      <c r="M87" s="48">
        <f>AVERAGE('26.09.19 Sonde-Namugongo-24h'!M87,'28.09 Sonde-Namugongo-24h'!M87)</f>
        <v>0.5</v>
      </c>
      <c r="N87" s="48">
        <f>AVERAGE('26.09.19 Sonde-Namugongo-24h'!N87,'28.09 Sonde-Namugongo-24h'!N87)</f>
        <v>0</v>
      </c>
      <c r="O87" s="15">
        <f t="shared" si="35"/>
        <v>5</v>
      </c>
      <c r="P87" s="15">
        <f t="shared" si="36"/>
        <v>5.5</v>
      </c>
      <c r="R87" s="8"/>
      <c r="T87"/>
    </row>
    <row r="88" spans="2:20" ht="23.1" customHeight="1" x14ac:dyDescent="0.25">
      <c r="B88" s="24" t="s">
        <v>128</v>
      </c>
      <c r="C88" s="48">
        <f>AVERAGE('26.09.19 Sonde-Namugongo-24h'!C88,'28.09 Sonde-Namugongo-24h'!C88)</f>
        <v>1.5</v>
      </c>
      <c r="D88" s="48">
        <f>AVERAGE('26.09.19 Sonde-Namugongo-24h'!D88,'28.09 Sonde-Namugongo-24h'!D88)</f>
        <v>0</v>
      </c>
      <c r="E88" s="48">
        <f>AVERAGE('26.09.19 Sonde-Namugongo-24h'!E88,'28.09 Sonde-Namugongo-24h'!E88)</f>
        <v>0.5</v>
      </c>
      <c r="F88" s="48">
        <f>AVERAGE('26.09.19 Sonde-Namugongo-24h'!F88,'28.09 Sonde-Namugongo-24h'!F88)</f>
        <v>0</v>
      </c>
      <c r="G88" s="48">
        <f>AVERAGE('26.09.19 Sonde-Namugongo-24h'!G88,'28.09 Sonde-Namugongo-24h'!G88)</f>
        <v>0</v>
      </c>
      <c r="H88" s="48">
        <f>AVERAGE('26.09.19 Sonde-Namugongo-24h'!H88,'28.09 Sonde-Namugongo-24h'!H88)</f>
        <v>0</v>
      </c>
      <c r="I88" s="48">
        <f>AVERAGE('26.09.19 Sonde-Namugongo-24h'!I88,'28.09 Sonde-Namugongo-24h'!I88)</f>
        <v>1.5</v>
      </c>
      <c r="J88" s="48">
        <f>AVERAGE('26.09.19 Sonde-Namugongo-24h'!J88,'28.09 Sonde-Namugongo-24h'!J88)</f>
        <v>0.5</v>
      </c>
      <c r="K88" s="48">
        <f>AVERAGE('26.09.19 Sonde-Namugongo-24h'!K88,'28.09 Sonde-Namugongo-24h'!K88)</f>
        <v>0</v>
      </c>
      <c r="L88" s="48">
        <f>AVERAGE('26.09.19 Sonde-Namugongo-24h'!L88,'28.09 Sonde-Namugongo-24h'!L88)</f>
        <v>0</v>
      </c>
      <c r="M88" s="48">
        <f>AVERAGE('26.09.19 Sonde-Namugongo-24h'!M88,'28.09 Sonde-Namugongo-24h'!M88)</f>
        <v>1.5</v>
      </c>
      <c r="N88" s="48">
        <f>AVERAGE('26.09.19 Sonde-Namugongo-24h'!N88,'28.09 Sonde-Namugongo-24h'!N88)</f>
        <v>0</v>
      </c>
      <c r="O88" s="15">
        <f t="shared" si="35"/>
        <v>4</v>
      </c>
      <c r="P88" s="15">
        <f t="shared" si="36"/>
        <v>5.5</v>
      </c>
      <c r="R88" s="8"/>
      <c r="T88"/>
    </row>
    <row r="89" spans="2:20" ht="23.1" customHeight="1" x14ac:dyDescent="0.25">
      <c r="B89" s="22" t="s">
        <v>129</v>
      </c>
      <c r="C89" s="48">
        <f>AVERAGE('26.09.19 Sonde-Namugongo-24h'!C89,'28.09 Sonde-Namugongo-24h'!C89)</f>
        <v>2</v>
      </c>
      <c r="D89" s="48">
        <f>AVERAGE('26.09.19 Sonde-Namugongo-24h'!D89,'28.09 Sonde-Namugongo-24h'!D89)</f>
        <v>1.5</v>
      </c>
      <c r="E89" s="48">
        <f>AVERAGE('26.09.19 Sonde-Namugongo-24h'!E89,'28.09 Sonde-Namugongo-24h'!E89)</f>
        <v>0.5</v>
      </c>
      <c r="F89" s="48">
        <f>AVERAGE('26.09.19 Sonde-Namugongo-24h'!F89,'28.09 Sonde-Namugongo-24h'!F89)</f>
        <v>0</v>
      </c>
      <c r="G89" s="48">
        <f>AVERAGE('26.09.19 Sonde-Namugongo-24h'!G89,'28.09 Sonde-Namugongo-24h'!G89)</f>
        <v>0</v>
      </c>
      <c r="H89" s="48">
        <f>AVERAGE('26.09.19 Sonde-Namugongo-24h'!H89,'28.09 Sonde-Namugongo-24h'!H89)</f>
        <v>0</v>
      </c>
      <c r="I89" s="48">
        <f>AVERAGE('26.09.19 Sonde-Namugongo-24h'!I89,'28.09 Sonde-Namugongo-24h'!I89)</f>
        <v>0.5</v>
      </c>
      <c r="J89" s="48">
        <f>AVERAGE('26.09.19 Sonde-Namugongo-24h'!J89,'28.09 Sonde-Namugongo-24h'!J89)</f>
        <v>0</v>
      </c>
      <c r="K89" s="48">
        <f>AVERAGE('26.09.19 Sonde-Namugongo-24h'!K89,'28.09 Sonde-Namugongo-24h'!K89)</f>
        <v>0.5</v>
      </c>
      <c r="L89" s="48">
        <f>AVERAGE('26.09.19 Sonde-Namugongo-24h'!L89,'28.09 Sonde-Namugongo-24h'!L89)</f>
        <v>0</v>
      </c>
      <c r="M89" s="48">
        <f>AVERAGE('26.09.19 Sonde-Namugongo-24h'!M89,'28.09 Sonde-Namugongo-24h'!M89)</f>
        <v>1.5</v>
      </c>
      <c r="N89" s="48">
        <f>AVERAGE('26.09.19 Sonde-Namugongo-24h'!N89,'28.09 Sonde-Namugongo-24h'!N89)</f>
        <v>0</v>
      </c>
      <c r="O89" s="15">
        <f t="shared" si="35"/>
        <v>5</v>
      </c>
      <c r="P89" s="15">
        <f t="shared" si="36"/>
        <v>6.5</v>
      </c>
      <c r="R89" s="8"/>
      <c r="T89"/>
    </row>
    <row r="90" spans="2:20" ht="23.1" customHeight="1" x14ac:dyDescent="0.25">
      <c r="B90" s="23" t="s">
        <v>130</v>
      </c>
      <c r="C90" s="48">
        <f>AVERAGE('26.09.19 Sonde-Namugongo-24h'!C90,'28.09 Sonde-Namugongo-24h'!C90)</f>
        <v>1.5</v>
      </c>
      <c r="D90" s="48">
        <f>AVERAGE('26.09.19 Sonde-Namugongo-24h'!D90,'28.09 Sonde-Namugongo-24h'!D90)</f>
        <v>1.5</v>
      </c>
      <c r="E90" s="48">
        <f>AVERAGE('26.09.19 Sonde-Namugongo-24h'!E90,'28.09 Sonde-Namugongo-24h'!E90)</f>
        <v>1</v>
      </c>
      <c r="F90" s="48">
        <f>AVERAGE('26.09.19 Sonde-Namugongo-24h'!F90,'28.09 Sonde-Namugongo-24h'!F90)</f>
        <v>0.5</v>
      </c>
      <c r="G90" s="48">
        <f>AVERAGE('26.09.19 Sonde-Namugongo-24h'!G90,'28.09 Sonde-Namugongo-24h'!G90)</f>
        <v>0</v>
      </c>
      <c r="H90" s="48">
        <f>AVERAGE('26.09.19 Sonde-Namugongo-24h'!H90,'28.09 Sonde-Namugongo-24h'!H90)</f>
        <v>0</v>
      </c>
      <c r="I90" s="48">
        <f>AVERAGE('26.09.19 Sonde-Namugongo-24h'!I90,'28.09 Sonde-Namugongo-24h'!I90)</f>
        <v>0</v>
      </c>
      <c r="J90" s="48">
        <f>AVERAGE('26.09.19 Sonde-Namugongo-24h'!J90,'28.09 Sonde-Namugongo-24h'!J90)</f>
        <v>0.5</v>
      </c>
      <c r="K90" s="48">
        <f>AVERAGE('26.09.19 Sonde-Namugongo-24h'!K90,'28.09 Sonde-Namugongo-24h'!K90)</f>
        <v>0</v>
      </c>
      <c r="L90" s="48">
        <f>AVERAGE('26.09.19 Sonde-Namugongo-24h'!L90,'28.09 Sonde-Namugongo-24h'!L90)</f>
        <v>0</v>
      </c>
      <c r="M90" s="48">
        <f>AVERAGE('26.09.19 Sonde-Namugongo-24h'!M90,'28.09 Sonde-Namugongo-24h'!M90)</f>
        <v>1.5</v>
      </c>
      <c r="N90" s="48">
        <f>AVERAGE('26.09.19 Sonde-Namugongo-24h'!N90,'28.09 Sonde-Namugongo-24h'!N90)</f>
        <v>0</v>
      </c>
      <c r="O90" s="15">
        <f t="shared" si="35"/>
        <v>5</v>
      </c>
      <c r="P90" s="15">
        <f t="shared" si="36"/>
        <v>6.5</v>
      </c>
      <c r="R90" s="8"/>
      <c r="T90"/>
    </row>
    <row r="91" spans="2:20" ht="23.1" customHeight="1" x14ac:dyDescent="0.25">
      <c r="B91" s="22" t="s">
        <v>131</v>
      </c>
      <c r="C91" s="48">
        <f>AVERAGE('26.09.19 Sonde-Namugongo-24h'!C91,'28.09 Sonde-Namugongo-24h'!C91)</f>
        <v>1.5</v>
      </c>
      <c r="D91" s="48">
        <f>AVERAGE('26.09.19 Sonde-Namugongo-24h'!D91,'28.09 Sonde-Namugongo-24h'!D91)</f>
        <v>1.5</v>
      </c>
      <c r="E91" s="48">
        <f>AVERAGE('26.09.19 Sonde-Namugongo-24h'!E91,'28.09 Sonde-Namugongo-24h'!E91)</f>
        <v>0.5</v>
      </c>
      <c r="F91" s="48">
        <f>AVERAGE('26.09.19 Sonde-Namugongo-24h'!F91,'28.09 Sonde-Namugongo-24h'!F91)</f>
        <v>0</v>
      </c>
      <c r="G91" s="48">
        <f>AVERAGE('26.09.19 Sonde-Namugongo-24h'!G91,'28.09 Sonde-Namugongo-24h'!G91)</f>
        <v>0</v>
      </c>
      <c r="H91" s="48">
        <f>AVERAGE('26.09.19 Sonde-Namugongo-24h'!H91,'28.09 Sonde-Namugongo-24h'!H91)</f>
        <v>0</v>
      </c>
      <c r="I91" s="48">
        <f>AVERAGE('26.09.19 Sonde-Namugongo-24h'!I91,'28.09 Sonde-Namugongo-24h'!I91)</f>
        <v>0</v>
      </c>
      <c r="J91" s="48">
        <f>AVERAGE('26.09.19 Sonde-Namugongo-24h'!J91,'28.09 Sonde-Namugongo-24h'!J91)</f>
        <v>0</v>
      </c>
      <c r="K91" s="48">
        <f>AVERAGE('26.09.19 Sonde-Namugongo-24h'!K91,'28.09 Sonde-Namugongo-24h'!K91)</f>
        <v>0.5</v>
      </c>
      <c r="L91" s="48">
        <f>AVERAGE('26.09.19 Sonde-Namugongo-24h'!L91,'28.09 Sonde-Namugongo-24h'!L91)</f>
        <v>0</v>
      </c>
      <c r="M91" s="48">
        <f>AVERAGE('26.09.19 Sonde-Namugongo-24h'!M91,'28.09 Sonde-Namugongo-24h'!M91)</f>
        <v>3</v>
      </c>
      <c r="N91" s="48">
        <f>AVERAGE('26.09.19 Sonde-Namugongo-24h'!N91,'28.09 Sonde-Namugongo-24h'!N91)</f>
        <v>0</v>
      </c>
      <c r="O91" s="15">
        <f t="shared" si="35"/>
        <v>4</v>
      </c>
      <c r="P91" s="15">
        <f t="shared" si="36"/>
        <v>7</v>
      </c>
      <c r="R91" s="8"/>
      <c r="T91"/>
    </row>
    <row r="92" spans="2:20" ht="23.1" customHeight="1" x14ac:dyDescent="0.25">
      <c r="B92" s="24" t="s">
        <v>132</v>
      </c>
      <c r="C92" s="48">
        <f>AVERAGE('26.09.19 Sonde-Namugongo-24h'!C92,'28.09 Sonde-Namugongo-24h'!C92)</f>
        <v>1</v>
      </c>
      <c r="D92" s="48">
        <f>AVERAGE('26.09.19 Sonde-Namugongo-24h'!D92,'28.09 Sonde-Namugongo-24h'!D92)</f>
        <v>0.5</v>
      </c>
      <c r="E92" s="48">
        <f>AVERAGE('26.09.19 Sonde-Namugongo-24h'!E92,'28.09 Sonde-Namugongo-24h'!E92)</f>
        <v>0.5</v>
      </c>
      <c r="F92" s="48">
        <f>AVERAGE('26.09.19 Sonde-Namugongo-24h'!F92,'28.09 Sonde-Namugongo-24h'!F92)</f>
        <v>0</v>
      </c>
      <c r="G92" s="48">
        <f>AVERAGE('26.09.19 Sonde-Namugongo-24h'!G92,'28.09 Sonde-Namugongo-24h'!G92)</f>
        <v>0</v>
      </c>
      <c r="H92" s="48">
        <f>AVERAGE('26.09.19 Sonde-Namugongo-24h'!H92,'28.09 Sonde-Namugongo-24h'!H92)</f>
        <v>0</v>
      </c>
      <c r="I92" s="48">
        <f>AVERAGE('26.09.19 Sonde-Namugongo-24h'!I92,'28.09 Sonde-Namugongo-24h'!I92)</f>
        <v>1.5</v>
      </c>
      <c r="J92" s="48">
        <f>AVERAGE('26.09.19 Sonde-Namugongo-24h'!J92,'28.09 Sonde-Namugongo-24h'!J92)</f>
        <v>0</v>
      </c>
      <c r="K92" s="48">
        <f>AVERAGE('26.09.19 Sonde-Namugongo-24h'!K92,'28.09 Sonde-Namugongo-24h'!K92)</f>
        <v>0</v>
      </c>
      <c r="L92" s="48">
        <f>AVERAGE('26.09.19 Sonde-Namugongo-24h'!L92,'28.09 Sonde-Namugongo-24h'!L92)</f>
        <v>0.5</v>
      </c>
      <c r="M92" s="48">
        <f>AVERAGE('26.09.19 Sonde-Namugongo-24h'!M92,'28.09 Sonde-Namugongo-24h'!M92)</f>
        <v>1</v>
      </c>
      <c r="N92" s="48">
        <f>AVERAGE('26.09.19 Sonde-Namugongo-24h'!N92,'28.09 Sonde-Namugongo-24h'!N92)</f>
        <v>0</v>
      </c>
      <c r="O92" s="15">
        <f t="shared" si="35"/>
        <v>4</v>
      </c>
      <c r="P92" s="15">
        <f t="shared" si="36"/>
        <v>5</v>
      </c>
      <c r="R92" s="8"/>
      <c r="T92"/>
    </row>
    <row r="93" spans="2:20" ht="23.1" customHeight="1" x14ac:dyDescent="0.25">
      <c r="B93" s="22" t="s">
        <v>133</v>
      </c>
      <c r="C93" s="48">
        <f>AVERAGE('26.09.19 Sonde-Namugongo-24h'!C93,'28.09 Sonde-Namugongo-24h'!C93)</f>
        <v>2</v>
      </c>
      <c r="D93" s="48">
        <f>AVERAGE('26.09.19 Sonde-Namugongo-24h'!D93,'28.09 Sonde-Namugongo-24h'!D93)</f>
        <v>0.5</v>
      </c>
      <c r="E93" s="48">
        <f>AVERAGE('26.09.19 Sonde-Namugongo-24h'!E93,'28.09 Sonde-Namugongo-24h'!E93)</f>
        <v>0</v>
      </c>
      <c r="F93" s="48">
        <f>AVERAGE('26.09.19 Sonde-Namugongo-24h'!F93,'28.09 Sonde-Namugongo-24h'!F93)</f>
        <v>0.5</v>
      </c>
      <c r="G93" s="48">
        <f>AVERAGE('26.09.19 Sonde-Namugongo-24h'!G93,'28.09 Sonde-Namugongo-24h'!G93)</f>
        <v>0</v>
      </c>
      <c r="H93" s="48">
        <f>AVERAGE('26.09.19 Sonde-Namugongo-24h'!H93,'28.09 Sonde-Namugongo-24h'!H93)</f>
        <v>0</v>
      </c>
      <c r="I93" s="48">
        <f>AVERAGE('26.09.19 Sonde-Namugongo-24h'!I93,'28.09 Sonde-Namugongo-24h'!I93)</f>
        <v>0.5</v>
      </c>
      <c r="J93" s="48">
        <f>AVERAGE('26.09.19 Sonde-Namugongo-24h'!J93,'28.09 Sonde-Namugongo-24h'!J93)</f>
        <v>0</v>
      </c>
      <c r="K93" s="48">
        <f>AVERAGE('26.09.19 Sonde-Namugongo-24h'!K93,'28.09 Sonde-Namugongo-24h'!K93)</f>
        <v>0</v>
      </c>
      <c r="L93" s="48">
        <f>AVERAGE('26.09.19 Sonde-Namugongo-24h'!L93,'28.09 Sonde-Namugongo-24h'!L93)</f>
        <v>0</v>
      </c>
      <c r="M93" s="48">
        <f>AVERAGE('26.09.19 Sonde-Namugongo-24h'!M93,'28.09 Sonde-Namugongo-24h'!M93)</f>
        <v>0.5</v>
      </c>
      <c r="N93" s="48">
        <f>AVERAGE('26.09.19 Sonde-Namugongo-24h'!N93,'28.09 Sonde-Namugongo-24h'!N93)</f>
        <v>0</v>
      </c>
      <c r="O93" s="15">
        <f t="shared" si="35"/>
        <v>3.5</v>
      </c>
      <c r="P93" s="15">
        <f t="shared" si="36"/>
        <v>4</v>
      </c>
      <c r="R93" s="8"/>
      <c r="T93"/>
    </row>
    <row r="94" spans="2:20" ht="23.1" customHeight="1" x14ac:dyDescent="0.25">
      <c r="B94" s="23" t="s">
        <v>134</v>
      </c>
      <c r="C94" s="48">
        <f>AVERAGE('26.09.19 Sonde-Namugongo-24h'!C94,'28.09 Sonde-Namugongo-24h'!C94)</f>
        <v>1</v>
      </c>
      <c r="D94" s="48">
        <f>AVERAGE('26.09.19 Sonde-Namugongo-24h'!D94,'28.09 Sonde-Namugongo-24h'!D94)</f>
        <v>0.5</v>
      </c>
      <c r="E94" s="48">
        <f>AVERAGE('26.09.19 Sonde-Namugongo-24h'!E94,'28.09 Sonde-Namugongo-24h'!E94)</f>
        <v>1</v>
      </c>
      <c r="F94" s="48">
        <f>AVERAGE('26.09.19 Sonde-Namugongo-24h'!F94,'28.09 Sonde-Namugongo-24h'!F94)</f>
        <v>0.5</v>
      </c>
      <c r="G94" s="48">
        <f>AVERAGE('26.09.19 Sonde-Namugongo-24h'!G94,'28.09 Sonde-Namugongo-24h'!G94)</f>
        <v>0</v>
      </c>
      <c r="H94" s="48">
        <f>AVERAGE('26.09.19 Sonde-Namugongo-24h'!H94,'28.09 Sonde-Namugongo-24h'!H94)</f>
        <v>0</v>
      </c>
      <c r="I94" s="48">
        <f>AVERAGE('26.09.19 Sonde-Namugongo-24h'!I94,'28.09 Sonde-Namugongo-24h'!I94)</f>
        <v>1</v>
      </c>
      <c r="J94" s="48">
        <f>AVERAGE('26.09.19 Sonde-Namugongo-24h'!J94,'28.09 Sonde-Namugongo-24h'!J94)</f>
        <v>0.5</v>
      </c>
      <c r="K94" s="48">
        <f>AVERAGE('26.09.19 Sonde-Namugongo-24h'!K94,'28.09 Sonde-Namugongo-24h'!K94)</f>
        <v>0</v>
      </c>
      <c r="L94" s="48">
        <f>AVERAGE('26.09.19 Sonde-Namugongo-24h'!L94,'28.09 Sonde-Namugongo-24h'!L94)</f>
        <v>0</v>
      </c>
      <c r="M94" s="48">
        <f>AVERAGE('26.09.19 Sonde-Namugongo-24h'!M94,'28.09 Sonde-Namugongo-24h'!M94)</f>
        <v>1.5</v>
      </c>
      <c r="N94" s="48">
        <f>AVERAGE('26.09.19 Sonde-Namugongo-24h'!N94,'28.09 Sonde-Namugongo-24h'!N94)</f>
        <v>0</v>
      </c>
      <c r="O94" s="15">
        <f t="shared" si="35"/>
        <v>4.5</v>
      </c>
      <c r="P94" s="15">
        <f t="shared" si="36"/>
        <v>6</v>
      </c>
      <c r="R94" s="8"/>
      <c r="T94"/>
    </row>
    <row r="95" spans="2:20" ht="23.1" customHeight="1" x14ac:dyDescent="0.25">
      <c r="B95" s="22" t="s">
        <v>135</v>
      </c>
      <c r="C95" s="48">
        <f>AVERAGE('26.09.19 Sonde-Namugongo-24h'!C95,'28.09 Sonde-Namugongo-24h'!C95)</f>
        <v>0.5</v>
      </c>
      <c r="D95" s="48">
        <f>AVERAGE('26.09.19 Sonde-Namugongo-24h'!D95,'28.09 Sonde-Namugongo-24h'!D95)</f>
        <v>0.5</v>
      </c>
      <c r="E95" s="48">
        <f>AVERAGE('26.09.19 Sonde-Namugongo-24h'!E95,'28.09 Sonde-Namugongo-24h'!E95)</f>
        <v>0.5</v>
      </c>
      <c r="F95" s="48">
        <f>AVERAGE('26.09.19 Sonde-Namugongo-24h'!F95,'28.09 Sonde-Namugongo-24h'!F95)</f>
        <v>0</v>
      </c>
      <c r="G95" s="48">
        <f>AVERAGE('26.09.19 Sonde-Namugongo-24h'!G95,'28.09 Sonde-Namugongo-24h'!G95)</f>
        <v>0</v>
      </c>
      <c r="H95" s="48">
        <f>AVERAGE('26.09.19 Sonde-Namugongo-24h'!H95,'28.09 Sonde-Namugongo-24h'!H95)</f>
        <v>0</v>
      </c>
      <c r="I95" s="48">
        <f>AVERAGE('26.09.19 Sonde-Namugongo-24h'!I95,'28.09 Sonde-Namugongo-24h'!I95)</f>
        <v>0.5</v>
      </c>
      <c r="J95" s="48">
        <f>AVERAGE('26.09.19 Sonde-Namugongo-24h'!J95,'28.09 Sonde-Namugongo-24h'!J95)</f>
        <v>0</v>
      </c>
      <c r="K95" s="48">
        <f>AVERAGE('26.09.19 Sonde-Namugongo-24h'!K95,'28.09 Sonde-Namugongo-24h'!K95)</f>
        <v>0</v>
      </c>
      <c r="L95" s="48">
        <f>AVERAGE('26.09.19 Sonde-Namugongo-24h'!L95,'28.09 Sonde-Namugongo-24h'!L95)</f>
        <v>0</v>
      </c>
      <c r="M95" s="48">
        <f>AVERAGE('26.09.19 Sonde-Namugongo-24h'!M95,'28.09 Sonde-Namugongo-24h'!M95)</f>
        <v>3.5</v>
      </c>
      <c r="N95" s="48">
        <f>AVERAGE('26.09.19 Sonde-Namugongo-24h'!N95,'28.09 Sonde-Namugongo-24h'!N95)</f>
        <v>0</v>
      </c>
      <c r="O95" s="15">
        <f t="shared" si="35"/>
        <v>2</v>
      </c>
      <c r="P95" s="15">
        <f t="shared" si="36"/>
        <v>5.5</v>
      </c>
      <c r="R95" s="8"/>
      <c r="T95"/>
    </row>
    <row r="96" spans="2:20" ht="23.1" customHeight="1" x14ac:dyDescent="0.25">
      <c r="B96" s="24" t="s">
        <v>136</v>
      </c>
      <c r="C96" s="48">
        <f>AVERAGE('26.09.19 Sonde-Namugongo-24h'!C96,'28.09 Sonde-Namugongo-24h'!C96)</f>
        <v>3</v>
      </c>
      <c r="D96" s="48">
        <f>AVERAGE('26.09.19 Sonde-Namugongo-24h'!D96,'28.09 Sonde-Namugongo-24h'!D96)</f>
        <v>1</v>
      </c>
      <c r="E96" s="48">
        <f>AVERAGE('26.09.19 Sonde-Namugongo-24h'!E96,'28.09 Sonde-Namugongo-24h'!E96)</f>
        <v>1.5</v>
      </c>
      <c r="F96" s="48">
        <f>AVERAGE('26.09.19 Sonde-Namugongo-24h'!F96,'28.09 Sonde-Namugongo-24h'!F96)</f>
        <v>0</v>
      </c>
      <c r="G96" s="48">
        <f>AVERAGE('26.09.19 Sonde-Namugongo-24h'!G96,'28.09 Sonde-Namugongo-24h'!G96)</f>
        <v>0</v>
      </c>
      <c r="H96" s="48">
        <f>AVERAGE('26.09.19 Sonde-Namugongo-24h'!H96,'28.09 Sonde-Namugongo-24h'!H96)</f>
        <v>0</v>
      </c>
      <c r="I96" s="48">
        <f>AVERAGE('26.09.19 Sonde-Namugongo-24h'!I96,'28.09 Sonde-Namugongo-24h'!I96)</f>
        <v>0.5</v>
      </c>
      <c r="J96" s="48">
        <f>AVERAGE('26.09.19 Sonde-Namugongo-24h'!J96,'28.09 Sonde-Namugongo-24h'!J96)</f>
        <v>0</v>
      </c>
      <c r="K96" s="48">
        <f>AVERAGE('26.09.19 Sonde-Namugongo-24h'!K96,'28.09 Sonde-Namugongo-24h'!K96)</f>
        <v>0</v>
      </c>
      <c r="L96" s="48">
        <f>AVERAGE('26.09.19 Sonde-Namugongo-24h'!L96,'28.09 Sonde-Namugongo-24h'!L96)</f>
        <v>0</v>
      </c>
      <c r="M96" s="48">
        <f>AVERAGE('26.09.19 Sonde-Namugongo-24h'!M96,'28.09 Sonde-Namugongo-24h'!M96)</f>
        <v>2.5</v>
      </c>
      <c r="N96" s="48">
        <f>AVERAGE('26.09.19 Sonde-Namugongo-24h'!N96,'28.09 Sonde-Namugongo-24h'!N96)</f>
        <v>0</v>
      </c>
      <c r="O96" s="15">
        <f t="shared" si="35"/>
        <v>6</v>
      </c>
      <c r="P96" s="15">
        <f t="shared" si="36"/>
        <v>8.5</v>
      </c>
      <c r="R96" s="8"/>
      <c r="T96"/>
    </row>
    <row r="97" spans="2:20" ht="23.1" customHeight="1" x14ac:dyDescent="0.25">
      <c r="B97" s="22" t="s">
        <v>137</v>
      </c>
      <c r="C97" s="48">
        <f>AVERAGE('26.09.19 Sonde-Namugongo-24h'!C97,'28.09 Sonde-Namugongo-24h'!C97)</f>
        <v>3</v>
      </c>
      <c r="D97" s="48">
        <f>AVERAGE('26.09.19 Sonde-Namugongo-24h'!D97,'28.09 Sonde-Namugongo-24h'!D97)</f>
        <v>0.5</v>
      </c>
      <c r="E97" s="48">
        <f>AVERAGE('26.09.19 Sonde-Namugongo-24h'!E97,'28.09 Sonde-Namugongo-24h'!E97)</f>
        <v>0.5</v>
      </c>
      <c r="F97" s="48">
        <f>AVERAGE('26.09.19 Sonde-Namugongo-24h'!F97,'28.09 Sonde-Namugongo-24h'!F97)</f>
        <v>2</v>
      </c>
      <c r="G97" s="48">
        <f>AVERAGE('26.09.19 Sonde-Namugongo-24h'!G97,'28.09 Sonde-Namugongo-24h'!G97)</f>
        <v>0</v>
      </c>
      <c r="H97" s="48">
        <f>AVERAGE('26.09.19 Sonde-Namugongo-24h'!H97,'28.09 Sonde-Namugongo-24h'!H97)</f>
        <v>0</v>
      </c>
      <c r="I97" s="48">
        <f>AVERAGE('26.09.19 Sonde-Namugongo-24h'!I97,'28.09 Sonde-Namugongo-24h'!I97)</f>
        <v>0.5</v>
      </c>
      <c r="J97" s="48">
        <f>AVERAGE('26.09.19 Sonde-Namugongo-24h'!J97,'28.09 Sonde-Namugongo-24h'!J97)</f>
        <v>0</v>
      </c>
      <c r="K97" s="48">
        <f>AVERAGE('26.09.19 Sonde-Namugongo-24h'!K97,'28.09 Sonde-Namugongo-24h'!K97)</f>
        <v>0</v>
      </c>
      <c r="L97" s="48">
        <f>AVERAGE('26.09.19 Sonde-Namugongo-24h'!L97,'28.09 Sonde-Namugongo-24h'!L97)</f>
        <v>0</v>
      </c>
      <c r="M97" s="48">
        <f>AVERAGE('26.09.19 Sonde-Namugongo-24h'!M97,'28.09 Sonde-Namugongo-24h'!M97)</f>
        <v>3.5</v>
      </c>
      <c r="N97" s="48">
        <f>AVERAGE('26.09.19 Sonde-Namugongo-24h'!N97,'28.09 Sonde-Namugongo-24h'!N97)</f>
        <v>0</v>
      </c>
      <c r="O97" s="15">
        <f t="shared" si="35"/>
        <v>6.5</v>
      </c>
      <c r="P97" s="15">
        <f t="shared" si="36"/>
        <v>10</v>
      </c>
      <c r="R97" s="8"/>
      <c r="T97"/>
    </row>
    <row r="98" spans="2:20" ht="23.1" customHeight="1" x14ac:dyDescent="0.25">
      <c r="B98" s="23" t="s">
        <v>138</v>
      </c>
      <c r="C98" s="48">
        <f>AVERAGE('26.09.19 Sonde-Namugongo-24h'!C98,'28.09 Sonde-Namugongo-24h'!C98)</f>
        <v>5</v>
      </c>
      <c r="D98" s="48">
        <f>AVERAGE('26.09.19 Sonde-Namugongo-24h'!D98,'28.09 Sonde-Namugongo-24h'!D98)</f>
        <v>1</v>
      </c>
      <c r="E98" s="48">
        <f>AVERAGE('26.09.19 Sonde-Namugongo-24h'!E98,'28.09 Sonde-Namugongo-24h'!E98)</f>
        <v>0.5</v>
      </c>
      <c r="F98" s="48">
        <f>AVERAGE('26.09.19 Sonde-Namugongo-24h'!F98,'28.09 Sonde-Namugongo-24h'!F98)</f>
        <v>3</v>
      </c>
      <c r="G98" s="48">
        <f>AVERAGE('26.09.19 Sonde-Namugongo-24h'!G98,'28.09 Sonde-Namugongo-24h'!G98)</f>
        <v>0.5</v>
      </c>
      <c r="H98" s="48">
        <f>AVERAGE('26.09.19 Sonde-Namugongo-24h'!H98,'28.09 Sonde-Namugongo-24h'!H98)</f>
        <v>0</v>
      </c>
      <c r="I98" s="48">
        <f>AVERAGE('26.09.19 Sonde-Namugongo-24h'!I98,'28.09 Sonde-Namugongo-24h'!I98)</f>
        <v>1</v>
      </c>
      <c r="J98" s="48">
        <f>AVERAGE('26.09.19 Sonde-Namugongo-24h'!J98,'28.09 Sonde-Namugongo-24h'!J98)</f>
        <v>0</v>
      </c>
      <c r="K98" s="48">
        <f>AVERAGE('26.09.19 Sonde-Namugongo-24h'!K98,'28.09 Sonde-Namugongo-24h'!K98)</f>
        <v>0</v>
      </c>
      <c r="L98" s="48">
        <f>AVERAGE('26.09.19 Sonde-Namugongo-24h'!L98,'28.09 Sonde-Namugongo-24h'!L98)</f>
        <v>0</v>
      </c>
      <c r="M98" s="48">
        <f>AVERAGE('26.09.19 Sonde-Namugongo-24h'!M98,'28.09 Sonde-Namugongo-24h'!M98)</f>
        <v>5</v>
      </c>
      <c r="N98" s="48">
        <f>AVERAGE('26.09.19 Sonde-Namugongo-24h'!N98,'28.09 Sonde-Namugongo-24h'!N98)</f>
        <v>0</v>
      </c>
      <c r="O98" s="15">
        <f t="shared" si="35"/>
        <v>11</v>
      </c>
      <c r="P98" s="15">
        <f t="shared" si="36"/>
        <v>16</v>
      </c>
      <c r="R98" s="8"/>
      <c r="T98"/>
    </row>
    <row r="99" spans="2:20" ht="23.1" customHeight="1" x14ac:dyDescent="0.25">
      <c r="B99" s="22" t="s">
        <v>139</v>
      </c>
      <c r="C99" s="48">
        <f>AVERAGE('26.09.19 Sonde-Namugongo-24h'!C99,'28.09 Sonde-Namugongo-24h'!C99)</f>
        <v>3</v>
      </c>
      <c r="D99" s="48">
        <f>AVERAGE('26.09.19 Sonde-Namugongo-24h'!D99,'28.09 Sonde-Namugongo-24h'!D99)</f>
        <v>2</v>
      </c>
      <c r="E99" s="48">
        <f>AVERAGE('26.09.19 Sonde-Namugongo-24h'!E99,'28.09 Sonde-Namugongo-24h'!E99)</f>
        <v>1</v>
      </c>
      <c r="F99" s="48">
        <f>AVERAGE('26.09.19 Sonde-Namugongo-24h'!F99,'28.09 Sonde-Namugongo-24h'!F99)</f>
        <v>5.5</v>
      </c>
      <c r="G99" s="48">
        <f>AVERAGE('26.09.19 Sonde-Namugongo-24h'!G99,'28.09 Sonde-Namugongo-24h'!G99)</f>
        <v>0.5</v>
      </c>
      <c r="H99" s="48">
        <f>AVERAGE('26.09.19 Sonde-Namugongo-24h'!H99,'28.09 Sonde-Namugongo-24h'!H99)</f>
        <v>0</v>
      </c>
      <c r="I99" s="48">
        <f>AVERAGE('26.09.19 Sonde-Namugongo-24h'!I99,'28.09 Sonde-Namugongo-24h'!I99)</f>
        <v>2.5</v>
      </c>
      <c r="J99" s="48">
        <f>AVERAGE('26.09.19 Sonde-Namugongo-24h'!J99,'28.09 Sonde-Namugongo-24h'!J99)</f>
        <v>0.5</v>
      </c>
      <c r="K99" s="48">
        <f>AVERAGE('26.09.19 Sonde-Namugongo-24h'!K99,'28.09 Sonde-Namugongo-24h'!K99)</f>
        <v>0</v>
      </c>
      <c r="L99" s="48">
        <f>AVERAGE('26.09.19 Sonde-Namugongo-24h'!L99,'28.09 Sonde-Namugongo-24h'!L99)</f>
        <v>0</v>
      </c>
      <c r="M99" s="48">
        <f>AVERAGE('26.09.19 Sonde-Namugongo-24h'!M99,'28.09 Sonde-Namugongo-24h'!M99)</f>
        <v>3.5</v>
      </c>
      <c r="N99" s="48">
        <f>AVERAGE('26.09.19 Sonde-Namugongo-24h'!N99,'28.09 Sonde-Namugongo-24h'!N99)</f>
        <v>0</v>
      </c>
      <c r="O99" s="15">
        <f t="shared" si="35"/>
        <v>15</v>
      </c>
      <c r="P99" s="15">
        <f t="shared" si="36"/>
        <v>18.5</v>
      </c>
      <c r="R99" s="8"/>
      <c r="T99"/>
    </row>
    <row r="100" spans="2:20" ht="23.1" customHeight="1" x14ac:dyDescent="0.25">
      <c r="B100" s="24" t="s">
        <v>140</v>
      </c>
      <c r="C100" s="48">
        <f>AVERAGE('26.09.19 Sonde-Namugongo-24h'!C100,'28.09 Sonde-Namugongo-24h'!C100)</f>
        <v>12</v>
      </c>
      <c r="D100" s="48">
        <f>AVERAGE('26.09.19 Sonde-Namugongo-24h'!D100,'28.09 Sonde-Namugongo-24h'!D100)</f>
        <v>6.5</v>
      </c>
      <c r="E100" s="48">
        <f>AVERAGE('26.09.19 Sonde-Namugongo-24h'!E100,'28.09 Sonde-Namugongo-24h'!E100)</f>
        <v>1</v>
      </c>
      <c r="F100" s="48">
        <f>AVERAGE('26.09.19 Sonde-Namugongo-24h'!F100,'28.09 Sonde-Namugongo-24h'!F100)</f>
        <v>10</v>
      </c>
      <c r="G100" s="48">
        <f>AVERAGE('26.09.19 Sonde-Namugongo-24h'!G100,'28.09 Sonde-Namugongo-24h'!G100)</f>
        <v>0.5</v>
      </c>
      <c r="H100" s="48">
        <f>AVERAGE('26.09.19 Sonde-Namugongo-24h'!H100,'28.09 Sonde-Namugongo-24h'!H100)</f>
        <v>0</v>
      </c>
      <c r="I100" s="48">
        <f>AVERAGE('26.09.19 Sonde-Namugongo-24h'!I100,'28.09 Sonde-Namugongo-24h'!I100)</f>
        <v>1</v>
      </c>
      <c r="J100" s="48">
        <f>AVERAGE('26.09.19 Sonde-Namugongo-24h'!J100,'28.09 Sonde-Namugongo-24h'!J100)</f>
        <v>0</v>
      </c>
      <c r="K100" s="48">
        <f>AVERAGE('26.09.19 Sonde-Namugongo-24h'!K100,'28.09 Sonde-Namugongo-24h'!K100)</f>
        <v>1</v>
      </c>
      <c r="L100" s="48">
        <f>AVERAGE('26.09.19 Sonde-Namugongo-24h'!L100,'28.09 Sonde-Namugongo-24h'!L100)</f>
        <v>0</v>
      </c>
      <c r="M100" s="48">
        <f>AVERAGE('26.09.19 Sonde-Namugongo-24h'!M100,'28.09 Sonde-Namugongo-24h'!M100)</f>
        <v>5.5</v>
      </c>
      <c r="N100" s="48">
        <f>AVERAGE('26.09.19 Sonde-Namugongo-24h'!N100,'28.09 Sonde-Namugongo-24h'!N100)</f>
        <v>0</v>
      </c>
      <c r="O100" s="15">
        <f t="shared" si="35"/>
        <v>32</v>
      </c>
      <c r="P100" s="15">
        <f t="shared" si="36"/>
        <v>37.5</v>
      </c>
      <c r="R100" s="8"/>
      <c r="T100"/>
    </row>
    <row r="101" spans="2:20" ht="23.1" customHeight="1" x14ac:dyDescent="0.25">
      <c r="B101" s="22" t="s">
        <v>141</v>
      </c>
      <c r="C101" s="48">
        <f>AVERAGE('26.09.19 Sonde-Namugongo-24h'!C101,'28.09 Sonde-Namugongo-24h'!C101)</f>
        <v>18.5</v>
      </c>
      <c r="D101" s="48">
        <f>AVERAGE('26.09.19 Sonde-Namugongo-24h'!D101,'28.09 Sonde-Namugongo-24h'!D101)</f>
        <v>3.5</v>
      </c>
      <c r="E101" s="48">
        <f>AVERAGE('26.09.19 Sonde-Namugongo-24h'!E101,'28.09 Sonde-Namugongo-24h'!E101)</f>
        <v>1</v>
      </c>
      <c r="F101" s="48">
        <f>AVERAGE('26.09.19 Sonde-Namugongo-24h'!F101,'28.09 Sonde-Namugongo-24h'!F101)</f>
        <v>8.5</v>
      </c>
      <c r="G101" s="48">
        <f>AVERAGE('26.09.19 Sonde-Namugongo-24h'!G101,'28.09 Sonde-Namugongo-24h'!G101)</f>
        <v>0</v>
      </c>
      <c r="H101" s="48">
        <f>AVERAGE('26.09.19 Sonde-Namugongo-24h'!H101,'28.09 Sonde-Namugongo-24h'!H101)</f>
        <v>0</v>
      </c>
      <c r="I101" s="48">
        <f>AVERAGE('26.09.19 Sonde-Namugongo-24h'!I101,'28.09 Sonde-Namugongo-24h'!I101)</f>
        <v>1.5</v>
      </c>
      <c r="J101" s="48">
        <f>AVERAGE('26.09.19 Sonde-Namugongo-24h'!J101,'28.09 Sonde-Namugongo-24h'!J101)</f>
        <v>0.5</v>
      </c>
      <c r="K101" s="48">
        <f>AVERAGE('26.09.19 Sonde-Namugongo-24h'!K101,'28.09 Sonde-Namugongo-24h'!K101)</f>
        <v>0</v>
      </c>
      <c r="L101" s="48">
        <f>AVERAGE('26.09.19 Sonde-Namugongo-24h'!L101,'28.09 Sonde-Namugongo-24h'!L101)</f>
        <v>0</v>
      </c>
      <c r="M101" s="48">
        <f>AVERAGE('26.09.19 Sonde-Namugongo-24h'!M101,'28.09 Sonde-Namugongo-24h'!M101)</f>
        <v>9</v>
      </c>
      <c r="N101" s="48">
        <f>AVERAGE('26.09.19 Sonde-Namugongo-24h'!N101,'28.09 Sonde-Namugongo-24h'!N101)</f>
        <v>0</v>
      </c>
      <c r="O101" s="15">
        <f t="shared" si="35"/>
        <v>33.5</v>
      </c>
      <c r="P101" s="15">
        <f t="shared" si="36"/>
        <v>42.5</v>
      </c>
      <c r="R101" s="8"/>
      <c r="T101"/>
    </row>
    <row r="102" spans="2:20" ht="23.1" customHeight="1" x14ac:dyDescent="0.25">
      <c r="B102" s="23" t="s">
        <v>142</v>
      </c>
      <c r="C102" s="48">
        <f>AVERAGE('26.09.19 Sonde-Namugongo-24h'!C102,'28.09 Sonde-Namugongo-24h'!C102)</f>
        <v>30</v>
      </c>
      <c r="D102" s="48">
        <f>AVERAGE('26.09.19 Sonde-Namugongo-24h'!D102,'28.09 Sonde-Namugongo-24h'!D102)</f>
        <v>13.5</v>
      </c>
      <c r="E102" s="48">
        <f>AVERAGE('26.09.19 Sonde-Namugongo-24h'!E102,'28.09 Sonde-Namugongo-24h'!E102)</f>
        <v>2</v>
      </c>
      <c r="F102" s="48">
        <f>AVERAGE('26.09.19 Sonde-Namugongo-24h'!F102,'28.09 Sonde-Namugongo-24h'!F102)</f>
        <v>11.5</v>
      </c>
      <c r="G102" s="48">
        <f>AVERAGE('26.09.19 Sonde-Namugongo-24h'!G102,'28.09 Sonde-Namugongo-24h'!G102)</f>
        <v>0.5</v>
      </c>
      <c r="H102" s="48">
        <f>AVERAGE('26.09.19 Sonde-Namugongo-24h'!H102,'28.09 Sonde-Namugongo-24h'!H102)</f>
        <v>0</v>
      </c>
      <c r="I102" s="48">
        <f>AVERAGE('26.09.19 Sonde-Namugongo-24h'!I102,'28.09 Sonde-Namugongo-24h'!I102)</f>
        <v>1</v>
      </c>
      <c r="J102" s="48">
        <f>AVERAGE('26.09.19 Sonde-Namugongo-24h'!J102,'28.09 Sonde-Namugongo-24h'!J102)</f>
        <v>0.5</v>
      </c>
      <c r="K102" s="48">
        <f>AVERAGE('26.09.19 Sonde-Namugongo-24h'!K102,'28.09 Sonde-Namugongo-24h'!K102)</f>
        <v>0.5</v>
      </c>
      <c r="L102" s="48">
        <f>AVERAGE('26.09.19 Sonde-Namugongo-24h'!L102,'28.09 Sonde-Namugongo-24h'!L102)</f>
        <v>0</v>
      </c>
      <c r="M102" s="48">
        <f>AVERAGE('26.09.19 Sonde-Namugongo-24h'!M102,'28.09 Sonde-Namugongo-24h'!M102)</f>
        <v>10.5</v>
      </c>
      <c r="N102" s="48">
        <f>AVERAGE('26.09.19 Sonde-Namugongo-24h'!N102,'28.09 Sonde-Namugongo-24h'!N102)</f>
        <v>0</v>
      </c>
      <c r="O102" s="15">
        <f t="shared" si="35"/>
        <v>59.5</v>
      </c>
      <c r="P102" s="15">
        <f t="shared" si="36"/>
        <v>70</v>
      </c>
      <c r="R102" s="8"/>
      <c r="T102"/>
    </row>
    <row r="103" spans="2:20" ht="23.1" customHeight="1" x14ac:dyDescent="0.25">
      <c r="B103" s="22" t="s">
        <v>143</v>
      </c>
      <c r="C103" s="48">
        <f>AVERAGE('26.09.19 Sonde-Namugongo-24h'!C103,'28.09 Sonde-Namugongo-24h'!C103)</f>
        <v>37.5</v>
      </c>
      <c r="D103" s="48">
        <f>AVERAGE('26.09.19 Sonde-Namugongo-24h'!D103,'28.09 Sonde-Namugongo-24h'!D103)</f>
        <v>17.5</v>
      </c>
      <c r="E103" s="48">
        <f>AVERAGE('26.09.19 Sonde-Namugongo-24h'!E103,'28.09 Sonde-Namugongo-24h'!E103)</f>
        <v>3.5</v>
      </c>
      <c r="F103" s="48">
        <f>AVERAGE('26.09.19 Sonde-Namugongo-24h'!F103,'28.09 Sonde-Namugongo-24h'!F103)</f>
        <v>21</v>
      </c>
      <c r="G103" s="48">
        <f>AVERAGE('26.09.19 Sonde-Namugongo-24h'!G103,'28.09 Sonde-Namugongo-24h'!G103)</f>
        <v>0</v>
      </c>
      <c r="H103" s="48">
        <f>AVERAGE('26.09.19 Sonde-Namugongo-24h'!H103,'28.09 Sonde-Namugongo-24h'!H103)</f>
        <v>0.5</v>
      </c>
      <c r="I103" s="48">
        <f>AVERAGE('26.09.19 Sonde-Namugongo-24h'!I103,'28.09 Sonde-Namugongo-24h'!I103)</f>
        <v>1</v>
      </c>
      <c r="J103" s="48">
        <f>AVERAGE('26.09.19 Sonde-Namugongo-24h'!J103,'28.09 Sonde-Namugongo-24h'!J103)</f>
        <v>0.5</v>
      </c>
      <c r="K103" s="48">
        <f>AVERAGE('26.09.19 Sonde-Namugongo-24h'!K103,'28.09 Sonde-Namugongo-24h'!K103)</f>
        <v>0.5</v>
      </c>
      <c r="L103" s="48">
        <f>AVERAGE('26.09.19 Sonde-Namugongo-24h'!L103,'28.09 Sonde-Namugongo-24h'!L103)</f>
        <v>0</v>
      </c>
      <c r="M103" s="48">
        <f>AVERAGE('26.09.19 Sonde-Namugongo-24h'!M103,'28.09 Sonde-Namugongo-24h'!M103)</f>
        <v>15</v>
      </c>
      <c r="N103" s="48">
        <f>AVERAGE('26.09.19 Sonde-Namugongo-24h'!N103,'28.09 Sonde-Namugongo-24h'!N103)</f>
        <v>0</v>
      </c>
      <c r="O103" s="15">
        <f t="shared" si="35"/>
        <v>82</v>
      </c>
      <c r="P103" s="15">
        <f t="shared" si="36"/>
        <v>97</v>
      </c>
      <c r="R103" s="8"/>
      <c r="T103"/>
    </row>
    <row r="104" spans="2:20" ht="23.1" customHeight="1" x14ac:dyDescent="0.25">
      <c r="B104" s="24" t="s">
        <v>144</v>
      </c>
      <c r="C104" s="48">
        <f>AVERAGE('26.09.19 Sonde-Namugongo-24h'!C104,'28.09 Sonde-Namugongo-24h'!C104)</f>
        <v>17.5</v>
      </c>
      <c r="D104" s="48">
        <f>AVERAGE('26.09.19 Sonde-Namugongo-24h'!D104,'28.09 Sonde-Namugongo-24h'!D104)</f>
        <v>14.5</v>
      </c>
      <c r="E104" s="48">
        <f>AVERAGE('26.09.19 Sonde-Namugongo-24h'!E104,'28.09 Sonde-Namugongo-24h'!E104)</f>
        <v>2.5</v>
      </c>
      <c r="F104" s="48">
        <f>AVERAGE('26.09.19 Sonde-Namugongo-24h'!F104,'28.09 Sonde-Namugongo-24h'!F104)</f>
        <v>6.5</v>
      </c>
      <c r="G104" s="48">
        <f>AVERAGE('26.09.19 Sonde-Namugongo-24h'!G104,'28.09 Sonde-Namugongo-24h'!G104)</f>
        <v>1</v>
      </c>
      <c r="H104" s="48">
        <f>AVERAGE('26.09.19 Sonde-Namugongo-24h'!H104,'28.09 Sonde-Namugongo-24h'!H104)</f>
        <v>0</v>
      </c>
      <c r="I104" s="48">
        <f>AVERAGE('26.09.19 Sonde-Namugongo-24h'!I104,'28.09 Sonde-Namugongo-24h'!I104)</f>
        <v>2.5</v>
      </c>
      <c r="J104" s="48">
        <f>AVERAGE('26.09.19 Sonde-Namugongo-24h'!J104,'28.09 Sonde-Namugongo-24h'!J104)</f>
        <v>0.5</v>
      </c>
      <c r="K104" s="48">
        <f>AVERAGE('26.09.19 Sonde-Namugongo-24h'!K104,'28.09 Sonde-Namugongo-24h'!K104)</f>
        <v>1</v>
      </c>
      <c r="L104" s="48">
        <f>AVERAGE('26.09.19 Sonde-Namugongo-24h'!L104,'28.09 Sonde-Namugongo-24h'!L104)</f>
        <v>0.5</v>
      </c>
      <c r="M104" s="48">
        <f>AVERAGE('26.09.19 Sonde-Namugongo-24h'!M104,'28.09 Sonde-Namugongo-24h'!M104)</f>
        <v>17.5</v>
      </c>
      <c r="N104" s="48">
        <f>AVERAGE('26.09.19 Sonde-Namugongo-24h'!N104,'28.09 Sonde-Namugongo-24h'!N104)</f>
        <v>0</v>
      </c>
      <c r="O104" s="15">
        <f t="shared" si="35"/>
        <v>46.5</v>
      </c>
      <c r="P104" s="15">
        <f t="shared" si="36"/>
        <v>64</v>
      </c>
      <c r="R104" s="8"/>
      <c r="T104"/>
    </row>
    <row r="105" spans="2:20" ht="23.1" customHeight="1" x14ac:dyDescent="0.25">
      <c r="B105" s="22" t="s">
        <v>145</v>
      </c>
      <c r="C105" s="48">
        <f>AVERAGE('26.09.19 Sonde-Namugongo-24h'!C105,'28.09 Sonde-Namugongo-24h'!C105)</f>
        <v>19</v>
      </c>
      <c r="D105" s="48">
        <f>AVERAGE('26.09.19 Sonde-Namugongo-24h'!D105,'28.09 Sonde-Namugongo-24h'!D105)</f>
        <v>12</v>
      </c>
      <c r="E105" s="48">
        <f>AVERAGE('26.09.19 Sonde-Namugongo-24h'!E105,'28.09 Sonde-Namugongo-24h'!E105)</f>
        <v>8</v>
      </c>
      <c r="F105" s="48">
        <f>AVERAGE('26.09.19 Sonde-Namugongo-24h'!F105,'28.09 Sonde-Namugongo-24h'!F105)</f>
        <v>4</v>
      </c>
      <c r="G105" s="48">
        <f>AVERAGE('26.09.19 Sonde-Namugongo-24h'!G105,'28.09 Sonde-Namugongo-24h'!G105)</f>
        <v>0</v>
      </c>
      <c r="H105" s="48">
        <f>AVERAGE('26.09.19 Sonde-Namugongo-24h'!H105,'28.09 Sonde-Namugongo-24h'!H105)</f>
        <v>0</v>
      </c>
      <c r="I105" s="48">
        <f>AVERAGE('26.09.19 Sonde-Namugongo-24h'!I105,'28.09 Sonde-Namugongo-24h'!I105)</f>
        <v>1.5</v>
      </c>
      <c r="J105" s="48">
        <f>AVERAGE('26.09.19 Sonde-Namugongo-24h'!J105,'28.09 Sonde-Namugongo-24h'!J105)</f>
        <v>0</v>
      </c>
      <c r="K105" s="48">
        <f>AVERAGE('26.09.19 Sonde-Namugongo-24h'!K105,'28.09 Sonde-Namugongo-24h'!K105)</f>
        <v>0</v>
      </c>
      <c r="L105" s="48">
        <f>AVERAGE('26.09.19 Sonde-Namugongo-24h'!L105,'28.09 Sonde-Namugongo-24h'!L105)</f>
        <v>0</v>
      </c>
      <c r="M105" s="48">
        <f>AVERAGE('26.09.19 Sonde-Namugongo-24h'!M105,'28.09 Sonde-Namugongo-24h'!M105)</f>
        <v>14</v>
      </c>
      <c r="N105" s="48">
        <f>AVERAGE('26.09.19 Sonde-Namugongo-24h'!N105,'28.09 Sonde-Namugongo-24h'!N105)</f>
        <v>0</v>
      </c>
      <c r="O105" s="15">
        <f t="shared" si="35"/>
        <v>44.5</v>
      </c>
      <c r="P105" s="15">
        <f t="shared" si="36"/>
        <v>58.5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2238.4285714285716</v>
      </c>
      <c r="D106" s="16">
        <f t="shared" ref="D106:O106" si="37">SUM(D10:D105)</f>
        <v>1155.0714285714287</v>
      </c>
      <c r="E106" s="16">
        <f t="shared" si="37"/>
        <v>439.64285714285705</v>
      </c>
      <c r="F106" s="16">
        <f t="shared" si="37"/>
        <v>742.5</v>
      </c>
      <c r="G106" s="16">
        <f t="shared" si="37"/>
        <v>30.214285714285715</v>
      </c>
      <c r="H106" s="16">
        <f t="shared" si="37"/>
        <v>18.428571428571427</v>
      </c>
      <c r="I106" s="16">
        <f t="shared" si="37"/>
        <v>371.35714285714289</v>
      </c>
      <c r="J106" s="16">
        <f t="shared" si="37"/>
        <v>106.35714285714286</v>
      </c>
      <c r="K106" s="16">
        <f t="shared" si="37"/>
        <v>72</v>
      </c>
      <c r="L106" s="16">
        <f t="shared" si="37"/>
        <v>23.142857142857139</v>
      </c>
      <c r="M106" s="16">
        <f t="shared" si="37"/>
        <v>2091.7142857142853</v>
      </c>
      <c r="N106" s="16">
        <f t="shared" si="37"/>
        <v>0</v>
      </c>
      <c r="O106" s="16">
        <f t="shared" si="37"/>
        <v>5197.1428571428587</v>
      </c>
      <c r="P106" s="16">
        <f>SUM(P10:P105)</f>
        <v>7288.8571428571422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0.30710281839206621</v>
      </c>
      <c r="D107" s="42">
        <f t="shared" si="38"/>
        <v>0.15847085570930189</v>
      </c>
      <c r="E107" s="42">
        <f t="shared" si="38"/>
        <v>6.0317118105915085E-2</v>
      </c>
      <c r="F107" s="42">
        <f t="shared" si="38"/>
        <v>0.10186782172396222</v>
      </c>
      <c r="G107" s="42">
        <f t="shared" si="38"/>
        <v>4.145270667555173E-3</v>
      </c>
      <c r="H107" s="42">
        <f t="shared" si="38"/>
        <v>2.5283211163811691E-3</v>
      </c>
      <c r="I107" s="42">
        <f t="shared" si="38"/>
        <v>5.0948610403355424E-2</v>
      </c>
      <c r="J107" s="42">
        <f t="shared" si="38"/>
        <v>1.4591744737564191E-2</v>
      </c>
      <c r="K107" s="42">
        <f t="shared" si="38"/>
        <v>9.8780918035357313E-3</v>
      </c>
      <c r="L107" s="42">
        <f t="shared" si="38"/>
        <v>3.1751009368507698E-3</v>
      </c>
      <c r="M107" s="42">
        <f t="shared" si="38"/>
        <v>0.28697424640351216</v>
      </c>
      <c r="N107" s="42">
        <f t="shared" si="38"/>
        <v>0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0.43070368334249576</v>
      </c>
      <c r="D108" s="43">
        <f t="shared" ref="D108:N108" si="39">D106/$O$106</f>
        <v>0.22225123694337542</v>
      </c>
      <c r="E108" s="43">
        <f t="shared" si="39"/>
        <v>8.4593183067619523E-2</v>
      </c>
      <c r="F108" s="43">
        <f t="shared" si="39"/>
        <v>0.14286695986805933</v>
      </c>
      <c r="G108" s="43">
        <f t="shared" si="39"/>
        <v>5.8136338647608561E-3</v>
      </c>
      <c r="H108" s="43">
        <f t="shared" si="39"/>
        <v>3.5459043430456283E-3</v>
      </c>
      <c r="I108" s="43">
        <f t="shared" si="39"/>
        <v>7.1454095656954361E-2</v>
      </c>
      <c r="J108" s="43">
        <f t="shared" si="39"/>
        <v>2.0464540956569539E-2</v>
      </c>
      <c r="K108" s="43">
        <f t="shared" si="39"/>
        <v>1.3853765805387571E-2</v>
      </c>
      <c r="L108" s="43">
        <f t="shared" si="39"/>
        <v>4.4529961517317182E-3</v>
      </c>
      <c r="M108" s="43"/>
      <c r="N108" s="43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tabSelected="1" view="pageBreakPreview" topLeftCell="O19" zoomScale="60" workbookViewId="0">
      <selection activeCell="Z77" sqref="Z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'27.09.19 Namugongo-Sonde'!C3:G3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71" t="s">
        <v>163</v>
      </c>
      <c r="E5" s="72"/>
      <c r="F5" s="40" t="s">
        <v>1</v>
      </c>
      <c r="G5" s="60" t="str">
        <f>'27.09.19 Namugongo-Sonde'!G5:H5</f>
        <v>Sonde</v>
      </c>
      <c r="H5" s="61"/>
      <c r="I5" s="14"/>
      <c r="J5" s="2" t="s">
        <v>5</v>
      </c>
      <c r="K5" s="60" t="str">
        <f>'27.09.19 Namugongo-Sonde'!K5:L5</f>
        <v>Amony Jovana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tr">
        <f>'27.09.19 Namugongo-Sonde'!D6:E6</f>
        <v>NAMUGONGO</v>
      </c>
      <c r="E6" s="61"/>
      <c r="F6" s="2" t="s">
        <v>2</v>
      </c>
      <c r="G6" s="60" t="str">
        <f>'27.09.19 Namugongo-Sonde'!G6:H6</f>
        <v>SSONDE</v>
      </c>
      <c r="H6" s="61"/>
      <c r="J6" s="2" t="s">
        <v>21</v>
      </c>
      <c r="K6" s="60" t="str">
        <f>'27.09.19 Namugongo-Sonde'!K6:L6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AVERAGE('23.09 Namugongo-Sonde'!C10,'24.09 Namugongo-Sonde'!C10,'25.09 Namugongo-Sonde'!C10,'29.09 Namugongo-Sonde'!C10,'26.09.19 Namugongo-Sonde-24h'!C10,'28.09 Namugongo-Sonde-24h'!C10,'27.09.19 Namugongo-Sonde'!C10)</f>
        <v>17.857142857142858</v>
      </c>
      <c r="D10" s="48">
        <f>AVERAGE('23.09 Namugongo-Sonde'!D10,'24.09 Namugongo-Sonde'!D10,'25.09 Namugongo-Sonde'!D10,'29.09 Namugongo-Sonde'!D10,'26.09.19 Namugongo-Sonde-24h'!D10,'28.09 Namugongo-Sonde-24h'!D10,'27.09.19 Namugongo-Sonde'!D10)</f>
        <v>12</v>
      </c>
      <c r="E10" s="48">
        <f>AVERAGE('23.09 Namugongo-Sonde'!E10,'24.09 Namugongo-Sonde'!E10,'25.09 Namugongo-Sonde'!E10,'29.09 Namugongo-Sonde'!E10,'26.09.19 Namugongo-Sonde-24h'!E10,'28.09 Namugongo-Sonde-24h'!E10,'27.09.19 Namugongo-Sonde'!E10)</f>
        <v>5.1428571428571432</v>
      </c>
      <c r="F10" s="48">
        <f>AVERAGE('23.09 Namugongo-Sonde'!F10,'24.09 Namugongo-Sonde'!F10,'25.09 Namugongo-Sonde'!F10,'29.09 Namugongo-Sonde'!F10,'26.09.19 Namugongo-Sonde-24h'!F10,'28.09 Namugongo-Sonde-24h'!F10,'27.09.19 Namugongo-Sonde'!F10)</f>
        <v>6.8571428571428568</v>
      </c>
      <c r="G10" s="48">
        <f>AVERAGE('23.09 Namugongo-Sonde'!G10,'24.09 Namugongo-Sonde'!G10,'25.09 Namugongo-Sonde'!G10,'29.09 Namugongo-Sonde'!G10,'26.09.19 Namugongo-Sonde-24h'!G10,'28.09 Namugongo-Sonde-24h'!G10,'27.09.19 Namugongo-Sonde'!G10)</f>
        <v>0.2857142857142857</v>
      </c>
      <c r="H10" s="48">
        <f>AVERAGE('23.09 Namugongo-Sonde'!H10,'24.09 Namugongo-Sonde'!H10,'25.09 Namugongo-Sonde'!H10,'29.09 Namugongo-Sonde'!H10,'26.09.19 Namugongo-Sonde-24h'!H10,'28.09 Namugongo-Sonde-24h'!H10,'27.09.19 Namugongo-Sonde'!H10)</f>
        <v>0</v>
      </c>
      <c r="I10" s="48">
        <f>AVERAGE('23.09 Namugongo-Sonde'!I10,'24.09 Namugongo-Sonde'!I10,'25.09 Namugongo-Sonde'!I10,'29.09 Namugongo-Sonde'!I10,'26.09.19 Namugongo-Sonde-24h'!I10,'28.09 Namugongo-Sonde-24h'!I10,'27.09.19 Namugongo-Sonde'!I10)</f>
        <v>2</v>
      </c>
      <c r="J10" s="48">
        <f>AVERAGE('23.09 Namugongo-Sonde'!J10,'24.09 Namugongo-Sonde'!J10,'25.09 Namugongo-Sonde'!J10,'29.09 Namugongo-Sonde'!J10,'26.09.19 Namugongo-Sonde-24h'!J10,'28.09 Namugongo-Sonde-24h'!J10,'27.09.19 Namugongo-Sonde'!J10)</f>
        <v>1.7142857142857142</v>
      </c>
      <c r="K10" s="48">
        <f>AVERAGE('23.09 Namugongo-Sonde'!K10,'24.09 Namugongo-Sonde'!K10,'25.09 Namugongo-Sonde'!K10,'29.09 Namugongo-Sonde'!K10,'26.09.19 Namugongo-Sonde-24h'!K10,'28.09 Namugongo-Sonde-24h'!K10,'27.09.19 Namugongo-Sonde'!K10)</f>
        <v>0</v>
      </c>
      <c r="L10" s="48">
        <f>AVERAGE('23.09 Namugongo-Sonde'!L10,'24.09 Namugongo-Sonde'!L10,'25.09 Namugongo-Sonde'!L10,'29.09 Namugongo-Sonde'!L10,'26.09.19 Namugongo-Sonde-24h'!L10,'28.09 Namugongo-Sonde-24h'!L10,'27.09.19 Namugongo-Sonde'!L10)</f>
        <v>0.14285714285714285</v>
      </c>
      <c r="M10" s="48">
        <f>AVERAGE('23.09 Namugongo-Sonde'!M10,'24.09 Namugongo-Sonde'!M10,'25.09 Namugongo-Sonde'!M10,'29.09 Namugongo-Sonde'!M10,'26.09.19 Namugongo-Sonde-24h'!M10,'28.09 Namugongo-Sonde-24h'!M10,'27.09.19 Namugongo-Sonde'!M10)</f>
        <v>18</v>
      </c>
      <c r="N10" s="48">
        <f>AVERAGE('23.09 Namugongo-Sonde'!N10,'24.09 Namugongo-Sonde'!N10,'25.09 Namugongo-Sonde'!N10,'29.09 Namugongo-Sonde'!N10,'26.09.19 Namugongo-Sonde-24h'!N10,'28.09 Namugongo-Sonde-24h'!N10,'27.09.19 Namugongo-Sonde'!N10)</f>
        <v>0</v>
      </c>
      <c r="O10" s="15">
        <f t="shared" ref="O10:O58" si="0">SUM(C10:L10,N10)</f>
        <v>46</v>
      </c>
      <c r="P10" s="15">
        <f t="shared" ref="P10:P58" si="1">SUM(C10:N10)</f>
        <v>64</v>
      </c>
      <c r="R10" s="1" t="s">
        <v>6</v>
      </c>
      <c r="S10" s="17">
        <f t="shared" ref="S10:AF10" si="2">SUM(C10:C13)</f>
        <v>88.285714285714278</v>
      </c>
      <c r="T10" s="17">
        <f t="shared" si="2"/>
        <v>68.285714285714292</v>
      </c>
      <c r="U10" s="17">
        <f t="shared" si="2"/>
        <v>30</v>
      </c>
      <c r="V10" s="17">
        <f t="shared" si="2"/>
        <v>37.571428571428569</v>
      </c>
      <c r="W10" s="17">
        <f t="shared" si="2"/>
        <v>0.8571428571428571</v>
      </c>
      <c r="X10" s="17">
        <f t="shared" si="2"/>
        <v>0.7142857142857143</v>
      </c>
      <c r="Y10" s="17">
        <f t="shared" si="2"/>
        <v>12.428571428571427</v>
      </c>
      <c r="Z10" s="17">
        <f t="shared" si="2"/>
        <v>5.2857142857142856</v>
      </c>
      <c r="AA10" s="17">
        <f t="shared" si="2"/>
        <v>0</v>
      </c>
      <c r="AB10" s="17">
        <f t="shared" si="2"/>
        <v>0.2857142857142857</v>
      </c>
      <c r="AC10" s="17">
        <f t="shared" si="2"/>
        <v>100.14285714285714</v>
      </c>
      <c r="AD10" s="17">
        <f t="shared" si="2"/>
        <v>0.14285714285714285</v>
      </c>
      <c r="AE10" s="30">
        <f t="shared" si="2"/>
        <v>243.85714285714286</v>
      </c>
      <c r="AF10" s="30">
        <f t="shared" si="2"/>
        <v>344</v>
      </c>
    </row>
    <row r="11" spans="2:32" s="6" customFormat="1" ht="23.1" customHeight="1" x14ac:dyDescent="0.25">
      <c r="B11" s="22" t="s">
        <v>38</v>
      </c>
      <c r="C11" s="48">
        <f>AVERAGE('23.09 Namugongo-Sonde'!C11,'24.09 Namugongo-Sonde'!C11,'25.09 Namugongo-Sonde'!C11,'29.09 Namugongo-Sonde'!C11,'26.09.19 Namugongo-Sonde-24h'!C11,'28.09 Namugongo-Sonde-24h'!C11,'27.09.19 Namugongo-Sonde'!C11)</f>
        <v>23.142857142857142</v>
      </c>
      <c r="D11" s="48">
        <f>AVERAGE('23.09 Namugongo-Sonde'!D11,'24.09 Namugongo-Sonde'!D11,'25.09 Namugongo-Sonde'!D11,'29.09 Namugongo-Sonde'!D11,'26.09.19 Namugongo-Sonde-24h'!D11,'28.09 Namugongo-Sonde-24h'!D11,'27.09.19 Namugongo-Sonde'!D11)</f>
        <v>16.714285714285715</v>
      </c>
      <c r="E11" s="48">
        <f>AVERAGE('23.09 Namugongo-Sonde'!E11,'24.09 Namugongo-Sonde'!E11,'25.09 Namugongo-Sonde'!E11,'29.09 Namugongo-Sonde'!E11,'26.09.19 Namugongo-Sonde-24h'!E11,'28.09 Namugongo-Sonde-24h'!E11,'27.09.19 Namugongo-Sonde'!E11)</f>
        <v>8.8571428571428577</v>
      </c>
      <c r="F11" s="48">
        <f>AVERAGE('23.09 Namugongo-Sonde'!F11,'24.09 Namugongo-Sonde'!F11,'25.09 Namugongo-Sonde'!F11,'29.09 Namugongo-Sonde'!F11,'26.09.19 Namugongo-Sonde-24h'!F11,'28.09 Namugongo-Sonde-24h'!F11,'27.09.19 Namugongo-Sonde'!F11)</f>
        <v>10.714285714285714</v>
      </c>
      <c r="G11" s="48">
        <f>AVERAGE('23.09 Namugongo-Sonde'!G11,'24.09 Namugongo-Sonde'!G11,'25.09 Namugongo-Sonde'!G11,'29.09 Namugongo-Sonde'!G11,'26.09.19 Namugongo-Sonde-24h'!G11,'28.09 Namugongo-Sonde-24h'!G11,'27.09.19 Namugongo-Sonde'!G11)</f>
        <v>0.14285714285714285</v>
      </c>
      <c r="H11" s="48">
        <f>AVERAGE('23.09 Namugongo-Sonde'!H11,'24.09 Namugongo-Sonde'!H11,'25.09 Namugongo-Sonde'!H11,'29.09 Namugongo-Sonde'!H11,'26.09.19 Namugongo-Sonde-24h'!H11,'28.09 Namugongo-Sonde-24h'!H11,'27.09.19 Namugongo-Sonde'!H11)</f>
        <v>0</v>
      </c>
      <c r="I11" s="48">
        <f>AVERAGE('23.09 Namugongo-Sonde'!I11,'24.09 Namugongo-Sonde'!I11,'25.09 Namugongo-Sonde'!I11,'29.09 Namugongo-Sonde'!I11,'26.09.19 Namugongo-Sonde-24h'!I11,'28.09 Namugongo-Sonde-24h'!I11,'27.09.19 Namugongo-Sonde'!I11)</f>
        <v>3.5714285714285716</v>
      </c>
      <c r="J11" s="48">
        <f>AVERAGE('23.09 Namugongo-Sonde'!J11,'24.09 Namugongo-Sonde'!J11,'25.09 Namugongo-Sonde'!J11,'29.09 Namugongo-Sonde'!J11,'26.09.19 Namugongo-Sonde-24h'!J11,'28.09 Namugongo-Sonde-24h'!J11,'27.09.19 Namugongo-Sonde'!J11)</f>
        <v>1</v>
      </c>
      <c r="K11" s="48">
        <f>AVERAGE('23.09 Namugongo-Sonde'!K11,'24.09 Namugongo-Sonde'!K11,'25.09 Namugongo-Sonde'!K11,'29.09 Namugongo-Sonde'!K11,'26.09.19 Namugongo-Sonde-24h'!K11,'28.09 Namugongo-Sonde-24h'!K11,'27.09.19 Namugongo-Sonde'!K11)</f>
        <v>0</v>
      </c>
      <c r="L11" s="48">
        <f>AVERAGE('23.09 Namugongo-Sonde'!L11,'24.09 Namugongo-Sonde'!L11,'25.09 Namugongo-Sonde'!L11,'29.09 Namugongo-Sonde'!L11,'26.09.19 Namugongo-Sonde-24h'!L11,'28.09 Namugongo-Sonde-24h'!L11,'27.09.19 Namugongo-Sonde'!L11)</f>
        <v>0.14285714285714285</v>
      </c>
      <c r="M11" s="48">
        <f>AVERAGE('23.09 Namugongo-Sonde'!M11,'24.09 Namugongo-Sonde'!M11,'25.09 Namugongo-Sonde'!M11,'29.09 Namugongo-Sonde'!M11,'26.09.19 Namugongo-Sonde-24h'!M11,'28.09 Namugongo-Sonde-24h'!M11,'27.09.19 Namugongo-Sonde'!M11)</f>
        <v>22.142857142857142</v>
      </c>
      <c r="N11" s="48">
        <f>AVERAGE('23.09 Namugongo-Sonde'!N11,'24.09 Namugongo-Sonde'!N11,'25.09 Namugongo-Sonde'!N11,'29.09 Namugongo-Sonde'!N11,'26.09.19 Namugongo-Sonde-24h'!N11,'28.09 Namugongo-Sonde-24h'!N11,'27.09.19 Namugongo-Sonde'!N11)</f>
        <v>0</v>
      </c>
      <c r="O11" s="15">
        <f t="shared" si="0"/>
        <v>64.285714285714292</v>
      </c>
      <c r="P11" s="15">
        <f t="shared" si="1"/>
        <v>86.428571428571431</v>
      </c>
      <c r="R11" s="1" t="s">
        <v>7</v>
      </c>
      <c r="S11" s="17">
        <f t="shared" ref="S11:AF11" si="3">SUM(C14:C17)</f>
        <v>109.14285714285714</v>
      </c>
      <c r="T11" s="17">
        <f t="shared" si="3"/>
        <v>84.857142857142861</v>
      </c>
      <c r="U11" s="17">
        <f t="shared" si="3"/>
        <v>32</v>
      </c>
      <c r="V11" s="17">
        <f t="shared" si="3"/>
        <v>48.571428571428569</v>
      </c>
      <c r="W11" s="17">
        <f t="shared" si="3"/>
        <v>1.2857142857142856</v>
      </c>
      <c r="X11" s="17">
        <f t="shared" si="3"/>
        <v>0.8571428571428571</v>
      </c>
      <c r="Y11" s="17">
        <f t="shared" si="3"/>
        <v>23</v>
      </c>
      <c r="Z11" s="17">
        <f t="shared" si="3"/>
        <v>7.1428571428571423</v>
      </c>
      <c r="AA11" s="17">
        <f t="shared" si="3"/>
        <v>0.42857142857142855</v>
      </c>
      <c r="AB11" s="17">
        <f t="shared" si="3"/>
        <v>0.99999999999999978</v>
      </c>
      <c r="AC11" s="17">
        <f t="shared" si="3"/>
        <v>128.85714285714286</v>
      </c>
      <c r="AD11" s="17">
        <f t="shared" si="3"/>
        <v>0</v>
      </c>
      <c r="AE11" s="30">
        <f t="shared" si="3"/>
        <v>308.28571428571433</v>
      </c>
      <c r="AF11" s="30">
        <f t="shared" si="3"/>
        <v>437.14285714285722</v>
      </c>
    </row>
    <row r="12" spans="2:32" ht="23.1" customHeight="1" x14ac:dyDescent="0.25">
      <c r="B12" s="22" t="s">
        <v>39</v>
      </c>
      <c r="C12" s="48">
        <f>AVERAGE('23.09 Namugongo-Sonde'!C12,'24.09 Namugongo-Sonde'!C12,'25.09 Namugongo-Sonde'!C12,'29.09 Namugongo-Sonde'!C12,'26.09.19 Namugongo-Sonde-24h'!C12,'28.09 Namugongo-Sonde-24h'!C12,'27.09.19 Namugongo-Sonde'!C12)</f>
        <v>25.142857142857142</v>
      </c>
      <c r="D12" s="48">
        <f>AVERAGE('23.09 Namugongo-Sonde'!D12,'24.09 Namugongo-Sonde'!D12,'25.09 Namugongo-Sonde'!D12,'29.09 Namugongo-Sonde'!D12,'26.09.19 Namugongo-Sonde-24h'!D12,'28.09 Namugongo-Sonde-24h'!D12,'27.09.19 Namugongo-Sonde'!D12)</f>
        <v>18.571428571428573</v>
      </c>
      <c r="E12" s="48">
        <f>AVERAGE('23.09 Namugongo-Sonde'!E12,'24.09 Namugongo-Sonde'!E12,'25.09 Namugongo-Sonde'!E12,'29.09 Namugongo-Sonde'!E12,'26.09.19 Namugongo-Sonde-24h'!E12,'28.09 Namugongo-Sonde-24h'!E12,'27.09.19 Namugongo-Sonde'!E12)</f>
        <v>8.4285714285714288</v>
      </c>
      <c r="F12" s="48">
        <f>AVERAGE('23.09 Namugongo-Sonde'!F12,'24.09 Namugongo-Sonde'!F12,'25.09 Namugongo-Sonde'!F12,'29.09 Namugongo-Sonde'!F12,'26.09.19 Namugongo-Sonde-24h'!F12,'28.09 Namugongo-Sonde-24h'!F12,'27.09.19 Namugongo-Sonde'!F12)</f>
        <v>11.428571428571429</v>
      </c>
      <c r="G12" s="48">
        <f>AVERAGE('23.09 Namugongo-Sonde'!G12,'24.09 Namugongo-Sonde'!G12,'25.09 Namugongo-Sonde'!G12,'29.09 Namugongo-Sonde'!G12,'26.09.19 Namugongo-Sonde-24h'!G12,'28.09 Namugongo-Sonde-24h'!G12,'27.09.19 Namugongo-Sonde'!G12)</f>
        <v>0.14285714285714285</v>
      </c>
      <c r="H12" s="48">
        <f>AVERAGE('23.09 Namugongo-Sonde'!H12,'24.09 Namugongo-Sonde'!H12,'25.09 Namugongo-Sonde'!H12,'29.09 Namugongo-Sonde'!H12,'26.09.19 Namugongo-Sonde-24h'!H12,'28.09 Namugongo-Sonde-24h'!H12,'27.09.19 Namugongo-Sonde'!H12)</f>
        <v>0</v>
      </c>
      <c r="I12" s="48">
        <f>AVERAGE('23.09 Namugongo-Sonde'!I12,'24.09 Namugongo-Sonde'!I12,'25.09 Namugongo-Sonde'!I12,'29.09 Namugongo-Sonde'!I12,'26.09.19 Namugongo-Sonde-24h'!I12,'28.09 Namugongo-Sonde-24h'!I12,'27.09.19 Namugongo-Sonde'!I12)</f>
        <v>3.5714285714285716</v>
      </c>
      <c r="J12" s="48">
        <f>AVERAGE('23.09 Namugongo-Sonde'!J12,'24.09 Namugongo-Sonde'!J12,'25.09 Namugongo-Sonde'!J12,'29.09 Namugongo-Sonde'!J12,'26.09.19 Namugongo-Sonde-24h'!J12,'28.09 Namugongo-Sonde-24h'!J12,'27.09.19 Namugongo-Sonde'!J12)</f>
        <v>1</v>
      </c>
      <c r="K12" s="48">
        <f>AVERAGE('23.09 Namugongo-Sonde'!K12,'24.09 Namugongo-Sonde'!K12,'25.09 Namugongo-Sonde'!K12,'29.09 Namugongo-Sonde'!K12,'26.09.19 Namugongo-Sonde-24h'!K12,'28.09 Namugongo-Sonde-24h'!K12,'27.09.19 Namugongo-Sonde'!K12)</f>
        <v>0</v>
      </c>
      <c r="L12" s="48">
        <f>AVERAGE('23.09 Namugongo-Sonde'!L12,'24.09 Namugongo-Sonde'!L12,'25.09 Namugongo-Sonde'!L12,'29.09 Namugongo-Sonde'!L12,'26.09.19 Namugongo-Sonde-24h'!L12,'28.09 Namugongo-Sonde-24h'!L12,'27.09.19 Namugongo-Sonde'!L12)</f>
        <v>0</v>
      </c>
      <c r="M12" s="48">
        <f>AVERAGE('23.09 Namugongo-Sonde'!M12,'24.09 Namugongo-Sonde'!M12,'25.09 Namugongo-Sonde'!M12,'29.09 Namugongo-Sonde'!M12,'26.09.19 Namugongo-Sonde-24h'!M12,'28.09 Namugongo-Sonde-24h'!M12,'27.09.19 Namugongo-Sonde'!M12)</f>
        <v>27.142857142857142</v>
      </c>
      <c r="N12" s="48">
        <f>AVERAGE('23.09 Namugongo-Sonde'!N12,'24.09 Namugongo-Sonde'!N12,'25.09 Namugongo-Sonde'!N12,'29.09 Namugongo-Sonde'!N12,'26.09.19 Namugongo-Sonde-24h'!N12,'28.09 Namugongo-Sonde-24h'!N12,'27.09.19 Namugongo-Sonde'!N12)</f>
        <v>0.14285714285714285</v>
      </c>
      <c r="O12" s="15">
        <f t="shared" si="0"/>
        <v>68.428571428571431</v>
      </c>
      <c r="P12" s="15">
        <f t="shared" si="1"/>
        <v>95.571428571428569</v>
      </c>
      <c r="R12" s="1" t="s">
        <v>8</v>
      </c>
      <c r="S12" s="17">
        <f t="shared" ref="S12:AF12" si="4">SUM(C18:C21)</f>
        <v>96.857142857142847</v>
      </c>
      <c r="T12" s="17">
        <f t="shared" si="4"/>
        <v>82.571428571428569</v>
      </c>
      <c r="U12" s="17">
        <f t="shared" si="4"/>
        <v>30.285714285714285</v>
      </c>
      <c r="V12" s="17">
        <f t="shared" si="4"/>
        <v>47.285714285714285</v>
      </c>
      <c r="W12" s="17">
        <f t="shared" si="4"/>
        <v>5.8571428571428559</v>
      </c>
      <c r="X12" s="17">
        <f t="shared" si="4"/>
        <v>1.1428571428571428</v>
      </c>
      <c r="Y12" s="17">
        <f t="shared" si="4"/>
        <v>17.714285714285715</v>
      </c>
      <c r="Z12" s="17">
        <f t="shared" si="4"/>
        <v>13.714285714285712</v>
      </c>
      <c r="AA12" s="17">
        <f t="shared" si="4"/>
        <v>1.2857142857142856</v>
      </c>
      <c r="AB12" s="17">
        <f t="shared" si="4"/>
        <v>0.42857142857142855</v>
      </c>
      <c r="AC12" s="17">
        <f t="shared" si="4"/>
        <v>132.42857142857144</v>
      </c>
      <c r="AD12" s="17">
        <f t="shared" si="4"/>
        <v>0.42857142857142855</v>
      </c>
      <c r="AE12" s="30">
        <f t="shared" si="4"/>
        <v>297.5714285714285</v>
      </c>
      <c r="AF12" s="30">
        <f t="shared" si="4"/>
        <v>430</v>
      </c>
    </row>
    <row r="13" spans="2:32" ht="23.1" customHeight="1" x14ac:dyDescent="0.25">
      <c r="B13" s="22" t="s">
        <v>40</v>
      </c>
      <c r="C13" s="48">
        <f>AVERAGE('23.09 Namugongo-Sonde'!C13,'24.09 Namugongo-Sonde'!C13,'25.09 Namugongo-Sonde'!C13,'29.09 Namugongo-Sonde'!C13,'26.09.19 Namugongo-Sonde-24h'!C13,'28.09 Namugongo-Sonde-24h'!C13,'27.09.19 Namugongo-Sonde'!C13)</f>
        <v>22.142857142857142</v>
      </c>
      <c r="D13" s="48">
        <f>AVERAGE('23.09 Namugongo-Sonde'!D13,'24.09 Namugongo-Sonde'!D13,'25.09 Namugongo-Sonde'!D13,'29.09 Namugongo-Sonde'!D13,'26.09.19 Namugongo-Sonde-24h'!D13,'28.09 Namugongo-Sonde-24h'!D13,'27.09.19 Namugongo-Sonde'!D13)</f>
        <v>21</v>
      </c>
      <c r="E13" s="48">
        <f>AVERAGE('23.09 Namugongo-Sonde'!E13,'24.09 Namugongo-Sonde'!E13,'25.09 Namugongo-Sonde'!E13,'29.09 Namugongo-Sonde'!E13,'26.09.19 Namugongo-Sonde-24h'!E13,'28.09 Namugongo-Sonde-24h'!E13,'27.09.19 Namugongo-Sonde'!E13)</f>
        <v>7.5714285714285712</v>
      </c>
      <c r="F13" s="48">
        <f>AVERAGE('23.09 Namugongo-Sonde'!F13,'24.09 Namugongo-Sonde'!F13,'25.09 Namugongo-Sonde'!F13,'29.09 Namugongo-Sonde'!F13,'26.09.19 Namugongo-Sonde-24h'!F13,'28.09 Namugongo-Sonde-24h'!F13,'27.09.19 Namugongo-Sonde'!F13)</f>
        <v>8.5714285714285712</v>
      </c>
      <c r="G13" s="48">
        <f>AVERAGE('23.09 Namugongo-Sonde'!G13,'24.09 Namugongo-Sonde'!G13,'25.09 Namugongo-Sonde'!G13,'29.09 Namugongo-Sonde'!G13,'26.09.19 Namugongo-Sonde-24h'!G13,'28.09 Namugongo-Sonde-24h'!G13,'27.09.19 Namugongo-Sonde'!G13)</f>
        <v>0.2857142857142857</v>
      </c>
      <c r="H13" s="48">
        <f>AVERAGE('23.09 Namugongo-Sonde'!H13,'24.09 Namugongo-Sonde'!H13,'25.09 Namugongo-Sonde'!H13,'29.09 Namugongo-Sonde'!H13,'26.09.19 Namugongo-Sonde-24h'!H13,'28.09 Namugongo-Sonde-24h'!H13,'27.09.19 Namugongo-Sonde'!H13)</f>
        <v>0.7142857142857143</v>
      </c>
      <c r="I13" s="48">
        <f>AVERAGE('23.09 Namugongo-Sonde'!I13,'24.09 Namugongo-Sonde'!I13,'25.09 Namugongo-Sonde'!I13,'29.09 Namugongo-Sonde'!I13,'26.09.19 Namugongo-Sonde-24h'!I13,'28.09 Namugongo-Sonde-24h'!I13,'27.09.19 Namugongo-Sonde'!I13)</f>
        <v>3.2857142857142856</v>
      </c>
      <c r="J13" s="48">
        <f>AVERAGE('23.09 Namugongo-Sonde'!J13,'24.09 Namugongo-Sonde'!J13,'25.09 Namugongo-Sonde'!J13,'29.09 Namugongo-Sonde'!J13,'26.09.19 Namugongo-Sonde-24h'!J13,'28.09 Namugongo-Sonde-24h'!J13,'27.09.19 Namugongo-Sonde'!J13)</f>
        <v>1.5714285714285714</v>
      </c>
      <c r="K13" s="48">
        <f>AVERAGE('23.09 Namugongo-Sonde'!K13,'24.09 Namugongo-Sonde'!K13,'25.09 Namugongo-Sonde'!K13,'29.09 Namugongo-Sonde'!K13,'26.09.19 Namugongo-Sonde-24h'!K13,'28.09 Namugongo-Sonde-24h'!K13,'27.09.19 Namugongo-Sonde'!K13)</f>
        <v>0</v>
      </c>
      <c r="L13" s="48">
        <f>AVERAGE('23.09 Namugongo-Sonde'!L13,'24.09 Namugongo-Sonde'!L13,'25.09 Namugongo-Sonde'!L13,'29.09 Namugongo-Sonde'!L13,'26.09.19 Namugongo-Sonde-24h'!L13,'28.09 Namugongo-Sonde-24h'!L13,'27.09.19 Namugongo-Sonde'!L13)</f>
        <v>0</v>
      </c>
      <c r="M13" s="48">
        <f>AVERAGE('23.09 Namugongo-Sonde'!M13,'24.09 Namugongo-Sonde'!M13,'25.09 Namugongo-Sonde'!M13,'29.09 Namugongo-Sonde'!M13,'26.09.19 Namugongo-Sonde-24h'!M13,'28.09 Namugongo-Sonde-24h'!M13,'27.09.19 Namugongo-Sonde'!M13)</f>
        <v>32.857142857142854</v>
      </c>
      <c r="N13" s="48">
        <f>AVERAGE('23.09 Namugongo-Sonde'!N13,'24.09 Namugongo-Sonde'!N13,'25.09 Namugongo-Sonde'!N13,'29.09 Namugongo-Sonde'!N13,'26.09.19 Namugongo-Sonde-24h'!N13,'28.09 Namugongo-Sonde-24h'!N13,'27.09.19 Namugongo-Sonde'!N13)</f>
        <v>0</v>
      </c>
      <c r="O13" s="15">
        <f t="shared" si="0"/>
        <v>65.142857142857139</v>
      </c>
      <c r="P13" s="15">
        <f t="shared" si="1"/>
        <v>98</v>
      </c>
      <c r="R13" s="1" t="s">
        <v>9</v>
      </c>
      <c r="S13" s="17">
        <f t="shared" ref="S13:AF13" si="5">SUM(C22:C25)</f>
        <v>102.57142857142857</v>
      </c>
      <c r="T13" s="17">
        <f t="shared" si="5"/>
        <v>83.857142857142861</v>
      </c>
      <c r="U13" s="17">
        <f t="shared" si="5"/>
        <v>32.857142857142854</v>
      </c>
      <c r="V13" s="17">
        <f t="shared" si="5"/>
        <v>44.714285714285708</v>
      </c>
      <c r="W13" s="17">
        <f t="shared" si="5"/>
        <v>2.8571428571428568</v>
      </c>
      <c r="X13" s="17">
        <f t="shared" si="5"/>
        <v>0.2857142857142857</v>
      </c>
      <c r="Y13" s="17">
        <f t="shared" si="5"/>
        <v>27.571428571428569</v>
      </c>
      <c r="Z13" s="17">
        <f t="shared" si="5"/>
        <v>11</v>
      </c>
      <c r="AA13" s="17">
        <f t="shared" si="5"/>
        <v>0</v>
      </c>
      <c r="AB13" s="17">
        <f t="shared" si="5"/>
        <v>1.4285714285714284</v>
      </c>
      <c r="AC13" s="17">
        <f t="shared" si="5"/>
        <v>132.42857142857144</v>
      </c>
      <c r="AD13" s="17">
        <f t="shared" si="5"/>
        <v>0</v>
      </c>
      <c r="AE13" s="30">
        <f t="shared" si="5"/>
        <v>307.14285714285717</v>
      </c>
      <c r="AF13" s="30">
        <f t="shared" si="5"/>
        <v>439.57142857142861</v>
      </c>
    </row>
    <row r="14" spans="2:32" ht="23.1" customHeight="1" x14ac:dyDescent="0.25">
      <c r="B14" s="22" t="s">
        <v>41</v>
      </c>
      <c r="C14" s="48">
        <f>AVERAGE('23.09 Namugongo-Sonde'!C14,'24.09 Namugongo-Sonde'!C14,'25.09 Namugongo-Sonde'!C14,'29.09 Namugongo-Sonde'!C14,'26.09.19 Namugongo-Sonde-24h'!C14,'28.09 Namugongo-Sonde-24h'!C14,'27.09.19 Namugongo-Sonde'!C14)</f>
        <v>23.142857142857142</v>
      </c>
      <c r="D14" s="48">
        <f>AVERAGE('23.09 Namugongo-Sonde'!D14,'24.09 Namugongo-Sonde'!D14,'25.09 Namugongo-Sonde'!D14,'29.09 Namugongo-Sonde'!D14,'26.09.19 Namugongo-Sonde-24h'!D14,'28.09 Namugongo-Sonde-24h'!D14,'27.09.19 Namugongo-Sonde'!D14)</f>
        <v>19.857142857142858</v>
      </c>
      <c r="E14" s="48">
        <f>AVERAGE('23.09 Namugongo-Sonde'!E14,'24.09 Namugongo-Sonde'!E14,'25.09 Namugongo-Sonde'!E14,'29.09 Namugongo-Sonde'!E14,'26.09.19 Namugongo-Sonde-24h'!E14,'28.09 Namugongo-Sonde-24h'!E14,'27.09.19 Namugongo-Sonde'!E14)</f>
        <v>6.4285714285714288</v>
      </c>
      <c r="F14" s="48">
        <f>AVERAGE('23.09 Namugongo-Sonde'!F14,'24.09 Namugongo-Sonde'!F14,'25.09 Namugongo-Sonde'!F14,'29.09 Namugongo-Sonde'!F14,'26.09.19 Namugongo-Sonde-24h'!F14,'28.09 Namugongo-Sonde-24h'!F14,'27.09.19 Namugongo-Sonde'!F14)</f>
        <v>10.142857142857142</v>
      </c>
      <c r="G14" s="48">
        <f>AVERAGE('23.09 Namugongo-Sonde'!G14,'24.09 Namugongo-Sonde'!G14,'25.09 Namugongo-Sonde'!G14,'29.09 Namugongo-Sonde'!G14,'26.09.19 Namugongo-Sonde-24h'!G14,'28.09 Namugongo-Sonde-24h'!G14,'27.09.19 Namugongo-Sonde'!G14)</f>
        <v>0.2857142857142857</v>
      </c>
      <c r="H14" s="48">
        <f>AVERAGE('23.09 Namugongo-Sonde'!H14,'24.09 Namugongo-Sonde'!H14,'25.09 Namugongo-Sonde'!H14,'29.09 Namugongo-Sonde'!H14,'26.09.19 Namugongo-Sonde-24h'!H14,'28.09 Namugongo-Sonde-24h'!H14,'27.09.19 Namugongo-Sonde'!H14)</f>
        <v>0</v>
      </c>
      <c r="I14" s="48">
        <f>AVERAGE('23.09 Namugongo-Sonde'!I14,'24.09 Namugongo-Sonde'!I14,'25.09 Namugongo-Sonde'!I14,'29.09 Namugongo-Sonde'!I14,'26.09.19 Namugongo-Sonde-24h'!I14,'28.09 Namugongo-Sonde-24h'!I14,'27.09.19 Namugongo-Sonde'!I14)</f>
        <v>5.8571428571428568</v>
      </c>
      <c r="J14" s="48">
        <f>AVERAGE('23.09 Namugongo-Sonde'!J14,'24.09 Namugongo-Sonde'!J14,'25.09 Namugongo-Sonde'!J14,'29.09 Namugongo-Sonde'!J14,'26.09.19 Namugongo-Sonde-24h'!J14,'28.09 Namugongo-Sonde-24h'!J14,'27.09.19 Namugongo-Sonde'!J14)</f>
        <v>1.1428571428571428</v>
      </c>
      <c r="K14" s="48">
        <f>AVERAGE('23.09 Namugongo-Sonde'!K14,'24.09 Namugongo-Sonde'!K14,'25.09 Namugongo-Sonde'!K14,'29.09 Namugongo-Sonde'!K14,'26.09.19 Namugongo-Sonde-24h'!K14,'28.09 Namugongo-Sonde-24h'!K14,'27.09.19 Namugongo-Sonde'!K14)</f>
        <v>0</v>
      </c>
      <c r="L14" s="48">
        <f>AVERAGE('23.09 Namugongo-Sonde'!L14,'24.09 Namugongo-Sonde'!L14,'25.09 Namugongo-Sonde'!L14,'29.09 Namugongo-Sonde'!L14,'26.09.19 Namugongo-Sonde-24h'!L14,'28.09 Namugongo-Sonde-24h'!L14,'27.09.19 Namugongo-Sonde'!L14)</f>
        <v>0.42857142857142855</v>
      </c>
      <c r="M14" s="48">
        <f>AVERAGE('23.09 Namugongo-Sonde'!M14,'24.09 Namugongo-Sonde'!M14,'25.09 Namugongo-Sonde'!M14,'29.09 Namugongo-Sonde'!M14,'26.09.19 Namugongo-Sonde-24h'!M14,'28.09 Namugongo-Sonde-24h'!M14,'27.09.19 Namugongo-Sonde'!M14)</f>
        <v>24.857142857142858</v>
      </c>
      <c r="N14" s="48">
        <f>AVERAGE('23.09 Namugongo-Sonde'!N14,'24.09 Namugongo-Sonde'!N14,'25.09 Namugongo-Sonde'!N14,'29.09 Namugongo-Sonde'!N14,'26.09.19 Namugongo-Sonde-24h'!N14,'28.09 Namugongo-Sonde-24h'!N14,'27.09.19 Namugongo-Sonde'!N14)</f>
        <v>0</v>
      </c>
      <c r="O14" s="15">
        <f t="shared" si="0"/>
        <v>67.285714285714278</v>
      </c>
      <c r="P14" s="15">
        <f t="shared" si="1"/>
        <v>92.142857142857139</v>
      </c>
      <c r="R14" s="1" t="s">
        <v>10</v>
      </c>
      <c r="S14" s="17">
        <f t="shared" ref="S14:AF14" si="6">SUM(C26:C29)</f>
        <v>100.42857142857143</v>
      </c>
      <c r="T14" s="17">
        <f t="shared" si="6"/>
        <v>81.857142857142861</v>
      </c>
      <c r="U14" s="17">
        <f t="shared" si="6"/>
        <v>26.857142857142858</v>
      </c>
      <c r="V14" s="17">
        <f t="shared" si="6"/>
        <v>39.857142857142854</v>
      </c>
      <c r="W14" s="17">
        <f t="shared" si="6"/>
        <v>1.857142857142857</v>
      </c>
      <c r="X14" s="17">
        <f t="shared" si="6"/>
        <v>0.14285714285714285</v>
      </c>
      <c r="Y14" s="17">
        <f t="shared" si="6"/>
        <v>30.285714285714285</v>
      </c>
      <c r="Z14" s="17">
        <f t="shared" si="6"/>
        <v>12.857142857142856</v>
      </c>
      <c r="AA14" s="17">
        <f t="shared" si="6"/>
        <v>0.42857142857142855</v>
      </c>
      <c r="AB14" s="17">
        <f t="shared" si="6"/>
        <v>2</v>
      </c>
      <c r="AC14" s="17">
        <f t="shared" si="6"/>
        <v>133.28571428571428</v>
      </c>
      <c r="AD14" s="17">
        <f t="shared" si="6"/>
        <v>0.2857142857142857</v>
      </c>
      <c r="AE14" s="30">
        <f t="shared" si="6"/>
        <v>296.85714285714283</v>
      </c>
      <c r="AF14" s="30">
        <f t="shared" si="6"/>
        <v>430.14285714285717</v>
      </c>
    </row>
    <row r="15" spans="2:32" ht="23.1" customHeight="1" x14ac:dyDescent="0.25">
      <c r="B15" s="22" t="s">
        <v>42</v>
      </c>
      <c r="C15" s="48">
        <f>AVERAGE('23.09 Namugongo-Sonde'!C15,'24.09 Namugongo-Sonde'!C15,'25.09 Namugongo-Sonde'!C15,'29.09 Namugongo-Sonde'!C15,'26.09.19 Namugongo-Sonde-24h'!C15,'28.09 Namugongo-Sonde-24h'!C15,'27.09.19 Namugongo-Sonde'!C15)</f>
        <v>30.142857142857142</v>
      </c>
      <c r="D15" s="48">
        <f>AVERAGE('23.09 Namugongo-Sonde'!D15,'24.09 Namugongo-Sonde'!D15,'25.09 Namugongo-Sonde'!D15,'29.09 Namugongo-Sonde'!D15,'26.09.19 Namugongo-Sonde-24h'!D15,'28.09 Namugongo-Sonde-24h'!D15,'27.09.19 Namugongo-Sonde'!D15)</f>
        <v>20.142857142857142</v>
      </c>
      <c r="E15" s="48">
        <f>AVERAGE('23.09 Namugongo-Sonde'!E15,'24.09 Namugongo-Sonde'!E15,'25.09 Namugongo-Sonde'!E15,'29.09 Namugongo-Sonde'!E15,'26.09.19 Namugongo-Sonde-24h'!E15,'28.09 Namugongo-Sonde-24h'!E15,'27.09.19 Namugongo-Sonde'!E15)</f>
        <v>10.142857142857142</v>
      </c>
      <c r="F15" s="48">
        <f>AVERAGE('23.09 Namugongo-Sonde'!F15,'24.09 Namugongo-Sonde'!F15,'25.09 Namugongo-Sonde'!F15,'29.09 Namugongo-Sonde'!F15,'26.09.19 Namugongo-Sonde-24h'!F15,'28.09 Namugongo-Sonde-24h'!F15,'27.09.19 Namugongo-Sonde'!F15)</f>
        <v>11.857142857142858</v>
      </c>
      <c r="G15" s="48">
        <f>AVERAGE('23.09 Namugongo-Sonde'!G15,'24.09 Namugongo-Sonde'!G15,'25.09 Namugongo-Sonde'!G15,'29.09 Namugongo-Sonde'!G15,'26.09.19 Namugongo-Sonde-24h'!G15,'28.09 Namugongo-Sonde-24h'!G15,'27.09.19 Namugongo-Sonde'!G15)</f>
        <v>0.2857142857142857</v>
      </c>
      <c r="H15" s="48">
        <f>AVERAGE('23.09 Namugongo-Sonde'!H15,'24.09 Namugongo-Sonde'!H15,'25.09 Namugongo-Sonde'!H15,'29.09 Namugongo-Sonde'!H15,'26.09.19 Namugongo-Sonde-24h'!H15,'28.09 Namugongo-Sonde-24h'!H15,'27.09.19 Namugongo-Sonde'!H15)</f>
        <v>0.14285714285714285</v>
      </c>
      <c r="I15" s="48">
        <f>AVERAGE('23.09 Namugongo-Sonde'!I15,'24.09 Namugongo-Sonde'!I15,'25.09 Namugongo-Sonde'!I15,'29.09 Namugongo-Sonde'!I15,'26.09.19 Namugongo-Sonde-24h'!I15,'28.09 Namugongo-Sonde-24h'!I15,'27.09.19 Namugongo-Sonde'!I15)</f>
        <v>5.4285714285714288</v>
      </c>
      <c r="J15" s="48">
        <f>AVERAGE('23.09 Namugongo-Sonde'!J15,'24.09 Namugongo-Sonde'!J15,'25.09 Namugongo-Sonde'!J15,'29.09 Namugongo-Sonde'!J15,'26.09.19 Namugongo-Sonde-24h'!J15,'28.09 Namugongo-Sonde-24h'!J15,'27.09.19 Namugongo-Sonde'!J15)</f>
        <v>1.4285714285714286</v>
      </c>
      <c r="K15" s="48">
        <f>AVERAGE('23.09 Namugongo-Sonde'!K15,'24.09 Namugongo-Sonde'!K15,'25.09 Namugongo-Sonde'!K15,'29.09 Namugongo-Sonde'!K15,'26.09.19 Namugongo-Sonde-24h'!K15,'28.09 Namugongo-Sonde-24h'!K15,'27.09.19 Namugongo-Sonde'!K15)</f>
        <v>0</v>
      </c>
      <c r="L15" s="48">
        <f>AVERAGE('23.09 Namugongo-Sonde'!L15,'24.09 Namugongo-Sonde'!L15,'25.09 Namugongo-Sonde'!L15,'29.09 Namugongo-Sonde'!L15,'26.09.19 Namugongo-Sonde-24h'!L15,'28.09 Namugongo-Sonde-24h'!L15,'27.09.19 Namugongo-Sonde'!L15)</f>
        <v>0.2857142857142857</v>
      </c>
      <c r="M15" s="48">
        <f>AVERAGE('23.09 Namugongo-Sonde'!M15,'24.09 Namugongo-Sonde'!M15,'25.09 Namugongo-Sonde'!M15,'29.09 Namugongo-Sonde'!M15,'26.09.19 Namugongo-Sonde-24h'!M15,'28.09 Namugongo-Sonde-24h'!M15,'27.09.19 Namugongo-Sonde'!M15)</f>
        <v>30.142857142857142</v>
      </c>
      <c r="N15" s="48">
        <f>AVERAGE('23.09 Namugongo-Sonde'!N15,'24.09 Namugongo-Sonde'!N15,'25.09 Namugongo-Sonde'!N15,'29.09 Namugongo-Sonde'!N15,'26.09.19 Namugongo-Sonde-24h'!N15,'28.09 Namugongo-Sonde-24h'!N15,'27.09.19 Namugongo-Sonde'!N15)</f>
        <v>0</v>
      </c>
      <c r="O15" s="15">
        <f t="shared" si="0"/>
        <v>79.857142857142875</v>
      </c>
      <c r="P15" s="15">
        <f t="shared" si="1"/>
        <v>110.00000000000001</v>
      </c>
      <c r="R15" s="1" t="s">
        <v>11</v>
      </c>
      <c r="S15" s="17">
        <f t="shared" ref="S15:AF15" si="7">SUM(C30:C33)</f>
        <v>97.571428571428569</v>
      </c>
      <c r="T15" s="17">
        <f t="shared" si="7"/>
        <v>85.857142857142861</v>
      </c>
      <c r="U15" s="17">
        <f t="shared" si="7"/>
        <v>26.142857142857142</v>
      </c>
      <c r="V15" s="17">
        <f t="shared" si="7"/>
        <v>40.428571428571431</v>
      </c>
      <c r="W15" s="17">
        <f t="shared" si="7"/>
        <v>2.2857142857142856</v>
      </c>
      <c r="X15" s="17">
        <f t="shared" si="7"/>
        <v>0.8571428571428571</v>
      </c>
      <c r="Y15" s="17">
        <f t="shared" si="7"/>
        <v>34</v>
      </c>
      <c r="Z15" s="17">
        <f t="shared" si="7"/>
        <v>15.714285714285715</v>
      </c>
      <c r="AA15" s="17">
        <f t="shared" si="7"/>
        <v>0.42857142857142855</v>
      </c>
      <c r="AB15" s="17">
        <f t="shared" si="7"/>
        <v>3.4285714285714288</v>
      </c>
      <c r="AC15" s="17">
        <f t="shared" si="7"/>
        <v>114.28571428571429</v>
      </c>
      <c r="AD15" s="17">
        <f t="shared" si="7"/>
        <v>0.14285714285714285</v>
      </c>
      <c r="AE15" s="30">
        <f t="shared" si="7"/>
        <v>306.85714285714283</v>
      </c>
      <c r="AF15" s="30">
        <f t="shared" si="7"/>
        <v>421.14285714285717</v>
      </c>
    </row>
    <row r="16" spans="2:32" ht="23.1" customHeight="1" x14ac:dyDescent="0.25">
      <c r="B16" s="22" t="s">
        <v>43</v>
      </c>
      <c r="C16" s="48">
        <f>AVERAGE('23.09 Namugongo-Sonde'!C16,'24.09 Namugongo-Sonde'!C16,'25.09 Namugongo-Sonde'!C16,'29.09 Namugongo-Sonde'!C16,'26.09.19 Namugongo-Sonde-24h'!C16,'28.09 Namugongo-Sonde-24h'!C16,'27.09.19 Namugongo-Sonde'!C16)</f>
        <v>28</v>
      </c>
      <c r="D16" s="48">
        <f>AVERAGE('23.09 Namugongo-Sonde'!D16,'24.09 Namugongo-Sonde'!D16,'25.09 Namugongo-Sonde'!D16,'29.09 Namugongo-Sonde'!D16,'26.09.19 Namugongo-Sonde-24h'!D16,'28.09 Namugongo-Sonde-24h'!D16,'27.09.19 Namugongo-Sonde'!D16)</f>
        <v>21.857142857142858</v>
      </c>
      <c r="E16" s="48">
        <f>AVERAGE('23.09 Namugongo-Sonde'!E16,'24.09 Namugongo-Sonde'!E16,'25.09 Namugongo-Sonde'!E16,'29.09 Namugongo-Sonde'!E16,'26.09.19 Namugongo-Sonde-24h'!E16,'28.09 Namugongo-Sonde-24h'!E16,'27.09.19 Namugongo-Sonde'!E16)</f>
        <v>7.8571428571428568</v>
      </c>
      <c r="F16" s="48">
        <f>AVERAGE('23.09 Namugongo-Sonde'!F16,'24.09 Namugongo-Sonde'!F16,'25.09 Namugongo-Sonde'!F16,'29.09 Namugongo-Sonde'!F16,'26.09.19 Namugongo-Sonde-24h'!F16,'28.09 Namugongo-Sonde-24h'!F16,'27.09.19 Namugongo-Sonde'!F16)</f>
        <v>13.571428571428571</v>
      </c>
      <c r="G16" s="48">
        <f>AVERAGE('23.09 Namugongo-Sonde'!G16,'24.09 Namugongo-Sonde'!G16,'25.09 Namugongo-Sonde'!G16,'29.09 Namugongo-Sonde'!G16,'26.09.19 Namugongo-Sonde-24h'!G16,'28.09 Namugongo-Sonde-24h'!G16,'27.09.19 Namugongo-Sonde'!G16)</f>
        <v>0.2857142857142857</v>
      </c>
      <c r="H16" s="48">
        <f>AVERAGE('23.09 Namugongo-Sonde'!H16,'24.09 Namugongo-Sonde'!H16,'25.09 Namugongo-Sonde'!H16,'29.09 Namugongo-Sonde'!H16,'26.09.19 Namugongo-Sonde-24h'!H16,'28.09 Namugongo-Sonde-24h'!H16,'27.09.19 Namugongo-Sonde'!H16)</f>
        <v>0.14285714285714285</v>
      </c>
      <c r="I16" s="48">
        <f>AVERAGE('23.09 Namugongo-Sonde'!I16,'24.09 Namugongo-Sonde'!I16,'25.09 Namugongo-Sonde'!I16,'29.09 Namugongo-Sonde'!I16,'26.09.19 Namugongo-Sonde-24h'!I16,'28.09 Namugongo-Sonde-24h'!I16,'27.09.19 Namugongo-Sonde'!I16)</f>
        <v>5.7142857142857144</v>
      </c>
      <c r="J16" s="48">
        <f>AVERAGE('23.09 Namugongo-Sonde'!J16,'24.09 Namugongo-Sonde'!J16,'25.09 Namugongo-Sonde'!J16,'29.09 Namugongo-Sonde'!J16,'26.09.19 Namugongo-Sonde-24h'!J16,'28.09 Namugongo-Sonde-24h'!J16,'27.09.19 Namugongo-Sonde'!J16)</f>
        <v>2</v>
      </c>
      <c r="K16" s="48">
        <f>AVERAGE('23.09 Namugongo-Sonde'!K16,'24.09 Namugongo-Sonde'!K16,'25.09 Namugongo-Sonde'!K16,'29.09 Namugongo-Sonde'!K16,'26.09.19 Namugongo-Sonde-24h'!K16,'28.09 Namugongo-Sonde-24h'!K16,'27.09.19 Namugongo-Sonde'!K16)</f>
        <v>0.14285714285714285</v>
      </c>
      <c r="L16" s="48">
        <f>AVERAGE('23.09 Namugongo-Sonde'!L16,'24.09 Namugongo-Sonde'!L16,'25.09 Namugongo-Sonde'!L16,'29.09 Namugongo-Sonde'!L16,'26.09.19 Namugongo-Sonde-24h'!L16,'28.09 Namugongo-Sonde-24h'!L16,'27.09.19 Namugongo-Sonde'!L16)</f>
        <v>0.14285714285714285</v>
      </c>
      <c r="M16" s="48">
        <f>AVERAGE('23.09 Namugongo-Sonde'!M16,'24.09 Namugongo-Sonde'!M16,'25.09 Namugongo-Sonde'!M16,'29.09 Namugongo-Sonde'!M16,'26.09.19 Namugongo-Sonde-24h'!M16,'28.09 Namugongo-Sonde-24h'!M16,'27.09.19 Namugongo-Sonde'!M16)</f>
        <v>37.428571428571431</v>
      </c>
      <c r="N16" s="48">
        <f>AVERAGE('23.09 Namugongo-Sonde'!N16,'24.09 Namugongo-Sonde'!N16,'25.09 Namugongo-Sonde'!N16,'29.09 Namugongo-Sonde'!N16,'26.09.19 Namugongo-Sonde-24h'!N16,'28.09 Namugongo-Sonde-24h'!N16,'27.09.19 Namugongo-Sonde'!N16)</f>
        <v>0</v>
      </c>
      <c r="O16" s="15">
        <f t="shared" si="0"/>
        <v>79.714285714285708</v>
      </c>
      <c r="P16" s="15">
        <f t="shared" si="1"/>
        <v>117.14285714285714</v>
      </c>
      <c r="R16" s="1" t="s">
        <v>12</v>
      </c>
      <c r="S16" s="17">
        <f t="shared" ref="S16:AF16" si="8">SUM(C34:C37)</f>
        <v>94.142857142857139</v>
      </c>
      <c r="T16" s="17">
        <f t="shared" si="8"/>
        <v>76.857142857142861</v>
      </c>
      <c r="U16" s="17">
        <f t="shared" si="8"/>
        <v>25.142857142857139</v>
      </c>
      <c r="V16" s="17">
        <f t="shared" si="8"/>
        <v>44</v>
      </c>
      <c r="W16" s="17">
        <f t="shared" si="8"/>
        <v>1.7142857142857142</v>
      </c>
      <c r="X16" s="17">
        <f t="shared" si="8"/>
        <v>0.2857142857142857</v>
      </c>
      <c r="Y16" s="17">
        <f t="shared" si="8"/>
        <v>32.571428571428569</v>
      </c>
      <c r="Z16" s="17">
        <f t="shared" si="8"/>
        <v>15.285714285714285</v>
      </c>
      <c r="AA16" s="17">
        <f t="shared" si="8"/>
        <v>0.42857142857142855</v>
      </c>
      <c r="AB16" s="17">
        <f t="shared" si="8"/>
        <v>3.7142857142857144</v>
      </c>
      <c r="AC16" s="17">
        <f t="shared" si="8"/>
        <v>117.71428571428572</v>
      </c>
      <c r="AD16" s="17">
        <f t="shared" si="8"/>
        <v>0.14285714285714285</v>
      </c>
      <c r="AE16" s="30">
        <f t="shared" si="8"/>
        <v>294.28571428571428</v>
      </c>
      <c r="AF16" s="30">
        <f t="shared" si="8"/>
        <v>412</v>
      </c>
    </row>
    <row r="17" spans="2:32" ht="23.1" customHeight="1" x14ac:dyDescent="0.25">
      <c r="B17" s="22" t="s">
        <v>44</v>
      </c>
      <c r="C17" s="48">
        <f>AVERAGE('23.09 Namugongo-Sonde'!C17,'24.09 Namugongo-Sonde'!C17,'25.09 Namugongo-Sonde'!C17,'29.09 Namugongo-Sonde'!C17,'26.09.19 Namugongo-Sonde-24h'!C17,'28.09 Namugongo-Sonde-24h'!C17,'27.09.19 Namugongo-Sonde'!C17)</f>
        <v>27.857142857142858</v>
      </c>
      <c r="D17" s="48">
        <f>AVERAGE('23.09 Namugongo-Sonde'!D17,'24.09 Namugongo-Sonde'!D17,'25.09 Namugongo-Sonde'!D17,'29.09 Namugongo-Sonde'!D17,'26.09.19 Namugongo-Sonde-24h'!D17,'28.09 Namugongo-Sonde-24h'!D17,'27.09.19 Namugongo-Sonde'!D17)</f>
        <v>23</v>
      </c>
      <c r="E17" s="48">
        <f>AVERAGE('23.09 Namugongo-Sonde'!E17,'24.09 Namugongo-Sonde'!E17,'25.09 Namugongo-Sonde'!E17,'29.09 Namugongo-Sonde'!E17,'26.09.19 Namugongo-Sonde-24h'!E17,'28.09 Namugongo-Sonde-24h'!E17,'27.09.19 Namugongo-Sonde'!E17)</f>
        <v>7.5714285714285712</v>
      </c>
      <c r="F17" s="48">
        <f>AVERAGE('23.09 Namugongo-Sonde'!F17,'24.09 Namugongo-Sonde'!F17,'25.09 Namugongo-Sonde'!F17,'29.09 Namugongo-Sonde'!F17,'26.09.19 Namugongo-Sonde-24h'!F17,'28.09 Namugongo-Sonde-24h'!F17,'27.09.19 Namugongo-Sonde'!F17)</f>
        <v>13</v>
      </c>
      <c r="G17" s="48">
        <f>AVERAGE('23.09 Namugongo-Sonde'!G17,'24.09 Namugongo-Sonde'!G17,'25.09 Namugongo-Sonde'!G17,'29.09 Namugongo-Sonde'!G17,'26.09.19 Namugongo-Sonde-24h'!G17,'28.09 Namugongo-Sonde-24h'!G17,'27.09.19 Namugongo-Sonde'!G17)</f>
        <v>0.42857142857142855</v>
      </c>
      <c r="H17" s="48">
        <f>AVERAGE('23.09 Namugongo-Sonde'!H17,'24.09 Namugongo-Sonde'!H17,'25.09 Namugongo-Sonde'!H17,'29.09 Namugongo-Sonde'!H17,'26.09.19 Namugongo-Sonde-24h'!H17,'28.09 Namugongo-Sonde-24h'!H17,'27.09.19 Namugongo-Sonde'!H17)</f>
        <v>0.5714285714285714</v>
      </c>
      <c r="I17" s="48">
        <f>AVERAGE('23.09 Namugongo-Sonde'!I17,'24.09 Namugongo-Sonde'!I17,'25.09 Namugongo-Sonde'!I17,'29.09 Namugongo-Sonde'!I17,'26.09.19 Namugongo-Sonde-24h'!I17,'28.09 Namugongo-Sonde-24h'!I17,'27.09.19 Namugongo-Sonde'!I17)</f>
        <v>6</v>
      </c>
      <c r="J17" s="48">
        <f>AVERAGE('23.09 Namugongo-Sonde'!J17,'24.09 Namugongo-Sonde'!J17,'25.09 Namugongo-Sonde'!J17,'29.09 Namugongo-Sonde'!J17,'26.09.19 Namugongo-Sonde-24h'!J17,'28.09 Namugongo-Sonde-24h'!J17,'27.09.19 Namugongo-Sonde'!J17)</f>
        <v>2.5714285714285716</v>
      </c>
      <c r="K17" s="48">
        <f>AVERAGE('23.09 Namugongo-Sonde'!K17,'24.09 Namugongo-Sonde'!K17,'25.09 Namugongo-Sonde'!K17,'29.09 Namugongo-Sonde'!K17,'26.09.19 Namugongo-Sonde-24h'!K17,'28.09 Namugongo-Sonde-24h'!K17,'27.09.19 Namugongo-Sonde'!K17)</f>
        <v>0.2857142857142857</v>
      </c>
      <c r="L17" s="48">
        <f>AVERAGE('23.09 Namugongo-Sonde'!L17,'24.09 Namugongo-Sonde'!L17,'25.09 Namugongo-Sonde'!L17,'29.09 Namugongo-Sonde'!L17,'26.09.19 Namugongo-Sonde-24h'!L17,'28.09 Namugongo-Sonde-24h'!L17,'27.09.19 Namugongo-Sonde'!L17)</f>
        <v>0.14285714285714285</v>
      </c>
      <c r="M17" s="48">
        <f>AVERAGE('23.09 Namugongo-Sonde'!M17,'24.09 Namugongo-Sonde'!M17,'25.09 Namugongo-Sonde'!M17,'29.09 Namugongo-Sonde'!M17,'26.09.19 Namugongo-Sonde-24h'!M17,'28.09 Namugongo-Sonde-24h'!M17,'27.09.19 Namugongo-Sonde'!M17)</f>
        <v>36.428571428571431</v>
      </c>
      <c r="N17" s="48">
        <f>AVERAGE('23.09 Namugongo-Sonde'!N17,'24.09 Namugongo-Sonde'!N17,'25.09 Namugongo-Sonde'!N17,'29.09 Namugongo-Sonde'!N17,'26.09.19 Namugongo-Sonde-24h'!N17,'28.09 Namugongo-Sonde-24h'!N17,'27.09.19 Namugongo-Sonde'!N17)</f>
        <v>0</v>
      </c>
      <c r="O17" s="15">
        <f t="shared" si="0"/>
        <v>81.428571428571431</v>
      </c>
      <c r="P17" s="15">
        <f t="shared" si="1"/>
        <v>117.85714285714286</v>
      </c>
      <c r="R17" s="1" t="s">
        <v>13</v>
      </c>
      <c r="S17" s="17">
        <f t="shared" ref="S17:AF17" si="9">SUM(C38:C41)</f>
        <v>99</v>
      </c>
      <c r="T17" s="17">
        <f t="shared" si="9"/>
        <v>97.714285714285722</v>
      </c>
      <c r="U17" s="17">
        <f t="shared" si="9"/>
        <v>31</v>
      </c>
      <c r="V17" s="17">
        <f t="shared" si="9"/>
        <v>41</v>
      </c>
      <c r="W17" s="17">
        <f t="shared" si="9"/>
        <v>0.99999999999999989</v>
      </c>
      <c r="X17" s="17">
        <f t="shared" si="9"/>
        <v>0.14285714285714285</v>
      </c>
      <c r="Y17" s="17">
        <f t="shared" si="9"/>
        <v>31.714285714285712</v>
      </c>
      <c r="Z17" s="17">
        <f t="shared" si="9"/>
        <v>13.428571428571429</v>
      </c>
      <c r="AA17" s="17">
        <f t="shared" si="9"/>
        <v>0.5714285714285714</v>
      </c>
      <c r="AB17" s="17">
        <f t="shared" si="9"/>
        <v>3.9999999999999996</v>
      </c>
      <c r="AC17" s="17">
        <f t="shared" si="9"/>
        <v>107</v>
      </c>
      <c r="AD17" s="17">
        <f t="shared" si="9"/>
        <v>0</v>
      </c>
      <c r="AE17" s="30">
        <f t="shared" si="9"/>
        <v>319.57142857142856</v>
      </c>
      <c r="AF17" s="30">
        <f t="shared" si="9"/>
        <v>426.57142857142856</v>
      </c>
    </row>
    <row r="18" spans="2:32" ht="23.1" customHeight="1" x14ac:dyDescent="0.25">
      <c r="B18" s="22" t="s">
        <v>45</v>
      </c>
      <c r="C18" s="48">
        <f>AVERAGE('23.09 Namugongo-Sonde'!C18,'24.09 Namugongo-Sonde'!C18,'25.09 Namugongo-Sonde'!C18,'29.09 Namugongo-Sonde'!C18,'26.09.19 Namugongo-Sonde-24h'!C18,'28.09 Namugongo-Sonde-24h'!C18,'27.09.19 Namugongo-Sonde'!C18)</f>
        <v>24.285714285714285</v>
      </c>
      <c r="D18" s="48">
        <f>AVERAGE('23.09 Namugongo-Sonde'!D18,'24.09 Namugongo-Sonde'!D18,'25.09 Namugongo-Sonde'!D18,'29.09 Namugongo-Sonde'!D18,'26.09.19 Namugongo-Sonde-24h'!D18,'28.09 Namugongo-Sonde-24h'!D18,'27.09.19 Namugongo-Sonde'!D18)</f>
        <v>20.714285714285715</v>
      </c>
      <c r="E18" s="48">
        <f>AVERAGE('23.09 Namugongo-Sonde'!E18,'24.09 Namugongo-Sonde'!E18,'25.09 Namugongo-Sonde'!E18,'29.09 Namugongo-Sonde'!E18,'26.09.19 Namugongo-Sonde-24h'!E18,'28.09 Namugongo-Sonde-24h'!E18,'27.09.19 Namugongo-Sonde'!E18)</f>
        <v>7.8571428571428568</v>
      </c>
      <c r="F18" s="48">
        <f>AVERAGE('23.09 Namugongo-Sonde'!F18,'24.09 Namugongo-Sonde'!F18,'25.09 Namugongo-Sonde'!F18,'29.09 Namugongo-Sonde'!F18,'26.09.19 Namugongo-Sonde-24h'!F18,'28.09 Namugongo-Sonde-24h'!F18,'27.09.19 Namugongo-Sonde'!F18)</f>
        <v>11.428571428571429</v>
      </c>
      <c r="G18" s="48">
        <f>AVERAGE('23.09 Namugongo-Sonde'!G18,'24.09 Namugongo-Sonde'!G18,'25.09 Namugongo-Sonde'!G18,'29.09 Namugongo-Sonde'!G18,'26.09.19 Namugongo-Sonde-24h'!G18,'28.09 Namugongo-Sonde-24h'!G18,'27.09.19 Namugongo-Sonde'!G18)</f>
        <v>0.5714285714285714</v>
      </c>
      <c r="H18" s="48">
        <f>AVERAGE('23.09 Namugongo-Sonde'!H18,'24.09 Namugongo-Sonde'!H18,'25.09 Namugongo-Sonde'!H18,'29.09 Namugongo-Sonde'!H18,'26.09.19 Namugongo-Sonde-24h'!H18,'28.09 Namugongo-Sonde-24h'!H18,'27.09.19 Namugongo-Sonde'!H18)</f>
        <v>0</v>
      </c>
      <c r="I18" s="48">
        <f>AVERAGE('23.09 Namugongo-Sonde'!I18,'24.09 Namugongo-Sonde'!I18,'25.09 Namugongo-Sonde'!I18,'29.09 Namugongo-Sonde'!I18,'26.09.19 Namugongo-Sonde-24h'!I18,'28.09 Namugongo-Sonde-24h'!I18,'27.09.19 Namugongo-Sonde'!I18)</f>
        <v>5.7142857142857144</v>
      </c>
      <c r="J18" s="48">
        <f>AVERAGE('23.09 Namugongo-Sonde'!J18,'24.09 Namugongo-Sonde'!J18,'25.09 Namugongo-Sonde'!J18,'29.09 Namugongo-Sonde'!J18,'26.09.19 Namugongo-Sonde-24h'!J18,'28.09 Namugongo-Sonde-24h'!J18,'27.09.19 Namugongo-Sonde'!J18)</f>
        <v>2</v>
      </c>
      <c r="K18" s="48">
        <f>AVERAGE('23.09 Namugongo-Sonde'!K18,'24.09 Namugongo-Sonde'!K18,'25.09 Namugongo-Sonde'!K18,'29.09 Namugongo-Sonde'!K18,'26.09.19 Namugongo-Sonde-24h'!K18,'28.09 Namugongo-Sonde-24h'!K18,'27.09.19 Namugongo-Sonde'!K18)</f>
        <v>0</v>
      </c>
      <c r="L18" s="48">
        <f>AVERAGE('23.09 Namugongo-Sonde'!L18,'24.09 Namugongo-Sonde'!L18,'25.09 Namugongo-Sonde'!L18,'29.09 Namugongo-Sonde'!L18,'26.09.19 Namugongo-Sonde-24h'!L18,'28.09 Namugongo-Sonde-24h'!L18,'27.09.19 Namugongo-Sonde'!L18)</f>
        <v>0</v>
      </c>
      <c r="M18" s="48">
        <f>AVERAGE('23.09 Namugongo-Sonde'!M18,'24.09 Namugongo-Sonde'!M18,'25.09 Namugongo-Sonde'!M18,'29.09 Namugongo-Sonde'!M18,'26.09.19 Namugongo-Sonde-24h'!M18,'28.09 Namugongo-Sonde-24h'!M18,'27.09.19 Namugongo-Sonde'!M18)</f>
        <v>34.714285714285715</v>
      </c>
      <c r="N18" s="48">
        <f>AVERAGE('23.09 Namugongo-Sonde'!N18,'24.09 Namugongo-Sonde'!N18,'25.09 Namugongo-Sonde'!N18,'29.09 Namugongo-Sonde'!N18,'26.09.19 Namugongo-Sonde-24h'!N18,'28.09 Namugongo-Sonde-24h'!N18,'27.09.19 Namugongo-Sonde'!N18)</f>
        <v>0</v>
      </c>
      <c r="O18" s="15">
        <f t="shared" si="0"/>
        <v>72.571428571428555</v>
      </c>
      <c r="P18" s="15">
        <f t="shared" si="1"/>
        <v>107.28571428571428</v>
      </c>
      <c r="R18" s="1" t="s">
        <v>14</v>
      </c>
      <c r="S18" s="17">
        <f t="shared" ref="S18:AF18" si="10">SUM(C42:C45)</f>
        <v>103.85714285714286</v>
      </c>
      <c r="T18" s="17">
        <f t="shared" si="10"/>
        <v>86.285714285714278</v>
      </c>
      <c r="U18" s="17">
        <f t="shared" si="10"/>
        <v>32.428571428571423</v>
      </c>
      <c r="V18" s="17">
        <f t="shared" si="10"/>
        <v>40.285714285714285</v>
      </c>
      <c r="W18" s="17">
        <f t="shared" si="10"/>
        <v>0.85714285714285698</v>
      </c>
      <c r="X18" s="17">
        <f t="shared" si="10"/>
        <v>0.71428571428571419</v>
      </c>
      <c r="Y18" s="17">
        <f t="shared" si="10"/>
        <v>25.571428571428573</v>
      </c>
      <c r="Z18" s="17">
        <f t="shared" si="10"/>
        <v>14.714285714285715</v>
      </c>
      <c r="AA18" s="17">
        <f t="shared" si="10"/>
        <v>0.71428571428571419</v>
      </c>
      <c r="AB18" s="17">
        <f t="shared" si="10"/>
        <v>4.1428571428571423</v>
      </c>
      <c r="AC18" s="17">
        <f t="shared" si="10"/>
        <v>114.28571428571429</v>
      </c>
      <c r="AD18" s="17">
        <f t="shared" si="10"/>
        <v>0.2857142857142857</v>
      </c>
      <c r="AE18" s="30">
        <f t="shared" si="10"/>
        <v>309.85714285714278</v>
      </c>
      <c r="AF18" s="30">
        <f t="shared" si="10"/>
        <v>424.14285714285711</v>
      </c>
    </row>
    <row r="19" spans="2:32" ht="23.1" customHeight="1" x14ac:dyDescent="0.25">
      <c r="B19" s="22" t="s">
        <v>46</v>
      </c>
      <c r="C19" s="48">
        <f>AVERAGE('23.09 Namugongo-Sonde'!C19,'24.09 Namugongo-Sonde'!C19,'25.09 Namugongo-Sonde'!C19,'29.09 Namugongo-Sonde'!C19,'26.09.19 Namugongo-Sonde-24h'!C19,'28.09 Namugongo-Sonde-24h'!C19,'27.09.19 Namugongo-Sonde'!C19)</f>
        <v>25.428571428571427</v>
      </c>
      <c r="D19" s="48">
        <f>AVERAGE('23.09 Namugongo-Sonde'!D19,'24.09 Namugongo-Sonde'!D19,'25.09 Namugongo-Sonde'!D19,'29.09 Namugongo-Sonde'!D19,'26.09.19 Namugongo-Sonde-24h'!D19,'28.09 Namugongo-Sonde-24h'!D19,'27.09.19 Namugongo-Sonde'!D19)</f>
        <v>20</v>
      </c>
      <c r="E19" s="48">
        <f>AVERAGE('23.09 Namugongo-Sonde'!E19,'24.09 Namugongo-Sonde'!E19,'25.09 Namugongo-Sonde'!E19,'29.09 Namugongo-Sonde'!E19,'26.09.19 Namugongo-Sonde-24h'!E19,'28.09 Namugongo-Sonde-24h'!E19,'27.09.19 Namugongo-Sonde'!E19)</f>
        <v>7.7142857142857144</v>
      </c>
      <c r="F19" s="48">
        <f>AVERAGE('23.09 Namugongo-Sonde'!F19,'24.09 Namugongo-Sonde'!F19,'25.09 Namugongo-Sonde'!F19,'29.09 Namugongo-Sonde'!F19,'26.09.19 Namugongo-Sonde-24h'!F19,'28.09 Namugongo-Sonde-24h'!F19,'27.09.19 Namugongo-Sonde'!F19)</f>
        <v>12.285714285714286</v>
      </c>
      <c r="G19" s="48">
        <f>AVERAGE('23.09 Namugongo-Sonde'!G19,'24.09 Namugongo-Sonde'!G19,'25.09 Namugongo-Sonde'!G19,'29.09 Namugongo-Sonde'!G19,'26.09.19 Namugongo-Sonde-24h'!G19,'28.09 Namugongo-Sonde-24h'!G19,'27.09.19 Namugongo-Sonde'!G19)</f>
        <v>0.7142857142857143</v>
      </c>
      <c r="H19" s="48">
        <f>AVERAGE('23.09 Namugongo-Sonde'!H19,'24.09 Namugongo-Sonde'!H19,'25.09 Namugongo-Sonde'!H19,'29.09 Namugongo-Sonde'!H19,'26.09.19 Namugongo-Sonde-24h'!H19,'28.09 Namugongo-Sonde-24h'!H19,'27.09.19 Namugongo-Sonde'!H19)</f>
        <v>0.2857142857142857</v>
      </c>
      <c r="I19" s="48">
        <f>AVERAGE('23.09 Namugongo-Sonde'!I19,'24.09 Namugongo-Sonde'!I19,'25.09 Namugongo-Sonde'!I19,'29.09 Namugongo-Sonde'!I19,'26.09.19 Namugongo-Sonde-24h'!I19,'28.09 Namugongo-Sonde-24h'!I19,'27.09.19 Namugongo-Sonde'!I19)</f>
        <v>4</v>
      </c>
      <c r="J19" s="48">
        <f>AVERAGE('23.09 Namugongo-Sonde'!J19,'24.09 Namugongo-Sonde'!J19,'25.09 Namugongo-Sonde'!J19,'29.09 Namugongo-Sonde'!J19,'26.09.19 Namugongo-Sonde-24h'!J19,'28.09 Namugongo-Sonde-24h'!J19,'27.09.19 Namugongo-Sonde'!J19)</f>
        <v>3.1428571428571428</v>
      </c>
      <c r="K19" s="48">
        <f>AVERAGE('23.09 Namugongo-Sonde'!K19,'24.09 Namugongo-Sonde'!K19,'25.09 Namugongo-Sonde'!K19,'29.09 Namugongo-Sonde'!K19,'26.09.19 Namugongo-Sonde-24h'!K19,'28.09 Namugongo-Sonde-24h'!K19,'27.09.19 Namugongo-Sonde'!K19)</f>
        <v>0.14285714285714285</v>
      </c>
      <c r="L19" s="48">
        <f>AVERAGE('23.09 Namugongo-Sonde'!L19,'24.09 Namugongo-Sonde'!L19,'25.09 Namugongo-Sonde'!L19,'29.09 Namugongo-Sonde'!L19,'26.09.19 Namugongo-Sonde-24h'!L19,'28.09 Namugongo-Sonde-24h'!L19,'27.09.19 Namugongo-Sonde'!L19)</f>
        <v>0.14285714285714285</v>
      </c>
      <c r="M19" s="48">
        <f>AVERAGE('23.09 Namugongo-Sonde'!M19,'24.09 Namugongo-Sonde'!M19,'25.09 Namugongo-Sonde'!M19,'29.09 Namugongo-Sonde'!M19,'26.09.19 Namugongo-Sonde-24h'!M19,'28.09 Namugongo-Sonde-24h'!M19,'27.09.19 Namugongo-Sonde'!M19)</f>
        <v>36.714285714285715</v>
      </c>
      <c r="N19" s="48">
        <f>AVERAGE('23.09 Namugongo-Sonde'!N19,'24.09 Namugongo-Sonde'!N19,'25.09 Namugongo-Sonde'!N19,'29.09 Namugongo-Sonde'!N19,'26.09.19 Namugongo-Sonde-24h'!N19,'28.09 Namugongo-Sonde-24h'!N19,'27.09.19 Namugongo-Sonde'!N19)</f>
        <v>0</v>
      </c>
      <c r="O19" s="15">
        <f t="shared" si="0"/>
        <v>73.857142857142847</v>
      </c>
      <c r="P19" s="15">
        <f t="shared" si="1"/>
        <v>110.57142857142856</v>
      </c>
      <c r="R19" s="1" t="s">
        <v>15</v>
      </c>
      <c r="S19" s="17">
        <f t="shared" ref="S19:AF19" si="11">SUM(C46:C49)</f>
        <v>126.14285714285714</v>
      </c>
      <c r="T19" s="17">
        <f t="shared" si="11"/>
        <v>86</v>
      </c>
      <c r="U19" s="17">
        <f t="shared" si="11"/>
        <v>27.857142857142858</v>
      </c>
      <c r="V19" s="17">
        <f t="shared" si="11"/>
        <v>40.857142857142854</v>
      </c>
      <c r="W19" s="17">
        <f t="shared" si="11"/>
        <v>0.71428571428571419</v>
      </c>
      <c r="X19" s="17">
        <f t="shared" si="11"/>
        <v>0.5714285714285714</v>
      </c>
      <c r="Y19" s="17">
        <f t="shared" si="11"/>
        <v>26</v>
      </c>
      <c r="Z19" s="17">
        <f t="shared" si="11"/>
        <v>10</v>
      </c>
      <c r="AA19" s="17">
        <f t="shared" si="11"/>
        <v>1.4285714285714284</v>
      </c>
      <c r="AB19" s="17">
        <f t="shared" si="11"/>
        <v>3.4285714285714284</v>
      </c>
      <c r="AC19" s="17">
        <f t="shared" si="11"/>
        <v>112.14285714285714</v>
      </c>
      <c r="AD19" s="17">
        <f t="shared" si="11"/>
        <v>0.14285714285714285</v>
      </c>
      <c r="AE19" s="30">
        <f t="shared" si="11"/>
        <v>323.14285714285717</v>
      </c>
      <c r="AF19" s="30">
        <f t="shared" si="11"/>
        <v>435.28571428571428</v>
      </c>
    </row>
    <row r="20" spans="2:32" ht="23.1" customHeight="1" x14ac:dyDescent="0.25">
      <c r="B20" s="22" t="s">
        <v>47</v>
      </c>
      <c r="C20" s="48">
        <f>AVERAGE('23.09 Namugongo-Sonde'!C20,'24.09 Namugongo-Sonde'!C20,'25.09 Namugongo-Sonde'!C20,'29.09 Namugongo-Sonde'!C20,'26.09.19 Namugongo-Sonde-24h'!C20,'28.09 Namugongo-Sonde-24h'!C20,'27.09.19 Namugongo-Sonde'!C20)</f>
        <v>24.142857142857142</v>
      </c>
      <c r="D20" s="48">
        <f>AVERAGE('23.09 Namugongo-Sonde'!D20,'24.09 Namugongo-Sonde'!D20,'25.09 Namugongo-Sonde'!D20,'29.09 Namugongo-Sonde'!D20,'26.09.19 Namugongo-Sonde-24h'!D20,'28.09 Namugongo-Sonde-24h'!D20,'27.09.19 Namugongo-Sonde'!D20)</f>
        <v>20.857142857142858</v>
      </c>
      <c r="E20" s="48">
        <f>AVERAGE('23.09 Namugongo-Sonde'!E20,'24.09 Namugongo-Sonde'!E20,'25.09 Namugongo-Sonde'!E20,'29.09 Namugongo-Sonde'!E20,'26.09.19 Namugongo-Sonde-24h'!E20,'28.09 Namugongo-Sonde-24h'!E20,'27.09.19 Namugongo-Sonde'!E20)</f>
        <v>6.8571428571428568</v>
      </c>
      <c r="F20" s="48">
        <f>AVERAGE('23.09 Namugongo-Sonde'!F20,'24.09 Namugongo-Sonde'!F20,'25.09 Namugongo-Sonde'!F20,'29.09 Namugongo-Sonde'!F20,'26.09.19 Namugongo-Sonde-24h'!F20,'28.09 Namugongo-Sonde-24h'!F20,'27.09.19 Namugongo-Sonde'!F20)</f>
        <v>11.857142857142858</v>
      </c>
      <c r="G20" s="48">
        <f>AVERAGE('23.09 Namugongo-Sonde'!G20,'24.09 Namugongo-Sonde'!G20,'25.09 Namugongo-Sonde'!G20,'29.09 Namugongo-Sonde'!G20,'26.09.19 Namugongo-Sonde-24h'!G20,'28.09 Namugongo-Sonde-24h'!G20,'27.09.19 Namugongo-Sonde'!G20)</f>
        <v>3.4285714285714284</v>
      </c>
      <c r="H20" s="48">
        <f>AVERAGE('23.09 Namugongo-Sonde'!H20,'24.09 Namugongo-Sonde'!H20,'25.09 Namugongo-Sonde'!H20,'29.09 Namugongo-Sonde'!H20,'26.09.19 Namugongo-Sonde-24h'!H20,'28.09 Namugongo-Sonde-24h'!H20,'27.09.19 Namugongo-Sonde'!H20)</f>
        <v>0.7142857142857143</v>
      </c>
      <c r="I20" s="48">
        <f>AVERAGE('23.09 Namugongo-Sonde'!I20,'24.09 Namugongo-Sonde'!I20,'25.09 Namugongo-Sonde'!I20,'29.09 Namugongo-Sonde'!I20,'26.09.19 Namugongo-Sonde-24h'!I20,'28.09 Namugongo-Sonde-24h'!I20,'27.09.19 Namugongo-Sonde'!I20)</f>
        <v>2.8571428571428572</v>
      </c>
      <c r="J20" s="48">
        <f>AVERAGE('23.09 Namugongo-Sonde'!J20,'24.09 Namugongo-Sonde'!J20,'25.09 Namugongo-Sonde'!J20,'29.09 Namugongo-Sonde'!J20,'26.09.19 Namugongo-Sonde-24h'!J20,'28.09 Namugongo-Sonde-24h'!J20,'27.09.19 Namugongo-Sonde'!J20)</f>
        <v>4.2857142857142856</v>
      </c>
      <c r="K20" s="48">
        <f>AVERAGE('23.09 Namugongo-Sonde'!K20,'24.09 Namugongo-Sonde'!K20,'25.09 Namugongo-Sonde'!K20,'29.09 Namugongo-Sonde'!K20,'26.09.19 Namugongo-Sonde-24h'!K20,'28.09 Namugongo-Sonde-24h'!K20,'27.09.19 Namugongo-Sonde'!K20)</f>
        <v>1.1428571428571428</v>
      </c>
      <c r="L20" s="48">
        <f>AVERAGE('23.09 Namugongo-Sonde'!L20,'24.09 Namugongo-Sonde'!L20,'25.09 Namugongo-Sonde'!L20,'29.09 Namugongo-Sonde'!L20,'26.09.19 Namugongo-Sonde-24h'!L20,'28.09 Namugongo-Sonde-24h'!L20,'27.09.19 Namugongo-Sonde'!L20)</f>
        <v>0.14285714285714285</v>
      </c>
      <c r="M20" s="48">
        <f>AVERAGE('23.09 Namugongo-Sonde'!M20,'24.09 Namugongo-Sonde'!M20,'25.09 Namugongo-Sonde'!M20,'29.09 Namugongo-Sonde'!M20,'26.09.19 Namugongo-Sonde-24h'!M20,'28.09 Namugongo-Sonde-24h'!M20,'27.09.19 Namugongo-Sonde'!M20)</f>
        <v>29.857142857142858</v>
      </c>
      <c r="N20" s="48">
        <f>AVERAGE('23.09 Namugongo-Sonde'!N20,'24.09 Namugongo-Sonde'!N20,'25.09 Namugongo-Sonde'!N20,'29.09 Namugongo-Sonde'!N20,'26.09.19 Namugongo-Sonde-24h'!N20,'28.09 Namugongo-Sonde-24h'!N20,'27.09.19 Namugongo-Sonde'!N20)</f>
        <v>0</v>
      </c>
      <c r="O20" s="15">
        <f t="shared" si="0"/>
        <v>76.285714285714278</v>
      </c>
      <c r="P20" s="15">
        <f t="shared" si="1"/>
        <v>106.14285714285714</v>
      </c>
      <c r="R20" s="1" t="s">
        <v>16</v>
      </c>
      <c r="S20" s="17">
        <f t="shared" ref="S20:AF20" si="12">SUM(C50:C53)</f>
        <v>150</v>
      </c>
      <c r="T20" s="17">
        <f t="shared" si="12"/>
        <v>100.14285714285714</v>
      </c>
      <c r="U20" s="17">
        <f t="shared" si="12"/>
        <v>28.142857142857142</v>
      </c>
      <c r="V20" s="17">
        <f t="shared" si="12"/>
        <v>40.714285714285715</v>
      </c>
      <c r="W20" s="17">
        <f t="shared" si="12"/>
        <v>4.1428571428571432</v>
      </c>
      <c r="X20" s="17">
        <f t="shared" si="12"/>
        <v>0.42857142857142855</v>
      </c>
      <c r="Y20" s="17">
        <f t="shared" si="12"/>
        <v>23.285714285714288</v>
      </c>
      <c r="Z20" s="17">
        <f t="shared" si="12"/>
        <v>10.142857142857142</v>
      </c>
      <c r="AA20" s="17">
        <f t="shared" si="12"/>
        <v>0.71428571428571419</v>
      </c>
      <c r="AB20" s="17">
        <f t="shared" si="12"/>
        <v>5.8571428571428568</v>
      </c>
      <c r="AC20" s="17">
        <f t="shared" si="12"/>
        <v>137.57142857142856</v>
      </c>
      <c r="AD20" s="17">
        <f t="shared" si="12"/>
        <v>0</v>
      </c>
      <c r="AE20" s="30">
        <f t="shared" si="12"/>
        <v>363.57142857142861</v>
      </c>
      <c r="AF20" s="30">
        <f t="shared" si="12"/>
        <v>501.14285714285711</v>
      </c>
    </row>
    <row r="21" spans="2:32" ht="23.1" customHeight="1" x14ac:dyDescent="0.25">
      <c r="B21" s="22" t="s">
        <v>48</v>
      </c>
      <c r="C21" s="48">
        <f>AVERAGE('23.09 Namugongo-Sonde'!C21,'24.09 Namugongo-Sonde'!C21,'25.09 Namugongo-Sonde'!C21,'29.09 Namugongo-Sonde'!C21,'26.09.19 Namugongo-Sonde-24h'!C21,'28.09 Namugongo-Sonde-24h'!C21,'27.09.19 Namugongo-Sonde'!C21)</f>
        <v>23</v>
      </c>
      <c r="D21" s="48">
        <f>AVERAGE('23.09 Namugongo-Sonde'!D21,'24.09 Namugongo-Sonde'!D21,'25.09 Namugongo-Sonde'!D21,'29.09 Namugongo-Sonde'!D21,'26.09.19 Namugongo-Sonde-24h'!D21,'28.09 Namugongo-Sonde-24h'!D21,'27.09.19 Namugongo-Sonde'!D21)</f>
        <v>21</v>
      </c>
      <c r="E21" s="48">
        <f>AVERAGE('23.09 Namugongo-Sonde'!E21,'24.09 Namugongo-Sonde'!E21,'25.09 Namugongo-Sonde'!E21,'29.09 Namugongo-Sonde'!E21,'26.09.19 Namugongo-Sonde-24h'!E21,'28.09 Namugongo-Sonde-24h'!E21,'27.09.19 Namugongo-Sonde'!E21)</f>
        <v>7.8571428571428568</v>
      </c>
      <c r="F21" s="48">
        <f>AVERAGE('23.09 Namugongo-Sonde'!F21,'24.09 Namugongo-Sonde'!F21,'25.09 Namugongo-Sonde'!F21,'29.09 Namugongo-Sonde'!F21,'26.09.19 Namugongo-Sonde-24h'!F21,'28.09 Namugongo-Sonde-24h'!F21,'27.09.19 Namugongo-Sonde'!F21)</f>
        <v>11.714285714285714</v>
      </c>
      <c r="G21" s="48">
        <f>AVERAGE('23.09 Namugongo-Sonde'!G21,'24.09 Namugongo-Sonde'!G21,'25.09 Namugongo-Sonde'!G21,'29.09 Namugongo-Sonde'!G21,'26.09.19 Namugongo-Sonde-24h'!G21,'28.09 Namugongo-Sonde-24h'!G21,'27.09.19 Namugongo-Sonde'!G21)</f>
        <v>1.1428571428571428</v>
      </c>
      <c r="H21" s="48">
        <f>AVERAGE('23.09 Namugongo-Sonde'!H21,'24.09 Namugongo-Sonde'!H21,'25.09 Namugongo-Sonde'!H21,'29.09 Namugongo-Sonde'!H21,'26.09.19 Namugongo-Sonde-24h'!H21,'28.09 Namugongo-Sonde-24h'!H21,'27.09.19 Namugongo-Sonde'!H21)</f>
        <v>0.14285714285714285</v>
      </c>
      <c r="I21" s="48">
        <f>AVERAGE('23.09 Namugongo-Sonde'!I21,'24.09 Namugongo-Sonde'!I21,'25.09 Namugongo-Sonde'!I21,'29.09 Namugongo-Sonde'!I21,'26.09.19 Namugongo-Sonde-24h'!I21,'28.09 Namugongo-Sonde-24h'!I21,'27.09.19 Namugongo-Sonde'!I21)</f>
        <v>5.1428571428571432</v>
      </c>
      <c r="J21" s="48">
        <f>AVERAGE('23.09 Namugongo-Sonde'!J21,'24.09 Namugongo-Sonde'!J21,'25.09 Namugongo-Sonde'!J21,'29.09 Namugongo-Sonde'!J21,'26.09.19 Namugongo-Sonde-24h'!J21,'28.09 Namugongo-Sonde-24h'!J21,'27.09.19 Namugongo-Sonde'!J21)</f>
        <v>4.2857142857142856</v>
      </c>
      <c r="K21" s="48">
        <f>AVERAGE('23.09 Namugongo-Sonde'!K21,'24.09 Namugongo-Sonde'!K21,'25.09 Namugongo-Sonde'!K21,'29.09 Namugongo-Sonde'!K21,'26.09.19 Namugongo-Sonde-24h'!K21,'28.09 Namugongo-Sonde-24h'!K21,'27.09.19 Namugongo-Sonde'!K21)</f>
        <v>0</v>
      </c>
      <c r="L21" s="48">
        <f>AVERAGE('23.09 Namugongo-Sonde'!L21,'24.09 Namugongo-Sonde'!L21,'25.09 Namugongo-Sonde'!L21,'29.09 Namugongo-Sonde'!L21,'26.09.19 Namugongo-Sonde-24h'!L21,'28.09 Namugongo-Sonde-24h'!L21,'27.09.19 Namugongo-Sonde'!L21)</f>
        <v>0.14285714285714285</v>
      </c>
      <c r="M21" s="48">
        <f>AVERAGE('23.09 Namugongo-Sonde'!M21,'24.09 Namugongo-Sonde'!M21,'25.09 Namugongo-Sonde'!M21,'29.09 Namugongo-Sonde'!M21,'26.09.19 Namugongo-Sonde-24h'!M21,'28.09 Namugongo-Sonde-24h'!M21,'27.09.19 Namugongo-Sonde'!M21)</f>
        <v>31.142857142857142</v>
      </c>
      <c r="N21" s="48">
        <f>AVERAGE('23.09 Namugongo-Sonde'!N21,'24.09 Namugongo-Sonde'!N21,'25.09 Namugongo-Sonde'!N21,'29.09 Namugongo-Sonde'!N21,'26.09.19 Namugongo-Sonde-24h'!N21,'28.09 Namugongo-Sonde-24h'!N21,'27.09.19 Namugongo-Sonde'!N21)</f>
        <v>0.42857142857142855</v>
      </c>
      <c r="O21" s="15">
        <f t="shared" si="0"/>
        <v>74.857142857142847</v>
      </c>
      <c r="P21" s="15">
        <f t="shared" si="1"/>
        <v>105.99999999999999</v>
      </c>
      <c r="R21" s="35" t="s">
        <v>20</v>
      </c>
      <c r="S21" s="33">
        <f t="shared" ref="S21:AF21" si="13">SUM(C54:C57)</f>
        <v>156.28571428571428</v>
      </c>
      <c r="T21" s="17">
        <f t="shared" si="13"/>
        <v>108.28571428571428</v>
      </c>
      <c r="U21" s="17">
        <f t="shared" si="13"/>
        <v>28.714285714285712</v>
      </c>
      <c r="V21" s="17">
        <f t="shared" si="13"/>
        <v>47</v>
      </c>
      <c r="W21" s="17">
        <f t="shared" si="13"/>
        <v>2.2857142857142856</v>
      </c>
      <c r="X21" s="17">
        <f t="shared" si="13"/>
        <v>0.8571428571428571</v>
      </c>
      <c r="Y21" s="17">
        <f t="shared" si="13"/>
        <v>21.571428571428573</v>
      </c>
      <c r="Z21" s="17">
        <f t="shared" si="13"/>
        <v>6.7142857142857144</v>
      </c>
      <c r="AA21" s="17">
        <f t="shared" si="13"/>
        <v>0.14285714285714285</v>
      </c>
      <c r="AB21" s="17">
        <f t="shared" si="13"/>
        <v>2.4285714285714284</v>
      </c>
      <c r="AC21" s="17">
        <f t="shared" si="13"/>
        <v>161.57142857142856</v>
      </c>
      <c r="AD21" s="17">
        <f t="shared" si="13"/>
        <v>0</v>
      </c>
      <c r="AE21" s="30">
        <f t="shared" si="13"/>
        <v>374.28571428571428</v>
      </c>
      <c r="AF21" s="30">
        <f t="shared" si="13"/>
        <v>535.85714285714289</v>
      </c>
    </row>
    <row r="22" spans="2:32" ht="23.1" customHeight="1" x14ac:dyDescent="0.25">
      <c r="B22" s="22" t="s">
        <v>49</v>
      </c>
      <c r="C22" s="48">
        <f>AVERAGE('23.09 Namugongo-Sonde'!C22,'24.09 Namugongo-Sonde'!C22,'25.09 Namugongo-Sonde'!C22,'29.09 Namugongo-Sonde'!C22,'26.09.19 Namugongo-Sonde-24h'!C22,'28.09 Namugongo-Sonde-24h'!C22,'27.09.19 Namugongo-Sonde'!C22)</f>
        <v>27.571428571428573</v>
      </c>
      <c r="D22" s="48">
        <f>AVERAGE('23.09 Namugongo-Sonde'!D22,'24.09 Namugongo-Sonde'!D22,'25.09 Namugongo-Sonde'!D22,'29.09 Namugongo-Sonde'!D22,'26.09.19 Namugongo-Sonde-24h'!D22,'28.09 Namugongo-Sonde-24h'!D22,'27.09.19 Namugongo-Sonde'!D22)</f>
        <v>23.142857142857142</v>
      </c>
      <c r="E22" s="48">
        <f>AVERAGE('23.09 Namugongo-Sonde'!E22,'24.09 Namugongo-Sonde'!E22,'25.09 Namugongo-Sonde'!E22,'29.09 Namugongo-Sonde'!E22,'26.09.19 Namugongo-Sonde-24h'!E22,'28.09 Namugongo-Sonde-24h'!E22,'27.09.19 Namugongo-Sonde'!E22)</f>
        <v>7.7142857142857144</v>
      </c>
      <c r="F22" s="48">
        <f>AVERAGE('23.09 Namugongo-Sonde'!F22,'24.09 Namugongo-Sonde'!F22,'25.09 Namugongo-Sonde'!F22,'29.09 Namugongo-Sonde'!F22,'26.09.19 Namugongo-Sonde-24h'!F22,'28.09 Namugongo-Sonde-24h'!F22,'27.09.19 Namugongo-Sonde'!F22)</f>
        <v>10.857142857142858</v>
      </c>
      <c r="G22" s="48">
        <f>AVERAGE('23.09 Namugongo-Sonde'!G22,'24.09 Namugongo-Sonde'!G22,'25.09 Namugongo-Sonde'!G22,'29.09 Namugongo-Sonde'!G22,'26.09.19 Namugongo-Sonde-24h'!G22,'28.09 Namugongo-Sonde-24h'!G22,'27.09.19 Namugongo-Sonde'!G22)</f>
        <v>1.5714285714285714</v>
      </c>
      <c r="H22" s="48">
        <f>AVERAGE('23.09 Namugongo-Sonde'!H22,'24.09 Namugongo-Sonde'!H22,'25.09 Namugongo-Sonde'!H22,'29.09 Namugongo-Sonde'!H22,'26.09.19 Namugongo-Sonde-24h'!H22,'28.09 Namugongo-Sonde-24h'!H22,'27.09.19 Namugongo-Sonde'!H22)</f>
        <v>0.14285714285714285</v>
      </c>
      <c r="I22" s="48">
        <f>AVERAGE('23.09 Namugongo-Sonde'!I22,'24.09 Namugongo-Sonde'!I22,'25.09 Namugongo-Sonde'!I22,'29.09 Namugongo-Sonde'!I22,'26.09.19 Namugongo-Sonde-24h'!I22,'28.09 Namugongo-Sonde-24h'!I22,'27.09.19 Namugongo-Sonde'!I22)</f>
        <v>7.1428571428571432</v>
      </c>
      <c r="J22" s="48">
        <f>AVERAGE('23.09 Namugongo-Sonde'!J22,'24.09 Namugongo-Sonde'!J22,'25.09 Namugongo-Sonde'!J22,'29.09 Namugongo-Sonde'!J22,'26.09.19 Namugongo-Sonde-24h'!J22,'28.09 Namugongo-Sonde-24h'!J22,'27.09.19 Namugongo-Sonde'!J22)</f>
        <v>3</v>
      </c>
      <c r="K22" s="48">
        <f>AVERAGE('23.09 Namugongo-Sonde'!K22,'24.09 Namugongo-Sonde'!K22,'25.09 Namugongo-Sonde'!K22,'29.09 Namugongo-Sonde'!K22,'26.09.19 Namugongo-Sonde-24h'!K22,'28.09 Namugongo-Sonde-24h'!K22,'27.09.19 Namugongo-Sonde'!K22)</f>
        <v>0</v>
      </c>
      <c r="L22" s="48">
        <f>AVERAGE('23.09 Namugongo-Sonde'!L22,'24.09 Namugongo-Sonde'!L22,'25.09 Namugongo-Sonde'!L22,'29.09 Namugongo-Sonde'!L22,'26.09.19 Namugongo-Sonde-24h'!L22,'28.09 Namugongo-Sonde-24h'!L22,'27.09.19 Namugongo-Sonde'!L22)</f>
        <v>0.2857142857142857</v>
      </c>
      <c r="M22" s="48">
        <f>AVERAGE('23.09 Namugongo-Sonde'!M22,'24.09 Namugongo-Sonde'!M22,'25.09 Namugongo-Sonde'!M22,'29.09 Namugongo-Sonde'!M22,'26.09.19 Namugongo-Sonde-24h'!M22,'28.09 Namugongo-Sonde-24h'!M22,'27.09.19 Namugongo-Sonde'!M22)</f>
        <v>34.428571428571431</v>
      </c>
      <c r="N22" s="48">
        <f>AVERAGE('23.09 Namugongo-Sonde'!N22,'24.09 Namugongo-Sonde'!N22,'25.09 Namugongo-Sonde'!N22,'29.09 Namugongo-Sonde'!N22,'26.09.19 Namugongo-Sonde-24h'!N22,'28.09 Namugongo-Sonde-24h'!N22,'27.09.19 Namugongo-Sonde'!N22)</f>
        <v>0</v>
      </c>
      <c r="O22" s="15">
        <f t="shared" si="0"/>
        <v>81.428571428571431</v>
      </c>
      <c r="P22" s="15">
        <f t="shared" si="1"/>
        <v>115.85714285714286</v>
      </c>
      <c r="R22" s="1" t="s">
        <v>146</v>
      </c>
      <c r="S22" s="33">
        <f>SUM(C58:C61)</f>
        <v>104.5</v>
      </c>
      <c r="T22" s="33">
        <f t="shared" ref="T22:AF22" si="14">SUM(D58:D61)</f>
        <v>105.5</v>
      </c>
      <c r="U22" s="33">
        <f t="shared" si="14"/>
        <v>11.5</v>
      </c>
      <c r="V22" s="33">
        <f t="shared" si="14"/>
        <v>47</v>
      </c>
      <c r="W22" s="33">
        <f t="shared" si="14"/>
        <v>1</v>
      </c>
      <c r="X22" s="33">
        <f t="shared" si="14"/>
        <v>0.5</v>
      </c>
      <c r="Y22" s="33">
        <f t="shared" si="14"/>
        <v>16</v>
      </c>
      <c r="Z22" s="33">
        <f t="shared" si="14"/>
        <v>7</v>
      </c>
      <c r="AA22" s="33">
        <f t="shared" si="14"/>
        <v>1</v>
      </c>
      <c r="AB22" s="33">
        <f t="shared" si="14"/>
        <v>2</v>
      </c>
      <c r="AC22" s="33">
        <f t="shared" si="14"/>
        <v>157.5</v>
      </c>
      <c r="AD22" s="33">
        <f t="shared" si="14"/>
        <v>0</v>
      </c>
      <c r="AE22" s="55">
        <f t="shared" si="14"/>
        <v>296</v>
      </c>
      <c r="AF22" s="55">
        <f t="shared" si="14"/>
        <v>453.5</v>
      </c>
    </row>
    <row r="23" spans="2:32" ht="23.1" customHeight="1" x14ac:dyDescent="0.25">
      <c r="B23" s="22" t="s">
        <v>50</v>
      </c>
      <c r="C23" s="48">
        <f>AVERAGE('23.09 Namugongo-Sonde'!C23,'24.09 Namugongo-Sonde'!C23,'25.09 Namugongo-Sonde'!C23,'29.09 Namugongo-Sonde'!C23,'26.09.19 Namugongo-Sonde-24h'!C23,'28.09 Namugongo-Sonde-24h'!C23,'27.09.19 Namugongo-Sonde'!C23)</f>
        <v>28.571428571428573</v>
      </c>
      <c r="D23" s="48">
        <f>AVERAGE('23.09 Namugongo-Sonde'!D23,'24.09 Namugongo-Sonde'!D23,'25.09 Namugongo-Sonde'!D23,'29.09 Namugongo-Sonde'!D23,'26.09.19 Namugongo-Sonde-24h'!D23,'28.09 Namugongo-Sonde-24h'!D23,'27.09.19 Namugongo-Sonde'!D23)</f>
        <v>19.714285714285715</v>
      </c>
      <c r="E23" s="48">
        <f>AVERAGE('23.09 Namugongo-Sonde'!E23,'24.09 Namugongo-Sonde'!E23,'25.09 Namugongo-Sonde'!E23,'29.09 Namugongo-Sonde'!E23,'26.09.19 Namugongo-Sonde-24h'!E23,'28.09 Namugongo-Sonde-24h'!E23,'27.09.19 Namugongo-Sonde'!E23)</f>
        <v>9.1428571428571423</v>
      </c>
      <c r="F23" s="48">
        <f>AVERAGE('23.09 Namugongo-Sonde'!F23,'24.09 Namugongo-Sonde'!F23,'25.09 Namugongo-Sonde'!F23,'29.09 Namugongo-Sonde'!F23,'26.09.19 Namugongo-Sonde-24h'!F23,'28.09 Namugongo-Sonde-24h'!F23,'27.09.19 Namugongo-Sonde'!F23)</f>
        <v>12</v>
      </c>
      <c r="G23" s="48">
        <f>AVERAGE('23.09 Namugongo-Sonde'!G23,'24.09 Namugongo-Sonde'!G23,'25.09 Namugongo-Sonde'!G23,'29.09 Namugongo-Sonde'!G23,'26.09.19 Namugongo-Sonde-24h'!G23,'28.09 Namugongo-Sonde-24h'!G23,'27.09.19 Namugongo-Sonde'!G23)</f>
        <v>0.14285714285714285</v>
      </c>
      <c r="H23" s="48">
        <f>AVERAGE('23.09 Namugongo-Sonde'!H23,'24.09 Namugongo-Sonde'!H23,'25.09 Namugongo-Sonde'!H23,'29.09 Namugongo-Sonde'!H23,'26.09.19 Namugongo-Sonde-24h'!H23,'28.09 Namugongo-Sonde-24h'!H23,'27.09.19 Namugongo-Sonde'!H23)</f>
        <v>0</v>
      </c>
      <c r="I23" s="48">
        <f>AVERAGE('23.09 Namugongo-Sonde'!I23,'24.09 Namugongo-Sonde'!I23,'25.09 Namugongo-Sonde'!I23,'29.09 Namugongo-Sonde'!I23,'26.09.19 Namugongo-Sonde-24h'!I23,'28.09 Namugongo-Sonde-24h'!I23,'27.09.19 Namugongo-Sonde'!I23)</f>
        <v>8.1428571428571423</v>
      </c>
      <c r="J23" s="48">
        <f>AVERAGE('23.09 Namugongo-Sonde'!J23,'24.09 Namugongo-Sonde'!J23,'25.09 Namugongo-Sonde'!J23,'29.09 Namugongo-Sonde'!J23,'26.09.19 Namugongo-Sonde-24h'!J23,'28.09 Namugongo-Sonde-24h'!J23,'27.09.19 Namugongo-Sonde'!J23)</f>
        <v>2.2857142857142856</v>
      </c>
      <c r="K23" s="48">
        <f>AVERAGE('23.09 Namugongo-Sonde'!K23,'24.09 Namugongo-Sonde'!K23,'25.09 Namugongo-Sonde'!K23,'29.09 Namugongo-Sonde'!K23,'26.09.19 Namugongo-Sonde-24h'!K23,'28.09 Namugongo-Sonde-24h'!K23,'27.09.19 Namugongo-Sonde'!K23)</f>
        <v>0</v>
      </c>
      <c r="L23" s="48">
        <f>AVERAGE('23.09 Namugongo-Sonde'!L23,'24.09 Namugongo-Sonde'!L23,'25.09 Namugongo-Sonde'!L23,'29.09 Namugongo-Sonde'!L23,'26.09.19 Namugongo-Sonde-24h'!L23,'28.09 Namugongo-Sonde-24h'!L23,'27.09.19 Namugongo-Sonde'!L23)</f>
        <v>0.42857142857142855</v>
      </c>
      <c r="M23" s="48">
        <f>AVERAGE('23.09 Namugongo-Sonde'!M23,'24.09 Namugongo-Sonde'!M23,'25.09 Namugongo-Sonde'!M23,'29.09 Namugongo-Sonde'!M23,'26.09.19 Namugongo-Sonde-24h'!M23,'28.09 Namugongo-Sonde-24h'!M23,'27.09.19 Namugongo-Sonde'!M23)</f>
        <v>34.142857142857146</v>
      </c>
      <c r="N23" s="48">
        <f>AVERAGE('23.09 Namugongo-Sonde'!N23,'24.09 Namugongo-Sonde'!N23,'25.09 Namugongo-Sonde'!N23,'29.09 Namugongo-Sonde'!N23,'26.09.19 Namugongo-Sonde-24h'!N23,'28.09 Namugongo-Sonde-24h'!N23,'27.09.19 Namugongo-Sonde'!N23)</f>
        <v>0</v>
      </c>
      <c r="O23" s="15">
        <f t="shared" si="0"/>
        <v>80.428571428571431</v>
      </c>
      <c r="P23" s="15">
        <f t="shared" si="1"/>
        <v>114.57142857142858</v>
      </c>
      <c r="R23" s="1" t="s">
        <v>147</v>
      </c>
      <c r="S23" s="33">
        <f>SUM(C62:C65)</f>
        <v>129.5</v>
      </c>
      <c r="T23" s="33">
        <f t="shared" ref="T23:AF23" si="15">SUM(D62:D65)</f>
        <v>99.5</v>
      </c>
      <c r="U23" s="33">
        <f t="shared" si="15"/>
        <v>30</v>
      </c>
      <c r="V23" s="33">
        <f t="shared" si="15"/>
        <v>48</v>
      </c>
      <c r="W23" s="33">
        <f t="shared" si="15"/>
        <v>1</v>
      </c>
      <c r="X23" s="33">
        <f t="shared" si="15"/>
        <v>0</v>
      </c>
      <c r="Y23" s="33">
        <f t="shared" si="15"/>
        <v>12</v>
      </c>
      <c r="Z23" s="33">
        <f t="shared" si="15"/>
        <v>5.5</v>
      </c>
      <c r="AA23" s="33">
        <f t="shared" si="15"/>
        <v>2.5</v>
      </c>
      <c r="AB23" s="33">
        <f t="shared" si="15"/>
        <v>0.5</v>
      </c>
      <c r="AC23" s="33">
        <f t="shared" si="15"/>
        <v>158.5</v>
      </c>
      <c r="AD23" s="33">
        <f t="shared" si="15"/>
        <v>3.5</v>
      </c>
      <c r="AE23" s="55">
        <f t="shared" si="15"/>
        <v>332</v>
      </c>
      <c r="AF23" s="55">
        <f t="shared" si="15"/>
        <v>490.5</v>
      </c>
    </row>
    <row r="24" spans="2:32" ht="23.1" customHeight="1" x14ac:dyDescent="0.25">
      <c r="B24" s="22" t="s">
        <v>51</v>
      </c>
      <c r="C24" s="48">
        <f>AVERAGE('23.09 Namugongo-Sonde'!C24,'24.09 Namugongo-Sonde'!C24,'25.09 Namugongo-Sonde'!C24,'29.09 Namugongo-Sonde'!C24,'26.09.19 Namugongo-Sonde-24h'!C24,'28.09 Namugongo-Sonde-24h'!C24,'27.09.19 Namugongo-Sonde'!C24)</f>
        <v>23.428571428571427</v>
      </c>
      <c r="D24" s="48">
        <f>AVERAGE('23.09 Namugongo-Sonde'!D24,'24.09 Namugongo-Sonde'!D24,'25.09 Namugongo-Sonde'!D24,'29.09 Namugongo-Sonde'!D24,'26.09.19 Namugongo-Sonde-24h'!D24,'28.09 Namugongo-Sonde-24h'!D24,'27.09.19 Namugongo-Sonde'!D24)</f>
        <v>20.714285714285715</v>
      </c>
      <c r="E24" s="48">
        <f>AVERAGE('23.09 Namugongo-Sonde'!E24,'24.09 Namugongo-Sonde'!E24,'25.09 Namugongo-Sonde'!E24,'29.09 Namugongo-Sonde'!E24,'26.09.19 Namugongo-Sonde-24h'!E24,'28.09 Namugongo-Sonde-24h'!E24,'27.09.19 Namugongo-Sonde'!E24)</f>
        <v>9.7142857142857135</v>
      </c>
      <c r="F24" s="48">
        <f>AVERAGE('23.09 Namugongo-Sonde'!F24,'24.09 Namugongo-Sonde'!F24,'25.09 Namugongo-Sonde'!F24,'29.09 Namugongo-Sonde'!F24,'26.09.19 Namugongo-Sonde-24h'!F24,'28.09 Namugongo-Sonde-24h'!F24,'27.09.19 Namugongo-Sonde'!F24)</f>
        <v>8.7142857142857135</v>
      </c>
      <c r="G24" s="48">
        <f>AVERAGE('23.09 Namugongo-Sonde'!G24,'24.09 Namugongo-Sonde'!G24,'25.09 Namugongo-Sonde'!G24,'29.09 Namugongo-Sonde'!G24,'26.09.19 Namugongo-Sonde-24h'!G24,'28.09 Namugongo-Sonde-24h'!G24,'27.09.19 Namugongo-Sonde'!G24)</f>
        <v>0.5714285714285714</v>
      </c>
      <c r="H24" s="48">
        <f>AVERAGE('23.09 Namugongo-Sonde'!H24,'24.09 Namugongo-Sonde'!H24,'25.09 Namugongo-Sonde'!H24,'29.09 Namugongo-Sonde'!H24,'26.09.19 Namugongo-Sonde-24h'!H24,'28.09 Namugongo-Sonde-24h'!H24,'27.09.19 Namugongo-Sonde'!H24)</f>
        <v>0</v>
      </c>
      <c r="I24" s="48">
        <f>AVERAGE('23.09 Namugongo-Sonde'!I24,'24.09 Namugongo-Sonde'!I24,'25.09 Namugongo-Sonde'!I24,'29.09 Namugongo-Sonde'!I24,'26.09.19 Namugongo-Sonde-24h'!I24,'28.09 Namugongo-Sonde-24h'!I24,'27.09.19 Namugongo-Sonde'!I24)</f>
        <v>6.2857142857142856</v>
      </c>
      <c r="J24" s="48">
        <f>AVERAGE('23.09 Namugongo-Sonde'!J24,'24.09 Namugongo-Sonde'!J24,'25.09 Namugongo-Sonde'!J24,'29.09 Namugongo-Sonde'!J24,'26.09.19 Namugongo-Sonde-24h'!J24,'28.09 Namugongo-Sonde-24h'!J24,'27.09.19 Namugongo-Sonde'!J24)</f>
        <v>2.2857142857142856</v>
      </c>
      <c r="K24" s="48">
        <f>AVERAGE('23.09 Namugongo-Sonde'!K24,'24.09 Namugongo-Sonde'!K24,'25.09 Namugongo-Sonde'!K24,'29.09 Namugongo-Sonde'!K24,'26.09.19 Namugongo-Sonde-24h'!K24,'28.09 Namugongo-Sonde-24h'!K24,'27.09.19 Namugongo-Sonde'!K24)</f>
        <v>0</v>
      </c>
      <c r="L24" s="48">
        <f>AVERAGE('23.09 Namugongo-Sonde'!L24,'24.09 Namugongo-Sonde'!L24,'25.09 Namugongo-Sonde'!L24,'29.09 Namugongo-Sonde'!L24,'26.09.19 Namugongo-Sonde-24h'!L24,'28.09 Namugongo-Sonde-24h'!L24,'27.09.19 Namugongo-Sonde'!L24)</f>
        <v>0.2857142857142857</v>
      </c>
      <c r="M24" s="48">
        <f>AVERAGE('23.09 Namugongo-Sonde'!M24,'24.09 Namugongo-Sonde'!M24,'25.09 Namugongo-Sonde'!M24,'29.09 Namugongo-Sonde'!M24,'26.09.19 Namugongo-Sonde-24h'!M24,'28.09 Namugongo-Sonde-24h'!M24,'27.09.19 Namugongo-Sonde'!M24)</f>
        <v>34.142857142857146</v>
      </c>
      <c r="N24" s="48">
        <f>AVERAGE('23.09 Namugongo-Sonde'!N24,'24.09 Namugongo-Sonde'!N24,'25.09 Namugongo-Sonde'!N24,'29.09 Namugongo-Sonde'!N24,'26.09.19 Namugongo-Sonde-24h'!N24,'28.09 Namugongo-Sonde-24h'!N24,'27.09.19 Namugongo-Sonde'!N24)</f>
        <v>0</v>
      </c>
      <c r="O24" s="15">
        <f t="shared" si="0"/>
        <v>72.000000000000014</v>
      </c>
      <c r="P24" s="15">
        <f t="shared" si="1"/>
        <v>106.14285714285717</v>
      </c>
      <c r="R24" s="1" t="s">
        <v>148</v>
      </c>
      <c r="S24" s="33">
        <f>SUM(C66:C69)</f>
        <v>78.5</v>
      </c>
      <c r="T24" s="33">
        <f t="shared" ref="T24:AF24" si="16">SUM(D66:D69)</f>
        <v>87</v>
      </c>
      <c r="U24" s="33">
        <f t="shared" si="16"/>
        <v>18.5</v>
      </c>
      <c r="V24" s="33">
        <f t="shared" si="16"/>
        <v>39.5</v>
      </c>
      <c r="W24" s="33">
        <f t="shared" si="16"/>
        <v>8.5</v>
      </c>
      <c r="X24" s="33">
        <f t="shared" si="16"/>
        <v>0.5</v>
      </c>
      <c r="Y24" s="33">
        <f t="shared" si="16"/>
        <v>8.5</v>
      </c>
      <c r="Z24" s="33">
        <f t="shared" si="16"/>
        <v>11.5</v>
      </c>
      <c r="AA24" s="33">
        <f t="shared" si="16"/>
        <v>2</v>
      </c>
      <c r="AB24" s="33">
        <f t="shared" si="16"/>
        <v>1</v>
      </c>
      <c r="AC24" s="33">
        <f t="shared" si="16"/>
        <v>113</v>
      </c>
      <c r="AD24" s="33">
        <f t="shared" si="16"/>
        <v>0</v>
      </c>
      <c r="AE24" s="55">
        <f t="shared" si="16"/>
        <v>255.5</v>
      </c>
      <c r="AF24" s="55">
        <f t="shared" si="16"/>
        <v>368.5</v>
      </c>
    </row>
    <row r="25" spans="2:32" ht="23.1" customHeight="1" x14ac:dyDescent="0.25">
      <c r="B25" s="22" t="s">
        <v>52</v>
      </c>
      <c r="C25" s="48">
        <f>AVERAGE('23.09 Namugongo-Sonde'!C25,'24.09 Namugongo-Sonde'!C25,'25.09 Namugongo-Sonde'!C25,'29.09 Namugongo-Sonde'!C25,'26.09.19 Namugongo-Sonde-24h'!C25,'28.09 Namugongo-Sonde-24h'!C25,'27.09.19 Namugongo-Sonde'!C25)</f>
        <v>23</v>
      </c>
      <c r="D25" s="48">
        <f>AVERAGE('23.09 Namugongo-Sonde'!D25,'24.09 Namugongo-Sonde'!D25,'25.09 Namugongo-Sonde'!D25,'29.09 Namugongo-Sonde'!D25,'26.09.19 Namugongo-Sonde-24h'!D25,'28.09 Namugongo-Sonde-24h'!D25,'27.09.19 Namugongo-Sonde'!D25)</f>
        <v>20.285714285714285</v>
      </c>
      <c r="E25" s="48">
        <f>AVERAGE('23.09 Namugongo-Sonde'!E25,'24.09 Namugongo-Sonde'!E25,'25.09 Namugongo-Sonde'!E25,'29.09 Namugongo-Sonde'!E25,'26.09.19 Namugongo-Sonde-24h'!E25,'28.09 Namugongo-Sonde-24h'!E25,'27.09.19 Namugongo-Sonde'!E25)</f>
        <v>6.2857142857142856</v>
      </c>
      <c r="F25" s="48">
        <f>AVERAGE('23.09 Namugongo-Sonde'!F25,'24.09 Namugongo-Sonde'!F25,'25.09 Namugongo-Sonde'!F25,'29.09 Namugongo-Sonde'!F25,'26.09.19 Namugongo-Sonde-24h'!F25,'28.09 Namugongo-Sonde-24h'!F25,'27.09.19 Namugongo-Sonde'!F25)</f>
        <v>13.142857142857142</v>
      </c>
      <c r="G25" s="48">
        <f>AVERAGE('23.09 Namugongo-Sonde'!G25,'24.09 Namugongo-Sonde'!G25,'25.09 Namugongo-Sonde'!G25,'29.09 Namugongo-Sonde'!G25,'26.09.19 Namugongo-Sonde-24h'!G25,'28.09 Namugongo-Sonde-24h'!G25,'27.09.19 Namugongo-Sonde'!G25)</f>
        <v>0.5714285714285714</v>
      </c>
      <c r="H25" s="48">
        <f>AVERAGE('23.09 Namugongo-Sonde'!H25,'24.09 Namugongo-Sonde'!H25,'25.09 Namugongo-Sonde'!H25,'29.09 Namugongo-Sonde'!H25,'26.09.19 Namugongo-Sonde-24h'!H25,'28.09 Namugongo-Sonde-24h'!H25,'27.09.19 Namugongo-Sonde'!H25)</f>
        <v>0.14285714285714285</v>
      </c>
      <c r="I25" s="48">
        <f>AVERAGE('23.09 Namugongo-Sonde'!I25,'24.09 Namugongo-Sonde'!I25,'25.09 Namugongo-Sonde'!I25,'29.09 Namugongo-Sonde'!I25,'26.09.19 Namugongo-Sonde-24h'!I25,'28.09 Namugongo-Sonde-24h'!I25,'27.09.19 Namugongo-Sonde'!I25)</f>
        <v>6</v>
      </c>
      <c r="J25" s="48">
        <f>AVERAGE('23.09 Namugongo-Sonde'!J25,'24.09 Namugongo-Sonde'!J25,'25.09 Namugongo-Sonde'!J25,'29.09 Namugongo-Sonde'!J25,'26.09.19 Namugongo-Sonde-24h'!J25,'28.09 Namugongo-Sonde-24h'!J25,'27.09.19 Namugongo-Sonde'!J25)</f>
        <v>3.4285714285714284</v>
      </c>
      <c r="K25" s="48">
        <f>AVERAGE('23.09 Namugongo-Sonde'!K25,'24.09 Namugongo-Sonde'!K25,'25.09 Namugongo-Sonde'!K25,'29.09 Namugongo-Sonde'!K25,'26.09.19 Namugongo-Sonde-24h'!K25,'28.09 Namugongo-Sonde-24h'!K25,'27.09.19 Namugongo-Sonde'!K25)</f>
        <v>0</v>
      </c>
      <c r="L25" s="48">
        <f>AVERAGE('23.09 Namugongo-Sonde'!L25,'24.09 Namugongo-Sonde'!L25,'25.09 Namugongo-Sonde'!L25,'29.09 Namugongo-Sonde'!L25,'26.09.19 Namugongo-Sonde-24h'!L25,'28.09 Namugongo-Sonde-24h'!L25,'27.09.19 Namugongo-Sonde'!L25)</f>
        <v>0.42857142857142855</v>
      </c>
      <c r="M25" s="48">
        <f>AVERAGE('23.09 Namugongo-Sonde'!M25,'24.09 Namugongo-Sonde'!M25,'25.09 Namugongo-Sonde'!M25,'29.09 Namugongo-Sonde'!M25,'26.09.19 Namugongo-Sonde-24h'!M25,'28.09 Namugongo-Sonde-24h'!M25,'27.09.19 Namugongo-Sonde'!M25)</f>
        <v>29.714285714285715</v>
      </c>
      <c r="N25" s="48">
        <f>AVERAGE('23.09 Namugongo-Sonde'!N25,'24.09 Namugongo-Sonde'!N25,'25.09 Namugongo-Sonde'!N25,'29.09 Namugongo-Sonde'!N25,'26.09.19 Namugongo-Sonde-24h'!N25,'28.09 Namugongo-Sonde-24h'!N25,'27.09.19 Namugongo-Sonde'!N25)</f>
        <v>0</v>
      </c>
      <c r="O25" s="15">
        <f t="shared" si="0"/>
        <v>73.285714285714278</v>
      </c>
      <c r="P25" s="15">
        <f t="shared" si="1"/>
        <v>103</v>
      </c>
      <c r="R25" s="1" t="s">
        <v>149</v>
      </c>
      <c r="S25" s="33">
        <f>SUM(C70:C73)</f>
        <v>121</v>
      </c>
      <c r="T25" s="33">
        <f t="shared" ref="T25:AF25" si="17">SUM(D70:D73)</f>
        <v>106.5</v>
      </c>
      <c r="U25" s="33">
        <f t="shared" si="17"/>
        <v>24</v>
      </c>
      <c r="V25" s="33">
        <f t="shared" si="17"/>
        <v>36</v>
      </c>
      <c r="W25" s="33">
        <f t="shared" si="17"/>
        <v>1.5</v>
      </c>
      <c r="X25" s="33">
        <f t="shared" si="17"/>
        <v>0.5</v>
      </c>
      <c r="Y25" s="33">
        <f t="shared" si="17"/>
        <v>8.5</v>
      </c>
      <c r="Z25" s="33">
        <f t="shared" si="17"/>
        <v>2</v>
      </c>
      <c r="AA25" s="33">
        <f t="shared" si="17"/>
        <v>0.5</v>
      </c>
      <c r="AB25" s="33">
        <f t="shared" si="17"/>
        <v>2.5</v>
      </c>
      <c r="AC25" s="33">
        <f t="shared" si="17"/>
        <v>108</v>
      </c>
      <c r="AD25" s="33">
        <f t="shared" si="17"/>
        <v>0</v>
      </c>
      <c r="AE25" s="55">
        <f t="shared" si="17"/>
        <v>303</v>
      </c>
      <c r="AF25" s="55">
        <f t="shared" si="17"/>
        <v>411</v>
      </c>
    </row>
    <row r="26" spans="2:32" ht="23.1" customHeight="1" x14ac:dyDescent="0.25">
      <c r="B26" s="22" t="s">
        <v>53</v>
      </c>
      <c r="C26" s="48">
        <f>AVERAGE('23.09 Namugongo-Sonde'!C26,'24.09 Namugongo-Sonde'!C26,'25.09 Namugongo-Sonde'!C26,'29.09 Namugongo-Sonde'!C26,'26.09.19 Namugongo-Sonde-24h'!C26,'28.09 Namugongo-Sonde-24h'!C26,'27.09.19 Namugongo-Sonde'!C26)</f>
        <v>24.142857142857142</v>
      </c>
      <c r="D26" s="48">
        <f>AVERAGE('23.09 Namugongo-Sonde'!D26,'24.09 Namugongo-Sonde'!D26,'25.09 Namugongo-Sonde'!D26,'29.09 Namugongo-Sonde'!D26,'26.09.19 Namugongo-Sonde-24h'!D26,'28.09 Namugongo-Sonde-24h'!D26,'27.09.19 Namugongo-Sonde'!D26)</f>
        <v>22.571428571428573</v>
      </c>
      <c r="E26" s="48">
        <f>AVERAGE('23.09 Namugongo-Sonde'!E26,'24.09 Namugongo-Sonde'!E26,'25.09 Namugongo-Sonde'!E26,'29.09 Namugongo-Sonde'!E26,'26.09.19 Namugongo-Sonde-24h'!E26,'28.09 Namugongo-Sonde-24h'!E26,'27.09.19 Namugongo-Sonde'!E26)</f>
        <v>8</v>
      </c>
      <c r="F26" s="48">
        <f>AVERAGE('23.09 Namugongo-Sonde'!F26,'24.09 Namugongo-Sonde'!F26,'25.09 Namugongo-Sonde'!F26,'29.09 Namugongo-Sonde'!F26,'26.09.19 Namugongo-Sonde-24h'!F26,'28.09 Namugongo-Sonde-24h'!F26,'27.09.19 Namugongo-Sonde'!F26)</f>
        <v>10.428571428571429</v>
      </c>
      <c r="G26" s="48">
        <f>AVERAGE('23.09 Namugongo-Sonde'!G26,'24.09 Namugongo-Sonde'!G26,'25.09 Namugongo-Sonde'!G26,'29.09 Namugongo-Sonde'!G26,'26.09.19 Namugongo-Sonde-24h'!G26,'28.09 Namugongo-Sonde-24h'!G26,'27.09.19 Namugongo-Sonde'!G26)</f>
        <v>0.42857142857142855</v>
      </c>
      <c r="H26" s="48">
        <f>AVERAGE('23.09 Namugongo-Sonde'!H26,'24.09 Namugongo-Sonde'!H26,'25.09 Namugongo-Sonde'!H26,'29.09 Namugongo-Sonde'!H26,'26.09.19 Namugongo-Sonde-24h'!H26,'28.09 Namugongo-Sonde-24h'!H26,'27.09.19 Namugongo-Sonde'!H26)</f>
        <v>0</v>
      </c>
      <c r="I26" s="48">
        <f>AVERAGE('23.09 Namugongo-Sonde'!I26,'24.09 Namugongo-Sonde'!I26,'25.09 Namugongo-Sonde'!I26,'29.09 Namugongo-Sonde'!I26,'26.09.19 Namugongo-Sonde-24h'!I26,'28.09 Namugongo-Sonde-24h'!I26,'27.09.19 Namugongo-Sonde'!I26)</f>
        <v>6.5714285714285712</v>
      </c>
      <c r="J26" s="48">
        <f>AVERAGE('23.09 Namugongo-Sonde'!J26,'24.09 Namugongo-Sonde'!J26,'25.09 Namugongo-Sonde'!J26,'29.09 Namugongo-Sonde'!J26,'26.09.19 Namugongo-Sonde-24h'!J26,'28.09 Namugongo-Sonde-24h'!J26,'27.09.19 Namugongo-Sonde'!J26)</f>
        <v>3</v>
      </c>
      <c r="K26" s="48">
        <f>AVERAGE('23.09 Namugongo-Sonde'!K26,'24.09 Namugongo-Sonde'!K26,'25.09 Namugongo-Sonde'!K26,'29.09 Namugongo-Sonde'!K26,'26.09.19 Namugongo-Sonde-24h'!K26,'28.09 Namugongo-Sonde-24h'!K26,'27.09.19 Namugongo-Sonde'!K26)</f>
        <v>0.2857142857142857</v>
      </c>
      <c r="L26" s="48">
        <f>AVERAGE('23.09 Namugongo-Sonde'!L26,'24.09 Namugongo-Sonde'!L26,'25.09 Namugongo-Sonde'!L26,'29.09 Namugongo-Sonde'!L26,'26.09.19 Namugongo-Sonde-24h'!L26,'28.09 Namugongo-Sonde-24h'!L26,'27.09.19 Namugongo-Sonde'!L26)</f>
        <v>0.5714285714285714</v>
      </c>
      <c r="M26" s="48">
        <f>AVERAGE('23.09 Namugongo-Sonde'!M26,'24.09 Namugongo-Sonde'!M26,'25.09 Namugongo-Sonde'!M26,'29.09 Namugongo-Sonde'!M26,'26.09.19 Namugongo-Sonde-24h'!M26,'28.09 Namugongo-Sonde-24h'!M26,'27.09.19 Namugongo-Sonde'!M26)</f>
        <v>37</v>
      </c>
      <c r="N26" s="48">
        <f>AVERAGE('23.09 Namugongo-Sonde'!N26,'24.09 Namugongo-Sonde'!N26,'25.09 Namugongo-Sonde'!N26,'29.09 Namugongo-Sonde'!N26,'26.09.19 Namugongo-Sonde-24h'!N26,'28.09 Namugongo-Sonde-24h'!N26,'27.09.19 Namugongo-Sonde'!N26)</f>
        <v>0</v>
      </c>
      <c r="O26" s="15">
        <f t="shared" si="0"/>
        <v>76</v>
      </c>
      <c r="P26" s="15">
        <f t="shared" si="1"/>
        <v>113</v>
      </c>
      <c r="R26" s="1" t="s">
        <v>150</v>
      </c>
      <c r="S26" s="33">
        <f>SUM(C74:C77)</f>
        <v>79</v>
      </c>
      <c r="T26" s="33">
        <f t="shared" ref="T26:AF26" si="18">SUM(D74:D77)</f>
        <v>49</v>
      </c>
      <c r="U26" s="33">
        <f t="shared" si="18"/>
        <v>9</v>
      </c>
      <c r="V26" s="33">
        <f t="shared" si="18"/>
        <v>15.5</v>
      </c>
      <c r="W26" s="33">
        <f t="shared" si="18"/>
        <v>1.5</v>
      </c>
      <c r="X26" s="33">
        <f t="shared" si="18"/>
        <v>0.5</v>
      </c>
      <c r="Y26" s="33">
        <f t="shared" si="18"/>
        <v>3.5</v>
      </c>
      <c r="Z26" s="33">
        <f t="shared" si="18"/>
        <v>3.5</v>
      </c>
      <c r="AA26" s="33">
        <f t="shared" si="18"/>
        <v>0</v>
      </c>
      <c r="AB26" s="33">
        <f t="shared" si="18"/>
        <v>1</v>
      </c>
      <c r="AC26" s="33">
        <f t="shared" si="18"/>
        <v>91.5</v>
      </c>
      <c r="AD26" s="33">
        <f t="shared" si="18"/>
        <v>10</v>
      </c>
      <c r="AE26" s="55">
        <f t="shared" si="18"/>
        <v>172.5</v>
      </c>
      <c r="AF26" s="55">
        <f t="shared" si="18"/>
        <v>264</v>
      </c>
    </row>
    <row r="27" spans="2:32" ht="23.1" customHeight="1" x14ac:dyDescent="0.25">
      <c r="B27" s="22" t="s">
        <v>54</v>
      </c>
      <c r="C27" s="48">
        <f>AVERAGE('23.09 Namugongo-Sonde'!C27,'24.09 Namugongo-Sonde'!C27,'25.09 Namugongo-Sonde'!C27,'29.09 Namugongo-Sonde'!C27,'26.09.19 Namugongo-Sonde-24h'!C27,'28.09 Namugongo-Sonde-24h'!C27,'27.09.19 Namugongo-Sonde'!C27)</f>
        <v>27.285714285714285</v>
      </c>
      <c r="D27" s="48">
        <f>AVERAGE('23.09 Namugongo-Sonde'!D27,'24.09 Namugongo-Sonde'!D27,'25.09 Namugongo-Sonde'!D27,'29.09 Namugongo-Sonde'!D27,'26.09.19 Namugongo-Sonde-24h'!D27,'28.09 Namugongo-Sonde-24h'!D27,'27.09.19 Namugongo-Sonde'!D27)</f>
        <v>24.714285714285715</v>
      </c>
      <c r="E27" s="48">
        <f>AVERAGE('23.09 Namugongo-Sonde'!E27,'24.09 Namugongo-Sonde'!E27,'25.09 Namugongo-Sonde'!E27,'29.09 Namugongo-Sonde'!E27,'26.09.19 Namugongo-Sonde-24h'!E27,'28.09 Namugongo-Sonde-24h'!E27,'27.09.19 Namugongo-Sonde'!E27)</f>
        <v>7</v>
      </c>
      <c r="F27" s="48">
        <f>AVERAGE('23.09 Namugongo-Sonde'!F27,'24.09 Namugongo-Sonde'!F27,'25.09 Namugongo-Sonde'!F27,'29.09 Namugongo-Sonde'!F27,'26.09.19 Namugongo-Sonde-24h'!F27,'28.09 Namugongo-Sonde-24h'!F27,'27.09.19 Namugongo-Sonde'!F27)</f>
        <v>9.1428571428571423</v>
      </c>
      <c r="G27" s="48">
        <f>AVERAGE('23.09 Namugongo-Sonde'!G27,'24.09 Namugongo-Sonde'!G27,'25.09 Namugongo-Sonde'!G27,'29.09 Namugongo-Sonde'!G27,'26.09.19 Namugongo-Sonde-24h'!G27,'28.09 Namugongo-Sonde-24h'!G27,'27.09.19 Namugongo-Sonde'!G27)</f>
        <v>0.42857142857142855</v>
      </c>
      <c r="H27" s="48">
        <f>AVERAGE('23.09 Namugongo-Sonde'!H27,'24.09 Namugongo-Sonde'!H27,'25.09 Namugongo-Sonde'!H27,'29.09 Namugongo-Sonde'!H27,'26.09.19 Namugongo-Sonde-24h'!H27,'28.09 Namugongo-Sonde-24h'!H27,'27.09.19 Namugongo-Sonde'!H27)</f>
        <v>0</v>
      </c>
      <c r="I27" s="48">
        <f>AVERAGE('23.09 Namugongo-Sonde'!I27,'24.09 Namugongo-Sonde'!I27,'25.09 Namugongo-Sonde'!I27,'29.09 Namugongo-Sonde'!I27,'26.09.19 Namugongo-Sonde-24h'!I27,'28.09 Namugongo-Sonde-24h'!I27,'27.09.19 Namugongo-Sonde'!I27)</f>
        <v>7.4285714285714288</v>
      </c>
      <c r="J27" s="48">
        <f>AVERAGE('23.09 Namugongo-Sonde'!J27,'24.09 Namugongo-Sonde'!J27,'25.09 Namugongo-Sonde'!J27,'29.09 Namugongo-Sonde'!J27,'26.09.19 Namugongo-Sonde-24h'!J27,'28.09 Namugongo-Sonde-24h'!J27,'27.09.19 Namugongo-Sonde'!J27)</f>
        <v>4.5714285714285712</v>
      </c>
      <c r="K27" s="48">
        <f>AVERAGE('23.09 Namugongo-Sonde'!K27,'24.09 Namugongo-Sonde'!K27,'25.09 Namugongo-Sonde'!K27,'29.09 Namugongo-Sonde'!K27,'26.09.19 Namugongo-Sonde-24h'!K27,'28.09 Namugongo-Sonde-24h'!K27,'27.09.19 Namugongo-Sonde'!K27)</f>
        <v>0.14285714285714285</v>
      </c>
      <c r="L27" s="48">
        <f>AVERAGE('23.09 Namugongo-Sonde'!L27,'24.09 Namugongo-Sonde'!L27,'25.09 Namugongo-Sonde'!L27,'29.09 Namugongo-Sonde'!L27,'26.09.19 Namugongo-Sonde-24h'!L27,'28.09 Namugongo-Sonde-24h'!L27,'27.09.19 Namugongo-Sonde'!L27)</f>
        <v>0.5714285714285714</v>
      </c>
      <c r="M27" s="48">
        <f>AVERAGE('23.09 Namugongo-Sonde'!M27,'24.09 Namugongo-Sonde'!M27,'25.09 Namugongo-Sonde'!M27,'29.09 Namugongo-Sonde'!M27,'26.09.19 Namugongo-Sonde-24h'!M27,'28.09 Namugongo-Sonde-24h'!M27,'27.09.19 Namugongo-Sonde'!M27)</f>
        <v>32.857142857142854</v>
      </c>
      <c r="N27" s="48">
        <f>AVERAGE('23.09 Namugongo-Sonde'!N27,'24.09 Namugongo-Sonde'!N27,'25.09 Namugongo-Sonde'!N27,'29.09 Namugongo-Sonde'!N27,'26.09.19 Namugongo-Sonde-24h'!N27,'28.09 Namugongo-Sonde-24h'!N27,'27.09.19 Namugongo-Sonde'!N27)</f>
        <v>0</v>
      </c>
      <c r="O27" s="15">
        <f t="shared" si="0"/>
        <v>81.285714285714278</v>
      </c>
      <c r="P27" s="15">
        <f t="shared" si="1"/>
        <v>114.14285714285714</v>
      </c>
      <c r="R27" s="1" t="s">
        <v>151</v>
      </c>
      <c r="S27" s="33">
        <f>SUM(C78:C81)</f>
        <v>39</v>
      </c>
      <c r="T27" s="33">
        <f t="shared" ref="T27:AF27" si="19">SUM(D78:D81)</f>
        <v>22</v>
      </c>
      <c r="U27" s="33">
        <f t="shared" si="19"/>
        <v>5.5</v>
      </c>
      <c r="V27" s="33">
        <f t="shared" si="19"/>
        <v>4</v>
      </c>
      <c r="W27" s="33">
        <f t="shared" si="19"/>
        <v>0.5</v>
      </c>
      <c r="X27" s="33">
        <f t="shared" si="19"/>
        <v>0</v>
      </c>
      <c r="Y27" s="33">
        <f t="shared" si="19"/>
        <v>3.5</v>
      </c>
      <c r="Z27" s="33">
        <f t="shared" si="19"/>
        <v>3</v>
      </c>
      <c r="AA27" s="33">
        <f t="shared" si="19"/>
        <v>1</v>
      </c>
      <c r="AB27" s="33">
        <f t="shared" si="19"/>
        <v>0.5</v>
      </c>
      <c r="AC27" s="33">
        <f t="shared" si="19"/>
        <v>49</v>
      </c>
      <c r="AD27" s="33">
        <f t="shared" si="19"/>
        <v>0</v>
      </c>
      <c r="AE27" s="55">
        <f t="shared" si="19"/>
        <v>79</v>
      </c>
      <c r="AF27" s="55">
        <f t="shared" si="19"/>
        <v>128</v>
      </c>
    </row>
    <row r="28" spans="2:32" ht="23.1" customHeight="1" x14ac:dyDescent="0.25">
      <c r="B28" s="22" t="s">
        <v>55</v>
      </c>
      <c r="C28" s="48">
        <f>AVERAGE('23.09 Namugongo-Sonde'!C28,'24.09 Namugongo-Sonde'!C28,'25.09 Namugongo-Sonde'!C28,'29.09 Namugongo-Sonde'!C28,'26.09.19 Namugongo-Sonde-24h'!C28,'28.09 Namugongo-Sonde-24h'!C28,'27.09.19 Namugongo-Sonde'!C28)</f>
        <v>24.142857142857142</v>
      </c>
      <c r="D28" s="48">
        <f>AVERAGE('23.09 Namugongo-Sonde'!D28,'24.09 Namugongo-Sonde'!D28,'25.09 Namugongo-Sonde'!D28,'29.09 Namugongo-Sonde'!D28,'26.09.19 Namugongo-Sonde-24h'!D28,'28.09 Namugongo-Sonde-24h'!D28,'27.09.19 Namugongo-Sonde'!D28)</f>
        <v>19.142857142857142</v>
      </c>
      <c r="E28" s="48">
        <f>AVERAGE('23.09 Namugongo-Sonde'!E28,'24.09 Namugongo-Sonde'!E28,'25.09 Namugongo-Sonde'!E28,'29.09 Namugongo-Sonde'!E28,'26.09.19 Namugongo-Sonde-24h'!E28,'28.09 Namugongo-Sonde-24h'!E28,'27.09.19 Namugongo-Sonde'!E28)</f>
        <v>6</v>
      </c>
      <c r="F28" s="48">
        <f>AVERAGE('23.09 Namugongo-Sonde'!F28,'24.09 Namugongo-Sonde'!F28,'25.09 Namugongo-Sonde'!F28,'29.09 Namugongo-Sonde'!F28,'26.09.19 Namugongo-Sonde-24h'!F28,'28.09 Namugongo-Sonde-24h'!F28,'27.09.19 Namugongo-Sonde'!F28)</f>
        <v>9.5714285714285712</v>
      </c>
      <c r="G28" s="48">
        <f>AVERAGE('23.09 Namugongo-Sonde'!G28,'24.09 Namugongo-Sonde'!G28,'25.09 Namugongo-Sonde'!G28,'29.09 Namugongo-Sonde'!G28,'26.09.19 Namugongo-Sonde-24h'!G28,'28.09 Namugongo-Sonde-24h'!G28,'27.09.19 Namugongo-Sonde'!G28)</f>
        <v>0.8571428571428571</v>
      </c>
      <c r="H28" s="48">
        <f>AVERAGE('23.09 Namugongo-Sonde'!H28,'24.09 Namugongo-Sonde'!H28,'25.09 Namugongo-Sonde'!H28,'29.09 Namugongo-Sonde'!H28,'26.09.19 Namugongo-Sonde-24h'!H28,'28.09 Namugongo-Sonde-24h'!H28,'27.09.19 Namugongo-Sonde'!H28)</f>
        <v>0</v>
      </c>
      <c r="I28" s="48">
        <f>AVERAGE('23.09 Namugongo-Sonde'!I28,'24.09 Namugongo-Sonde'!I28,'25.09 Namugongo-Sonde'!I28,'29.09 Namugongo-Sonde'!I28,'26.09.19 Namugongo-Sonde-24h'!I28,'28.09 Namugongo-Sonde-24h'!I28,'27.09.19 Namugongo-Sonde'!I28)</f>
        <v>6.8571428571428568</v>
      </c>
      <c r="J28" s="48">
        <f>AVERAGE('23.09 Namugongo-Sonde'!J28,'24.09 Namugongo-Sonde'!J28,'25.09 Namugongo-Sonde'!J28,'29.09 Namugongo-Sonde'!J28,'26.09.19 Namugongo-Sonde-24h'!J28,'28.09 Namugongo-Sonde-24h'!J28,'27.09.19 Namugongo-Sonde'!J28)</f>
        <v>2.1428571428571428</v>
      </c>
      <c r="K28" s="48">
        <f>AVERAGE('23.09 Namugongo-Sonde'!K28,'24.09 Namugongo-Sonde'!K28,'25.09 Namugongo-Sonde'!K28,'29.09 Namugongo-Sonde'!K28,'26.09.19 Namugongo-Sonde-24h'!K28,'28.09 Namugongo-Sonde-24h'!K28,'27.09.19 Namugongo-Sonde'!K28)</f>
        <v>0</v>
      </c>
      <c r="L28" s="48">
        <f>AVERAGE('23.09 Namugongo-Sonde'!L28,'24.09 Namugongo-Sonde'!L28,'25.09 Namugongo-Sonde'!L28,'29.09 Namugongo-Sonde'!L28,'26.09.19 Namugongo-Sonde-24h'!L28,'28.09 Namugongo-Sonde-24h'!L28,'27.09.19 Namugongo-Sonde'!L28)</f>
        <v>0.5714285714285714</v>
      </c>
      <c r="M28" s="48">
        <f>AVERAGE('23.09 Namugongo-Sonde'!M28,'24.09 Namugongo-Sonde'!M28,'25.09 Namugongo-Sonde'!M28,'29.09 Namugongo-Sonde'!M28,'26.09.19 Namugongo-Sonde-24h'!M28,'28.09 Namugongo-Sonde-24h'!M28,'27.09.19 Namugongo-Sonde'!M28)</f>
        <v>28.571428571428573</v>
      </c>
      <c r="N28" s="48">
        <f>AVERAGE('23.09 Namugongo-Sonde'!N28,'24.09 Namugongo-Sonde'!N28,'25.09 Namugongo-Sonde'!N28,'29.09 Namugongo-Sonde'!N28,'26.09.19 Namugongo-Sonde-24h'!N28,'28.09 Namugongo-Sonde-24h'!N28,'27.09.19 Namugongo-Sonde'!N28)</f>
        <v>0</v>
      </c>
      <c r="O28" s="15">
        <f t="shared" si="0"/>
        <v>69.285714285714278</v>
      </c>
      <c r="P28" s="15">
        <f t="shared" si="1"/>
        <v>97.857142857142847</v>
      </c>
      <c r="R28" s="1" t="s">
        <v>152</v>
      </c>
      <c r="S28" s="33">
        <f>SUM(C82:C85)</f>
        <v>15.5</v>
      </c>
      <c r="T28" s="33">
        <f t="shared" ref="T28:AF28" si="20">SUM(D82:D85)</f>
        <v>10</v>
      </c>
      <c r="U28" s="33">
        <f t="shared" si="20"/>
        <v>5.5</v>
      </c>
      <c r="V28" s="33">
        <f t="shared" si="20"/>
        <v>2</v>
      </c>
      <c r="W28" s="33">
        <f t="shared" si="20"/>
        <v>0.5</v>
      </c>
      <c r="X28" s="33">
        <f t="shared" si="20"/>
        <v>0</v>
      </c>
      <c r="Y28" s="33">
        <f t="shared" si="20"/>
        <v>4</v>
      </c>
      <c r="Z28" s="33">
        <f t="shared" si="20"/>
        <v>2</v>
      </c>
      <c r="AA28" s="33">
        <f t="shared" si="20"/>
        <v>0.5</v>
      </c>
      <c r="AB28" s="33">
        <f t="shared" si="20"/>
        <v>0</v>
      </c>
      <c r="AC28" s="33">
        <f t="shared" si="20"/>
        <v>22.5</v>
      </c>
      <c r="AD28" s="33">
        <f t="shared" si="20"/>
        <v>0</v>
      </c>
      <c r="AE28" s="55">
        <f t="shared" si="20"/>
        <v>40</v>
      </c>
      <c r="AF28" s="55">
        <f t="shared" si="20"/>
        <v>62.5</v>
      </c>
    </row>
    <row r="29" spans="2:32" ht="23.1" customHeight="1" x14ac:dyDescent="0.25">
      <c r="B29" s="22" t="s">
        <v>56</v>
      </c>
      <c r="C29" s="48">
        <f>AVERAGE('23.09 Namugongo-Sonde'!C29,'24.09 Namugongo-Sonde'!C29,'25.09 Namugongo-Sonde'!C29,'29.09 Namugongo-Sonde'!C29,'26.09.19 Namugongo-Sonde-24h'!C29,'28.09 Namugongo-Sonde-24h'!C29,'27.09.19 Namugongo-Sonde'!C29)</f>
        <v>24.857142857142858</v>
      </c>
      <c r="D29" s="48">
        <f>AVERAGE('23.09 Namugongo-Sonde'!D29,'24.09 Namugongo-Sonde'!D29,'25.09 Namugongo-Sonde'!D29,'29.09 Namugongo-Sonde'!D29,'26.09.19 Namugongo-Sonde-24h'!D29,'28.09 Namugongo-Sonde-24h'!D29,'27.09.19 Namugongo-Sonde'!D29)</f>
        <v>15.428571428571429</v>
      </c>
      <c r="E29" s="48">
        <f>AVERAGE('23.09 Namugongo-Sonde'!E29,'24.09 Namugongo-Sonde'!E29,'25.09 Namugongo-Sonde'!E29,'29.09 Namugongo-Sonde'!E29,'26.09.19 Namugongo-Sonde-24h'!E29,'28.09 Namugongo-Sonde-24h'!E29,'27.09.19 Namugongo-Sonde'!E29)</f>
        <v>5.8571428571428568</v>
      </c>
      <c r="F29" s="48">
        <f>AVERAGE('23.09 Namugongo-Sonde'!F29,'24.09 Namugongo-Sonde'!F29,'25.09 Namugongo-Sonde'!F29,'29.09 Namugongo-Sonde'!F29,'26.09.19 Namugongo-Sonde-24h'!F29,'28.09 Namugongo-Sonde-24h'!F29,'27.09.19 Namugongo-Sonde'!F29)</f>
        <v>10.714285714285714</v>
      </c>
      <c r="G29" s="48">
        <f>AVERAGE('23.09 Namugongo-Sonde'!G29,'24.09 Namugongo-Sonde'!G29,'25.09 Namugongo-Sonde'!G29,'29.09 Namugongo-Sonde'!G29,'26.09.19 Namugongo-Sonde-24h'!G29,'28.09 Namugongo-Sonde-24h'!G29,'27.09.19 Namugongo-Sonde'!G29)</f>
        <v>0.14285714285714285</v>
      </c>
      <c r="H29" s="48">
        <f>AVERAGE('23.09 Namugongo-Sonde'!H29,'24.09 Namugongo-Sonde'!H29,'25.09 Namugongo-Sonde'!H29,'29.09 Namugongo-Sonde'!H29,'26.09.19 Namugongo-Sonde-24h'!H29,'28.09 Namugongo-Sonde-24h'!H29,'27.09.19 Namugongo-Sonde'!H29)</f>
        <v>0.14285714285714285</v>
      </c>
      <c r="I29" s="48">
        <f>AVERAGE('23.09 Namugongo-Sonde'!I29,'24.09 Namugongo-Sonde'!I29,'25.09 Namugongo-Sonde'!I29,'29.09 Namugongo-Sonde'!I29,'26.09.19 Namugongo-Sonde-24h'!I29,'28.09 Namugongo-Sonde-24h'!I29,'27.09.19 Namugongo-Sonde'!I29)</f>
        <v>9.4285714285714288</v>
      </c>
      <c r="J29" s="48">
        <f>AVERAGE('23.09 Namugongo-Sonde'!J29,'24.09 Namugongo-Sonde'!J29,'25.09 Namugongo-Sonde'!J29,'29.09 Namugongo-Sonde'!J29,'26.09.19 Namugongo-Sonde-24h'!J29,'28.09 Namugongo-Sonde-24h'!J29,'27.09.19 Namugongo-Sonde'!J29)</f>
        <v>3.1428571428571428</v>
      </c>
      <c r="K29" s="48">
        <f>AVERAGE('23.09 Namugongo-Sonde'!K29,'24.09 Namugongo-Sonde'!K29,'25.09 Namugongo-Sonde'!K29,'29.09 Namugongo-Sonde'!K29,'26.09.19 Namugongo-Sonde-24h'!K29,'28.09 Namugongo-Sonde-24h'!K29,'27.09.19 Namugongo-Sonde'!K29)</f>
        <v>0</v>
      </c>
      <c r="L29" s="48">
        <f>AVERAGE('23.09 Namugongo-Sonde'!L29,'24.09 Namugongo-Sonde'!L29,'25.09 Namugongo-Sonde'!L29,'29.09 Namugongo-Sonde'!L29,'26.09.19 Namugongo-Sonde-24h'!L29,'28.09 Namugongo-Sonde-24h'!L29,'27.09.19 Namugongo-Sonde'!L29)</f>
        <v>0.2857142857142857</v>
      </c>
      <c r="M29" s="48">
        <f>AVERAGE('23.09 Namugongo-Sonde'!M29,'24.09 Namugongo-Sonde'!M29,'25.09 Namugongo-Sonde'!M29,'29.09 Namugongo-Sonde'!M29,'26.09.19 Namugongo-Sonde-24h'!M29,'28.09 Namugongo-Sonde-24h'!M29,'27.09.19 Namugongo-Sonde'!M29)</f>
        <v>34.857142857142854</v>
      </c>
      <c r="N29" s="48">
        <f>AVERAGE('23.09 Namugongo-Sonde'!N29,'24.09 Namugongo-Sonde'!N29,'25.09 Namugongo-Sonde'!N29,'29.09 Namugongo-Sonde'!N29,'26.09.19 Namugongo-Sonde-24h'!N29,'28.09 Namugongo-Sonde-24h'!N29,'27.09.19 Namugongo-Sonde'!N29)</f>
        <v>0.2857142857142857</v>
      </c>
      <c r="O29" s="15">
        <f t="shared" si="0"/>
        <v>70.285714285714292</v>
      </c>
      <c r="P29" s="15">
        <f t="shared" si="1"/>
        <v>105.14285714285715</v>
      </c>
      <c r="R29" s="1" t="s">
        <v>153</v>
      </c>
      <c r="S29" s="33">
        <f>SUM(C86:C89)</f>
        <v>13.5</v>
      </c>
      <c r="T29" s="33">
        <f t="shared" ref="T29:AF29" si="21">SUM(D86:D89)</f>
        <v>7.5</v>
      </c>
      <c r="U29" s="33">
        <f t="shared" si="21"/>
        <v>2</v>
      </c>
      <c r="V29" s="33">
        <f t="shared" si="21"/>
        <v>1</v>
      </c>
      <c r="W29" s="33">
        <f t="shared" si="21"/>
        <v>0</v>
      </c>
      <c r="X29" s="33">
        <f t="shared" si="21"/>
        <v>0.5</v>
      </c>
      <c r="Y29" s="33">
        <f t="shared" si="21"/>
        <v>2</v>
      </c>
      <c r="Z29" s="33">
        <f t="shared" si="21"/>
        <v>0.5</v>
      </c>
      <c r="AA29" s="33">
        <f t="shared" si="21"/>
        <v>0</v>
      </c>
      <c r="AB29" s="33">
        <f t="shared" si="21"/>
        <v>0</v>
      </c>
      <c r="AC29" s="33">
        <f t="shared" si="21"/>
        <v>14</v>
      </c>
      <c r="AD29" s="33">
        <f t="shared" si="21"/>
        <v>0</v>
      </c>
      <c r="AE29" s="55">
        <f t="shared" si="21"/>
        <v>27</v>
      </c>
      <c r="AF29" s="55">
        <f t="shared" si="21"/>
        <v>41</v>
      </c>
    </row>
    <row r="30" spans="2:32" ht="23.1" customHeight="1" x14ac:dyDescent="0.25">
      <c r="B30" s="22" t="s">
        <v>57</v>
      </c>
      <c r="C30" s="48">
        <f>AVERAGE('23.09 Namugongo-Sonde'!C30,'24.09 Namugongo-Sonde'!C30,'25.09 Namugongo-Sonde'!C30,'29.09 Namugongo-Sonde'!C30,'26.09.19 Namugongo-Sonde-24h'!C30,'28.09 Namugongo-Sonde-24h'!C30,'27.09.19 Namugongo-Sonde'!C30)</f>
        <v>26.714285714285715</v>
      </c>
      <c r="D30" s="48">
        <f>AVERAGE('23.09 Namugongo-Sonde'!D30,'24.09 Namugongo-Sonde'!D30,'25.09 Namugongo-Sonde'!D30,'29.09 Namugongo-Sonde'!D30,'26.09.19 Namugongo-Sonde-24h'!D30,'28.09 Namugongo-Sonde-24h'!D30,'27.09.19 Namugongo-Sonde'!D30)</f>
        <v>19.142857142857142</v>
      </c>
      <c r="E30" s="48">
        <f>AVERAGE('23.09 Namugongo-Sonde'!E30,'24.09 Namugongo-Sonde'!E30,'25.09 Namugongo-Sonde'!E30,'29.09 Namugongo-Sonde'!E30,'26.09.19 Namugongo-Sonde-24h'!E30,'28.09 Namugongo-Sonde-24h'!E30,'27.09.19 Namugongo-Sonde'!E30)</f>
        <v>5.1428571428571432</v>
      </c>
      <c r="F30" s="48">
        <f>AVERAGE('23.09 Namugongo-Sonde'!F30,'24.09 Namugongo-Sonde'!F30,'25.09 Namugongo-Sonde'!F30,'29.09 Namugongo-Sonde'!F30,'26.09.19 Namugongo-Sonde-24h'!F30,'28.09 Namugongo-Sonde-24h'!F30,'27.09.19 Namugongo-Sonde'!F30)</f>
        <v>9.1428571428571423</v>
      </c>
      <c r="G30" s="48">
        <f>AVERAGE('23.09 Namugongo-Sonde'!G30,'24.09 Namugongo-Sonde'!G30,'25.09 Namugongo-Sonde'!G30,'29.09 Namugongo-Sonde'!G30,'26.09.19 Namugongo-Sonde-24h'!G30,'28.09 Namugongo-Sonde-24h'!G30,'27.09.19 Namugongo-Sonde'!G30)</f>
        <v>0.2857142857142857</v>
      </c>
      <c r="H30" s="48">
        <f>AVERAGE('23.09 Namugongo-Sonde'!H30,'24.09 Namugongo-Sonde'!H30,'25.09 Namugongo-Sonde'!H30,'29.09 Namugongo-Sonde'!H30,'26.09.19 Namugongo-Sonde-24h'!H30,'28.09 Namugongo-Sonde-24h'!H30,'27.09.19 Namugongo-Sonde'!H30)</f>
        <v>0</v>
      </c>
      <c r="I30" s="48">
        <f>AVERAGE('23.09 Namugongo-Sonde'!I30,'24.09 Namugongo-Sonde'!I30,'25.09 Namugongo-Sonde'!I30,'29.09 Namugongo-Sonde'!I30,'26.09.19 Namugongo-Sonde-24h'!I30,'28.09 Namugongo-Sonde-24h'!I30,'27.09.19 Namugongo-Sonde'!I30)</f>
        <v>8</v>
      </c>
      <c r="J30" s="48">
        <f>AVERAGE('23.09 Namugongo-Sonde'!J30,'24.09 Namugongo-Sonde'!J30,'25.09 Namugongo-Sonde'!J30,'29.09 Namugongo-Sonde'!J30,'26.09.19 Namugongo-Sonde-24h'!J30,'28.09 Namugongo-Sonde-24h'!J30,'27.09.19 Namugongo-Sonde'!J30)</f>
        <v>4</v>
      </c>
      <c r="K30" s="48">
        <f>AVERAGE('23.09 Namugongo-Sonde'!K30,'24.09 Namugongo-Sonde'!K30,'25.09 Namugongo-Sonde'!K30,'29.09 Namugongo-Sonde'!K30,'26.09.19 Namugongo-Sonde-24h'!K30,'28.09 Namugongo-Sonde-24h'!K30,'27.09.19 Namugongo-Sonde'!K30)</f>
        <v>0</v>
      </c>
      <c r="L30" s="48">
        <f>AVERAGE('23.09 Namugongo-Sonde'!L30,'24.09 Namugongo-Sonde'!L30,'25.09 Namugongo-Sonde'!L30,'29.09 Namugongo-Sonde'!L30,'26.09.19 Namugongo-Sonde-24h'!L30,'28.09 Namugongo-Sonde-24h'!L30,'27.09.19 Namugongo-Sonde'!L30)</f>
        <v>1.1428571428571428</v>
      </c>
      <c r="M30" s="48">
        <f>AVERAGE('23.09 Namugongo-Sonde'!M30,'24.09 Namugongo-Sonde'!M30,'25.09 Namugongo-Sonde'!M30,'29.09 Namugongo-Sonde'!M30,'26.09.19 Namugongo-Sonde-24h'!M30,'28.09 Namugongo-Sonde-24h'!M30,'27.09.19 Namugongo-Sonde'!M30)</f>
        <v>28</v>
      </c>
      <c r="N30" s="48">
        <f>AVERAGE('23.09 Namugongo-Sonde'!N30,'24.09 Namugongo-Sonde'!N30,'25.09 Namugongo-Sonde'!N30,'29.09 Namugongo-Sonde'!N30,'26.09.19 Namugongo-Sonde-24h'!N30,'28.09 Namugongo-Sonde-24h'!N30,'27.09.19 Namugongo-Sonde'!N30)</f>
        <v>0</v>
      </c>
      <c r="O30" s="15">
        <f t="shared" si="0"/>
        <v>73.571428571428584</v>
      </c>
      <c r="P30" s="15">
        <f t="shared" si="1"/>
        <v>101.57142857142858</v>
      </c>
      <c r="R30" s="1" t="s">
        <v>154</v>
      </c>
      <c r="S30" s="33">
        <f>SUM(C90:C93)</f>
        <v>7.5</v>
      </c>
      <c r="T30" s="33">
        <f t="shared" ref="T30:AF30" si="22">SUM(D90:D93)</f>
        <v>6</v>
      </c>
      <c r="U30" s="33">
        <f t="shared" si="22"/>
        <v>1.5</v>
      </c>
      <c r="V30" s="33">
        <f t="shared" si="22"/>
        <v>0</v>
      </c>
      <c r="W30" s="33">
        <f t="shared" si="22"/>
        <v>0</v>
      </c>
      <c r="X30" s="33">
        <f t="shared" si="22"/>
        <v>0</v>
      </c>
      <c r="Y30" s="33">
        <f t="shared" si="22"/>
        <v>3</v>
      </c>
      <c r="Z30" s="33">
        <f t="shared" si="22"/>
        <v>0.5</v>
      </c>
      <c r="AA30" s="33">
        <f t="shared" si="22"/>
        <v>0</v>
      </c>
      <c r="AB30" s="33">
        <f t="shared" si="22"/>
        <v>0</v>
      </c>
      <c r="AC30" s="33">
        <f t="shared" si="22"/>
        <v>9.5</v>
      </c>
      <c r="AD30" s="33">
        <f t="shared" si="22"/>
        <v>0</v>
      </c>
      <c r="AE30" s="55">
        <f t="shared" si="22"/>
        <v>18.5</v>
      </c>
      <c r="AF30" s="55">
        <f t="shared" si="22"/>
        <v>28</v>
      </c>
    </row>
    <row r="31" spans="2:32" ht="23.1" customHeight="1" x14ac:dyDescent="0.25">
      <c r="B31" s="23" t="s">
        <v>58</v>
      </c>
      <c r="C31" s="48">
        <f>AVERAGE('23.09 Namugongo-Sonde'!C31,'24.09 Namugongo-Sonde'!C31,'25.09 Namugongo-Sonde'!C31,'29.09 Namugongo-Sonde'!C31,'26.09.19 Namugongo-Sonde-24h'!C31,'28.09 Namugongo-Sonde-24h'!C31,'27.09.19 Namugongo-Sonde'!C31)</f>
        <v>22.285714285714285</v>
      </c>
      <c r="D31" s="48">
        <f>AVERAGE('23.09 Namugongo-Sonde'!D31,'24.09 Namugongo-Sonde'!D31,'25.09 Namugongo-Sonde'!D31,'29.09 Namugongo-Sonde'!D31,'26.09.19 Namugongo-Sonde-24h'!D31,'28.09 Namugongo-Sonde-24h'!D31,'27.09.19 Namugongo-Sonde'!D31)</f>
        <v>21.714285714285715</v>
      </c>
      <c r="E31" s="48">
        <f>AVERAGE('23.09 Namugongo-Sonde'!E31,'24.09 Namugongo-Sonde'!E31,'25.09 Namugongo-Sonde'!E31,'29.09 Namugongo-Sonde'!E31,'26.09.19 Namugongo-Sonde-24h'!E31,'28.09 Namugongo-Sonde-24h'!E31,'27.09.19 Namugongo-Sonde'!E31)</f>
        <v>7</v>
      </c>
      <c r="F31" s="48">
        <f>AVERAGE('23.09 Namugongo-Sonde'!F31,'24.09 Namugongo-Sonde'!F31,'25.09 Namugongo-Sonde'!F31,'29.09 Namugongo-Sonde'!F31,'26.09.19 Namugongo-Sonde-24h'!F31,'28.09 Namugongo-Sonde-24h'!F31,'27.09.19 Namugongo-Sonde'!F31)</f>
        <v>12</v>
      </c>
      <c r="G31" s="48">
        <f>AVERAGE('23.09 Namugongo-Sonde'!G31,'24.09 Namugongo-Sonde'!G31,'25.09 Namugongo-Sonde'!G31,'29.09 Namugongo-Sonde'!G31,'26.09.19 Namugongo-Sonde-24h'!G31,'28.09 Namugongo-Sonde-24h'!G31,'27.09.19 Namugongo-Sonde'!G31)</f>
        <v>0.42857142857142855</v>
      </c>
      <c r="H31" s="48">
        <f>AVERAGE('23.09 Namugongo-Sonde'!H31,'24.09 Namugongo-Sonde'!H31,'25.09 Namugongo-Sonde'!H31,'29.09 Namugongo-Sonde'!H31,'26.09.19 Namugongo-Sonde-24h'!H31,'28.09 Namugongo-Sonde-24h'!H31,'27.09.19 Namugongo-Sonde'!H31)</f>
        <v>0</v>
      </c>
      <c r="I31" s="48">
        <f>AVERAGE('23.09 Namugongo-Sonde'!I31,'24.09 Namugongo-Sonde'!I31,'25.09 Namugongo-Sonde'!I31,'29.09 Namugongo-Sonde'!I31,'26.09.19 Namugongo-Sonde-24h'!I31,'28.09 Namugongo-Sonde-24h'!I31,'27.09.19 Namugongo-Sonde'!I31)</f>
        <v>9</v>
      </c>
      <c r="J31" s="48">
        <f>AVERAGE('23.09 Namugongo-Sonde'!J31,'24.09 Namugongo-Sonde'!J31,'25.09 Namugongo-Sonde'!J31,'29.09 Namugongo-Sonde'!J31,'26.09.19 Namugongo-Sonde-24h'!J31,'28.09 Namugongo-Sonde-24h'!J31,'27.09.19 Namugongo-Sonde'!J31)</f>
        <v>4</v>
      </c>
      <c r="K31" s="48">
        <f>AVERAGE('23.09 Namugongo-Sonde'!K31,'24.09 Namugongo-Sonde'!K31,'25.09 Namugongo-Sonde'!K31,'29.09 Namugongo-Sonde'!K31,'26.09.19 Namugongo-Sonde-24h'!K31,'28.09 Namugongo-Sonde-24h'!K31,'27.09.19 Namugongo-Sonde'!K31)</f>
        <v>0</v>
      </c>
      <c r="L31" s="48">
        <f>AVERAGE('23.09 Namugongo-Sonde'!L31,'24.09 Namugongo-Sonde'!L31,'25.09 Namugongo-Sonde'!L31,'29.09 Namugongo-Sonde'!L31,'26.09.19 Namugongo-Sonde-24h'!L31,'28.09 Namugongo-Sonde-24h'!L31,'27.09.19 Namugongo-Sonde'!L31)</f>
        <v>0.7142857142857143</v>
      </c>
      <c r="M31" s="48">
        <f>AVERAGE('23.09 Namugongo-Sonde'!M31,'24.09 Namugongo-Sonde'!M31,'25.09 Namugongo-Sonde'!M31,'29.09 Namugongo-Sonde'!M31,'26.09.19 Namugongo-Sonde-24h'!M31,'28.09 Namugongo-Sonde-24h'!M31,'27.09.19 Namugongo-Sonde'!M31)</f>
        <v>30.714285714285715</v>
      </c>
      <c r="N31" s="48">
        <f>AVERAGE('23.09 Namugongo-Sonde'!N31,'24.09 Namugongo-Sonde'!N31,'25.09 Namugongo-Sonde'!N31,'29.09 Namugongo-Sonde'!N31,'26.09.19 Namugongo-Sonde-24h'!N31,'28.09 Namugongo-Sonde-24h'!N31,'27.09.19 Namugongo-Sonde'!N31)</f>
        <v>0</v>
      </c>
      <c r="O31" s="15">
        <f t="shared" si="0"/>
        <v>77.142857142857139</v>
      </c>
      <c r="P31" s="15">
        <f t="shared" si="1"/>
        <v>107.85714285714286</v>
      </c>
      <c r="R31" s="1" t="s">
        <v>155</v>
      </c>
      <c r="S31" s="33">
        <f>SUM(C94:C97)</f>
        <v>9</v>
      </c>
      <c r="T31" s="33">
        <f t="shared" ref="T31:AF31" si="23">SUM(D94:D97)</f>
        <v>5</v>
      </c>
      <c r="U31" s="33">
        <f t="shared" si="23"/>
        <v>1</v>
      </c>
      <c r="V31" s="33">
        <f t="shared" si="23"/>
        <v>3</v>
      </c>
      <c r="W31" s="33">
        <f t="shared" si="23"/>
        <v>1</v>
      </c>
      <c r="X31" s="33">
        <f t="shared" si="23"/>
        <v>0</v>
      </c>
      <c r="Y31" s="33">
        <f t="shared" si="23"/>
        <v>1.5</v>
      </c>
      <c r="Z31" s="33">
        <f t="shared" si="23"/>
        <v>0.5</v>
      </c>
      <c r="AA31" s="33">
        <f t="shared" si="23"/>
        <v>0.5</v>
      </c>
      <c r="AB31" s="33">
        <f t="shared" si="23"/>
        <v>0.5</v>
      </c>
      <c r="AC31" s="33">
        <f t="shared" si="23"/>
        <v>7.5</v>
      </c>
      <c r="AD31" s="33">
        <f t="shared" si="23"/>
        <v>0</v>
      </c>
      <c r="AE31" s="55">
        <f t="shared" si="23"/>
        <v>22</v>
      </c>
      <c r="AF31" s="55">
        <f t="shared" si="23"/>
        <v>29.5</v>
      </c>
    </row>
    <row r="32" spans="2:32" ht="23.1" customHeight="1" x14ac:dyDescent="0.25">
      <c r="B32" s="23" t="s">
        <v>59</v>
      </c>
      <c r="C32" s="48">
        <f>AVERAGE('23.09 Namugongo-Sonde'!C32,'24.09 Namugongo-Sonde'!C32,'25.09 Namugongo-Sonde'!C32,'29.09 Namugongo-Sonde'!C32,'26.09.19 Namugongo-Sonde-24h'!C32,'28.09 Namugongo-Sonde-24h'!C32,'27.09.19 Namugongo-Sonde'!C32)</f>
        <v>24</v>
      </c>
      <c r="D32" s="48">
        <f>AVERAGE('23.09 Namugongo-Sonde'!D32,'24.09 Namugongo-Sonde'!D32,'25.09 Namugongo-Sonde'!D32,'29.09 Namugongo-Sonde'!D32,'26.09.19 Namugongo-Sonde-24h'!D32,'28.09 Namugongo-Sonde-24h'!D32,'27.09.19 Namugongo-Sonde'!D32)</f>
        <v>23.142857142857142</v>
      </c>
      <c r="E32" s="48">
        <f>AVERAGE('23.09 Namugongo-Sonde'!E32,'24.09 Namugongo-Sonde'!E32,'25.09 Namugongo-Sonde'!E32,'29.09 Namugongo-Sonde'!E32,'26.09.19 Namugongo-Sonde-24h'!E32,'28.09 Namugongo-Sonde-24h'!E32,'27.09.19 Namugongo-Sonde'!E32)</f>
        <v>6.1428571428571432</v>
      </c>
      <c r="F32" s="48">
        <f>AVERAGE('23.09 Namugongo-Sonde'!F32,'24.09 Namugongo-Sonde'!F32,'25.09 Namugongo-Sonde'!F32,'29.09 Namugongo-Sonde'!F32,'26.09.19 Namugongo-Sonde-24h'!F32,'28.09 Namugongo-Sonde-24h'!F32,'27.09.19 Namugongo-Sonde'!F32)</f>
        <v>10</v>
      </c>
      <c r="G32" s="48">
        <f>AVERAGE('23.09 Namugongo-Sonde'!G32,'24.09 Namugongo-Sonde'!G32,'25.09 Namugongo-Sonde'!G32,'29.09 Namugongo-Sonde'!G32,'26.09.19 Namugongo-Sonde-24h'!G32,'28.09 Namugongo-Sonde-24h'!G32,'27.09.19 Namugongo-Sonde'!G32)</f>
        <v>1.1428571428571428</v>
      </c>
      <c r="H32" s="48">
        <f>AVERAGE('23.09 Namugongo-Sonde'!H32,'24.09 Namugongo-Sonde'!H32,'25.09 Namugongo-Sonde'!H32,'29.09 Namugongo-Sonde'!H32,'26.09.19 Namugongo-Sonde-24h'!H32,'28.09 Namugongo-Sonde-24h'!H32,'27.09.19 Namugongo-Sonde'!H32)</f>
        <v>0.5714285714285714</v>
      </c>
      <c r="I32" s="48">
        <f>AVERAGE('23.09 Namugongo-Sonde'!I32,'24.09 Namugongo-Sonde'!I32,'25.09 Namugongo-Sonde'!I32,'29.09 Namugongo-Sonde'!I32,'26.09.19 Namugongo-Sonde-24h'!I32,'28.09 Namugongo-Sonde-24h'!I32,'27.09.19 Namugongo-Sonde'!I32)</f>
        <v>8.2857142857142865</v>
      </c>
      <c r="J32" s="48">
        <f>AVERAGE('23.09 Namugongo-Sonde'!J32,'24.09 Namugongo-Sonde'!J32,'25.09 Namugongo-Sonde'!J32,'29.09 Namugongo-Sonde'!J32,'26.09.19 Namugongo-Sonde-24h'!J32,'28.09 Namugongo-Sonde-24h'!J32,'27.09.19 Namugongo-Sonde'!J32)</f>
        <v>2.7142857142857144</v>
      </c>
      <c r="K32" s="48">
        <f>AVERAGE('23.09 Namugongo-Sonde'!K32,'24.09 Namugongo-Sonde'!K32,'25.09 Namugongo-Sonde'!K32,'29.09 Namugongo-Sonde'!K32,'26.09.19 Namugongo-Sonde-24h'!K32,'28.09 Namugongo-Sonde-24h'!K32,'27.09.19 Namugongo-Sonde'!K32)</f>
        <v>0.2857142857142857</v>
      </c>
      <c r="L32" s="48">
        <f>AVERAGE('23.09 Namugongo-Sonde'!L32,'24.09 Namugongo-Sonde'!L32,'25.09 Namugongo-Sonde'!L32,'29.09 Namugongo-Sonde'!L32,'26.09.19 Namugongo-Sonde-24h'!L32,'28.09 Namugongo-Sonde-24h'!L32,'27.09.19 Namugongo-Sonde'!L32)</f>
        <v>1</v>
      </c>
      <c r="M32" s="48">
        <f>AVERAGE('23.09 Namugongo-Sonde'!M32,'24.09 Namugongo-Sonde'!M32,'25.09 Namugongo-Sonde'!M32,'29.09 Namugongo-Sonde'!M32,'26.09.19 Namugongo-Sonde-24h'!M32,'28.09 Namugongo-Sonde-24h'!M32,'27.09.19 Namugongo-Sonde'!M32)</f>
        <v>29.714285714285715</v>
      </c>
      <c r="N32" s="48">
        <f>AVERAGE('23.09 Namugongo-Sonde'!N32,'24.09 Namugongo-Sonde'!N32,'25.09 Namugongo-Sonde'!N32,'29.09 Namugongo-Sonde'!N32,'26.09.19 Namugongo-Sonde-24h'!N32,'28.09 Namugongo-Sonde-24h'!N32,'27.09.19 Namugongo-Sonde'!N32)</f>
        <v>0</v>
      </c>
      <c r="O32" s="15">
        <f t="shared" si="0"/>
        <v>77.285714285714292</v>
      </c>
      <c r="P32" s="15">
        <f t="shared" si="1"/>
        <v>107</v>
      </c>
      <c r="R32" s="1" t="s">
        <v>156</v>
      </c>
      <c r="S32" s="33">
        <f>SUM(C98:C101)</f>
        <v>15.5</v>
      </c>
      <c r="T32" s="33">
        <f t="shared" ref="T32:AF32" si="24">SUM(D98:D101)</f>
        <v>10</v>
      </c>
      <c r="U32" s="33">
        <f t="shared" si="24"/>
        <v>2</v>
      </c>
      <c r="V32" s="33">
        <f t="shared" si="24"/>
        <v>21</v>
      </c>
      <c r="W32" s="33">
        <f t="shared" si="24"/>
        <v>1</v>
      </c>
      <c r="X32" s="33">
        <f t="shared" si="24"/>
        <v>0</v>
      </c>
      <c r="Y32" s="33">
        <f t="shared" si="24"/>
        <v>5</v>
      </c>
      <c r="Z32" s="33">
        <f t="shared" si="24"/>
        <v>0.5</v>
      </c>
      <c r="AA32" s="33">
        <f t="shared" si="24"/>
        <v>0</v>
      </c>
      <c r="AB32" s="33">
        <f t="shared" si="24"/>
        <v>0</v>
      </c>
      <c r="AC32" s="33">
        <f t="shared" si="24"/>
        <v>6.5</v>
      </c>
      <c r="AD32" s="33">
        <f t="shared" si="24"/>
        <v>0</v>
      </c>
      <c r="AE32" s="55">
        <f t="shared" si="24"/>
        <v>55</v>
      </c>
      <c r="AF32" s="55">
        <f t="shared" si="24"/>
        <v>61.5</v>
      </c>
    </row>
    <row r="33" spans="2:32" ht="23.1" customHeight="1" x14ac:dyDescent="0.25">
      <c r="B33" s="22" t="s">
        <v>60</v>
      </c>
      <c r="C33" s="48">
        <f>AVERAGE('23.09 Namugongo-Sonde'!C33,'24.09 Namugongo-Sonde'!C33,'25.09 Namugongo-Sonde'!C33,'29.09 Namugongo-Sonde'!C33,'26.09.19 Namugongo-Sonde-24h'!C33,'28.09 Namugongo-Sonde-24h'!C33,'27.09.19 Namugongo-Sonde'!C33)</f>
        <v>24.571428571428573</v>
      </c>
      <c r="D33" s="48">
        <f>AVERAGE('23.09 Namugongo-Sonde'!D33,'24.09 Namugongo-Sonde'!D33,'25.09 Namugongo-Sonde'!D33,'29.09 Namugongo-Sonde'!D33,'26.09.19 Namugongo-Sonde-24h'!D33,'28.09 Namugongo-Sonde-24h'!D33,'27.09.19 Namugongo-Sonde'!D33)</f>
        <v>21.857142857142858</v>
      </c>
      <c r="E33" s="48">
        <f>AVERAGE('23.09 Namugongo-Sonde'!E33,'24.09 Namugongo-Sonde'!E33,'25.09 Namugongo-Sonde'!E33,'29.09 Namugongo-Sonde'!E33,'26.09.19 Namugongo-Sonde-24h'!E33,'28.09 Namugongo-Sonde-24h'!E33,'27.09.19 Namugongo-Sonde'!E33)</f>
        <v>7.8571428571428568</v>
      </c>
      <c r="F33" s="48">
        <f>AVERAGE('23.09 Namugongo-Sonde'!F33,'24.09 Namugongo-Sonde'!F33,'25.09 Namugongo-Sonde'!F33,'29.09 Namugongo-Sonde'!F33,'26.09.19 Namugongo-Sonde-24h'!F33,'28.09 Namugongo-Sonde-24h'!F33,'27.09.19 Namugongo-Sonde'!F33)</f>
        <v>9.2857142857142865</v>
      </c>
      <c r="G33" s="48">
        <f>AVERAGE('23.09 Namugongo-Sonde'!G33,'24.09 Namugongo-Sonde'!G33,'25.09 Namugongo-Sonde'!G33,'29.09 Namugongo-Sonde'!G33,'26.09.19 Namugongo-Sonde-24h'!G33,'28.09 Namugongo-Sonde-24h'!G33,'27.09.19 Namugongo-Sonde'!G33)</f>
        <v>0.42857142857142855</v>
      </c>
      <c r="H33" s="48">
        <f>AVERAGE('23.09 Namugongo-Sonde'!H33,'24.09 Namugongo-Sonde'!H33,'25.09 Namugongo-Sonde'!H33,'29.09 Namugongo-Sonde'!H33,'26.09.19 Namugongo-Sonde-24h'!H33,'28.09 Namugongo-Sonde-24h'!H33,'27.09.19 Namugongo-Sonde'!H33)</f>
        <v>0.2857142857142857</v>
      </c>
      <c r="I33" s="48">
        <f>AVERAGE('23.09 Namugongo-Sonde'!I33,'24.09 Namugongo-Sonde'!I33,'25.09 Namugongo-Sonde'!I33,'29.09 Namugongo-Sonde'!I33,'26.09.19 Namugongo-Sonde-24h'!I33,'28.09 Namugongo-Sonde-24h'!I33,'27.09.19 Namugongo-Sonde'!I33)</f>
        <v>8.7142857142857135</v>
      </c>
      <c r="J33" s="48">
        <f>AVERAGE('23.09 Namugongo-Sonde'!J33,'24.09 Namugongo-Sonde'!J33,'25.09 Namugongo-Sonde'!J33,'29.09 Namugongo-Sonde'!J33,'26.09.19 Namugongo-Sonde-24h'!J33,'28.09 Namugongo-Sonde-24h'!J33,'27.09.19 Namugongo-Sonde'!J33)</f>
        <v>5</v>
      </c>
      <c r="K33" s="48">
        <f>AVERAGE('23.09 Namugongo-Sonde'!K33,'24.09 Namugongo-Sonde'!K33,'25.09 Namugongo-Sonde'!K33,'29.09 Namugongo-Sonde'!K33,'26.09.19 Namugongo-Sonde-24h'!K33,'28.09 Namugongo-Sonde-24h'!K33,'27.09.19 Namugongo-Sonde'!K33)</f>
        <v>0.14285714285714285</v>
      </c>
      <c r="L33" s="48">
        <f>AVERAGE('23.09 Namugongo-Sonde'!L33,'24.09 Namugongo-Sonde'!L33,'25.09 Namugongo-Sonde'!L33,'29.09 Namugongo-Sonde'!L33,'26.09.19 Namugongo-Sonde-24h'!L33,'28.09 Namugongo-Sonde-24h'!L33,'27.09.19 Namugongo-Sonde'!L33)</f>
        <v>0.5714285714285714</v>
      </c>
      <c r="M33" s="48">
        <f>AVERAGE('23.09 Namugongo-Sonde'!M33,'24.09 Namugongo-Sonde'!M33,'25.09 Namugongo-Sonde'!M33,'29.09 Namugongo-Sonde'!M33,'26.09.19 Namugongo-Sonde-24h'!M33,'28.09 Namugongo-Sonde-24h'!M33,'27.09.19 Namugongo-Sonde'!M33)</f>
        <v>25.857142857142858</v>
      </c>
      <c r="N33" s="48">
        <f>AVERAGE('23.09 Namugongo-Sonde'!N33,'24.09 Namugongo-Sonde'!N33,'25.09 Namugongo-Sonde'!N33,'29.09 Namugongo-Sonde'!N33,'26.09.19 Namugongo-Sonde-24h'!N33,'28.09 Namugongo-Sonde-24h'!N33,'27.09.19 Namugongo-Sonde'!N33)</f>
        <v>0.14285714285714285</v>
      </c>
      <c r="O33" s="15">
        <f t="shared" si="0"/>
        <v>78.857142857142847</v>
      </c>
      <c r="P33" s="15">
        <f t="shared" si="1"/>
        <v>104.71428571428571</v>
      </c>
      <c r="R33" s="1" t="s">
        <v>157</v>
      </c>
      <c r="S33" s="33">
        <f>SUM(C102:C105)</f>
        <v>27.5</v>
      </c>
      <c r="T33" s="33">
        <f t="shared" ref="T33:AF33" si="25">SUM(D102:D105)</f>
        <v>20</v>
      </c>
      <c r="U33" s="33">
        <f t="shared" si="25"/>
        <v>10</v>
      </c>
      <c r="V33" s="33">
        <f t="shared" si="25"/>
        <v>25</v>
      </c>
      <c r="W33" s="33">
        <f t="shared" si="25"/>
        <v>1</v>
      </c>
      <c r="X33" s="33">
        <f t="shared" si="25"/>
        <v>2</v>
      </c>
      <c r="Y33" s="33">
        <f t="shared" si="25"/>
        <v>5.5</v>
      </c>
      <c r="Z33" s="33">
        <f t="shared" si="25"/>
        <v>2.5</v>
      </c>
      <c r="AA33" s="33">
        <f t="shared" si="25"/>
        <v>0.5</v>
      </c>
      <c r="AB33" s="33">
        <f t="shared" si="25"/>
        <v>0</v>
      </c>
      <c r="AC33" s="33">
        <f t="shared" si="25"/>
        <v>26</v>
      </c>
      <c r="AD33" s="33">
        <f t="shared" si="25"/>
        <v>0.5</v>
      </c>
      <c r="AE33" s="55">
        <f t="shared" si="25"/>
        <v>94.5</v>
      </c>
      <c r="AF33" s="55">
        <f t="shared" si="25"/>
        <v>120.5</v>
      </c>
    </row>
    <row r="34" spans="2:32" ht="23.1" customHeight="1" x14ac:dyDescent="0.25">
      <c r="B34" s="23" t="s">
        <v>61</v>
      </c>
      <c r="C34" s="48">
        <f>AVERAGE('23.09 Namugongo-Sonde'!C34,'24.09 Namugongo-Sonde'!C34,'25.09 Namugongo-Sonde'!C34,'29.09 Namugongo-Sonde'!C34,'26.09.19 Namugongo-Sonde-24h'!C34,'28.09 Namugongo-Sonde-24h'!C34,'27.09.19 Namugongo-Sonde'!C34)</f>
        <v>24</v>
      </c>
      <c r="D34" s="48">
        <f>AVERAGE('23.09 Namugongo-Sonde'!D34,'24.09 Namugongo-Sonde'!D34,'25.09 Namugongo-Sonde'!D34,'29.09 Namugongo-Sonde'!D34,'26.09.19 Namugongo-Sonde-24h'!D34,'28.09 Namugongo-Sonde-24h'!D34,'27.09.19 Namugongo-Sonde'!D34)</f>
        <v>20</v>
      </c>
      <c r="E34" s="48">
        <f>AVERAGE('23.09 Namugongo-Sonde'!E34,'24.09 Namugongo-Sonde'!E34,'25.09 Namugongo-Sonde'!E34,'29.09 Namugongo-Sonde'!E34,'26.09.19 Namugongo-Sonde-24h'!E34,'28.09 Namugongo-Sonde-24h'!E34,'27.09.19 Namugongo-Sonde'!E34)</f>
        <v>5.2857142857142856</v>
      </c>
      <c r="F34" s="48">
        <f>AVERAGE('23.09 Namugongo-Sonde'!F34,'24.09 Namugongo-Sonde'!F34,'25.09 Namugongo-Sonde'!F34,'29.09 Namugongo-Sonde'!F34,'26.09.19 Namugongo-Sonde-24h'!F34,'28.09 Namugongo-Sonde-24h'!F34,'27.09.19 Namugongo-Sonde'!F34)</f>
        <v>10.285714285714286</v>
      </c>
      <c r="G34" s="48">
        <f>AVERAGE('23.09 Namugongo-Sonde'!G34,'24.09 Namugongo-Sonde'!G34,'25.09 Namugongo-Sonde'!G34,'29.09 Namugongo-Sonde'!G34,'26.09.19 Namugongo-Sonde-24h'!G34,'28.09 Namugongo-Sonde-24h'!G34,'27.09.19 Namugongo-Sonde'!G34)</f>
        <v>0.42857142857142855</v>
      </c>
      <c r="H34" s="48">
        <f>AVERAGE('23.09 Namugongo-Sonde'!H34,'24.09 Namugongo-Sonde'!H34,'25.09 Namugongo-Sonde'!H34,'29.09 Namugongo-Sonde'!H34,'26.09.19 Namugongo-Sonde-24h'!H34,'28.09 Namugongo-Sonde-24h'!H34,'27.09.19 Namugongo-Sonde'!H34)</f>
        <v>0</v>
      </c>
      <c r="I34" s="48">
        <f>AVERAGE('23.09 Namugongo-Sonde'!I34,'24.09 Namugongo-Sonde'!I34,'25.09 Namugongo-Sonde'!I34,'29.09 Namugongo-Sonde'!I34,'26.09.19 Namugongo-Sonde-24h'!I34,'28.09 Namugongo-Sonde-24h'!I34,'27.09.19 Namugongo-Sonde'!I34)</f>
        <v>8.5714285714285712</v>
      </c>
      <c r="J34" s="48">
        <f>AVERAGE('23.09 Namugongo-Sonde'!J34,'24.09 Namugongo-Sonde'!J34,'25.09 Namugongo-Sonde'!J34,'29.09 Namugongo-Sonde'!J34,'26.09.19 Namugongo-Sonde-24h'!J34,'28.09 Namugongo-Sonde-24h'!J34,'27.09.19 Namugongo-Sonde'!J34)</f>
        <v>3.2857142857142856</v>
      </c>
      <c r="K34" s="48">
        <f>AVERAGE('23.09 Namugongo-Sonde'!K34,'24.09 Namugongo-Sonde'!K34,'25.09 Namugongo-Sonde'!K34,'29.09 Namugongo-Sonde'!K34,'26.09.19 Namugongo-Sonde-24h'!K34,'28.09 Namugongo-Sonde-24h'!K34,'27.09.19 Namugongo-Sonde'!K34)</f>
        <v>0.14285714285714285</v>
      </c>
      <c r="L34" s="48">
        <f>AVERAGE('23.09 Namugongo-Sonde'!L34,'24.09 Namugongo-Sonde'!L34,'25.09 Namugongo-Sonde'!L34,'29.09 Namugongo-Sonde'!L34,'26.09.19 Namugongo-Sonde-24h'!L34,'28.09 Namugongo-Sonde-24h'!L34,'27.09.19 Namugongo-Sonde'!L34)</f>
        <v>0.42857142857142855</v>
      </c>
      <c r="M34" s="48">
        <f>AVERAGE('23.09 Namugongo-Sonde'!M34,'24.09 Namugongo-Sonde'!M34,'25.09 Namugongo-Sonde'!M34,'29.09 Namugongo-Sonde'!M34,'26.09.19 Namugongo-Sonde-24h'!M34,'28.09 Namugongo-Sonde-24h'!M34,'27.09.19 Namugongo-Sonde'!M34)</f>
        <v>30.857142857142858</v>
      </c>
      <c r="N34" s="48">
        <f>AVERAGE('23.09 Namugongo-Sonde'!N34,'24.09 Namugongo-Sonde'!N34,'25.09 Namugongo-Sonde'!N34,'29.09 Namugongo-Sonde'!N34,'26.09.19 Namugongo-Sonde-24h'!N34,'28.09 Namugongo-Sonde-24h'!N34,'27.09.19 Namugongo-Sonde'!N34)</f>
        <v>0</v>
      </c>
      <c r="O34" s="15">
        <f t="shared" si="0"/>
        <v>72.428571428571431</v>
      </c>
      <c r="P34" s="15">
        <f t="shared" si="1"/>
        <v>103.28571428571429</v>
      </c>
      <c r="R34" s="37" t="s">
        <v>90</v>
      </c>
      <c r="S34" s="38">
        <f t="shared" ref="S34:AF34" si="26">MAX(S10:S12)</f>
        <v>109.14285714285714</v>
      </c>
      <c r="T34" s="38">
        <f t="shared" si="26"/>
        <v>84.857142857142861</v>
      </c>
      <c r="U34" s="38">
        <f t="shared" si="26"/>
        <v>32</v>
      </c>
      <c r="V34" s="38">
        <f t="shared" si="26"/>
        <v>48.571428571428569</v>
      </c>
      <c r="W34" s="38">
        <f t="shared" si="26"/>
        <v>5.8571428571428559</v>
      </c>
      <c r="X34" s="38">
        <f t="shared" si="26"/>
        <v>1.1428571428571428</v>
      </c>
      <c r="Y34" s="38">
        <f t="shared" si="26"/>
        <v>23</v>
      </c>
      <c r="Z34" s="38">
        <f t="shared" si="26"/>
        <v>13.714285714285712</v>
      </c>
      <c r="AA34" s="38">
        <f t="shared" si="26"/>
        <v>1.2857142857142856</v>
      </c>
      <c r="AB34" s="38">
        <f t="shared" si="26"/>
        <v>0.99999999999999978</v>
      </c>
      <c r="AC34" s="38">
        <f t="shared" si="26"/>
        <v>132.42857142857144</v>
      </c>
      <c r="AD34" s="38">
        <f t="shared" si="26"/>
        <v>0.42857142857142855</v>
      </c>
      <c r="AE34" s="39">
        <f t="shared" si="26"/>
        <v>308.28571428571433</v>
      </c>
      <c r="AF34" s="39">
        <f t="shared" si="26"/>
        <v>437.14285714285722</v>
      </c>
    </row>
    <row r="35" spans="2:32" ht="23.1" customHeight="1" x14ac:dyDescent="0.25">
      <c r="B35" s="23" t="s">
        <v>62</v>
      </c>
      <c r="C35" s="48">
        <f>AVERAGE('23.09 Namugongo-Sonde'!C35,'24.09 Namugongo-Sonde'!C35,'25.09 Namugongo-Sonde'!C35,'29.09 Namugongo-Sonde'!C35,'26.09.19 Namugongo-Sonde-24h'!C35,'28.09 Namugongo-Sonde-24h'!C35,'27.09.19 Namugongo-Sonde'!C35)</f>
        <v>24</v>
      </c>
      <c r="D35" s="48">
        <f>AVERAGE('23.09 Namugongo-Sonde'!D35,'24.09 Namugongo-Sonde'!D35,'25.09 Namugongo-Sonde'!D35,'29.09 Namugongo-Sonde'!D35,'26.09.19 Namugongo-Sonde-24h'!D35,'28.09 Namugongo-Sonde-24h'!D35,'27.09.19 Namugongo-Sonde'!D35)</f>
        <v>17.714285714285715</v>
      </c>
      <c r="E35" s="48">
        <f>AVERAGE('23.09 Namugongo-Sonde'!E35,'24.09 Namugongo-Sonde'!E35,'25.09 Namugongo-Sonde'!E35,'29.09 Namugongo-Sonde'!E35,'26.09.19 Namugongo-Sonde-24h'!E35,'28.09 Namugongo-Sonde-24h'!E35,'27.09.19 Namugongo-Sonde'!E35)</f>
        <v>6.7142857142857144</v>
      </c>
      <c r="F35" s="48">
        <f>AVERAGE('23.09 Namugongo-Sonde'!F35,'24.09 Namugongo-Sonde'!F35,'25.09 Namugongo-Sonde'!F35,'29.09 Namugongo-Sonde'!F35,'26.09.19 Namugongo-Sonde-24h'!F35,'28.09 Namugongo-Sonde-24h'!F35,'27.09.19 Namugongo-Sonde'!F35)</f>
        <v>11.571428571428571</v>
      </c>
      <c r="G35" s="48">
        <f>AVERAGE('23.09 Namugongo-Sonde'!G35,'24.09 Namugongo-Sonde'!G35,'25.09 Namugongo-Sonde'!G35,'29.09 Namugongo-Sonde'!G35,'26.09.19 Namugongo-Sonde-24h'!G35,'28.09 Namugongo-Sonde-24h'!G35,'27.09.19 Namugongo-Sonde'!G35)</f>
        <v>0.5714285714285714</v>
      </c>
      <c r="H35" s="48">
        <f>AVERAGE('23.09 Namugongo-Sonde'!H35,'24.09 Namugongo-Sonde'!H35,'25.09 Namugongo-Sonde'!H35,'29.09 Namugongo-Sonde'!H35,'26.09.19 Namugongo-Sonde-24h'!H35,'28.09 Namugongo-Sonde-24h'!H35,'27.09.19 Namugongo-Sonde'!H35)</f>
        <v>0.14285714285714285</v>
      </c>
      <c r="I35" s="48">
        <f>AVERAGE('23.09 Namugongo-Sonde'!I35,'24.09 Namugongo-Sonde'!I35,'25.09 Namugongo-Sonde'!I35,'29.09 Namugongo-Sonde'!I35,'26.09.19 Namugongo-Sonde-24h'!I35,'28.09 Namugongo-Sonde-24h'!I35,'27.09.19 Namugongo-Sonde'!I35)</f>
        <v>7.4285714285714288</v>
      </c>
      <c r="J35" s="48">
        <f>AVERAGE('23.09 Namugongo-Sonde'!J35,'24.09 Namugongo-Sonde'!J35,'25.09 Namugongo-Sonde'!J35,'29.09 Namugongo-Sonde'!J35,'26.09.19 Namugongo-Sonde-24h'!J35,'28.09 Namugongo-Sonde-24h'!J35,'27.09.19 Namugongo-Sonde'!J35)</f>
        <v>4.7142857142857144</v>
      </c>
      <c r="K35" s="48">
        <f>AVERAGE('23.09 Namugongo-Sonde'!K35,'24.09 Namugongo-Sonde'!K35,'25.09 Namugongo-Sonde'!K35,'29.09 Namugongo-Sonde'!K35,'26.09.19 Namugongo-Sonde-24h'!K35,'28.09 Namugongo-Sonde-24h'!K35,'27.09.19 Namugongo-Sonde'!K35)</f>
        <v>0</v>
      </c>
      <c r="L35" s="48">
        <f>AVERAGE('23.09 Namugongo-Sonde'!L35,'24.09 Namugongo-Sonde'!L35,'25.09 Namugongo-Sonde'!L35,'29.09 Namugongo-Sonde'!L35,'26.09.19 Namugongo-Sonde-24h'!L35,'28.09 Namugongo-Sonde-24h'!L35,'27.09.19 Namugongo-Sonde'!L35)</f>
        <v>1.4285714285714286</v>
      </c>
      <c r="M35" s="48">
        <f>AVERAGE('23.09 Namugongo-Sonde'!M35,'24.09 Namugongo-Sonde'!M35,'25.09 Namugongo-Sonde'!M35,'29.09 Namugongo-Sonde'!M35,'26.09.19 Namugongo-Sonde-24h'!M35,'28.09 Namugongo-Sonde-24h'!M35,'27.09.19 Namugongo-Sonde'!M35)</f>
        <v>30</v>
      </c>
      <c r="N35" s="48">
        <f>AVERAGE('23.09 Namugongo-Sonde'!N35,'24.09 Namugongo-Sonde'!N35,'25.09 Namugongo-Sonde'!N35,'29.09 Namugongo-Sonde'!N35,'26.09.19 Namugongo-Sonde-24h'!N35,'28.09 Namugongo-Sonde-24h'!N35,'27.09.19 Namugongo-Sonde'!N35)</f>
        <v>0</v>
      </c>
      <c r="O35" s="15">
        <f t="shared" si="0"/>
        <v>74.285714285714278</v>
      </c>
      <c r="P35" s="15">
        <f t="shared" si="1"/>
        <v>104.28571428571428</v>
      </c>
      <c r="R35" s="37" t="s">
        <v>91</v>
      </c>
      <c r="S35" s="38">
        <f t="shared" ref="S35:AF35" si="27">MAX(S13:S18)</f>
        <v>103.85714285714286</v>
      </c>
      <c r="T35" s="38">
        <f t="shared" si="27"/>
        <v>97.714285714285722</v>
      </c>
      <c r="U35" s="38">
        <f t="shared" si="27"/>
        <v>32.857142857142854</v>
      </c>
      <c r="V35" s="38">
        <f t="shared" si="27"/>
        <v>44.714285714285708</v>
      </c>
      <c r="W35" s="38">
        <f t="shared" si="27"/>
        <v>2.8571428571428568</v>
      </c>
      <c r="X35" s="38">
        <f t="shared" si="27"/>
        <v>0.8571428571428571</v>
      </c>
      <c r="Y35" s="38">
        <f t="shared" si="27"/>
        <v>34</v>
      </c>
      <c r="Z35" s="38">
        <f t="shared" si="27"/>
        <v>15.714285714285715</v>
      </c>
      <c r="AA35" s="38">
        <f t="shared" si="27"/>
        <v>0.71428571428571419</v>
      </c>
      <c r="AB35" s="38">
        <f t="shared" si="27"/>
        <v>4.1428571428571423</v>
      </c>
      <c r="AC35" s="38">
        <f t="shared" si="27"/>
        <v>133.28571428571428</v>
      </c>
      <c r="AD35" s="38">
        <f t="shared" si="27"/>
        <v>0.2857142857142857</v>
      </c>
      <c r="AE35" s="39">
        <f t="shared" si="27"/>
        <v>319.57142857142856</v>
      </c>
      <c r="AF35" s="39">
        <f t="shared" si="27"/>
        <v>439.57142857142861</v>
      </c>
    </row>
    <row r="36" spans="2:32" ht="23.1" customHeight="1" x14ac:dyDescent="0.25">
      <c r="B36" s="23" t="s">
        <v>63</v>
      </c>
      <c r="C36" s="48">
        <f>AVERAGE('23.09 Namugongo-Sonde'!C36,'24.09 Namugongo-Sonde'!C36,'25.09 Namugongo-Sonde'!C36,'29.09 Namugongo-Sonde'!C36,'26.09.19 Namugongo-Sonde-24h'!C36,'28.09 Namugongo-Sonde-24h'!C36,'27.09.19 Namugongo-Sonde'!C36)</f>
        <v>24.571428571428573</v>
      </c>
      <c r="D36" s="48">
        <f>AVERAGE('23.09 Namugongo-Sonde'!D36,'24.09 Namugongo-Sonde'!D36,'25.09 Namugongo-Sonde'!D36,'29.09 Namugongo-Sonde'!D36,'26.09.19 Namugongo-Sonde-24h'!D36,'28.09 Namugongo-Sonde-24h'!D36,'27.09.19 Namugongo-Sonde'!D36)</f>
        <v>19.714285714285715</v>
      </c>
      <c r="E36" s="48">
        <f>AVERAGE('23.09 Namugongo-Sonde'!E36,'24.09 Namugongo-Sonde'!E36,'25.09 Namugongo-Sonde'!E36,'29.09 Namugongo-Sonde'!E36,'26.09.19 Namugongo-Sonde-24h'!E36,'28.09 Namugongo-Sonde-24h'!E36,'27.09.19 Namugongo-Sonde'!E36)</f>
        <v>7.5714285714285712</v>
      </c>
      <c r="F36" s="48">
        <f>AVERAGE('23.09 Namugongo-Sonde'!F36,'24.09 Namugongo-Sonde'!F36,'25.09 Namugongo-Sonde'!F36,'29.09 Namugongo-Sonde'!F36,'26.09.19 Namugongo-Sonde-24h'!F36,'28.09 Namugongo-Sonde-24h'!F36,'27.09.19 Namugongo-Sonde'!F36)</f>
        <v>10.571428571428571</v>
      </c>
      <c r="G36" s="48">
        <f>AVERAGE('23.09 Namugongo-Sonde'!G36,'24.09 Namugongo-Sonde'!G36,'25.09 Namugongo-Sonde'!G36,'29.09 Namugongo-Sonde'!G36,'26.09.19 Namugongo-Sonde-24h'!G36,'28.09 Namugongo-Sonde-24h'!G36,'27.09.19 Namugongo-Sonde'!G36)</f>
        <v>0.5714285714285714</v>
      </c>
      <c r="H36" s="48">
        <f>AVERAGE('23.09 Namugongo-Sonde'!H36,'24.09 Namugongo-Sonde'!H36,'25.09 Namugongo-Sonde'!H36,'29.09 Namugongo-Sonde'!H36,'26.09.19 Namugongo-Sonde-24h'!H36,'28.09 Namugongo-Sonde-24h'!H36,'27.09.19 Namugongo-Sonde'!H36)</f>
        <v>0.14285714285714285</v>
      </c>
      <c r="I36" s="48">
        <f>AVERAGE('23.09 Namugongo-Sonde'!I36,'24.09 Namugongo-Sonde'!I36,'25.09 Namugongo-Sonde'!I36,'29.09 Namugongo-Sonde'!I36,'26.09.19 Namugongo-Sonde-24h'!I36,'28.09 Namugongo-Sonde-24h'!I36,'27.09.19 Namugongo-Sonde'!I36)</f>
        <v>9.1428571428571423</v>
      </c>
      <c r="J36" s="48">
        <f>AVERAGE('23.09 Namugongo-Sonde'!J36,'24.09 Namugongo-Sonde'!J36,'25.09 Namugongo-Sonde'!J36,'29.09 Namugongo-Sonde'!J36,'26.09.19 Namugongo-Sonde-24h'!J36,'28.09 Namugongo-Sonde-24h'!J36,'27.09.19 Namugongo-Sonde'!J36)</f>
        <v>3.2857142857142856</v>
      </c>
      <c r="K36" s="48">
        <f>AVERAGE('23.09 Namugongo-Sonde'!K36,'24.09 Namugongo-Sonde'!K36,'25.09 Namugongo-Sonde'!K36,'29.09 Namugongo-Sonde'!K36,'26.09.19 Namugongo-Sonde-24h'!K36,'28.09 Namugongo-Sonde-24h'!K36,'27.09.19 Namugongo-Sonde'!K36)</f>
        <v>0.14285714285714285</v>
      </c>
      <c r="L36" s="48">
        <f>AVERAGE('23.09 Namugongo-Sonde'!L36,'24.09 Namugongo-Sonde'!L36,'25.09 Namugongo-Sonde'!L36,'29.09 Namugongo-Sonde'!L36,'26.09.19 Namugongo-Sonde-24h'!L36,'28.09 Namugongo-Sonde-24h'!L36,'27.09.19 Namugongo-Sonde'!L36)</f>
        <v>0.8571428571428571</v>
      </c>
      <c r="M36" s="48">
        <f>AVERAGE('23.09 Namugongo-Sonde'!M36,'24.09 Namugongo-Sonde'!M36,'25.09 Namugongo-Sonde'!M36,'29.09 Namugongo-Sonde'!M36,'26.09.19 Namugongo-Sonde-24h'!M36,'28.09 Namugongo-Sonde-24h'!M36,'27.09.19 Namugongo-Sonde'!M36)</f>
        <v>28.857142857142858</v>
      </c>
      <c r="N36" s="48">
        <f>AVERAGE('23.09 Namugongo-Sonde'!N36,'24.09 Namugongo-Sonde'!N36,'25.09 Namugongo-Sonde'!N36,'29.09 Namugongo-Sonde'!N36,'26.09.19 Namugongo-Sonde-24h'!N36,'28.09 Namugongo-Sonde-24h'!N36,'27.09.19 Namugongo-Sonde'!N36)</f>
        <v>0</v>
      </c>
      <c r="O36" s="15">
        <f t="shared" si="0"/>
        <v>76.571428571428584</v>
      </c>
      <c r="P36" s="15">
        <f t="shared" si="1"/>
        <v>105.42857142857144</v>
      </c>
      <c r="R36" s="37" t="s">
        <v>92</v>
      </c>
      <c r="S36" s="38">
        <f t="shared" ref="S36:AF36" si="28">MAX(S19:S21)</f>
        <v>156.28571428571428</v>
      </c>
      <c r="T36" s="38">
        <f t="shared" si="28"/>
        <v>108.28571428571428</v>
      </c>
      <c r="U36" s="38">
        <f t="shared" si="28"/>
        <v>28.714285714285712</v>
      </c>
      <c r="V36" s="38">
        <f t="shared" si="28"/>
        <v>47</v>
      </c>
      <c r="W36" s="38">
        <f t="shared" si="28"/>
        <v>4.1428571428571432</v>
      </c>
      <c r="X36" s="38">
        <f t="shared" si="28"/>
        <v>0.8571428571428571</v>
      </c>
      <c r="Y36" s="38">
        <f t="shared" si="28"/>
        <v>26</v>
      </c>
      <c r="Z36" s="38">
        <f t="shared" si="28"/>
        <v>10.142857142857142</v>
      </c>
      <c r="AA36" s="38">
        <f t="shared" si="28"/>
        <v>1.4285714285714284</v>
      </c>
      <c r="AB36" s="38">
        <f t="shared" si="28"/>
        <v>5.8571428571428568</v>
      </c>
      <c r="AC36" s="38">
        <f t="shared" si="28"/>
        <v>161.57142857142856</v>
      </c>
      <c r="AD36" s="38">
        <f t="shared" si="28"/>
        <v>0.14285714285714285</v>
      </c>
      <c r="AE36" s="39">
        <f t="shared" si="28"/>
        <v>374.28571428571428</v>
      </c>
      <c r="AF36" s="39">
        <f t="shared" si="28"/>
        <v>535.85714285714289</v>
      </c>
    </row>
    <row r="37" spans="2:32" ht="23.1" customHeight="1" x14ac:dyDescent="0.25">
      <c r="B37" s="22" t="s">
        <v>64</v>
      </c>
      <c r="C37" s="48">
        <f>AVERAGE('23.09 Namugongo-Sonde'!C37,'24.09 Namugongo-Sonde'!C37,'25.09 Namugongo-Sonde'!C37,'29.09 Namugongo-Sonde'!C37,'26.09.19 Namugongo-Sonde-24h'!C37,'28.09 Namugongo-Sonde-24h'!C37,'27.09.19 Namugongo-Sonde'!C37)</f>
        <v>21.571428571428573</v>
      </c>
      <c r="D37" s="48">
        <f>AVERAGE('23.09 Namugongo-Sonde'!D37,'24.09 Namugongo-Sonde'!D37,'25.09 Namugongo-Sonde'!D37,'29.09 Namugongo-Sonde'!D37,'26.09.19 Namugongo-Sonde-24h'!D37,'28.09 Namugongo-Sonde-24h'!D37,'27.09.19 Namugongo-Sonde'!D37)</f>
        <v>19.428571428571427</v>
      </c>
      <c r="E37" s="48">
        <f>AVERAGE('23.09 Namugongo-Sonde'!E37,'24.09 Namugongo-Sonde'!E37,'25.09 Namugongo-Sonde'!E37,'29.09 Namugongo-Sonde'!E37,'26.09.19 Namugongo-Sonde-24h'!E37,'28.09 Namugongo-Sonde-24h'!E37,'27.09.19 Namugongo-Sonde'!E37)</f>
        <v>5.5714285714285712</v>
      </c>
      <c r="F37" s="48">
        <f>AVERAGE('23.09 Namugongo-Sonde'!F37,'24.09 Namugongo-Sonde'!F37,'25.09 Namugongo-Sonde'!F37,'29.09 Namugongo-Sonde'!F37,'26.09.19 Namugongo-Sonde-24h'!F37,'28.09 Namugongo-Sonde-24h'!F37,'27.09.19 Namugongo-Sonde'!F37)</f>
        <v>11.571428571428571</v>
      </c>
      <c r="G37" s="48">
        <f>AVERAGE('23.09 Namugongo-Sonde'!G37,'24.09 Namugongo-Sonde'!G37,'25.09 Namugongo-Sonde'!G37,'29.09 Namugongo-Sonde'!G37,'26.09.19 Namugongo-Sonde-24h'!G37,'28.09 Namugongo-Sonde-24h'!G37,'27.09.19 Namugongo-Sonde'!G37)</f>
        <v>0.14285714285714285</v>
      </c>
      <c r="H37" s="48">
        <f>AVERAGE('23.09 Namugongo-Sonde'!H37,'24.09 Namugongo-Sonde'!H37,'25.09 Namugongo-Sonde'!H37,'29.09 Namugongo-Sonde'!H37,'26.09.19 Namugongo-Sonde-24h'!H37,'28.09 Namugongo-Sonde-24h'!H37,'27.09.19 Namugongo-Sonde'!H37)</f>
        <v>0</v>
      </c>
      <c r="I37" s="48">
        <f>AVERAGE('23.09 Namugongo-Sonde'!I37,'24.09 Namugongo-Sonde'!I37,'25.09 Namugongo-Sonde'!I37,'29.09 Namugongo-Sonde'!I37,'26.09.19 Namugongo-Sonde-24h'!I37,'28.09 Namugongo-Sonde-24h'!I37,'27.09.19 Namugongo-Sonde'!I37)</f>
        <v>7.4285714285714288</v>
      </c>
      <c r="J37" s="48">
        <f>AVERAGE('23.09 Namugongo-Sonde'!J37,'24.09 Namugongo-Sonde'!J37,'25.09 Namugongo-Sonde'!J37,'29.09 Namugongo-Sonde'!J37,'26.09.19 Namugongo-Sonde-24h'!J37,'28.09 Namugongo-Sonde-24h'!J37,'27.09.19 Namugongo-Sonde'!J37)</f>
        <v>4</v>
      </c>
      <c r="K37" s="48">
        <f>AVERAGE('23.09 Namugongo-Sonde'!K37,'24.09 Namugongo-Sonde'!K37,'25.09 Namugongo-Sonde'!K37,'29.09 Namugongo-Sonde'!K37,'26.09.19 Namugongo-Sonde-24h'!K37,'28.09 Namugongo-Sonde-24h'!K37,'27.09.19 Namugongo-Sonde'!K37)</f>
        <v>0.14285714285714285</v>
      </c>
      <c r="L37" s="48">
        <f>AVERAGE('23.09 Namugongo-Sonde'!L37,'24.09 Namugongo-Sonde'!L37,'25.09 Namugongo-Sonde'!L37,'29.09 Namugongo-Sonde'!L37,'26.09.19 Namugongo-Sonde-24h'!L37,'28.09 Namugongo-Sonde-24h'!L37,'27.09.19 Namugongo-Sonde'!L37)</f>
        <v>1</v>
      </c>
      <c r="M37" s="48">
        <f>AVERAGE('23.09 Namugongo-Sonde'!M37,'24.09 Namugongo-Sonde'!M37,'25.09 Namugongo-Sonde'!M37,'29.09 Namugongo-Sonde'!M37,'26.09.19 Namugongo-Sonde-24h'!M37,'28.09 Namugongo-Sonde-24h'!M37,'27.09.19 Namugongo-Sonde'!M37)</f>
        <v>28</v>
      </c>
      <c r="N37" s="48">
        <f>AVERAGE('23.09 Namugongo-Sonde'!N37,'24.09 Namugongo-Sonde'!N37,'25.09 Namugongo-Sonde'!N37,'29.09 Namugongo-Sonde'!N37,'26.09.19 Namugongo-Sonde-24h'!N37,'28.09 Namugongo-Sonde-24h'!N37,'27.09.19 Namugongo-Sonde'!N37)</f>
        <v>0.14285714285714285</v>
      </c>
      <c r="O37" s="15">
        <f t="shared" si="0"/>
        <v>70.999999999999986</v>
      </c>
      <c r="P37" s="15">
        <f t="shared" si="1"/>
        <v>98.999999999999986</v>
      </c>
      <c r="R37" s="36" t="s">
        <v>85</v>
      </c>
      <c r="S37" s="34">
        <f t="shared" ref="S37:AF37" si="29">SUM(S10:S12)</f>
        <v>294.28571428571428</v>
      </c>
      <c r="T37" s="16">
        <f t="shared" si="29"/>
        <v>235.71428571428572</v>
      </c>
      <c r="U37" s="16">
        <f t="shared" si="29"/>
        <v>92.285714285714278</v>
      </c>
      <c r="V37" s="16">
        <f t="shared" si="29"/>
        <v>133.42857142857142</v>
      </c>
      <c r="W37" s="16">
        <f t="shared" si="29"/>
        <v>7.9999999999999982</v>
      </c>
      <c r="X37" s="16">
        <f t="shared" si="29"/>
        <v>2.7142857142857144</v>
      </c>
      <c r="Y37" s="16">
        <f t="shared" si="29"/>
        <v>53.142857142857146</v>
      </c>
      <c r="Z37" s="16">
        <f t="shared" si="29"/>
        <v>26.142857142857139</v>
      </c>
      <c r="AA37" s="16">
        <f t="shared" si="29"/>
        <v>1.7142857142857142</v>
      </c>
      <c r="AB37" s="16">
        <f t="shared" si="29"/>
        <v>1.7142857142857142</v>
      </c>
      <c r="AC37" s="16">
        <f t="shared" si="29"/>
        <v>361.42857142857144</v>
      </c>
      <c r="AD37" s="16">
        <f t="shared" si="29"/>
        <v>0.5714285714285714</v>
      </c>
      <c r="AE37" s="31">
        <f t="shared" si="29"/>
        <v>849.71428571428578</v>
      </c>
      <c r="AF37" s="31">
        <f t="shared" si="29"/>
        <v>1211.1428571428573</v>
      </c>
    </row>
    <row r="38" spans="2:32" ht="23.1" customHeight="1" x14ac:dyDescent="0.25">
      <c r="B38" s="23" t="s">
        <v>65</v>
      </c>
      <c r="C38" s="48">
        <f>AVERAGE('23.09 Namugongo-Sonde'!C38,'24.09 Namugongo-Sonde'!C38,'25.09 Namugongo-Sonde'!C38,'29.09 Namugongo-Sonde'!C38,'26.09.19 Namugongo-Sonde-24h'!C38,'28.09 Namugongo-Sonde-24h'!C38,'27.09.19 Namugongo-Sonde'!C38)</f>
        <v>22.428571428571427</v>
      </c>
      <c r="D38" s="48">
        <f>AVERAGE('23.09 Namugongo-Sonde'!D38,'24.09 Namugongo-Sonde'!D38,'25.09 Namugongo-Sonde'!D38,'29.09 Namugongo-Sonde'!D38,'26.09.19 Namugongo-Sonde-24h'!D38,'28.09 Namugongo-Sonde-24h'!D38,'27.09.19 Namugongo-Sonde'!D38)</f>
        <v>34.857142857142854</v>
      </c>
      <c r="E38" s="48">
        <f>AVERAGE('23.09 Namugongo-Sonde'!E38,'24.09 Namugongo-Sonde'!E38,'25.09 Namugongo-Sonde'!E38,'29.09 Namugongo-Sonde'!E38,'26.09.19 Namugongo-Sonde-24h'!E38,'28.09 Namugongo-Sonde-24h'!E38,'27.09.19 Namugongo-Sonde'!E38)</f>
        <v>8</v>
      </c>
      <c r="F38" s="48">
        <f>AVERAGE('23.09 Namugongo-Sonde'!F38,'24.09 Namugongo-Sonde'!F38,'25.09 Namugongo-Sonde'!F38,'29.09 Namugongo-Sonde'!F38,'26.09.19 Namugongo-Sonde-24h'!F38,'28.09 Namugongo-Sonde-24h'!F38,'27.09.19 Namugongo-Sonde'!F38)</f>
        <v>10.285714285714286</v>
      </c>
      <c r="G38" s="48">
        <f>AVERAGE('23.09 Namugongo-Sonde'!G38,'24.09 Namugongo-Sonde'!G38,'25.09 Namugongo-Sonde'!G38,'29.09 Namugongo-Sonde'!G38,'26.09.19 Namugongo-Sonde-24h'!G38,'28.09 Namugongo-Sonde-24h'!G38,'27.09.19 Namugongo-Sonde'!G38)</f>
        <v>0.5714285714285714</v>
      </c>
      <c r="H38" s="48">
        <f>AVERAGE('23.09 Namugongo-Sonde'!H38,'24.09 Namugongo-Sonde'!H38,'25.09 Namugongo-Sonde'!H38,'29.09 Namugongo-Sonde'!H38,'26.09.19 Namugongo-Sonde-24h'!H38,'28.09 Namugongo-Sonde-24h'!H38,'27.09.19 Namugongo-Sonde'!H38)</f>
        <v>0</v>
      </c>
      <c r="I38" s="48">
        <f>AVERAGE('23.09 Namugongo-Sonde'!I38,'24.09 Namugongo-Sonde'!I38,'25.09 Namugongo-Sonde'!I38,'29.09 Namugongo-Sonde'!I38,'26.09.19 Namugongo-Sonde-24h'!I38,'28.09 Namugongo-Sonde-24h'!I38,'27.09.19 Namugongo-Sonde'!I38)</f>
        <v>7.5714285714285712</v>
      </c>
      <c r="J38" s="48">
        <f>AVERAGE('23.09 Namugongo-Sonde'!J38,'24.09 Namugongo-Sonde'!J38,'25.09 Namugongo-Sonde'!J38,'29.09 Namugongo-Sonde'!J38,'26.09.19 Namugongo-Sonde-24h'!J38,'28.09 Namugongo-Sonde-24h'!J38,'27.09.19 Namugongo-Sonde'!J38)</f>
        <v>5.2857142857142856</v>
      </c>
      <c r="K38" s="48">
        <f>AVERAGE('23.09 Namugongo-Sonde'!K38,'24.09 Namugongo-Sonde'!K38,'25.09 Namugongo-Sonde'!K38,'29.09 Namugongo-Sonde'!K38,'26.09.19 Namugongo-Sonde-24h'!K38,'28.09 Namugongo-Sonde-24h'!K38,'27.09.19 Namugongo-Sonde'!K38)</f>
        <v>0.14285714285714285</v>
      </c>
      <c r="L38" s="48">
        <f>AVERAGE('23.09 Namugongo-Sonde'!L38,'24.09 Namugongo-Sonde'!L38,'25.09 Namugongo-Sonde'!L38,'29.09 Namugongo-Sonde'!L38,'26.09.19 Namugongo-Sonde-24h'!L38,'28.09 Namugongo-Sonde-24h'!L38,'27.09.19 Namugongo-Sonde'!L38)</f>
        <v>1.7142857142857142</v>
      </c>
      <c r="M38" s="48">
        <f>AVERAGE('23.09 Namugongo-Sonde'!M38,'24.09 Namugongo-Sonde'!M38,'25.09 Namugongo-Sonde'!M38,'29.09 Namugongo-Sonde'!M38,'26.09.19 Namugongo-Sonde-24h'!M38,'28.09 Namugongo-Sonde-24h'!M38,'27.09.19 Namugongo-Sonde'!M38)</f>
        <v>29.714285714285715</v>
      </c>
      <c r="N38" s="48">
        <f>AVERAGE('23.09 Namugongo-Sonde'!N38,'24.09 Namugongo-Sonde'!N38,'25.09 Namugongo-Sonde'!N38,'29.09 Namugongo-Sonde'!N38,'26.09.19 Namugongo-Sonde-24h'!N38,'28.09 Namugongo-Sonde-24h'!N38,'27.09.19 Namugongo-Sonde'!N38)</f>
        <v>0</v>
      </c>
      <c r="O38" s="15">
        <f t="shared" si="0"/>
        <v>90.857142857142847</v>
      </c>
      <c r="P38" s="15">
        <f t="shared" si="1"/>
        <v>120.57142857142856</v>
      </c>
      <c r="R38" s="27" t="s">
        <v>86</v>
      </c>
      <c r="S38" s="16">
        <f t="shared" ref="S38:AF38" si="30">SUM(S13:S18)</f>
        <v>597.57142857142856</v>
      </c>
      <c r="T38" s="16">
        <f t="shared" si="30"/>
        <v>512.42857142857144</v>
      </c>
      <c r="U38" s="16">
        <f t="shared" si="30"/>
        <v>174.42857142857142</v>
      </c>
      <c r="V38" s="16">
        <f t="shared" si="30"/>
        <v>250.28571428571428</v>
      </c>
      <c r="W38" s="16">
        <f t="shared" si="30"/>
        <v>10.571428571428571</v>
      </c>
      <c r="X38" s="16">
        <f t="shared" si="30"/>
        <v>2.4285714285714279</v>
      </c>
      <c r="Y38" s="16">
        <f t="shared" si="30"/>
        <v>181.71428571428572</v>
      </c>
      <c r="Z38" s="16">
        <f t="shared" si="30"/>
        <v>83</v>
      </c>
      <c r="AA38" s="16">
        <f t="shared" si="30"/>
        <v>2.5714285714285712</v>
      </c>
      <c r="AB38" s="16">
        <f t="shared" si="30"/>
        <v>18.714285714285715</v>
      </c>
      <c r="AC38" s="16">
        <f t="shared" si="30"/>
        <v>719.00000000000011</v>
      </c>
      <c r="AD38" s="16">
        <f t="shared" si="30"/>
        <v>0.8571428571428571</v>
      </c>
      <c r="AE38" s="31">
        <f t="shared" si="30"/>
        <v>1834.5714285714284</v>
      </c>
      <c r="AF38" s="31">
        <f t="shared" si="30"/>
        <v>2553.5714285714284</v>
      </c>
    </row>
    <row r="39" spans="2:32" ht="23.1" customHeight="1" x14ac:dyDescent="0.25">
      <c r="B39" s="23" t="s">
        <v>66</v>
      </c>
      <c r="C39" s="48">
        <f>AVERAGE('23.09 Namugongo-Sonde'!C39,'24.09 Namugongo-Sonde'!C39,'25.09 Namugongo-Sonde'!C39,'29.09 Namugongo-Sonde'!C39,'26.09.19 Namugongo-Sonde-24h'!C39,'28.09 Namugongo-Sonde-24h'!C39,'27.09.19 Namugongo-Sonde'!C39)</f>
        <v>27.285714285714285</v>
      </c>
      <c r="D39" s="48">
        <f>AVERAGE('23.09 Namugongo-Sonde'!D39,'24.09 Namugongo-Sonde'!D39,'25.09 Namugongo-Sonde'!D39,'29.09 Namugongo-Sonde'!D39,'26.09.19 Namugongo-Sonde-24h'!D39,'28.09 Namugongo-Sonde-24h'!D39,'27.09.19 Namugongo-Sonde'!D39)</f>
        <v>23</v>
      </c>
      <c r="E39" s="48">
        <f>AVERAGE('23.09 Namugongo-Sonde'!E39,'24.09 Namugongo-Sonde'!E39,'25.09 Namugongo-Sonde'!E39,'29.09 Namugongo-Sonde'!E39,'26.09.19 Namugongo-Sonde-24h'!E39,'28.09 Namugongo-Sonde-24h'!E39,'27.09.19 Namugongo-Sonde'!E39)</f>
        <v>7.5714285714285712</v>
      </c>
      <c r="F39" s="48">
        <f>AVERAGE('23.09 Namugongo-Sonde'!F39,'24.09 Namugongo-Sonde'!F39,'25.09 Namugongo-Sonde'!F39,'29.09 Namugongo-Sonde'!F39,'26.09.19 Namugongo-Sonde-24h'!F39,'28.09 Namugongo-Sonde-24h'!F39,'27.09.19 Namugongo-Sonde'!F39)</f>
        <v>11.714285714285714</v>
      </c>
      <c r="G39" s="48">
        <f>AVERAGE('23.09 Namugongo-Sonde'!G39,'24.09 Namugongo-Sonde'!G39,'25.09 Namugongo-Sonde'!G39,'29.09 Namugongo-Sonde'!G39,'26.09.19 Namugongo-Sonde-24h'!G39,'28.09 Namugongo-Sonde-24h'!G39,'27.09.19 Namugongo-Sonde'!G39)</f>
        <v>0</v>
      </c>
      <c r="H39" s="48">
        <f>AVERAGE('23.09 Namugongo-Sonde'!H39,'24.09 Namugongo-Sonde'!H39,'25.09 Namugongo-Sonde'!H39,'29.09 Namugongo-Sonde'!H39,'26.09.19 Namugongo-Sonde-24h'!H39,'28.09 Namugongo-Sonde-24h'!H39,'27.09.19 Namugongo-Sonde'!H39)</f>
        <v>0</v>
      </c>
      <c r="I39" s="48">
        <f>AVERAGE('23.09 Namugongo-Sonde'!I39,'24.09 Namugongo-Sonde'!I39,'25.09 Namugongo-Sonde'!I39,'29.09 Namugongo-Sonde'!I39,'26.09.19 Namugongo-Sonde-24h'!I39,'28.09 Namugongo-Sonde-24h'!I39,'27.09.19 Namugongo-Sonde'!I39)</f>
        <v>7.4285714285714288</v>
      </c>
      <c r="J39" s="48">
        <f>AVERAGE('23.09 Namugongo-Sonde'!J39,'24.09 Namugongo-Sonde'!J39,'25.09 Namugongo-Sonde'!J39,'29.09 Namugongo-Sonde'!J39,'26.09.19 Namugongo-Sonde-24h'!J39,'28.09 Namugongo-Sonde-24h'!J39,'27.09.19 Namugongo-Sonde'!J39)</f>
        <v>2.1428571428571428</v>
      </c>
      <c r="K39" s="48">
        <f>AVERAGE('23.09 Namugongo-Sonde'!K39,'24.09 Namugongo-Sonde'!K39,'25.09 Namugongo-Sonde'!K39,'29.09 Namugongo-Sonde'!K39,'26.09.19 Namugongo-Sonde-24h'!K39,'28.09 Namugongo-Sonde-24h'!K39,'27.09.19 Namugongo-Sonde'!K39)</f>
        <v>0.2857142857142857</v>
      </c>
      <c r="L39" s="48">
        <f>AVERAGE('23.09 Namugongo-Sonde'!L39,'24.09 Namugongo-Sonde'!L39,'25.09 Namugongo-Sonde'!L39,'29.09 Namugongo-Sonde'!L39,'26.09.19 Namugongo-Sonde-24h'!L39,'28.09 Namugongo-Sonde-24h'!L39,'27.09.19 Namugongo-Sonde'!L39)</f>
        <v>1.1428571428571428</v>
      </c>
      <c r="M39" s="48">
        <f>AVERAGE('23.09 Namugongo-Sonde'!M39,'24.09 Namugongo-Sonde'!M39,'25.09 Namugongo-Sonde'!M39,'29.09 Namugongo-Sonde'!M39,'26.09.19 Namugongo-Sonde-24h'!M39,'28.09 Namugongo-Sonde-24h'!M39,'27.09.19 Namugongo-Sonde'!M39)</f>
        <v>25.285714285714285</v>
      </c>
      <c r="N39" s="48">
        <f>AVERAGE('23.09 Namugongo-Sonde'!N39,'24.09 Namugongo-Sonde'!N39,'25.09 Namugongo-Sonde'!N39,'29.09 Namugongo-Sonde'!N39,'26.09.19 Namugongo-Sonde-24h'!N39,'28.09 Namugongo-Sonde-24h'!N39,'27.09.19 Namugongo-Sonde'!N39)</f>
        <v>0</v>
      </c>
      <c r="O39" s="15">
        <f t="shared" si="0"/>
        <v>80.571428571428569</v>
      </c>
      <c r="P39" s="15">
        <f t="shared" si="1"/>
        <v>105.85714285714286</v>
      </c>
      <c r="R39" s="28" t="s">
        <v>87</v>
      </c>
      <c r="S39" s="16">
        <f t="shared" ref="S39:AF39" si="31">SUM(S19:S21)</f>
        <v>432.42857142857139</v>
      </c>
      <c r="T39" s="16">
        <f t="shared" si="31"/>
        <v>294.42857142857144</v>
      </c>
      <c r="U39" s="16">
        <f t="shared" si="31"/>
        <v>84.714285714285708</v>
      </c>
      <c r="V39" s="16">
        <f t="shared" si="31"/>
        <v>128.57142857142856</v>
      </c>
      <c r="W39" s="16">
        <f t="shared" si="31"/>
        <v>7.1428571428571432</v>
      </c>
      <c r="X39" s="16">
        <f t="shared" si="31"/>
        <v>1.8571428571428572</v>
      </c>
      <c r="Y39" s="16">
        <f t="shared" si="31"/>
        <v>70.857142857142861</v>
      </c>
      <c r="Z39" s="16">
        <f t="shared" si="31"/>
        <v>26.857142857142858</v>
      </c>
      <c r="AA39" s="16">
        <f t="shared" si="31"/>
        <v>2.2857142857142851</v>
      </c>
      <c r="AB39" s="16">
        <f t="shared" si="31"/>
        <v>11.714285714285714</v>
      </c>
      <c r="AC39" s="16">
        <f t="shared" si="31"/>
        <v>411.28571428571422</v>
      </c>
      <c r="AD39" s="16">
        <f t="shared" si="31"/>
        <v>0.14285714285714285</v>
      </c>
      <c r="AE39" s="31">
        <f t="shared" si="31"/>
        <v>1061</v>
      </c>
      <c r="AF39" s="31">
        <f t="shared" si="31"/>
        <v>1472.2857142857142</v>
      </c>
    </row>
    <row r="40" spans="2:32" ht="23.1" customHeight="1" x14ac:dyDescent="0.25">
      <c r="B40" s="23" t="s">
        <v>67</v>
      </c>
      <c r="C40" s="48">
        <f>AVERAGE('23.09 Namugongo-Sonde'!C40,'24.09 Namugongo-Sonde'!C40,'25.09 Namugongo-Sonde'!C40,'29.09 Namugongo-Sonde'!C40,'26.09.19 Namugongo-Sonde-24h'!C40,'28.09 Namugongo-Sonde-24h'!C40,'27.09.19 Namugongo-Sonde'!C40)</f>
        <v>23.571428571428573</v>
      </c>
      <c r="D40" s="48">
        <f>AVERAGE('23.09 Namugongo-Sonde'!D40,'24.09 Namugongo-Sonde'!D40,'25.09 Namugongo-Sonde'!D40,'29.09 Namugongo-Sonde'!D40,'26.09.19 Namugongo-Sonde-24h'!D40,'28.09 Namugongo-Sonde-24h'!D40,'27.09.19 Namugongo-Sonde'!D40)</f>
        <v>20.142857142857142</v>
      </c>
      <c r="E40" s="48">
        <f>AVERAGE('23.09 Namugongo-Sonde'!E40,'24.09 Namugongo-Sonde'!E40,'25.09 Namugongo-Sonde'!E40,'29.09 Namugongo-Sonde'!E40,'26.09.19 Namugongo-Sonde-24h'!E40,'28.09 Namugongo-Sonde-24h'!E40,'27.09.19 Namugongo-Sonde'!E40)</f>
        <v>9.7142857142857135</v>
      </c>
      <c r="F40" s="48">
        <f>AVERAGE('23.09 Namugongo-Sonde'!F40,'24.09 Namugongo-Sonde'!F40,'25.09 Namugongo-Sonde'!F40,'29.09 Namugongo-Sonde'!F40,'26.09.19 Namugongo-Sonde-24h'!F40,'28.09 Namugongo-Sonde-24h'!F40,'27.09.19 Namugongo-Sonde'!F40)</f>
        <v>11.285714285714286</v>
      </c>
      <c r="G40" s="48">
        <f>AVERAGE('23.09 Namugongo-Sonde'!G40,'24.09 Namugongo-Sonde'!G40,'25.09 Namugongo-Sonde'!G40,'29.09 Namugongo-Sonde'!G40,'26.09.19 Namugongo-Sonde-24h'!G40,'28.09 Namugongo-Sonde-24h'!G40,'27.09.19 Namugongo-Sonde'!G40)</f>
        <v>0.14285714285714285</v>
      </c>
      <c r="H40" s="48">
        <f>AVERAGE('23.09 Namugongo-Sonde'!H40,'24.09 Namugongo-Sonde'!H40,'25.09 Namugongo-Sonde'!H40,'29.09 Namugongo-Sonde'!H40,'26.09.19 Namugongo-Sonde-24h'!H40,'28.09 Namugongo-Sonde-24h'!H40,'27.09.19 Namugongo-Sonde'!H40)</f>
        <v>0</v>
      </c>
      <c r="I40" s="48">
        <f>AVERAGE('23.09 Namugongo-Sonde'!I40,'24.09 Namugongo-Sonde'!I40,'25.09 Namugongo-Sonde'!I40,'29.09 Namugongo-Sonde'!I40,'26.09.19 Namugongo-Sonde-24h'!I40,'28.09 Namugongo-Sonde-24h'!I40,'27.09.19 Namugongo-Sonde'!I40)</f>
        <v>9.5714285714285712</v>
      </c>
      <c r="J40" s="48">
        <f>AVERAGE('23.09 Namugongo-Sonde'!J40,'24.09 Namugongo-Sonde'!J40,'25.09 Namugongo-Sonde'!J40,'29.09 Namugongo-Sonde'!J40,'26.09.19 Namugongo-Sonde-24h'!J40,'28.09 Namugongo-Sonde-24h'!J40,'27.09.19 Namugongo-Sonde'!J40)</f>
        <v>2.5714285714285716</v>
      </c>
      <c r="K40" s="48">
        <f>AVERAGE('23.09 Namugongo-Sonde'!K40,'24.09 Namugongo-Sonde'!K40,'25.09 Namugongo-Sonde'!K40,'29.09 Namugongo-Sonde'!K40,'26.09.19 Namugongo-Sonde-24h'!K40,'28.09 Namugongo-Sonde-24h'!K40,'27.09.19 Namugongo-Sonde'!K40)</f>
        <v>0.14285714285714285</v>
      </c>
      <c r="L40" s="48">
        <f>AVERAGE('23.09 Namugongo-Sonde'!L40,'24.09 Namugongo-Sonde'!L40,'25.09 Namugongo-Sonde'!L40,'29.09 Namugongo-Sonde'!L40,'26.09.19 Namugongo-Sonde-24h'!L40,'28.09 Namugongo-Sonde-24h'!L40,'27.09.19 Namugongo-Sonde'!L40)</f>
        <v>0.7142857142857143</v>
      </c>
      <c r="M40" s="48">
        <f>AVERAGE('23.09 Namugongo-Sonde'!M40,'24.09 Namugongo-Sonde'!M40,'25.09 Namugongo-Sonde'!M40,'29.09 Namugongo-Sonde'!M40,'26.09.19 Namugongo-Sonde-24h'!M40,'28.09 Namugongo-Sonde-24h'!M40,'27.09.19 Namugongo-Sonde'!M40)</f>
        <v>27.285714285714285</v>
      </c>
      <c r="N40" s="48">
        <f>AVERAGE('23.09 Namugongo-Sonde'!N40,'24.09 Namugongo-Sonde'!N40,'25.09 Namugongo-Sonde'!N40,'29.09 Namugongo-Sonde'!N40,'26.09.19 Namugongo-Sonde-24h'!N40,'28.09 Namugongo-Sonde-24h'!N40,'27.09.19 Namugongo-Sonde'!N40)</f>
        <v>0</v>
      </c>
      <c r="O40" s="15">
        <f t="shared" si="0"/>
        <v>77.857142857142847</v>
      </c>
      <c r="P40" s="15">
        <f t="shared" si="1"/>
        <v>105.14285714285714</v>
      </c>
      <c r="R40" s="5" t="s">
        <v>17</v>
      </c>
      <c r="S40" s="16">
        <f t="shared" ref="S40:AF40" si="32">SUM(S10:S21)</f>
        <v>1324.2857142857142</v>
      </c>
      <c r="T40" s="16">
        <f t="shared" si="32"/>
        <v>1042.5714285714284</v>
      </c>
      <c r="U40" s="16">
        <f t="shared" si="32"/>
        <v>351.42857142857144</v>
      </c>
      <c r="V40" s="16">
        <f t="shared" si="32"/>
        <v>512.28571428571422</v>
      </c>
      <c r="W40" s="16">
        <f t="shared" si="32"/>
        <v>25.714285714285712</v>
      </c>
      <c r="X40" s="16">
        <f t="shared" si="32"/>
        <v>7</v>
      </c>
      <c r="Y40" s="16">
        <f t="shared" si="32"/>
        <v>305.71428571428572</v>
      </c>
      <c r="Z40" s="16">
        <f t="shared" si="32"/>
        <v>136</v>
      </c>
      <c r="AA40" s="16">
        <f t="shared" si="32"/>
        <v>6.5714285714285712</v>
      </c>
      <c r="AB40" s="16">
        <f t="shared" si="32"/>
        <v>32.142857142857139</v>
      </c>
      <c r="AC40" s="16">
        <f t="shared" si="32"/>
        <v>1491.7142857142853</v>
      </c>
      <c r="AD40" s="16">
        <f t="shared" si="32"/>
        <v>1.5714285714285712</v>
      </c>
      <c r="AE40" s="31">
        <f t="shared" si="32"/>
        <v>3745.2857142857142</v>
      </c>
      <c r="AF40" s="31">
        <f t="shared" si="32"/>
        <v>5237.0000000000009</v>
      </c>
    </row>
    <row r="41" spans="2:32" ht="23.1" customHeight="1" x14ac:dyDescent="0.25">
      <c r="B41" s="22" t="s">
        <v>68</v>
      </c>
      <c r="C41" s="48">
        <f>AVERAGE('23.09 Namugongo-Sonde'!C41,'24.09 Namugongo-Sonde'!C41,'25.09 Namugongo-Sonde'!C41,'29.09 Namugongo-Sonde'!C41,'26.09.19 Namugongo-Sonde-24h'!C41,'28.09 Namugongo-Sonde-24h'!C41,'27.09.19 Namugongo-Sonde'!C41)</f>
        <v>25.714285714285715</v>
      </c>
      <c r="D41" s="48">
        <f>AVERAGE('23.09 Namugongo-Sonde'!D41,'24.09 Namugongo-Sonde'!D41,'25.09 Namugongo-Sonde'!D41,'29.09 Namugongo-Sonde'!D41,'26.09.19 Namugongo-Sonde-24h'!D41,'28.09 Namugongo-Sonde-24h'!D41,'27.09.19 Namugongo-Sonde'!D41)</f>
        <v>19.714285714285715</v>
      </c>
      <c r="E41" s="48">
        <f>AVERAGE('23.09 Namugongo-Sonde'!E41,'24.09 Namugongo-Sonde'!E41,'25.09 Namugongo-Sonde'!E41,'29.09 Namugongo-Sonde'!E41,'26.09.19 Namugongo-Sonde-24h'!E41,'28.09 Namugongo-Sonde-24h'!E41,'27.09.19 Namugongo-Sonde'!E41)</f>
        <v>5.7142857142857144</v>
      </c>
      <c r="F41" s="48">
        <f>AVERAGE('23.09 Namugongo-Sonde'!F41,'24.09 Namugongo-Sonde'!F41,'25.09 Namugongo-Sonde'!F41,'29.09 Namugongo-Sonde'!F41,'26.09.19 Namugongo-Sonde-24h'!F41,'28.09 Namugongo-Sonde-24h'!F41,'27.09.19 Namugongo-Sonde'!F41)</f>
        <v>7.7142857142857144</v>
      </c>
      <c r="G41" s="48">
        <f>AVERAGE('23.09 Namugongo-Sonde'!G41,'24.09 Namugongo-Sonde'!G41,'25.09 Namugongo-Sonde'!G41,'29.09 Namugongo-Sonde'!G41,'26.09.19 Namugongo-Sonde-24h'!G41,'28.09 Namugongo-Sonde-24h'!G41,'27.09.19 Namugongo-Sonde'!G41)</f>
        <v>0.2857142857142857</v>
      </c>
      <c r="H41" s="48">
        <f>AVERAGE('23.09 Namugongo-Sonde'!H41,'24.09 Namugongo-Sonde'!H41,'25.09 Namugongo-Sonde'!H41,'29.09 Namugongo-Sonde'!H41,'26.09.19 Namugongo-Sonde-24h'!H41,'28.09 Namugongo-Sonde-24h'!H41,'27.09.19 Namugongo-Sonde'!H41)</f>
        <v>0.14285714285714285</v>
      </c>
      <c r="I41" s="48">
        <f>AVERAGE('23.09 Namugongo-Sonde'!I41,'24.09 Namugongo-Sonde'!I41,'25.09 Namugongo-Sonde'!I41,'29.09 Namugongo-Sonde'!I41,'26.09.19 Namugongo-Sonde-24h'!I41,'28.09 Namugongo-Sonde-24h'!I41,'27.09.19 Namugongo-Sonde'!I41)</f>
        <v>7.1428571428571432</v>
      </c>
      <c r="J41" s="48">
        <f>AVERAGE('23.09 Namugongo-Sonde'!J41,'24.09 Namugongo-Sonde'!J41,'25.09 Namugongo-Sonde'!J41,'29.09 Namugongo-Sonde'!J41,'26.09.19 Namugongo-Sonde-24h'!J41,'28.09 Namugongo-Sonde-24h'!J41,'27.09.19 Namugongo-Sonde'!J41)</f>
        <v>3.4285714285714284</v>
      </c>
      <c r="K41" s="48">
        <f>AVERAGE('23.09 Namugongo-Sonde'!K41,'24.09 Namugongo-Sonde'!K41,'25.09 Namugongo-Sonde'!K41,'29.09 Namugongo-Sonde'!K41,'26.09.19 Namugongo-Sonde-24h'!K41,'28.09 Namugongo-Sonde-24h'!K41,'27.09.19 Namugongo-Sonde'!K41)</f>
        <v>0</v>
      </c>
      <c r="L41" s="48">
        <f>AVERAGE('23.09 Namugongo-Sonde'!L41,'24.09 Namugongo-Sonde'!L41,'25.09 Namugongo-Sonde'!L41,'29.09 Namugongo-Sonde'!L41,'26.09.19 Namugongo-Sonde-24h'!L41,'28.09 Namugongo-Sonde-24h'!L41,'27.09.19 Namugongo-Sonde'!L41)</f>
        <v>0.42857142857142855</v>
      </c>
      <c r="M41" s="48">
        <f>AVERAGE('23.09 Namugongo-Sonde'!M41,'24.09 Namugongo-Sonde'!M41,'25.09 Namugongo-Sonde'!M41,'29.09 Namugongo-Sonde'!M41,'26.09.19 Namugongo-Sonde-24h'!M41,'28.09 Namugongo-Sonde-24h'!M41,'27.09.19 Namugongo-Sonde'!M41)</f>
        <v>24.714285714285715</v>
      </c>
      <c r="N41" s="48">
        <f>AVERAGE('23.09 Namugongo-Sonde'!N41,'24.09 Namugongo-Sonde'!N41,'25.09 Namugongo-Sonde'!N41,'29.09 Namugongo-Sonde'!N41,'26.09.19 Namugongo-Sonde-24h'!N41,'28.09 Namugongo-Sonde-24h'!N41,'27.09.19 Namugongo-Sonde'!N41)</f>
        <v>0</v>
      </c>
      <c r="O41" s="15">
        <f t="shared" si="0"/>
        <v>70.285714285714292</v>
      </c>
      <c r="P41" s="15">
        <f t="shared" si="1"/>
        <v>95</v>
      </c>
      <c r="R41" s="5" t="s">
        <v>195</v>
      </c>
      <c r="S41" s="57">
        <f>SUM(S10:S33)</f>
        <v>1964.2857142857142</v>
      </c>
      <c r="T41" s="57">
        <f t="shared" ref="T41:AD41" si="33">SUM(T10:T33)</f>
        <v>1570.5714285714284</v>
      </c>
      <c r="U41" s="57">
        <f t="shared" si="33"/>
        <v>471.92857142857144</v>
      </c>
      <c r="V41" s="57">
        <f t="shared" si="33"/>
        <v>754.28571428571422</v>
      </c>
      <c r="W41" s="57">
        <f t="shared" si="33"/>
        <v>43.214285714285708</v>
      </c>
      <c r="X41" s="57">
        <f t="shared" si="33"/>
        <v>11.5</v>
      </c>
      <c r="Y41" s="57">
        <f t="shared" si="33"/>
        <v>378.71428571428572</v>
      </c>
      <c r="Z41" s="57">
        <f t="shared" si="33"/>
        <v>175</v>
      </c>
      <c r="AA41" s="57">
        <f t="shared" si="33"/>
        <v>15.071428571428571</v>
      </c>
      <c r="AB41" s="57">
        <f t="shared" si="33"/>
        <v>40.142857142857139</v>
      </c>
      <c r="AC41" s="57">
        <f t="shared" si="33"/>
        <v>2255.2142857142853</v>
      </c>
      <c r="AD41" s="57">
        <f t="shared" si="33"/>
        <v>15.571428571428571</v>
      </c>
      <c r="AE41" s="58">
        <f>SUM(AE10:AE33)</f>
        <v>5440.2857142857138</v>
      </c>
      <c r="AF41" s="58">
        <f>SUM(AF10:AF33)</f>
        <v>7695.5000000000009</v>
      </c>
    </row>
    <row r="42" spans="2:32" ht="23.1" customHeight="1" x14ac:dyDescent="0.25">
      <c r="B42" s="23" t="s">
        <v>69</v>
      </c>
      <c r="C42" s="48">
        <f>AVERAGE('23.09 Namugongo-Sonde'!C42,'24.09 Namugongo-Sonde'!C42,'25.09 Namugongo-Sonde'!C42,'29.09 Namugongo-Sonde'!C42,'26.09.19 Namugongo-Sonde-24h'!C42,'28.09 Namugongo-Sonde-24h'!C42,'27.09.19 Namugongo-Sonde'!C42)</f>
        <v>22.714285714285715</v>
      </c>
      <c r="D42" s="48">
        <f>AVERAGE('23.09 Namugongo-Sonde'!D42,'24.09 Namugongo-Sonde'!D42,'25.09 Namugongo-Sonde'!D42,'29.09 Namugongo-Sonde'!D42,'26.09.19 Namugongo-Sonde-24h'!D42,'28.09 Namugongo-Sonde-24h'!D42,'27.09.19 Namugongo-Sonde'!D42)</f>
        <v>24.285714285714285</v>
      </c>
      <c r="E42" s="48">
        <f>AVERAGE('23.09 Namugongo-Sonde'!E42,'24.09 Namugongo-Sonde'!E42,'25.09 Namugongo-Sonde'!E42,'29.09 Namugongo-Sonde'!E42,'26.09.19 Namugongo-Sonde-24h'!E42,'28.09 Namugongo-Sonde-24h'!E42,'27.09.19 Namugongo-Sonde'!E42)</f>
        <v>9.1428571428571423</v>
      </c>
      <c r="F42" s="48">
        <f>AVERAGE('23.09 Namugongo-Sonde'!F42,'24.09 Namugongo-Sonde'!F42,'25.09 Namugongo-Sonde'!F42,'29.09 Namugongo-Sonde'!F42,'26.09.19 Namugongo-Sonde-24h'!F42,'28.09 Namugongo-Sonde-24h'!F42,'27.09.19 Namugongo-Sonde'!F42)</f>
        <v>10.571428571428571</v>
      </c>
      <c r="G42" s="48">
        <f>AVERAGE('23.09 Namugongo-Sonde'!G42,'24.09 Namugongo-Sonde'!G42,'25.09 Namugongo-Sonde'!G42,'29.09 Namugongo-Sonde'!G42,'26.09.19 Namugongo-Sonde-24h'!G42,'28.09 Namugongo-Sonde-24h'!G42,'27.09.19 Namugongo-Sonde'!G42)</f>
        <v>0.14285714285714285</v>
      </c>
      <c r="H42" s="48">
        <f>AVERAGE('23.09 Namugongo-Sonde'!H42,'24.09 Namugongo-Sonde'!H42,'25.09 Namugongo-Sonde'!H42,'29.09 Namugongo-Sonde'!H42,'26.09.19 Namugongo-Sonde-24h'!H42,'28.09 Namugongo-Sonde-24h'!H42,'27.09.19 Namugongo-Sonde'!H42)</f>
        <v>0.14285714285714285</v>
      </c>
      <c r="I42" s="48">
        <f>AVERAGE('23.09 Namugongo-Sonde'!I42,'24.09 Namugongo-Sonde'!I42,'25.09 Namugongo-Sonde'!I42,'29.09 Namugongo-Sonde'!I42,'26.09.19 Namugongo-Sonde-24h'!I42,'28.09 Namugongo-Sonde-24h'!I42,'27.09.19 Namugongo-Sonde'!I42)</f>
        <v>5.7142857142857144</v>
      </c>
      <c r="J42" s="48">
        <f>AVERAGE('23.09 Namugongo-Sonde'!J42,'24.09 Namugongo-Sonde'!J42,'25.09 Namugongo-Sonde'!J42,'29.09 Namugongo-Sonde'!J42,'26.09.19 Namugongo-Sonde-24h'!J42,'28.09 Namugongo-Sonde-24h'!J42,'27.09.19 Namugongo-Sonde'!J42)</f>
        <v>4.1428571428571432</v>
      </c>
      <c r="K42" s="48">
        <f>AVERAGE('23.09 Namugongo-Sonde'!K42,'24.09 Namugongo-Sonde'!K42,'25.09 Namugongo-Sonde'!K42,'29.09 Namugongo-Sonde'!K42,'26.09.19 Namugongo-Sonde-24h'!K42,'28.09 Namugongo-Sonde-24h'!K42,'27.09.19 Namugongo-Sonde'!K42)</f>
        <v>0</v>
      </c>
      <c r="L42" s="48">
        <f>AVERAGE('23.09 Namugongo-Sonde'!L42,'24.09 Namugongo-Sonde'!L42,'25.09 Namugongo-Sonde'!L42,'29.09 Namugongo-Sonde'!L42,'26.09.19 Namugongo-Sonde-24h'!L42,'28.09 Namugongo-Sonde-24h'!L42,'27.09.19 Namugongo-Sonde'!L42)</f>
        <v>1.4285714285714286</v>
      </c>
      <c r="M42" s="48">
        <f>AVERAGE('23.09 Namugongo-Sonde'!M42,'24.09 Namugongo-Sonde'!M42,'25.09 Namugongo-Sonde'!M42,'29.09 Namugongo-Sonde'!M42,'26.09.19 Namugongo-Sonde-24h'!M42,'28.09 Namugongo-Sonde-24h'!M42,'27.09.19 Namugongo-Sonde'!M42)</f>
        <v>27.714285714285715</v>
      </c>
      <c r="N42" s="48">
        <f>AVERAGE('23.09 Namugongo-Sonde'!N42,'24.09 Namugongo-Sonde'!N42,'25.09 Namugongo-Sonde'!N42,'29.09 Namugongo-Sonde'!N42,'26.09.19 Namugongo-Sonde-24h'!N42,'28.09 Namugongo-Sonde-24h'!N42,'27.09.19 Namugongo-Sonde'!N42)</f>
        <v>0.2857142857142857</v>
      </c>
      <c r="O42" s="15">
        <f t="shared" si="0"/>
        <v>78.571428571428555</v>
      </c>
      <c r="P42" s="15">
        <f t="shared" si="1"/>
        <v>106.28571428571426</v>
      </c>
      <c r="R42" s="5" t="s">
        <v>160</v>
      </c>
      <c r="S42" s="47">
        <f>S41/S40</f>
        <v>1.4832793959007551</v>
      </c>
      <c r="T42" s="47">
        <f t="shared" ref="T42:AF42" si="34">T41/T40</f>
        <v>1.5064401205809812</v>
      </c>
      <c r="U42" s="47">
        <f t="shared" si="34"/>
        <v>1.3428861788617885</v>
      </c>
      <c r="V42" s="47">
        <f t="shared" si="34"/>
        <v>1.47239263803681</v>
      </c>
      <c r="W42" s="47">
        <f t="shared" si="34"/>
        <v>1.6805555555555556</v>
      </c>
      <c r="X42" s="47">
        <f t="shared" si="34"/>
        <v>1.6428571428571428</v>
      </c>
      <c r="Y42" s="47">
        <f t="shared" si="34"/>
        <v>1.2387850467289721</v>
      </c>
      <c r="Z42" s="47">
        <f t="shared" si="34"/>
        <v>1.286764705882353</v>
      </c>
      <c r="AA42" s="47">
        <f t="shared" si="34"/>
        <v>2.2934782608695654</v>
      </c>
      <c r="AB42" s="47">
        <f t="shared" si="34"/>
        <v>1.2488888888888889</v>
      </c>
      <c r="AC42" s="47">
        <f t="shared" si="34"/>
        <v>1.5118272361616549</v>
      </c>
      <c r="AD42" s="47">
        <f>AD41/AD40</f>
        <v>9.9090909090909101</v>
      </c>
      <c r="AE42" s="56">
        <f t="shared" si="34"/>
        <v>1.4525689438150817</v>
      </c>
      <c r="AF42" s="56">
        <f t="shared" si="34"/>
        <v>1.4694481573419895</v>
      </c>
    </row>
    <row r="43" spans="2:32" ht="23.1" customHeight="1" x14ac:dyDescent="0.25">
      <c r="B43" s="22" t="s">
        <v>70</v>
      </c>
      <c r="C43" s="48">
        <f>AVERAGE('23.09 Namugongo-Sonde'!C43,'24.09 Namugongo-Sonde'!C43,'25.09 Namugongo-Sonde'!C43,'29.09 Namugongo-Sonde'!C43,'26.09.19 Namugongo-Sonde-24h'!C43,'28.09 Namugongo-Sonde-24h'!C43,'27.09.19 Namugongo-Sonde'!C43)</f>
        <v>25.714285714285715</v>
      </c>
      <c r="D43" s="48">
        <f>AVERAGE('23.09 Namugongo-Sonde'!D43,'24.09 Namugongo-Sonde'!D43,'25.09 Namugongo-Sonde'!D43,'29.09 Namugongo-Sonde'!D43,'26.09.19 Namugongo-Sonde-24h'!D43,'28.09 Namugongo-Sonde-24h'!D43,'27.09.19 Namugongo-Sonde'!D43)</f>
        <v>19.857142857142858</v>
      </c>
      <c r="E43" s="48">
        <f>AVERAGE('23.09 Namugongo-Sonde'!E43,'24.09 Namugongo-Sonde'!E43,'25.09 Namugongo-Sonde'!E43,'29.09 Namugongo-Sonde'!E43,'26.09.19 Namugongo-Sonde-24h'!E43,'28.09 Namugongo-Sonde-24h'!E43,'27.09.19 Namugongo-Sonde'!E43)</f>
        <v>9.4285714285714288</v>
      </c>
      <c r="F43" s="48">
        <f>AVERAGE('23.09 Namugongo-Sonde'!F43,'24.09 Namugongo-Sonde'!F43,'25.09 Namugongo-Sonde'!F43,'29.09 Namugongo-Sonde'!F43,'26.09.19 Namugongo-Sonde-24h'!F43,'28.09 Namugongo-Sonde-24h'!F43,'27.09.19 Namugongo-Sonde'!F43)</f>
        <v>11</v>
      </c>
      <c r="G43" s="48">
        <f>AVERAGE('23.09 Namugongo-Sonde'!G43,'24.09 Namugongo-Sonde'!G43,'25.09 Namugongo-Sonde'!G43,'29.09 Namugongo-Sonde'!G43,'26.09.19 Namugongo-Sonde-24h'!G43,'28.09 Namugongo-Sonde-24h'!G43,'27.09.19 Namugongo-Sonde'!G43)</f>
        <v>0.14285714285714285</v>
      </c>
      <c r="H43" s="48">
        <f>AVERAGE('23.09 Namugongo-Sonde'!H43,'24.09 Namugongo-Sonde'!H43,'25.09 Namugongo-Sonde'!H43,'29.09 Namugongo-Sonde'!H43,'26.09.19 Namugongo-Sonde-24h'!H43,'28.09 Namugongo-Sonde-24h'!H43,'27.09.19 Namugongo-Sonde'!H43)</f>
        <v>0.14285714285714285</v>
      </c>
      <c r="I43" s="48">
        <f>AVERAGE('23.09 Namugongo-Sonde'!I43,'24.09 Namugongo-Sonde'!I43,'25.09 Namugongo-Sonde'!I43,'29.09 Namugongo-Sonde'!I43,'26.09.19 Namugongo-Sonde-24h'!I43,'28.09 Namugongo-Sonde-24h'!I43,'27.09.19 Namugongo-Sonde'!I43)</f>
        <v>6.7142857142857144</v>
      </c>
      <c r="J43" s="48">
        <f>AVERAGE('23.09 Namugongo-Sonde'!J43,'24.09 Namugongo-Sonde'!J43,'25.09 Namugongo-Sonde'!J43,'29.09 Namugongo-Sonde'!J43,'26.09.19 Namugongo-Sonde-24h'!J43,'28.09 Namugongo-Sonde-24h'!J43,'27.09.19 Namugongo-Sonde'!J43)</f>
        <v>3.1428571428571428</v>
      </c>
      <c r="K43" s="48">
        <f>AVERAGE('23.09 Namugongo-Sonde'!K43,'24.09 Namugongo-Sonde'!K43,'25.09 Namugongo-Sonde'!K43,'29.09 Namugongo-Sonde'!K43,'26.09.19 Namugongo-Sonde-24h'!K43,'28.09 Namugongo-Sonde-24h'!K43,'27.09.19 Namugongo-Sonde'!K43)</f>
        <v>0.14285714285714285</v>
      </c>
      <c r="L43" s="48">
        <f>AVERAGE('23.09 Namugongo-Sonde'!L43,'24.09 Namugongo-Sonde'!L43,'25.09 Namugongo-Sonde'!L43,'29.09 Namugongo-Sonde'!L43,'26.09.19 Namugongo-Sonde-24h'!L43,'28.09 Namugongo-Sonde-24h'!L43,'27.09.19 Namugongo-Sonde'!L43)</f>
        <v>1.1428571428571428</v>
      </c>
      <c r="M43" s="48">
        <f>AVERAGE('23.09 Namugongo-Sonde'!M43,'24.09 Namugongo-Sonde'!M43,'25.09 Namugongo-Sonde'!M43,'29.09 Namugongo-Sonde'!M43,'26.09.19 Namugongo-Sonde-24h'!M43,'28.09 Namugongo-Sonde-24h'!M43,'27.09.19 Namugongo-Sonde'!M43)</f>
        <v>28.714285714285715</v>
      </c>
      <c r="N43" s="48">
        <f>AVERAGE('23.09 Namugongo-Sonde'!N43,'24.09 Namugongo-Sonde'!N43,'25.09 Namugongo-Sonde'!N43,'29.09 Namugongo-Sonde'!N43,'26.09.19 Namugongo-Sonde-24h'!N43,'28.09 Namugongo-Sonde-24h'!N43,'27.09.19 Namugongo-Sonde'!N43)</f>
        <v>0</v>
      </c>
      <c r="O43" s="15">
        <f t="shared" si="0"/>
        <v>77.428571428571402</v>
      </c>
      <c r="P43" s="15">
        <f t="shared" si="1"/>
        <v>106.14285714285711</v>
      </c>
    </row>
    <row r="44" spans="2:32" ht="23.1" customHeight="1" x14ac:dyDescent="0.25">
      <c r="B44" s="24" t="s">
        <v>71</v>
      </c>
      <c r="C44" s="48">
        <f>AVERAGE('23.09 Namugongo-Sonde'!C44,'24.09 Namugongo-Sonde'!C44,'25.09 Namugongo-Sonde'!C44,'29.09 Namugongo-Sonde'!C44,'26.09.19 Namugongo-Sonde-24h'!C44,'28.09 Namugongo-Sonde-24h'!C44,'27.09.19 Namugongo-Sonde'!C44)</f>
        <v>30.285714285714285</v>
      </c>
      <c r="D44" s="48">
        <f>AVERAGE('23.09 Namugongo-Sonde'!D44,'24.09 Namugongo-Sonde'!D44,'25.09 Namugongo-Sonde'!D44,'29.09 Namugongo-Sonde'!D44,'26.09.19 Namugongo-Sonde-24h'!D44,'28.09 Namugongo-Sonde-24h'!D44,'27.09.19 Namugongo-Sonde'!D44)</f>
        <v>24</v>
      </c>
      <c r="E44" s="48">
        <f>AVERAGE('23.09 Namugongo-Sonde'!E44,'24.09 Namugongo-Sonde'!E44,'25.09 Namugongo-Sonde'!E44,'29.09 Namugongo-Sonde'!E44,'26.09.19 Namugongo-Sonde-24h'!E44,'28.09 Namugongo-Sonde-24h'!E44,'27.09.19 Namugongo-Sonde'!E44)</f>
        <v>7.5714285714285712</v>
      </c>
      <c r="F44" s="48">
        <f>AVERAGE('23.09 Namugongo-Sonde'!F44,'24.09 Namugongo-Sonde'!F44,'25.09 Namugongo-Sonde'!F44,'29.09 Namugongo-Sonde'!F44,'26.09.19 Namugongo-Sonde-24h'!F44,'28.09 Namugongo-Sonde-24h'!F44,'27.09.19 Namugongo-Sonde'!F44)</f>
        <v>10.428571428571429</v>
      </c>
      <c r="G44" s="48">
        <f>AVERAGE('23.09 Namugongo-Sonde'!G44,'24.09 Namugongo-Sonde'!G44,'25.09 Namugongo-Sonde'!G44,'29.09 Namugongo-Sonde'!G44,'26.09.19 Namugongo-Sonde-24h'!G44,'28.09 Namugongo-Sonde-24h'!G44,'27.09.19 Namugongo-Sonde'!G44)</f>
        <v>0.42857142857142855</v>
      </c>
      <c r="H44" s="48">
        <f>AVERAGE('23.09 Namugongo-Sonde'!H44,'24.09 Namugongo-Sonde'!H44,'25.09 Namugongo-Sonde'!H44,'29.09 Namugongo-Sonde'!H44,'26.09.19 Namugongo-Sonde-24h'!H44,'28.09 Namugongo-Sonde-24h'!H44,'27.09.19 Namugongo-Sonde'!H44)</f>
        <v>0.14285714285714285</v>
      </c>
      <c r="I44" s="48">
        <f>AVERAGE('23.09 Namugongo-Sonde'!I44,'24.09 Namugongo-Sonde'!I44,'25.09 Namugongo-Sonde'!I44,'29.09 Namugongo-Sonde'!I44,'26.09.19 Namugongo-Sonde-24h'!I44,'28.09 Namugongo-Sonde-24h'!I44,'27.09.19 Namugongo-Sonde'!I44)</f>
        <v>7.4285714285714288</v>
      </c>
      <c r="J44" s="48">
        <f>AVERAGE('23.09 Namugongo-Sonde'!J44,'24.09 Namugongo-Sonde'!J44,'25.09 Namugongo-Sonde'!J44,'29.09 Namugongo-Sonde'!J44,'26.09.19 Namugongo-Sonde-24h'!J44,'28.09 Namugongo-Sonde-24h'!J44,'27.09.19 Namugongo-Sonde'!J44)</f>
        <v>3.8571428571428572</v>
      </c>
      <c r="K44" s="48">
        <f>AVERAGE('23.09 Namugongo-Sonde'!K44,'24.09 Namugongo-Sonde'!K44,'25.09 Namugongo-Sonde'!K44,'29.09 Namugongo-Sonde'!K44,'26.09.19 Namugongo-Sonde-24h'!K44,'28.09 Namugongo-Sonde-24h'!K44,'27.09.19 Namugongo-Sonde'!K44)</f>
        <v>0.14285714285714285</v>
      </c>
      <c r="L44" s="48">
        <f>AVERAGE('23.09 Namugongo-Sonde'!L44,'24.09 Namugongo-Sonde'!L44,'25.09 Namugongo-Sonde'!L44,'29.09 Namugongo-Sonde'!L44,'26.09.19 Namugongo-Sonde-24h'!L44,'28.09 Namugongo-Sonde-24h'!L44,'27.09.19 Namugongo-Sonde'!L44)</f>
        <v>1</v>
      </c>
      <c r="M44" s="48">
        <f>AVERAGE('23.09 Namugongo-Sonde'!M44,'24.09 Namugongo-Sonde'!M44,'25.09 Namugongo-Sonde'!M44,'29.09 Namugongo-Sonde'!M44,'26.09.19 Namugongo-Sonde-24h'!M44,'28.09 Namugongo-Sonde-24h'!M44,'27.09.19 Namugongo-Sonde'!M44)</f>
        <v>26.285714285714285</v>
      </c>
      <c r="N44" s="48">
        <f>AVERAGE('23.09 Namugongo-Sonde'!N44,'24.09 Namugongo-Sonde'!N44,'25.09 Namugongo-Sonde'!N44,'29.09 Namugongo-Sonde'!N44,'26.09.19 Namugongo-Sonde-24h'!N44,'28.09 Namugongo-Sonde-24h'!N44,'27.09.19 Namugongo-Sonde'!N44)</f>
        <v>0</v>
      </c>
      <c r="O44" s="15">
        <f t="shared" si="0"/>
        <v>85.285714285714278</v>
      </c>
      <c r="P44" s="15">
        <f t="shared" si="1"/>
        <v>111.57142857142856</v>
      </c>
    </row>
    <row r="45" spans="2:32" ht="23.1" customHeight="1" x14ac:dyDescent="0.25">
      <c r="B45" s="22" t="s">
        <v>72</v>
      </c>
      <c r="C45" s="48">
        <f>AVERAGE('23.09 Namugongo-Sonde'!C45,'24.09 Namugongo-Sonde'!C45,'25.09 Namugongo-Sonde'!C45,'29.09 Namugongo-Sonde'!C45,'26.09.19 Namugongo-Sonde-24h'!C45,'28.09 Namugongo-Sonde-24h'!C45,'27.09.19 Namugongo-Sonde'!C45)</f>
        <v>25.142857142857142</v>
      </c>
      <c r="D45" s="48">
        <f>AVERAGE('23.09 Namugongo-Sonde'!D45,'24.09 Namugongo-Sonde'!D45,'25.09 Namugongo-Sonde'!D45,'29.09 Namugongo-Sonde'!D45,'26.09.19 Namugongo-Sonde-24h'!D45,'28.09 Namugongo-Sonde-24h'!D45,'27.09.19 Namugongo-Sonde'!D45)</f>
        <v>18.142857142857142</v>
      </c>
      <c r="E45" s="48">
        <f>AVERAGE('23.09 Namugongo-Sonde'!E45,'24.09 Namugongo-Sonde'!E45,'25.09 Namugongo-Sonde'!E45,'29.09 Namugongo-Sonde'!E45,'26.09.19 Namugongo-Sonde-24h'!E45,'28.09 Namugongo-Sonde-24h'!E45,'27.09.19 Namugongo-Sonde'!E45)</f>
        <v>6.2857142857142856</v>
      </c>
      <c r="F45" s="48">
        <f>AVERAGE('23.09 Namugongo-Sonde'!F45,'24.09 Namugongo-Sonde'!F45,'25.09 Namugongo-Sonde'!F45,'29.09 Namugongo-Sonde'!F45,'26.09.19 Namugongo-Sonde-24h'!F45,'28.09 Namugongo-Sonde-24h'!F45,'27.09.19 Namugongo-Sonde'!F45)</f>
        <v>8.2857142857142865</v>
      </c>
      <c r="G45" s="48">
        <f>AVERAGE('23.09 Namugongo-Sonde'!G45,'24.09 Namugongo-Sonde'!G45,'25.09 Namugongo-Sonde'!G45,'29.09 Namugongo-Sonde'!G45,'26.09.19 Namugongo-Sonde-24h'!G45,'28.09 Namugongo-Sonde-24h'!G45,'27.09.19 Namugongo-Sonde'!G45)</f>
        <v>0.14285714285714285</v>
      </c>
      <c r="H45" s="48">
        <f>AVERAGE('23.09 Namugongo-Sonde'!H45,'24.09 Namugongo-Sonde'!H45,'25.09 Namugongo-Sonde'!H45,'29.09 Namugongo-Sonde'!H45,'26.09.19 Namugongo-Sonde-24h'!H45,'28.09 Namugongo-Sonde-24h'!H45,'27.09.19 Namugongo-Sonde'!H45)</f>
        <v>0.2857142857142857</v>
      </c>
      <c r="I45" s="48">
        <f>AVERAGE('23.09 Namugongo-Sonde'!I45,'24.09 Namugongo-Sonde'!I45,'25.09 Namugongo-Sonde'!I45,'29.09 Namugongo-Sonde'!I45,'26.09.19 Namugongo-Sonde-24h'!I45,'28.09 Namugongo-Sonde-24h'!I45,'27.09.19 Namugongo-Sonde'!I45)</f>
        <v>5.7142857142857144</v>
      </c>
      <c r="J45" s="48">
        <f>AVERAGE('23.09 Namugongo-Sonde'!J45,'24.09 Namugongo-Sonde'!J45,'25.09 Namugongo-Sonde'!J45,'29.09 Namugongo-Sonde'!J45,'26.09.19 Namugongo-Sonde-24h'!J45,'28.09 Namugongo-Sonde-24h'!J45,'27.09.19 Namugongo-Sonde'!J45)</f>
        <v>3.5714285714285716</v>
      </c>
      <c r="K45" s="48">
        <f>AVERAGE('23.09 Namugongo-Sonde'!K45,'24.09 Namugongo-Sonde'!K45,'25.09 Namugongo-Sonde'!K45,'29.09 Namugongo-Sonde'!K45,'26.09.19 Namugongo-Sonde-24h'!K45,'28.09 Namugongo-Sonde-24h'!K45,'27.09.19 Namugongo-Sonde'!K45)</f>
        <v>0.42857142857142855</v>
      </c>
      <c r="L45" s="48">
        <f>AVERAGE('23.09 Namugongo-Sonde'!L45,'24.09 Namugongo-Sonde'!L45,'25.09 Namugongo-Sonde'!L45,'29.09 Namugongo-Sonde'!L45,'26.09.19 Namugongo-Sonde-24h'!L45,'28.09 Namugongo-Sonde-24h'!L45,'27.09.19 Namugongo-Sonde'!L45)</f>
        <v>0.5714285714285714</v>
      </c>
      <c r="M45" s="48">
        <f>AVERAGE('23.09 Namugongo-Sonde'!M45,'24.09 Namugongo-Sonde'!M45,'25.09 Namugongo-Sonde'!M45,'29.09 Namugongo-Sonde'!M45,'26.09.19 Namugongo-Sonde-24h'!M45,'28.09 Namugongo-Sonde-24h'!M45,'27.09.19 Namugongo-Sonde'!M45)</f>
        <v>31.571428571428573</v>
      </c>
      <c r="N45" s="48">
        <f>AVERAGE('23.09 Namugongo-Sonde'!N45,'24.09 Namugongo-Sonde'!N45,'25.09 Namugongo-Sonde'!N45,'29.09 Namugongo-Sonde'!N45,'26.09.19 Namugongo-Sonde-24h'!N45,'28.09 Namugongo-Sonde-24h'!N45,'27.09.19 Namugongo-Sonde'!N45)</f>
        <v>0</v>
      </c>
      <c r="O45" s="15">
        <f t="shared" si="0"/>
        <v>68.571428571428569</v>
      </c>
      <c r="P45" s="15">
        <f t="shared" si="1"/>
        <v>100.14285714285714</v>
      </c>
    </row>
    <row r="46" spans="2:32" ht="23.1" customHeight="1" x14ac:dyDescent="0.25">
      <c r="B46" s="23" t="s">
        <v>73</v>
      </c>
      <c r="C46" s="48">
        <f>AVERAGE('23.09 Namugongo-Sonde'!C46,'24.09 Namugongo-Sonde'!C46,'25.09 Namugongo-Sonde'!C46,'29.09 Namugongo-Sonde'!C46,'26.09.19 Namugongo-Sonde-24h'!C46,'28.09 Namugongo-Sonde-24h'!C46,'27.09.19 Namugongo-Sonde'!C46)</f>
        <v>29.714285714285715</v>
      </c>
      <c r="D46" s="48">
        <f>AVERAGE('23.09 Namugongo-Sonde'!D46,'24.09 Namugongo-Sonde'!D46,'25.09 Namugongo-Sonde'!D46,'29.09 Namugongo-Sonde'!D46,'26.09.19 Namugongo-Sonde-24h'!D46,'28.09 Namugongo-Sonde-24h'!D46,'27.09.19 Namugongo-Sonde'!D46)</f>
        <v>19.142857142857142</v>
      </c>
      <c r="E46" s="48">
        <f>AVERAGE('23.09 Namugongo-Sonde'!E46,'24.09 Namugongo-Sonde'!E46,'25.09 Namugongo-Sonde'!E46,'29.09 Namugongo-Sonde'!E46,'26.09.19 Namugongo-Sonde-24h'!E46,'28.09 Namugongo-Sonde-24h'!E46,'27.09.19 Namugongo-Sonde'!E46)</f>
        <v>5.1428571428571432</v>
      </c>
      <c r="F46" s="48">
        <f>AVERAGE('23.09 Namugongo-Sonde'!F46,'24.09 Namugongo-Sonde'!F46,'25.09 Namugongo-Sonde'!F46,'29.09 Namugongo-Sonde'!F46,'26.09.19 Namugongo-Sonde-24h'!F46,'28.09 Namugongo-Sonde-24h'!F46,'27.09.19 Namugongo-Sonde'!F46)</f>
        <v>9.1428571428571423</v>
      </c>
      <c r="G46" s="48">
        <f>AVERAGE('23.09 Namugongo-Sonde'!G46,'24.09 Namugongo-Sonde'!G46,'25.09 Namugongo-Sonde'!G46,'29.09 Namugongo-Sonde'!G46,'26.09.19 Namugongo-Sonde-24h'!G46,'28.09 Namugongo-Sonde-24h'!G46,'27.09.19 Namugongo-Sonde'!G46)</f>
        <v>0</v>
      </c>
      <c r="H46" s="48">
        <f>AVERAGE('23.09 Namugongo-Sonde'!H46,'24.09 Namugongo-Sonde'!H46,'25.09 Namugongo-Sonde'!H46,'29.09 Namugongo-Sonde'!H46,'26.09.19 Namugongo-Sonde-24h'!H46,'28.09 Namugongo-Sonde-24h'!H46,'27.09.19 Namugongo-Sonde'!H46)</f>
        <v>0.2857142857142857</v>
      </c>
      <c r="I46" s="48">
        <f>AVERAGE('23.09 Namugongo-Sonde'!I46,'24.09 Namugongo-Sonde'!I46,'25.09 Namugongo-Sonde'!I46,'29.09 Namugongo-Sonde'!I46,'26.09.19 Namugongo-Sonde-24h'!I46,'28.09 Namugongo-Sonde-24h'!I46,'27.09.19 Namugongo-Sonde'!I46)</f>
        <v>7.1428571428571432</v>
      </c>
      <c r="J46" s="48">
        <f>AVERAGE('23.09 Namugongo-Sonde'!J46,'24.09 Namugongo-Sonde'!J46,'25.09 Namugongo-Sonde'!J46,'29.09 Namugongo-Sonde'!J46,'26.09.19 Namugongo-Sonde-24h'!J46,'28.09 Namugongo-Sonde-24h'!J46,'27.09.19 Namugongo-Sonde'!J46)</f>
        <v>2.4285714285714284</v>
      </c>
      <c r="K46" s="48">
        <f>AVERAGE('23.09 Namugongo-Sonde'!K46,'24.09 Namugongo-Sonde'!K46,'25.09 Namugongo-Sonde'!K46,'29.09 Namugongo-Sonde'!K46,'26.09.19 Namugongo-Sonde-24h'!K46,'28.09 Namugongo-Sonde-24h'!K46,'27.09.19 Namugongo-Sonde'!K46)</f>
        <v>0.5714285714285714</v>
      </c>
      <c r="L46" s="48">
        <f>AVERAGE('23.09 Namugongo-Sonde'!L46,'24.09 Namugongo-Sonde'!L46,'25.09 Namugongo-Sonde'!L46,'29.09 Namugongo-Sonde'!L46,'26.09.19 Namugongo-Sonde-24h'!L46,'28.09 Namugongo-Sonde-24h'!L46,'27.09.19 Namugongo-Sonde'!L46)</f>
        <v>0.5714285714285714</v>
      </c>
      <c r="M46" s="48">
        <f>AVERAGE('23.09 Namugongo-Sonde'!M46,'24.09 Namugongo-Sonde'!M46,'25.09 Namugongo-Sonde'!M46,'29.09 Namugongo-Sonde'!M46,'26.09.19 Namugongo-Sonde-24h'!M46,'28.09 Namugongo-Sonde-24h'!M46,'27.09.19 Namugongo-Sonde'!M46)</f>
        <v>24.714285714285715</v>
      </c>
      <c r="N46" s="48">
        <f>AVERAGE('23.09 Namugongo-Sonde'!N46,'24.09 Namugongo-Sonde'!N46,'25.09 Namugongo-Sonde'!N46,'29.09 Namugongo-Sonde'!N46,'26.09.19 Namugongo-Sonde-24h'!N46,'28.09 Namugongo-Sonde-24h'!N46,'27.09.19 Namugongo-Sonde'!N46)</f>
        <v>0</v>
      </c>
      <c r="O46" s="15">
        <f t="shared" si="0"/>
        <v>74.142857142857153</v>
      </c>
      <c r="P46" s="15">
        <f t="shared" si="1"/>
        <v>98.857142857142861</v>
      </c>
    </row>
    <row r="47" spans="2:32" ht="23.1" customHeight="1" x14ac:dyDescent="0.25">
      <c r="B47" s="23" t="s">
        <v>74</v>
      </c>
      <c r="C47" s="48">
        <f>AVERAGE('23.09 Namugongo-Sonde'!C47,'24.09 Namugongo-Sonde'!C47,'25.09 Namugongo-Sonde'!C47,'29.09 Namugongo-Sonde'!C47,'26.09.19 Namugongo-Sonde-24h'!C47,'28.09 Namugongo-Sonde-24h'!C47,'27.09.19 Namugongo-Sonde'!C47)</f>
        <v>30.428571428571427</v>
      </c>
      <c r="D47" s="48">
        <f>AVERAGE('23.09 Namugongo-Sonde'!D47,'24.09 Namugongo-Sonde'!D47,'25.09 Namugongo-Sonde'!D47,'29.09 Namugongo-Sonde'!D47,'26.09.19 Namugongo-Sonde-24h'!D47,'28.09 Namugongo-Sonde-24h'!D47,'27.09.19 Namugongo-Sonde'!D47)</f>
        <v>18.857142857142858</v>
      </c>
      <c r="E47" s="48">
        <f>AVERAGE('23.09 Namugongo-Sonde'!E47,'24.09 Namugongo-Sonde'!E47,'25.09 Namugongo-Sonde'!E47,'29.09 Namugongo-Sonde'!E47,'26.09.19 Namugongo-Sonde-24h'!E47,'28.09 Namugongo-Sonde-24h'!E47,'27.09.19 Namugongo-Sonde'!E47)</f>
        <v>6.7142857142857144</v>
      </c>
      <c r="F47" s="48">
        <f>AVERAGE('23.09 Namugongo-Sonde'!F47,'24.09 Namugongo-Sonde'!F47,'25.09 Namugongo-Sonde'!F47,'29.09 Namugongo-Sonde'!F47,'26.09.19 Namugongo-Sonde-24h'!F47,'28.09 Namugongo-Sonde-24h'!F47,'27.09.19 Namugongo-Sonde'!F47)</f>
        <v>8.4285714285714288</v>
      </c>
      <c r="G47" s="48">
        <f>AVERAGE('23.09 Namugongo-Sonde'!G47,'24.09 Namugongo-Sonde'!G47,'25.09 Namugongo-Sonde'!G47,'29.09 Namugongo-Sonde'!G47,'26.09.19 Namugongo-Sonde-24h'!G47,'28.09 Namugongo-Sonde-24h'!G47,'27.09.19 Namugongo-Sonde'!G47)</f>
        <v>0.2857142857142857</v>
      </c>
      <c r="H47" s="48">
        <f>AVERAGE('23.09 Namugongo-Sonde'!H47,'24.09 Namugongo-Sonde'!H47,'25.09 Namugongo-Sonde'!H47,'29.09 Namugongo-Sonde'!H47,'26.09.19 Namugongo-Sonde-24h'!H47,'28.09 Namugongo-Sonde-24h'!H47,'27.09.19 Namugongo-Sonde'!H47)</f>
        <v>0</v>
      </c>
      <c r="I47" s="48">
        <f>AVERAGE('23.09 Namugongo-Sonde'!I47,'24.09 Namugongo-Sonde'!I47,'25.09 Namugongo-Sonde'!I47,'29.09 Namugongo-Sonde'!I47,'26.09.19 Namugongo-Sonde-24h'!I47,'28.09 Namugongo-Sonde-24h'!I47,'27.09.19 Namugongo-Sonde'!I47)</f>
        <v>6.8571428571428568</v>
      </c>
      <c r="J47" s="48">
        <f>AVERAGE('23.09 Namugongo-Sonde'!J47,'24.09 Namugongo-Sonde'!J47,'25.09 Namugongo-Sonde'!J47,'29.09 Namugongo-Sonde'!J47,'26.09.19 Namugongo-Sonde-24h'!J47,'28.09 Namugongo-Sonde-24h'!J47,'27.09.19 Namugongo-Sonde'!J47)</f>
        <v>2.8571428571428572</v>
      </c>
      <c r="K47" s="48">
        <f>AVERAGE('23.09 Namugongo-Sonde'!K47,'24.09 Namugongo-Sonde'!K47,'25.09 Namugongo-Sonde'!K47,'29.09 Namugongo-Sonde'!K47,'26.09.19 Namugongo-Sonde-24h'!K47,'28.09 Namugongo-Sonde-24h'!K47,'27.09.19 Namugongo-Sonde'!K47)</f>
        <v>0.5714285714285714</v>
      </c>
      <c r="L47" s="48">
        <f>AVERAGE('23.09 Namugongo-Sonde'!L47,'24.09 Namugongo-Sonde'!L47,'25.09 Namugongo-Sonde'!L47,'29.09 Namugongo-Sonde'!L47,'26.09.19 Namugongo-Sonde-24h'!L47,'28.09 Namugongo-Sonde-24h'!L47,'27.09.19 Namugongo-Sonde'!L47)</f>
        <v>1.1428571428571428</v>
      </c>
      <c r="M47" s="48">
        <f>AVERAGE('23.09 Namugongo-Sonde'!M47,'24.09 Namugongo-Sonde'!M47,'25.09 Namugongo-Sonde'!M47,'29.09 Namugongo-Sonde'!M47,'26.09.19 Namugongo-Sonde-24h'!M47,'28.09 Namugongo-Sonde-24h'!M47,'27.09.19 Namugongo-Sonde'!M47)</f>
        <v>29.285714285714285</v>
      </c>
      <c r="N47" s="48">
        <f>AVERAGE('23.09 Namugongo-Sonde'!N47,'24.09 Namugongo-Sonde'!N47,'25.09 Namugongo-Sonde'!N47,'29.09 Namugongo-Sonde'!N47,'26.09.19 Namugongo-Sonde-24h'!N47,'28.09 Namugongo-Sonde-24h'!N47,'27.09.19 Namugongo-Sonde'!N47)</f>
        <v>0.14285714285714285</v>
      </c>
      <c r="O47" s="15">
        <f t="shared" si="0"/>
        <v>76.285714285714292</v>
      </c>
      <c r="P47" s="15">
        <f t="shared" si="1"/>
        <v>105.57142857142858</v>
      </c>
      <c r="R47" s="8"/>
      <c r="T47"/>
    </row>
    <row r="48" spans="2:32" ht="23.1" customHeight="1" x14ac:dyDescent="0.25">
      <c r="B48" s="23" t="s">
        <v>75</v>
      </c>
      <c r="C48" s="48">
        <f>AVERAGE('23.09 Namugongo-Sonde'!C48,'24.09 Namugongo-Sonde'!C48,'25.09 Namugongo-Sonde'!C48,'29.09 Namugongo-Sonde'!C48,'26.09.19 Namugongo-Sonde-24h'!C48,'28.09 Namugongo-Sonde-24h'!C48,'27.09.19 Namugongo-Sonde'!C48)</f>
        <v>32</v>
      </c>
      <c r="D48" s="48">
        <f>AVERAGE('23.09 Namugongo-Sonde'!D48,'24.09 Namugongo-Sonde'!D48,'25.09 Namugongo-Sonde'!D48,'29.09 Namugongo-Sonde'!D48,'26.09.19 Namugongo-Sonde-24h'!D48,'28.09 Namugongo-Sonde-24h'!D48,'27.09.19 Namugongo-Sonde'!D48)</f>
        <v>25.142857142857142</v>
      </c>
      <c r="E48" s="48">
        <f>AVERAGE('23.09 Namugongo-Sonde'!E48,'24.09 Namugongo-Sonde'!E48,'25.09 Namugongo-Sonde'!E48,'29.09 Namugongo-Sonde'!E48,'26.09.19 Namugongo-Sonde-24h'!E48,'28.09 Namugongo-Sonde-24h'!E48,'27.09.19 Namugongo-Sonde'!E48)</f>
        <v>8.8571428571428577</v>
      </c>
      <c r="F48" s="48">
        <f>AVERAGE('23.09 Namugongo-Sonde'!F48,'24.09 Namugongo-Sonde'!F48,'25.09 Namugongo-Sonde'!F48,'29.09 Namugongo-Sonde'!F48,'26.09.19 Namugongo-Sonde-24h'!F48,'28.09 Namugongo-Sonde-24h'!F48,'27.09.19 Namugongo-Sonde'!F48)</f>
        <v>11.714285714285714</v>
      </c>
      <c r="G48" s="48">
        <f>AVERAGE('23.09 Namugongo-Sonde'!G48,'24.09 Namugongo-Sonde'!G48,'25.09 Namugongo-Sonde'!G48,'29.09 Namugongo-Sonde'!G48,'26.09.19 Namugongo-Sonde-24h'!G48,'28.09 Namugongo-Sonde-24h'!G48,'27.09.19 Namugongo-Sonde'!G48)</f>
        <v>0.2857142857142857</v>
      </c>
      <c r="H48" s="48">
        <f>AVERAGE('23.09 Namugongo-Sonde'!H48,'24.09 Namugongo-Sonde'!H48,'25.09 Namugongo-Sonde'!H48,'29.09 Namugongo-Sonde'!H48,'26.09.19 Namugongo-Sonde-24h'!H48,'28.09 Namugongo-Sonde-24h'!H48,'27.09.19 Namugongo-Sonde'!H48)</f>
        <v>0.2857142857142857</v>
      </c>
      <c r="I48" s="48">
        <f>AVERAGE('23.09 Namugongo-Sonde'!I48,'24.09 Namugongo-Sonde'!I48,'25.09 Namugongo-Sonde'!I48,'29.09 Namugongo-Sonde'!I48,'26.09.19 Namugongo-Sonde-24h'!I48,'28.09 Namugongo-Sonde-24h'!I48,'27.09.19 Namugongo-Sonde'!I48)</f>
        <v>6.2857142857142856</v>
      </c>
      <c r="J48" s="48">
        <f>AVERAGE('23.09 Namugongo-Sonde'!J48,'24.09 Namugongo-Sonde'!J48,'25.09 Namugongo-Sonde'!J48,'29.09 Namugongo-Sonde'!J48,'26.09.19 Namugongo-Sonde-24h'!J48,'28.09 Namugongo-Sonde-24h'!J48,'27.09.19 Namugongo-Sonde'!J48)</f>
        <v>2.4285714285714284</v>
      </c>
      <c r="K48" s="48">
        <f>AVERAGE('23.09 Namugongo-Sonde'!K48,'24.09 Namugongo-Sonde'!K48,'25.09 Namugongo-Sonde'!K48,'29.09 Namugongo-Sonde'!K48,'26.09.19 Namugongo-Sonde-24h'!K48,'28.09 Namugongo-Sonde-24h'!K48,'27.09.19 Namugongo-Sonde'!K48)</f>
        <v>0.14285714285714285</v>
      </c>
      <c r="L48" s="48">
        <f>AVERAGE('23.09 Namugongo-Sonde'!L48,'24.09 Namugongo-Sonde'!L48,'25.09 Namugongo-Sonde'!L48,'29.09 Namugongo-Sonde'!L48,'26.09.19 Namugongo-Sonde-24h'!L48,'28.09 Namugongo-Sonde-24h'!L48,'27.09.19 Namugongo-Sonde'!L48)</f>
        <v>0.5714285714285714</v>
      </c>
      <c r="M48" s="48">
        <f>AVERAGE('23.09 Namugongo-Sonde'!M48,'24.09 Namugongo-Sonde'!M48,'25.09 Namugongo-Sonde'!M48,'29.09 Namugongo-Sonde'!M48,'26.09.19 Namugongo-Sonde-24h'!M48,'28.09 Namugongo-Sonde-24h'!M48,'27.09.19 Namugongo-Sonde'!M48)</f>
        <v>28.571428571428573</v>
      </c>
      <c r="N48" s="48">
        <f>AVERAGE('23.09 Namugongo-Sonde'!N48,'24.09 Namugongo-Sonde'!N48,'25.09 Namugongo-Sonde'!N48,'29.09 Namugongo-Sonde'!N48,'26.09.19 Namugongo-Sonde-24h'!N48,'28.09 Namugongo-Sonde-24h'!N48,'27.09.19 Namugongo-Sonde'!N48)</f>
        <v>0</v>
      </c>
      <c r="O48" s="15">
        <f t="shared" si="0"/>
        <v>87.714285714285722</v>
      </c>
      <c r="P48" s="15">
        <f t="shared" si="1"/>
        <v>116.28571428571429</v>
      </c>
      <c r="R48" s="8"/>
      <c r="T48"/>
    </row>
    <row r="49" spans="2:20" ht="23.1" customHeight="1" x14ac:dyDescent="0.25">
      <c r="B49" s="22" t="s">
        <v>76</v>
      </c>
      <c r="C49" s="48">
        <f>AVERAGE('23.09 Namugongo-Sonde'!C49,'24.09 Namugongo-Sonde'!C49,'25.09 Namugongo-Sonde'!C49,'29.09 Namugongo-Sonde'!C49,'26.09.19 Namugongo-Sonde-24h'!C49,'28.09 Namugongo-Sonde-24h'!C49,'27.09.19 Namugongo-Sonde'!C49)</f>
        <v>34</v>
      </c>
      <c r="D49" s="48">
        <f>AVERAGE('23.09 Namugongo-Sonde'!D49,'24.09 Namugongo-Sonde'!D49,'25.09 Namugongo-Sonde'!D49,'29.09 Namugongo-Sonde'!D49,'26.09.19 Namugongo-Sonde-24h'!D49,'28.09 Namugongo-Sonde-24h'!D49,'27.09.19 Namugongo-Sonde'!D49)</f>
        <v>22.857142857142858</v>
      </c>
      <c r="E49" s="48">
        <f>AVERAGE('23.09 Namugongo-Sonde'!E49,'24.09 Namugongo-Sonde'!E49,'25.09 Namugongo-Sonde'!E49,'29.09 Namugongo-Sonde'!E49,'26.09.19 Namugongo-Sonde-24h'!E49,'28.09 Namugongo-Sonde-24h'!E49,'27.09.19 Namugongo-Sonde'!E49)</f>
        <v>7.1428571428571432</v>
      </c>
      <c r="F49" s="48">
        <f>AVERAGE('23.09 Namugongo-Sonde'!F49,'24.09 Namugongo-Sonde'!F49,'25.09 Namugongo-Sonde'!F49,'29.09 Namugongo-Sonde'!F49,'26.09.19 Namugongo-Sonde-24h'!F49,'28.09 Namugongo-Sonde-24h'!F49,'27.09.19 Namugongo-Sonde'!F49)</f>
        <v>11.571428571428571</v>
      </c>
      <c r="G49" s="48">
        <f>AVERAGE('23.09 Namugongo-Sonde'!G49,'24.09 Namugongo-Sonde'!G49,'25.09 Namugongo-Sonde'!G49,'29.09 Namugongo-Sonde'!G49,'26.09.19 Namugongo-Sonde-24h'!G49,'28.09 Namugongo-Sonde-24h'!G49,'27.09.19 Namugongo-Sonde'!G49)</f>
        <v>0.14285714285714285</v>
      </c>
      <c r="H49" s="48">
        <f>AVERAGE('23.09 Namugongo-Sonde'!H49,'24.09 Namugongo-Sonde'!H49,'25.09 Namugongo-Sonde'!H49,'29.09 Namugongo-Sonde'!H49,'26.09.19 Namugongo-Sonde-24h'!H49,'28.09 Namugongo-Sonde-24h'!H49,'27.09.19 Namugongo-Sonde'!H49)</f>
        <v>0</v>
      </c>
      <c r="I49" s="48">
        <f>AVERAGE('23.09 Namugongo-Sonde'!I49,'24.09 Namugongo-Sonde'!I49,'25.09 Namugongo-Sonde'!I49,'29.09 Namugongo-Sonde'!I49,'26.09.19 Namugongo-Sonde-24h'!I49,'28.09 Namugongo-Sonde-24h'!I49,'27.09.19 Namugongo-Sonde'!I49)</f>
        <v>5.7142857142857144</v>
      </c>
      <c r="J49" s="48">
        <f>AVERAGE('23.09 Namugongo-Sonde'!J49,'24.09 Namugongo-Sonde'!J49,'25.09 Namugongo-Sonde'!J49,'29.09 Namugongo-Sonde'!J49,'26.09.19 Namugongo-Sonde-24h'!J49,'28.09 Namugongo-Sonde-24h'!J49,'27.09.19 Namugongo-Sonde'!J49)</f>
        <v>2.2857142857142856</v>
      </c>
      <c r="K49" s="48">
        <f>AVERAGE('23.09 Namugongo-Sonde'!K49,'24.09 Namugongo-Sonde'!K49,'25.09 Namugongo-Sonde'!K49,'29.09 Namugongo-Sonde'!K49,'26.09.19 Namugongo-Sonde-24h'!K49,'28.09 Namugongo-Sonde-24h'!K49,'27.09.19 Namugongo-Sonde'!K49)</f>
        <v>0.14285714285714285</v>
      </c>
      <c r="L49" s="48">
        <f>AVERAGE('23.09 Namugongo-Sonde'!L49,'24.09 Namugongo-Sonde'!L49,'25.09 Namugongo-Sonde'!L49,'29.09 Namugongo-Sonde'!L49,'26.09.19 Namugongo-Sonde-24h'!L49,'28.09 Namugongo-Sonde-24h'!L49,'27.09.19 Namugongo-Sonde'!L49)</f>
        <v>1.1428571428571428</v>
      </c>
      <c r="M49" s="48">
        <f>AVERAGE('23.09 Namugongo-Sonde'!M49,'24.09 Namugongo-Sonde'!M49,'25.09 Namugongo-Sonde'!M49,'29.09 Namugongo-Sonde'!M49,'26.09.19 Namugongo-Sonde-24h'!M49,'28.09 Namugongo-Sonde-24h'!M49,'27.09.19 Namugongo-Sonde'!M49)</f>
        <v>29.571428571428573</v>
      </c>
      <c r="N49" s="48">
        <f>AVERAGE('23.09 Namugongo-Sonde'!N49,'24.09 Namugongo-Sonde'!N49,'25.09 Namugongo-Sonde'!N49,'29.09 Namugongo-Sonde'!N49,'26.09.19 Namugongo-Sonde-24h'!N49,'28.09 Namugongo-Sonde-24h'!N49,'27.09.19 Namugongo-Sonde'!N49)</f>
        <v>0</v>
      </c>
      <c r="O49" s="15">
        <f t="shared" si="0"/>
        <v>84.999999999999986</v>
      </c>
      <c r="P49" s="15">
        <f t="shared" si="1"/>
        <v>114.57142857142856</v>
      </c>
      <c r="R49" s="8"/>
      <c r="T49"/>
    </row>
    <row r="50" spans="2:20" ht="23.1" customHeight="1" x14ac:dyDescent="0.25">
      <c r="B50" s="23" t="s">
        <v>77</v>
      </c>
      <c r="C50" s="48">
        <f>AVERAGE('23.09 Namugongo-Sonde'!C50,'24.09 Namugongo-Sonde'!C50,'25.09 Namugongo-Sonde'!C50,'29.09 Namugongo-Sonde'!C50,'26.09.19 Namugongo-Sonde-24h'!C50,'28.09 Namugongo-Sonde-24h'!C50,'27.09.19 Namugongo-Sonde'!C50)</f>
        <v>37.142857142857146</v>
      </c>
      <c r="D50" s="48">
        <f>AVERAGE('23.09 Namugongo-Sonde'!D50,'24.09 Namugongo-Sonde'!D50,'25.09 Namugongo-Sonde'!D50,'29.09 Namugongo-Sonde'!D50,'26.09.19 Namugongo-Sonde-24h'!D50,'28.09 Namugongo-Sonde-24h'!D50,'27.09.19 Namugongo-Sonde'!D50)</f>
        <v>23.142857142857142</v>
      </c>
      <c r="E50" s="48">
        <f>AVERAGE('23.09 Namugongo-Sonde'!E50,'24.09 Namugongo-Sonde'!E50,'25.09 Namugongo-Sonde'!E50,'29.09 Namugongo-Sonde'!E50,'26.09.19 Namugongo-Sonde-24h'!E50,'28.09 Namugongo-Sonde-24h'!E50,'27.09.19 Namugongo-Sonde'!E50)</f>
        <v>7.8571428571428568</v>
      </c>
      <c r="F50" s="48">
        <f>AVERAGE('23.09 Namugongo-Sonde'!F50,'24.09 Namugongo-Sonde'!F50,'25.09 Namugongo-Sonde'!F50,'29.09 Namugongo-Sonde'!F50,'26.09.19 Namugongo-Sonde-24h'!F50,'28.09 Namugongo-Sonde-24h'!F50,'27.09.19 Namugongo-Sonde'!F50)</f>
        <v>10</v>
      </c>
      <c r="G50" s="48">
        <f>AVERAGE('23.09 Namugongo-Sonde'!G50,'24.09 Namugongo-Sonde'!G50,'25.09 Namugongo-Sonde'!G50,'29.09 Namugongo-Sonde'!G50,'26.09.19 Namugongo-Sonde-24h'!G50,'28.09 Namugongo-Sonde-24h'!G50,'27.09.19 Namugongo-Sonde'!G50)</f>
        <v>0.5714285714285714</v>
      </c>
      <c r="H50" s="48">
        <f>AVERAGE('23.09 Namugongo-Sonde'!H50,'24.09 Namugongo-Sonde'!H50,'25.09 Namugongo-Sonde'!H50,'29.09 Namugongo-Sonde'!H50,'26.09.19 Namugongo-Sonde-24h'!H50,'28.09 Namugongo-Sonde-24h'!H50,'27.09.19 Namugongo-Sonde'!H50)</f>
        <v>0.14285714285714285</v>
      </c>
      <c r="I50" s="48">
        <f>AVERAGE('23.09 Namugongo-Sonde'!I50,'24.09 Namugongo-Sonde'!I50,'25.09 Namugongo-Sonde'!I50,'29.09 Namugongo-Sonde'!I50,'26.09.19 Namugongo-Sonde-24h'!I50,'28.09 Namugongo-Sonde-24h'!I50,'27.09.19 Namugongo-Sonde'!I50)</f>
        <v>5.7142857142857144</v>
      </c>
      <c r="J50" s="48">
        <f>AVERAGE('23.09 Namugongo-Sonde'!J50,'24.09 Namugongo-Sonde'!J50,'25.09 Namugongo-Sonde'!J50,'29.09 Namugongo-Sonde'!J50,'26.09.19 Namugongo-Sonde-24h'!J50,'28.09 Namugongo-Sonde-24h'!J50,'27.09.19 Namugongo-Sonde'!J50)</f>
        <v>3.4285714285714284</v>
      </c>
      <c r="K50" s="48">
        <f>AVERAGE('23.09 Namugongo-Sonde'!K50,'24.09 Namugongo-Sonde'!K50,'25.09 Namugongo-Sonde'!K50,'29.09 Namugongo-Sonde'!K50,'26.09.19 Namugongo-Sonde-24h'!K50,'28.09 Namugongo-Sonde-24h'!K50,'27.09.19 Namugongo-Sonde'!K50)</f>
        <v>0</v>
      </c>
      <c r="L50" s="48">
        <f>AVERAGE('23.09 Namugongo-Sonde'!L50,'24.09 Namugongo-Sonde'!L50,'25.09 Namugongo-Sonde'!L50,'29.09 Namugongo-Sonde'!L50,'26.09.19 Namugongo-Sonde-24h'!L50,'28.09 Namugongo-Sonde-24h'!L50,'27.09.19 Namugongo-Sonde'!L50)</f>
        <v>1.2857142857142858</v>
      </c>
      <c r="M50" s="48">
        <f>AVERAGE('23.09 Namugongo-Sonde'!M50,'24.09 Namugongo-Sonde'!M50,'25.09 Namugongo-Sonde'!M50,'29.09 Namugongo-Sonde'!M50,'26.09.19 Namugongo-Sonde-24h'!M50,'28.09 Namugongo-Sonde-24h'!M50,'27.09.19 Namugongo-Sonde'!M50)</f>
        <v>35.571428571428569</v>
      </c>
      <c r="N50" s="48">
        <f>AVERAGE('23.09 Namugongo-Sonde'!N50,'24.09 Namugongo-Sonde'!N50,'25.09 Namugongo-Sonde'!N50,'29.09 Namugongo-Sonde'!N50,'26.09.19 Namugongo-Sonde-24h'!N50,'28.09 Namugongo-Sonde-24h'!N50,'27.09.19 Namugongo-Sonde'!N50)</f>
        <v>0</v>
      </c>
      <c r="O50" s="15">
        <f t="shared" si="0"/>
        <v>89.285714285714292</v>
      </c>
      <c r="P50" s="15">
        <f t="shared" si="1"/>
        <v>124.85714285714286</v>
      </c>
      <c r="R50" s="8"/>
      <c r="T50"/>
    </row>
    <row r="51" spans="2:20" ht="23.1" customHeight="1" x14ac:dyDescent="0.25">
      <c r="B51" s="23" t="s">
        <v>78</v>
      </c>
      <c r="C51" s="48">
        <f>AVERAGE('23.09 Namugongo-Sonde'!C51,'24.09 Namugongo-Sonde'!C51,'25.09 Namugongo-Sonde'!C51,'29.09 Namugongo-Sonde'!C51,'26.09.19 Namugongo-Sonde-24h'!C51,'28.09 Namugongo-Sonde-24h'!C51,'27.09.19 Namugongo-Sonde'!C51)</f>
        <v>37</v>
      </c>
      <c r="D51" s="48">
        <f>AVERAGE('23.09 Namugongo-Sonde'!D51,'24.09 Namugongo-Sonde'!D51,'25.09 Namugongo-Sonde'!D51,'29.09 Namugongo-Sonde'!D51,'26.09.19 Namugongo-Sonde-24h'!D51,'28.09 Namugongo-Sonde-24h'!D51,'27.09.19 Namugongo-Sonde'!D51)</f>
        <v>26.428571428571427</v>
      </c>
      <c r="E51" s="48">
        <f>AVERAGE('23.09 Namugongo-Sonde'!E51,'24.09 Namugongo-Sonde'!E51,'25.09 Namugongo-Sonde'!E51,'29.09 Namugongo-Sonde'!E51,'26.09.19 Namugongo-Sonde-24h'!E51,'28.09 Namugongo-Sonde-24h'!E51,'27.09.19 Namugongo-Sonde'!E51)</f>
        <v>6.7142857142857144</v>
      </c>
      <c r="F51" s="48">
        <f>AVERAGE('23.09 Namugongo-Sonde'!F51,'24.09 Namugongo-Sonde'!F51,'25.09 Namugongo-Sonde'!F51,'29.09 Namugongo-Sonde'!F51,'26.09.19 Namugongo-Sonde-24h'!F51,'28.09 Namugongo-Sonde-24h'!F51,'27.09.19 Namugongo-Sonde'!F51)</f>
        <v>11.857142857142858</v>
      </c>
      <c r="G51" s="48">
        <f>AVERAGE('23.09 Namugongo-Sonde'!G51,'24.09 Namugongo-Sonde'!G51,'25.09 Namugongo-Sonde'!G51,'29.09 Namugongo-Sonde'!G51,'26.09.19 Namugongo-Sonde-24h'!G51,'28.09 Namugongo-Sonde-24h'!G51,'27.09.19 Namugongo-Sonde'!G51)</f>
        <v>0.2857142857142857</v>
      </c>
      <c r="H51" s="48">
        <f>AVERAGE('23.09 Namugongo-Sonde'!H51,'24.09 Namugongo-Sonde'!H51,'25.09 Namugongo-Sonde'!H51,'29.09 Namugongo-Sonde'!H51,'26.09.19 Namugongo-Sonde-24h'!H51,'28.09 Namugongo-Sonde-24h'!H51,'27.09.19 Namugongo-Sonde'!H51)</f>
        <v>0</v>
      </c>
      <c r="I51" s="48">
        <f>AVERAGE('23.09 Namugongo-Sonde'!I51,'24.09 Namugongo-Sonde'!I51,'25.09 Namugongo-Sonde'!I51,'29.09 Namugongo-Sonde'!I51,'26.09.19 Namugongo-Sonde-24h'!I51,'28.09 Namugongo-Sonde-24h'!I51,'27.09.19 Namugongo-Sonde'!I51)</f>
        <v>7</v>
      </c>
      <c r="J51" s="48">
        <f>AVERAGE('23.09 Namugongo-Sonde'!J51,'24.09 Namugongo-Sonde'!J51,'25.09 Namugongo-Sonde'!J51,'29.09 Namugongo-Sonde'!J51,'26.09.19 Namugongo-Sonde-24h'!J51,'28.09 Namugongo-Sonde-24h'!J51,'27.09.19 Namugongo-Sonde'!J51)</f>
        <v>2.7142857142857144</v>
      </c>
      <c r="K51" s="48">
        <f>AVERAGE('23.09 Namugongo-Sonde'!K51,'24.09 Namugongo-Sonde'!K51,'25.09 Namugongo-Sonde'!K51,'29.09 Namugongo-Sonde'!K51,'26.09.19 Namugongo-Sonde-24h'!K51,'28.09 Namugongo-Sonde-24h'!K51,'27.09.19 Namugongo-Sonde'!K51)</f>
        <v>0.14285714285714285</v>
      </c>
      <c r="L51" s="48">
        <f>AVERAGE('23.09 Namugongo-Sonde'!L51,'24.09 Namugongo-Sonde'!L51,'25.09 Namugongo-Sonde'!L51,'29.09 Namugongo-Sonde'!L51,'26.09.19 Namugongo-Sonde-24h'!L51,'28.09 Namugongo-Sonde-24h'!L51,'27.09.19 Namugongo-Sonde'!L51)</f>
        <v>2</v>
      </c>
      <c r="M51" s="48">
        <f>AVERAGE('23.09 Namugongo-Sonde'!M51,'24.09 Namugongo-Sonde'!M51,'25.09 Namugongo-Sonde'!M51,'29.09 Namugongo-Sonde'!M51,'26.09.19 Namugongo-Sonde-24h'!M51,'28.09 Namugongo-Sonde-24h'!M51,'27.09.19 Namugongo-Sonde'!M51)</f>
        <v>30.571428571428573</v>
      </c>
      <c r="N51" s="48">
        <f>AVERAGE('23.09 Namugongo-Sonde'!N51,'24.09 Namugongo-Sonde'!N51,'25.09 Namugongo-Sonde'!N51,'29.09 Namugongo-Sonde'!N51,'26.09.19 Namugongo-Sonde-24h'!N51,'28.09 Namugongo-Sonde-24h'!N51,'27.09.19 Namugongo-Sonde'!N51)</f>
        <v>0</v>
      </c>
      <c r="O51" s="15">
        <f t="shared" si="0"/>
        <v>94.142857142857139</v>
      </c>
      <c r="P51" s="15">
        <f t="shared" si="1"/>
        <v>124.71428571428571</v>
      </c>
      <c r="R51" s="8"/>
      <c r="T51"/>
    </row>
    <row r="52" spans="2:20" ht="23.1" customHeight="1" x14ac:dyDescent="0.25">
      <c r="B52" s="23" t="s">
        <v>79</v>
      </c>
      <c r="C52" s="48">
        <f>AVERAGE('23.09 Namugongo-Sonde'!C52,'24.09 Namugongo-Sonde'!C52,'25.09 Namugongo-Sonde'!C52,'29.09 Namugongo-Sonde'!C52,'26.09.19 Namugongo-Sonde-24h'!C52,'28.09 Namugongo-Sonde-24h'!C52,'27.09.19 Namugongo-Sonde'!C52)</f>
        <v>41.142857142857146</v>
      </c>
      <c r="D52" s="48">
        <f>AVERAGE('23.09 Namugongo-Sonde'!D52,'24.09 Namugongo-Sonde'!D52,'25.09 Namugongo-Sonde'!D52,'29.09 Namugongo-Sonde'!D52,'26.09.19 Namugongo-Sonde-24h'!D52,'28.09 Namugongo-Sonde-24h'!D52,'27.09.19 Namugongo-Sonde'!D52)</f>
        <v>23.714285714285715</v>
      </c>
      <c r="E52" s="48">
        <f>AVERAGE('23.09 Namugongo-Sonde'!E52,'24.09 Namugongo-Sonde'!E52,'25.09 Namugongo-Sonde'!E52,'29.09 Namugongo-Sonde'!E52,'26.09.19 Namugongo-Sonde-24h'!E52,'28.09 Namugongo-Sonde-24h'!E52,'27.09.19 Namugongo-Sonde'!E52)</f>
        <v>6.8571428571428568</v>
      </c>
      <c r="F52" s="48">
        <f>AVERAGE('23.09 Namugongo-Sonde'!F52,'24.09 Namugongo-Sonde'!F52,'25.09 Namugongo-Sonde'!F52,'29.09 Namugongo-Sonde'!F52,'26.09.19 Namugongo-Sonde-24h'!F52,'28.09 Namugongo-Sonde-24h'!F52,'27.09.19 Namugongo-Sonde'!F52)</f>
        <v>8.8571428571428577</v>
      </c>
      <c r="G52" s="48">
        <f>AVERAGE('23.09 Namugongo-Sonde'!G52,'24.09 Namugongo-Sonde'!G52,'25.09 Namugongo-Sonde'!G52,'29.09 Namugongo-Sonde'!G52,'26.09.19 Namugongo-Sonde-24h'!G52,'28.09 Namugongo-Sonde-24h'!G52,'27.09.19 Namugongo-Sonde'!G52)</f>
        <v>0.7142857142857143</v>
      </c>
      <c r="H52" s="48">
        <f>AVERAGE('23.09 Namugongo-Sonde'!H52,'24.09 Namugongo-Sonde'!H52,'25.09 Namugongo-Sonde'!H52,'29.09 Namugongo-Sonde'!H52,'26.09.19 Namugongo-Sonde-24h'!H52,'28.09 Namugongo-Sonde-24h'!H52,'27.09.19 Namugongo-Sonde'!H52)</f>
        <v>0</v>
      </c>
      <c r="I52" s="48">
        <f>AVERAGE('23.09 Namugongo-Sonde'!I52,'24.09 Namugongo-Sonde'!I52,'25.09 Namugongo-Sonde'!I52,'29.09 Namugongo-Sonde'!I52,'26.09.19 Namugongo-Sonde-24h'!I52,'28.09 Namugongo-Sonde-24h'!I52,'27.09.19 Namugongo-Sonde'!I52)</f>
        <v>5.8571428571428568</v>
      </c>
      <c r="J52" s="48">
        <f>AVERAGE('23.09 Namugongo-Sonde'!J52,'24.09 Namugongo-Sonde'!J52,'25.09 Namugongo-Sonde'!J52,'29.09 Namugongo-Sonde'!J52,'26.09.19 Namugongo-Sonde-24h'!J52,'28.09 Namugongo-Sonde-24h'!J52,'27.09.19 Namugongo-Sonde'!J52)</f>
        <v>1.7142857142857142</v>
      </c>
      <c r="K52" s="48">
        <f>AVERAGE('23.09 Namugongo-Sonde'!K52,'24.09 Namugongo-Sonde'!K52,'25.09 Namugongo-Sonde'!K52,'29.09 Namugongo-Sonde'!K52,'26.09.19 Namugongo-Sonde-24h'!K52,'28.09 Namugongo-Sonde-24h'!K52,'27.09.19 Namugongo-Sonde'!K52)</f>
        <v>0.14285714285714285</v>
      </c>
      <c r="L52" s="48">
        <f>AVERAGE('23.09 Namugongo-Sonde'!L52,'24.09 Namugongo-Sonde'!L52,'25.09 Namugongo-Sonde'!L52,'29.09 Namugongo-Sonde'!L52,'26.09.19 Namugongo-Sonde-24h'!L52,'28.09 Namugongo-Sonde-24h'!L52,'27.09.19 Namugongo-Sonde'!L52)</f>
        <v>1.8571428571428572</v>
      </c>
      <c r="M52" s="48">
        <f>AVERAGE('23.09 Namugongo-Sonde'!M52,'24.09 Namugongo-Sonde'!M52,'25.09 Namugongo-Sonde'!M52,'29.09 Namugongo-Sonde'!M52,'26.09.19 Namugongo-Sonde-24h'!M52,'28.09 Namugongo-Sonde-24h'!M52,'27.09.19 Namugongo-Sonde'!M52)</f>
        <v>35.142857142857146</v>
      </c>
      <c r="N52" s="48">
        <f>AVERAGE('23.09 Namugongo-Sonde'!N52,'24.09 Namugongo-Sonde'!N52,'25.09 Namugongo-Sonde'!N52,'29.09 Namugongo-Sonde'!N52,'26.09.19 Namugongo-Sonde-24h'!N52,'28.09 Namugongo-Sonde-24h'!N52,'27.09.19 Namugongo-Sonde'!N52)</f>
        <v>0</v>
      </c>
      <c r="O52" s="15">
        <f t="shared" si="0"/>
        <v>90.857142857142861</v>
      </c>
      <c r="P52" s="15">
        <f t="shared" si="1"/>
        <v>126</v>
      </c>
      <c r="R52" s="8"/>
      <c r="T52"/>
    </row>
    <row r="53" spans="2:20" ht="23.1" customHeight="1" x14ac:dyDescent="0.25">
      <c r="B53" s="22" t="s">
        <v>80</v>
      </c>
      <c r="C53" s="48">
        <f>AVERAGE('23.09 Namugongo-Sonde'!C53,'24.09 Namugongo-Sonde'!C53,'25.09 Namugongo-Sonde'!C53,'29.09 Namugongo-Sonde'!C53,'26.09.19 Namugongo-Sonde-24h'!C53,'28.09 Namugongo-Sonde-24h'!C53,'27.09.19 Namugongo-Sonde'!C53)</f>
        <v>34.714285714285715</v>
      </c>
      <c r="D53" s="48">
        <f>AVERAGE('23.09 Namugongo-Sonde'!D53,'24.09 Namugongo-Sonde'!D53,'25.09 Namugongo-Sonde'!D53,'29.09 Namugongo-Sonde'!D53,'26.09.19 Namugongo-Sonde-24h'!D53,'28.09 Namugongo-Sonde-24h'!D53,'27.09.19 Namugongo-Sonde'!D53)</f>
        <v>26.857142857142858</v>
      </c>
      <c r="E53" s="48">
        <f>AVERAGE('23.09 Namugongo-Sonde'!E53,'24.09 Namugongo-Sonde'!E53,'25.09 Namugongo-Sonde'!E53,'29.09 Namugongo-Sonde'!E53,'26.09.19 Namugongo-Sonde-24h'!E53,'28.09 Namugongo-Sonde-24h'!E53,'27.09.19 Namugongo-Sonde'!E53)</f>
        <v>6.7142857142857144</v>
      </c>
      <c r="F53" s="48">
        <f>AVERAGE('23.09 Namugongo-Sonde'!F53,'24.09 Namugongo-Sonde'!F53,'25.09 Namugongo-Sonde'!F53,'29.09 Namugongo-Sonde'!F53,'26.09.19 Namugongo-Sonde-24h'!F53,'28.09 Namugongo-Sonde-24h'!F53,'27.09.19 Namugongo-Sonde'!F53)</f>
        <v>10</v>
      </c>
      <c r="G53" s="48">
        <f>AVERAGE('23.09 Namugongo-Sonde'!G53,'24.09 Namugongo-Sonde'!G53,'25.09 Namugongo-Sonde'!G53,'29.09 Namugongo-Sonde'!G53,'26.09.19 Namugongo-Sonde-24h'!G53,'28.09 Namugongo-Sonde-24h'!G53,'27.09.19 Namugongo-Sonde'!G53)</f>
        <v>2.5714285714285716</v>
      </c>
      <c r="H53" s="48">
        <f>AVERAGE('23.09 Namugongo-Sonde'!H53,'24.09 Namugongo-Sonde'!H53,'25.09 Namugongo-Sonde'!H53,'29.09 Namugongo-Sonde'!H53,'26.09.19 Namugongo-Sonde-24h'!H53,'28.09 Namugongo-Sonde-24h'!H53,'27.09.19 Namugongo-Sonde'!H53)</f>
        <v>0.2857142857142857</v>
      </c>
      <c r="I53" s="48">
        <f>AVERAGE('23.09 Namugongo-Sonde'!I53,'24.09 Namugongo-Sonde'!I53,'25.09 Namugongo-Sonde'!I53,'29.09 Namugongo-Sonde'!I53,'26.09.19 Namugongo-Sonde-24h'!I53,'28.09 Namugongo-Sonde-24h'!I53,'27.09.19 Namugongo-Sonde'!I53)</f>
        <v>4.7142857142857144</v>
      </c>
      <c r="J53" s="48">
        <f>AVERAGE('23.09 Namugongo-Sonde'!J53,'24.09 Namugongo-Sonde'!J53,'25.09 Namugongo-Sonde'!J53,'29.09 Namugongo-Sonde'!J53,'26.09.19 Namugongo-Sonde-24h'!J53,'28.09 Namugongo-Sonde-24h'!J53,'27.09.19 Namugongo-Sonde'!J53)</f>
        <v>2.2857142857142856</v>
      </c>
      <c r="K53" s="48">
        <f>AVERAGE('23.09 Namugongo-Sonde'!K53,'24.09 Namugongo-Sonde'!K53,'25.09 Namugongo-Sonde'!K53,'29.09 Namugongo-Sonde'!K53,'26.09.19 Namugongo-Sonde-24h'!K53,'28.09 Namugongo-Sonde-24h'!K53,'27.09.19 Namugongo-Sonde'!K53)</f>
        <v>0.42857142857142855</v>
      </c>
      <c r="L53" s="48">
        <f>AVERAGE('23.09 Namugongo-Sonde'!L53,'24.09 Namugongo-Sonde'!L53,'25.09 Namugongo-Sonde'!L53,'29.09 Namugongo-Sonde'!L53,'26.09.19 Namugongo-Sonde-24h'!L53,'28.09 Namugongo-Sonde-24h'!L53,'27.09.19 Namugongo-Sonde'!L53)</f>
        <v>0.7142857142857143</v>
      </c>
      <c r="M53" s="48">
        <f>AVERAGE('23.09 Namugongo-Sonde'!M53,'24.09 Namugongo-Sonde'!M53,'25.09 Namugongo-Sonde'!M53,'29.09 Namugongo-Sonde'!M53,'26.09.19 Namugongo-Sonde-24h'!M53,'28.09 Namugongo-Sonde-24h'!M53,'27.09.19 Namugongo-Sonde'!M53)</f>
        <v>36.285714285714285</v>
      </c>
      <c r="N53" s="48">
        <f>AVERAGE('23.09 Namugongo-Sonde'!N53,'24.09 Namugongo-Sonde'!N53,'25.09 Namugongo-Sonde'!N53,'29.09 Namugongo-Sonde'!N53,'26.09.19 Namugongo-Sonde-24h'!N53,'28.09 Namugongo-Sonde-24h'!N53,'27.09.19 Namugongo-Sonde'!N53)</f>
        <v>0</v>
      </c>
      <c r="O53" s="15">
        <f t="shared" si="0"/>
        <v>89.285714285714278</v>
      </c>
      <c r="P53" s="15">
        <f t="shared" si="1"/>
        <v>125.57142857142856</v>
      </c>
      <c r="R53" s="8"/>
      <c r="T53"/>
    </row>
    <row r="54" spans="2:20" ht="23.1" customHeight="1" x14ac:dyDescent="0.25">
      <c r="B54" s="22" t="s">
        <v>81</v>
      </c>
      <c r="C54" s="48">
        <f>AVERAGE('23.09 Namugongo-Sonde'!C54,'24.09 Namugongo-Sonde'!C54,'25.09 Namugongo-Sonde'!C54,'29.09 Namugongo-Sonde'!C54,'26.09.19 Namugongo-Sonde-24h'!C54,'28.09 Namugongo-Sonde-24h'!C54,'27.09.19 Namugongo-Sonde'!C54)</f>
        <v>41.857142857142854</v>
      </c>
      <c r="D54" s="48">
        <f>AVERAGE('23.09 Namugongo-Sonde'!D54,'24.09 Namugongo-Sonde'!D54,'25.09 Namugongo-Sonde'!D54,'29.09 Namugongo-Sonde'!D54,'26.09.19 Namugongo-Sonde-24h'!D54,'28.09 Namugongo-Sonde-24h'!D54,'27.09.19 Namugongo-Sonde'!D54)</f>
        <v>26.571428571428573</v>
      </c>
      <c r="E54" s="48">
        <f>AVERAGE('23.09 Namugongo-Sonde'!E54,'24.09 Namugongo-Sonde'!E54,'25.09 Namugongo-Sonde'!E54,'29.09 Namugongo-Sonde'!E54,'26.09.19 Namugongo-Sonde-24h'!E54,'28.09 Namugongo-Sonde-24h'!E54,'27.09.19 Namugongo-Sonde'!E54)</f>
        <v>7.5714285714285712</v>
      </c>
      <c r="F54" s="48">
        <f>AVERAGE('23.09 Namugongo-Sonde'!F54,'24.09 Namugongo-Sonde'!F54,'25.09 Namugongo-Sonde'!F54,'29.09 Namugongo-Sonde'!F54,'26.09.19 Namugongo-Sonde-24h'!F54,'28.09 Namugongo-Sonde-24h'!F54,'27.09.19 Namugongo-Sonde'!F54)</f>
        <v>12.714285714285714</v>
      </c>
      <c r="G54" s="48">
        <f>AVERAGE('23.09 Namugongo-Sonde'!G54,'24.09 Namugongo-Sonde'!G54,'25.09 Namugongo-Sonde'!G54,'29.09 Namugongo-Sonde'!G54,'26.09.19 Namugongo-Sonde-24h'!G54,'28.09 Namugongo-Sonde-24h'!G54,'27.09.19 Namugongo-Sonde'!G54)</f>
        <v>0.7142857142857143</v>
      </c>
      <c r="H54" s="48">
        <f>AVERAGE('23.09 Namugongo-Sonde'!H54,'24.09 Namugongo-Sonde'!H54,'25.09 Namugongo-Sonde'!H54,'29.09 Namugongo-Sonde'!H54,'26.09.19 Namugongo-Sonde-24h'!H54,'28.09 Namugongo-Sonde-24h'!H54,'27.09.19 Namugongo-Sonde'!H54)</f>
        <v>0.14285714285714285</v>
      </c>
      <c r="I54" s="48">
        <f>AVERAGE('23.09 Namugongo-Sonde'!I54,'24.09 Namugongo-Sonde'!I54,'25.09 Namugongo-Sonde'!I54,'29.09 Namugongo-Sonde'!I54,'26.09.19 Namugongo-Sonde-24h'!I54,'28.09 Namugongo-Sonde-24h'!I54,'27.09.19 Namugongo-Sonde'!I54)</f>
        <v>5.2857142857142856</v>
      </c>
      <c r="J54" s="48">
        <f>AVERAGE('23.09 Namugongo-Sonde'!J54,'24.09 Namugongo-Sonde'!J54,'25.09 Namugongo-Sonde'!J54,'29.09 Namugongo-Sonde'!J54,'26.09.19 Namugongo-Sonde-24h'!J54,'28.09 Namugongo-Sonde-24h'!J54,'27.09.19 Namugongo-Sonde'!J54)</f>
        <v>1.8571428571428572</v>
      </c>
      <c r="K54" s="48">
        <f>AVERAGE('23.09 Namugongo-Sonde'!K54,'24.09 Namugongo-Sonde'!K54,'25.09 Namugongo-Sonde'!K54,'29.09 Namugongo-Sonde'!K54,'26.09.19 Namugongo-Sonde-24h'!K54,'28.09 Namugongo-Sonde-24h'!K54,'27.09.19 Namugongo-Sonde'!K54)</f>
        <v>0</v>
      </c>
      <c r="L54" s="48">
        <f>AVERAGE('23.09 Namugongo-Sonde'!L54,'24.09 Namugongo-Sonde'!L54,'25.09 Namugongo-Sonde'!L54,'29.09 Namugongo-Sonde'!L54,'26.09.19 Namugongo-Sonde-24h'!L54,'28.09 Namugongo-Sonde-24h'!L54,'27.09.19 Namugongo-Sonde'!L54)</f>
        <v>0.7142857142857143</v>
      </c>
      <c r="M54" s="48">
        <f>AVERAGE('23.09 Namugongo-Sonde'!M54,'24.09 Namugongo-Sonde'!M54,'25.09 Namugongo-Sonde'!M54,'29.09 Namugongo-Sonde'!M54,'26.09.19 Namugongo-Sonde-24h'!M54,'28.09 Namugongo-Sonde-24h'!M54,'27.09.19 Namugongo-Sonde'!M54)</f>
        <v>42.142857142857146</v>
      </c>
      <c r="N54" s="48">
        <f>AVERAGE('23.09 Namugongo-Sonde'!N54,'24.09 Namugongo-Sonde'!N54,'25.09 Namugongo-Sonde'!N54,'29.09 Namugongo-Sonde'!N54,'26.09.19 Namugongo-Sonde-24h'!N54,'28.09 Namugongo-Sonde-24h'!N54,'27.09.19 Namugongo-Sonde'!N54)</f>
        <v>0</v>
      </c>
      <c r="O54" s="15">
        <f t="shared" si="0"/>
        <v>97.428571428571416</v>
      </c>
      <c r="P54" s="15">
        <f t="shared" si="1"/>
        <v>139.57142857142856</v>
      </c>
      <c r="R54" s="8"/>
      <c r="T54"/>
    </row>
    <row r="55" spans="2:20" ht="23.1" customHeight="1" x14ac:dyDescent="0.25">
      <c r="B55" s="22" t="s">
        <v>82</v>
      </c>
      <c r="C55" s="48">
        <f>AVERAGE('23.09 Namugongo-Sonde'!C55,'24.09 Namugongo-Sonde'!C55,'25.09 Namugongo-Sonde'!C55,'29.09 Namugongo-Sonde'!C55,'26.09.19 Namugongo-Sonde-24h'!C55,'28.09 Namugongo-Sonde-24h'!C55,'27.09.19 Namugongo-Sonde'!C55)</f>
        <v>36.571428571428569</v>
      </c>
      <c r="D55" s="48">
        <f>AVERAGE('23.09 Namugongo-Sonde'!D55,'24.09 Namugongo-Sonde'!D55,'25.09 Namugongo-Sonde'!D55,'29.09 Namugongo-Sonde'!D55,'26.09.19 Namugongo-Sonde-24h'!D55,'28.09 Namugongo-Sonde-24h'!D55,'27.09.19 Namugongo-Sonde'!D55)</f>
        <v>26.142857142857142</v>
      </c>
      <c r="E55" s="48">
        <f>AVERAGE('23.09 Namugongo-Sonde'!E55,'24.09 Namugongo-Sonde'!E55,'25.09 Namugongo-Sonde'!E55,'29.09 Namugongo-Sonde'!E55,'26.09.19 Namugongo-Sonde-24h'!E55,'28.09 Namugongo-Sonde-24h'!E55,'27.09.19 Namugongo-Sonde'!E55)</f>
        <v>7.4285714285714288</v>
      </c>
      <c r="F55" s="48">
        <f>AVERAGE('23.09 Namugongo-Sonde'!F55,'24.09 Namugongo-Sonde'!F55,'25.09 Namugongo-Sonde'!F55,'29.09 Namugongo-Sonde'!F55,'26.09.19 Namugongo-Sonde-24h'!F55,'28.09 Namugongo-Sonde-24h'!F55,'27.09.19 Namugongo-Sonde'!F55)</f>
        <v>11.571428571428571</v>
      </c>
      <c r="G55" s="48">
        <f>AVERAGE('23.09 Namugongo-Sonde'!G55,'24.09 Namugongo-Sonde'!G55,'25.09 Namugongo-Sonde'!G55,'29.09 Namugongo-Sonde'!G55,'26.09.19 Namugongo-Sonde-24h'!G55,'28.09 Namugongo-Sonde-24h'!G55,'27.09.19 Namugongo-Sonde'!G55)</f>
        <v>1</v>
      </c>
      <c r="H55" s="48">
        <f>AVERAGE('23.09 Namugongo-Sonde'!H55,'24.09 Namugongo-Sonde'!H55,'25.09 Namugongo-Sonde'!H55,'29.09 Namugongo-Sonde'!H55,'26.09.19 Namugongo-Sonde-24h'!H55,'28.09 Namugongo-Sonde-24h'!H55,'27.09.19 Namugongo-Sonde'!H55)</f>
        <v>0.2857142857142857</v>
      </c>
      <c r="I55" s="48">
        <f>AVERAGE('23.09 Namugongo-Sonde'!I55,'24.09 Namugongo-Sonde'!I55,'25.09 Namugongo-Sonde'!I55,'29.09 Namugongo-Sonde'!I55,'26.09.19 Namugongo-Sonde-24h'!I55,'28.09 Namugongo-Sonde-24h'!I55,'27.09.19 Namugongo-Sonde'!I55)</f>
        <v>4.8571428571428568</v>
      </c>
      <c r="J55" s="48">
        <f>AVERAGE('23.09 Namugongo-Sonde'!J55,'24.09 Namugongo-Sonde'!J55,'25.09 Namugongo-Sonde'!J55,'29.09 Namugongo-Sonde'!J55,'26.09.19 Namugongo-Sonde-24h'!J55,'28.09 Namugongo-Sonde-24h'!J55,'27.09.19 Namugongo-Sonde'!J55)</f>
        <v>1.8571428571428572</v>
      </c>
      <c r="K55" s="48">
        <f>AVERAGE('23.09 Namugongo-Sonde'!K55,'24.09 Namugongo-Sonde'!K55,'25.09 Namugongo-Sonde'!K55,'29.09 Namugongo-Sonde'!K55,'26.09.19 Namugongo-Sonde-24h'!K55,'28.09 Namugongo-Sonde-24h'!K55,'27.09.19 Namugongo-Sonde'!K55)</f>
        <v>0</v>
      </c>
      <c r="L55" s="48">
        <f>AVERAGE('23.09 Namugongo-Sonde'!L55,'24.09 Namugongo-Sonde'!L55,'25.09 Namugongo-Sonde'!L55,'29.09 Namugongo-Sonde'!L55,'26.09.19 Namugongo-Sonde-24h'!L55,'28.09 Namugongo-Sonde-24h'!L55,'27.09.19 Namugongo-Sonde'!L55)</f>
        <v>0.7142857142857143</v>
      </c>
      <c r="M55" s="48">
        <f>AVERAGE('23.09 Namugongo-Sonde'!M55,'24.09 Namugongo-Sonde'!M55,'25.09 Namugongo-Sonde'!M55,'29.09 Namugongo-Sonde'!M55,'26.09.19 Namugongo-Sonde-24h'!M55,'28.09 Namugongo-Sonde-24h'!M55,'27.09.19 Namugongo-Sonde'!M55)</f>
        <v>39.142857142857146</v>
      </c>
      <c r="N55" s="48">
        <f>AVERAGE('23.09 Namugongo-Sonde'!N55,'24.09 Namugongo-Sonde'!N55,'25.09 Namugongo-Sonde'!N55,'29.09 Namugongo-Sonde'!N55,'26.09.19 Namugongo-Sonde-24h'!N55,'28.09 Namugongo-Sonde-24h'!N55,'27.09.19 Namugongo-Sonde'!N55)</f>
        <v>0</v>
      </c>
      <c r="O55" s="15">
        <f t="shared" si="0"/>
        <v>90.428571428571431</v>
      </c>
      <c r="P55" s="15">
        <f t="shared" si="1"/>
        <v>129.57142857142858</v>
      </c>
      <c r="R55" s="8"/>
      <c r="T55"/>
    </row>
    <row r="56" spans="2:20" ht="23.1" customHeight="1" x14ac:dyDescent="0.25">
      <c r="B56" s="22" t="s">
        <v>83</v>
      </c>
      <c r="C56" s="48">
        <f>AVERAGE('23.09 Namugongo-Sonde'!C56,'24.09 Namugongo-Sonde'!C56,'25.09 Namugongo-Sonde'!C56,'29.09 Namugongo-Sonde'!C56,'26.09.19 Namugongo-Sonde-24h'!C56,'28.09 Namugongo-Sonde-24h'!C56,'27.09.19 Namugongo-Sonde'!C56)</f>
        <v>40.714285714285715</v>
      </c>
      <c r="D56" s="48">
        <f>AVERAGE('23.09 Namugongo-Sonde'!D56,'24.09 Namugongo-Sonde'!D56,'25.09 Namugongo-Sonde'!D56,'29.09 Namugongo-Sonde'!D56,'26.09.19 Namugongo-Sonde-24h'!D56,'28.09 Namugongo-Sonde-24h'!D56,'27.09.19 Namugongo-Sonde'!D56)</f>
        <v>28.428571428571427</v>
      </c>
      <c r="E56" s="48">
        <f>AVERAGE('23.09 Namugongo-Sonde'!E56,'24.09 Namugongo-Sonde'!E56,'25.09 Namugongo-Sonde'!E56,'29.09 Namugongo-Sonde'!E56,'26.09.19 Namugongo-Sonde-24h'!E56,'28.09 Namugongo-Sonde-24h'!E56,'27.09.19 Namugongo-Sonde'!E56)</f>
        <v>7.5714285714285712</v>
      </c>
      <c r="F56" s="48">
        <f>AVERAGE('23.09 Namugongo-Sonde'!F56,'24.09 Namugongo-Sonde'!F56,'25.09 Namugongo-Sonde'!F56,'29.09 Namugongo-Sonde'!F56,'26.09.19 Namugongo-Sonde-24h'!F56,'28.09 Namugongo-Sonde-24h'!F56,'27.09.19 Namugongo-Sonde'!F56)</f>
        <v>13</v>
      </c>
      <c r="G56" s="48">
        <f>AVERAGE('23.09 Namugongo-Sonde'!G56,'24.09 Namugongo-Sonde'!G56,'25.09 Namugongo-Sonde'!G56,'29.09 Namugongo-Sonde'!G56,'26.09.19 Namugongo-Sonde-24h'!G56,'28.09 Namugongo-Sonde-24h'!G56,'27.09.19 Namugongo-Sonde'!G56)</f>
        <v>0.42857142857142855</v>
      </c>
      <c r="H56" s="48">
        <f>AVERAGE('23.09 Namugongo-Sonde'!H56,'24.09 Namugongo-Sonde'!H56,'25.09 Namugongo-Sonde'!H56,'29.09 Namugongo-Sonde'!H56,'26.09.19 Namugongo-Sonde-24h'!H56,'28.09 Namugongo-Sonde-24h'!H56,'27.09.19 Namugongo-Sonde'!H56)</f>
        <v>0.42857142857142855</v>
      </c>
      <c r="I56" s="48">
        <f>AVERAGE('23.09 Namugongo-Sonde'!I56,'24.09 Namugongo-Sonde'!I56,'25.09 Namugongo-Sonde'!I56,'29.09 Namugongo-Sonde'!I56,'26.09.19 Namugongo-Sonde-24h'!I56,'28.09 Namugongo-Sonde-24h'!I56,'27.09.19 Namugongo-Sonde'!I56)</f>
        <v>5.7142857142857144</v>
      </c>
      <c r="J56" s="48">
        <f>AVERAGE('23.09 Namugongo-Sonde'!J56,'24.09 Namugongo-Sonde'!J56,'25.09 Namugongo-Sonde'!J56,'29.09 Namugongo-Sonde'!J56,'26.09.19 Namugongo-Sonde-24h'!J56,'28.09 Namugongo-Sonde-24h'!J56,'27.09.19 Namugongo-Sonde'!J56)</f>
        <v>1.7142857142857142</v>
      </c>
      <c r="K56" s="48">
        <f>AVERAGE('23.09 Namugongo-Sonde'!K56,'24.09 Namugongo-Sonde'!K56,'25.09 Namugongo-Sonde'!K56,'29.09 Namugongo-Sonde'!K56,'26.09.19 Namugongo-Sonde-24h'!K56,'28.09 Namugongo-Sonde-24h'!K56,'27.09.19 Namugongo-Sonde'!K56)</f>
        <v>0.14285714285714285</v>
      </c>
      <c r="L56" s="48">
        <f>AVERAGE('23.09 Namugongo-Sonde'!L56,'24.09 Namugongo-Sonde'!L56,'25.09 Namugongo-Sonde'!L56,'29.09 Namugongo-Sonde'!L56,'26.09.19 Namugongo-Sonde-24h'!L56,'28.09 Namugongo-Sonde-24h'!L56,'27.09.19 Namugongo-Sonde'!L56)</f>
        <v>0.5714285714285714</v>
      </c>
      <c r="M56" s="48">
        <f>AVERAGE('23.09 Namugongo-Sonde'!M56,'24.09 Namugongo-Sonde'!M56,'25.09 Namugongo-Sonde'!M56,'29.09 Namugongo-Sonde'!M56,'26.09.19 Namugongo-Sonde-24h'!M56,'28.09 Namugongo-Sonde-24h'!M56,'27.09.19 Namugongo-Sonde'!M56)</f>
        <v>40.714285714285715</v>
      </c>
      <c r="N56" s="48">
        <f>AVERAGE('23.09 Namugongo-Sonde'!N56,'24.09 Namugongo-Sonde'!N56,'25.09 Namugongo-Sonde'!N56,'29.09 Namugongo-Sonde'!N56,'26.09.19 Namugongo-Sonde-24h'!N56,'28.09 Namugongo-Sonde-24h'!N56,'27.09.19 Namugongo-Sonde'!N56)</f>
        <v>0</v>
      </c>
      <c r="O56" s="15">
        <f t="shared" si="0"/>
        <v>98.714285714285694</v>
      </c>
      <c r="P56" s="15">
        <f t="shared" si="1"/>
        <v>139.42857142857142</v>
      </c>
      <c r="R56" s="8"/>
      <c r="T56"/>
    </row>
    <row r="57" spans="2:20" ht="23.1" customHeight="1" x14ac:dyDescent="0.25">
      <c r="B57" s="22" t="s">
        <v>84</v>
      </c>
      <c r="C57" s="48">
        <f>AVERAGE('23.09 Namugongo-Sonde'!C57,'24.09 Namugongo-Sonde'!C57,'25.09 Namugongo-Sonde'!C57,'29.09 Namugongo-Sonde'!C57,'26.09.19 Namugongo-Sonde-24h'!C57,'28.09 Namugongo-Sonde-24h'!C57,'27.09.19 Namugongo-Sonde'!C57)</f>
        <v>37.142857142857146</v>
      </c>
      <c r="D57" s="48">
        <f>AVERAGE('23.09 Namugongo-Sonde'!D57,'24.09 Namugongo-Sonde'!D57,'25.09 Namugongo-Sonde'!D57,'29.09 Namugongo-Sonde'!D57,'26.09.19 Namugongo-Sonde-24h'!D57,'28.09 Namugongo-Sonde-24h'!D57,'27.09.19 Namugongo-Sonde'!D57)</f>
        <v>27.142857142857142</v>
      </c>
      <c r="E57" s="48">
        <f>AVERAGE('23.09 Namugongo-Sonde'!E57,'24.09 Namugongo-Sonde'!E57,'25.09 Namugongo-Sonde'!E57,'29.09 Namugongo-Sonde'!E57,'26.09.19 Namugongo-Sonde-24h'!E57,'28.09 Namugongo-Sonde-24h'!E57,'27.09.19 Namugongo-Sonde'!E57)</f>
        <v>6.1428571428571432</v>
      </c>
      <c r="F57" s="48">
        <f>AVERAGE('23.09 Namugongo-Sonde'!F57,'24.09 Namugongo-Sonde'!F57,'25.09 Namugongo-Sonde'!F57,'29.09 Namugongo-Sonde'!F57,'26.09.19 Namugongo-Sonde-24h'!F57,'28.09 Namugongo-Sonde-24h'!F57,'27.09.19 Namugongo-Sonde'!F57)</f>
        <v>9.7142857142857135</v>
      </c>
      <c r="G57" s="48">
        <f>AVERAGE('23.09 Namugongo-Sonde'!G57,'24.09 Namugongo-Sonde'!G57,'25.09 Namugongo-Sonde'!G57,'29.09 Namugongo-Sonde'!G57,'26.09.19 Namugongo-Sonde-24h'!G57,'28.09 Namugongo-Sonde-24h'!G57,'27.09.19 Namugongo-Sonde'!G57)</f>
        <v>0.14285714285714285</v>
      </c>
      <c r="H57" s="48">
        <f>AVERAGE('23.09 Namugongo-Sonde'!H57,'24.09 Namugongo-Sonde'!H57,'25.09 Namugongo-Sonde'!H57,'29.09 Namugongo-Sonde'!H57,'26.09.19 Namugongo-Sonde-24h'!H57,'28.09 Namugongo-Sonde-24h'!H57,'27.09.19 Namugongo-Sonde'!H57)</f>
        <v>0</v>
      </c>
      <c r="I57" s="48">
        <f>AVERAGE('23.09 Namugongo-Sonde'!I57,'24.09 Namugongo-Sonde'!I57,'25.09 Namugongo-Sonde'!I57,'29.09 Namugongo-Sonde'!I57,'26.09.19 Namugongo-Sonde-24h'!I57,'28.09 Namugongo-Sonde-24h'!I57,'27.09.19 Namugongo-Sonde'!I57)</f>
        <v>5.7142857142857144</v>
      </c>
      <c r="J57" s="48">
        <f>AVERAGE('23.09 Namugongo-Sonde'!J57,'24.09 Namugongo-Sonde'!J57,'25.09 Namugongo-Sonde'!J57,'29.09 Namugongo-Sonde'!J57,'26.09.19 Namugongo-Sonde-24h'!J57,'28.09 Namugongo-Sonde-24h'!J57,'27.09.19 Namugongo-Sonde'!J57)</f>
        <v>1.2857142857142858</v>
      </c>
      <c r="K57" s="48">
        <f>AVERAGE('23.09 Namugongo-Sonde'!K57,'24.09 Namugongo-Sonde'!K57,'25.09 Namugongo-Sonde'!K57,'29.09 Namugongo-Sonde'!K57,'26.09.19 Namugongo-Sonde-24h'!K57,'28.09 Namugongo-Sonde-24h'!K57,'27.09.19 Namugongo-Sonde'!K57)</f>
        <v>0</v>
      </c>
      <c r="L57" s="48">
        <f>AVERAGE('23.09 Namugongo-Sonde'!L57,'24.09 Namugongo-Sonde'!L57,'25.09 Namugongo-Sonde'!L57,'29.09 Namugongo-Sonde'!L57,'26.09.19 Namugongo-Sonde-24h'!L57,'28.09 Namugongo-Sonde-24h'!L57,'27.09.19 Namugongo-Sonde'!L57)</f>
        <v>0.42857142857142855</v>
      </c>
      <c r="M57" s="48">
        <f>AVERAGE('23.09 Namugongo-Sonde'!M57,'24.09 Namugongo-Sonde'!M57,'25.09 Namugongo-Sonde'!M57,'29.09 Namugongo-Sonde'!M57,'26.09.19 Namugongo-Sonde-24h'!M57,'28.09 Namugongo-Sonde-24h'!M57,'27.09.19 Namugongo-Sonde'!M57)</f>
        <v>39.571428571428569</v>
      </c>
      <c r="N57" s="48">
        <f>AVERAGE('23.09 Namugongo-Sonde'!N57,'24.09 Namugongo-Sonde'!N57,'25.09 Namugongo-Sonde'!N57,'29.09 Namugongo-Sonde'!N57,'26.09.19 Namugongo-Sonde-24h'!N57,'28.09 Namugongo-Sonde-24h'!N57,'27.09.19 Namugongo-Sonde'!N57)</f>
        <v>0</v>
      </c>
      <c r="O57" s="15">
        <f t="shared" si="0"/>
        <v>87.714285714285708</v>
      </c>
      <c r="P57" s="15">
        <f t="shared" si="1"/>
        <v>127.28571428571428</v>
      </c>
      <c r="R57" s="8"/>
      <c r="T57"/>
    </row>
    <row r="58" spans="2:20" ht="23.1" customHeight="1" x14ac:dyDescent="0.25">
      <c r="B58" s="22" t="s">
        <v>99</v>
      </c>
      <c r="C58" s="48">
        <f>AVERAGE('26.09.19 Namugongo-Sonde-24h'!C58,'28.09 Namugongo-Sonde-24h'!C58)</f>
        <v>25</v>
      </c>
      <c r="D58" s="48">
        <f>AVERAGE('26.09.19 Namugongo-Sonde-24h'!D58,'28.09 Namugongo-Sonde-24h'!D58)</f>
        <v>13.5</v>
      </c>
      <c r="E58" s="48">
        <f>AVERAGE('26.09.19 Namugongo-Sonde-24h'!E58,'28.09 Namugongo-Sonde-24h'!E58)</f>
        <v>2</v>
      </c>
      <c r="F58" s="48">
        <f>AVERAGE('26.09.19 Namugongo-Sonde-24h'!F58,'28.09 Namugongo-Sonde-24h'!F58)</f>
        <v>2.5</v>
      </c>
      <c r="G58" s="48">
        <f>AVERAGE('26.09.19 Namugongo-Sonde-24h'!G58,'28.09 Namugongo-Sonde-24h'!G58)</f>
        <v>0.5</v>
      </c>
      <c r="H58" s="48">
        <f>AVERAGE('26.09.19 Namugongo-Sonde-24h'!H58,'28.09 Namugongo-Sonde-24h'!H58)</f>
        <v>0.5</v>
      </c>
      <c r="I58" s="48">
        <f>AVERAGE('26.09.19 Namugongo-Sonde-24h'!I58,'28.09 Namugongo-Sonde-24h'!I58)</f>
        <v>3</v>
      </c>
      <c r="J58" s="48">
        <f>AVERAGE('26.09.19 Namugongo-Sonde-24h'!J58,'28.09 Namugongo-Sonde-24h'!J58)</f>
        <v>2</v>
      </c>
      <c r="K58" s="48">
        <f>AVERAGE('26.09.19 Namugongo-Sonde-24h'!K58,'28.09 Namugongo-Sonde-24h'!K58)</f>
        <v>0</v>
      </c>
      <c r="L58" s="48">
        <f>AVERAGE('26.09.19 Namugongo-Sonde-24h'!L58,'28.09 Namugongo-Sonde-24h'!L58)</f>
        <v>0</v>
      </c>
      <c r="M58" s="48">
        <f>AVERAGE('26.09.19 Namugongo-Sonde-24h'!M58,'28.09 Namugongo-Sonde-24h'!M58)</f>
        <v>30</v>
      </c>
      <c r="N58" s="48">
        <f>AVERAGE('26.09.19 Namugongo-Sonde-24h'!N58,'28.09 Namugongo-Sonde-24h'!N58)</f>
        <v>0</v>
      </c>
      <c r="O58" s="15">
        <f t="shared" si="0"/>
        <v>49</v>
      </c>
      <c r="P58" s="15">
        <f t="shared" si="1"/>
        <v>79</v>
      </c>
      <c r="R58" s="8"/>
      <c r="T58"/>
    </row>
    <row r="59" spans="2:20" ht="23.1" customHeight="1" x14ac:dyDescent="0.25">
      <c r="B59" s="22" t="s">
        <v>100</v>
      </c>
      <c r="C59" s="48">
        <f>AVERAGE('26.09.19 Namugongo-Sonde-24h'!C59,'28.09 Namugongo-Sonde-24h'!C59)</f>
        <v>32</v>
      </c>
      <c r="D59" s="48">
        <f>AVERAGE('26.09.19 Namugongo-Sonde-24h'!D59,'28.09 Namugongo-Sonde-24h'!D59)</f>
        <v>27.5</v>
      </c>
      <c r="E59" s="48">
        <f>AVERAGE('26.09.19 Namugongo-Sonde-24h'!E59,'28.09 Namugongo-Sonde-24h'!E59)</f>
        <v>4</v>
      </c>
      <c r="F59" s="48">
        <f>AVERAGE('26.09.19 Namugongo-Sonde-24h'!F59,'28.09 Namugongo-Sonde-24h'!F59)</f>
        <v>10</v>
      </c>
      <c r="G59" s="48">
        <f>AVERAGE('26.09.19 Namugongo-Sonde-24h'!G59,'28.09 Namugongo-Sonde-24h'!G59)</f>
        <v>0</v>
      </c>
      <c r="H59" s="48">
        <f>AVERAGE('26.09.19 Namugongo-Sonde-24h'!H59,'28.09 Namugongo-Sonde-24h'!H59)</f>
        <v>0</v>
      </c>
      <c r="I59" s="48">
        <f>AVERAGE('26.09.19 Namugongo-Sonde-24h'!I59,'28.09 Namugongo-Sonde-24h'!I59)</f>
        <v>4</v>
      </c>
      <c r="J59" s="48">
        <f>AVERAGE('26.09.19 Namugongo-Sonde-24h'!J59,'28.09 Namugongo-Sonde-24h'!J59)</f>
        <v>1</v>
      </c>
      <c r="K59" s="48">
        <f>AVERAGE('26.09.19 Namugongo-Sonde-24h'!K59,'28.09 Namugongo-Sonde-24h'!K59)</f>
        <v>0</v>
      </c>
      <c r="L59" s="48">
        <f>AVERAGE('26.09.19 Namugongo-Sonde-24h'!L59,'28.09 Namugongo-Sonde-24h'!L59)</f>
        <v>1</v>
      </c>
      <c r="M59" s="48">
        <f>AVERAGE('26.09.19 Namugongo-Sonde-24h'!M59,'28.09 Namugongo-Sonde-24h'!M59)</f>
        <v>44</v>
      </c>
      <c r="N59" s="48">
        <f>AVERAGE('26.09.19 Namugongo-Sonde-24h'!N59,'28.09 Namugongo-Sonde-24h'!N59)</f>
        <v>0</v>
      </c>
      <c r="O59" s="15">
        <f t="shared" ref="O59:O105" si="35">SUM(C59:L59,N59)</f>
        <v>79.5</v>
      </c>
      <c r="P59" s="15">
        <f t="shared" ref="P59:P105" si="36">SUM(C59:N59)</f>
        <v>123.5</v>
      </c>
      <c r="R59" s="8"/>
      <c r="T59"/>
    </row>
    <row r="60" spans="2:20" ht="23.1" customHeight="1" x14ac:dyDescent="0.25">
      <c r="B60" s="22" t="s">
        <v>101</v>
      </c>
      <c r="C60" s="48">
        <f>AVERAGE('26.09.19 Namugongo-Sonde-24h'!C60,'28.09 Namugongo-Sonde-24h'!C60)</f>
        <v>21</v>
      </c>
      <c r="D60" s="48">
        <f>AVERAGE('26.09.19 Namugongo-Sonde-24h'!D60,'28.09 Namugongo-Sonde-24h'!D60)</f>
        <v>29</v>
      </c>
      <c r="E60" s="48">
        <f>AVERAGE('26.09.19 Namugongo-Sonde-24h'!E60,'28.09 Namugongo-Sonde-24h'!E60)</f>
        <v>2</v>
      </c>
      <c r="F60" s="48">
        <f>AVERAGE('26.09.19 Namugongo-Sonde-24h'!F60,'28.09 Namugongo-Sonde-24h'!F60)</f>
        <v>13</v>
      </c>
      <c r="G60" s="48">
        <f>AVERAGE('26.09.19 Namugongo-Sonde-24h'!G60,'28.09 Namugongo-Sonde-24h'!G60)</f>
        <v>0.5</v>
      </c>
      <c r="H60" s="48">
        <f>AVERAGE('26.09.19 Namugongo-Sonde-24h'!H60,'28.09 Namugongo-Sonde-24h'!H60)</f>
        <v>0</v>
      </c>
      <c r="I60" s="48">
        <f>AVERAGE('26.09.19 Namugongo-Sonde-24h'!I60,'28.09 Namugongo-Sonde-24h'!I60)</f>
        <v>3</v>
      </c>
      <c r="J60" s="48">
        <f>AVERAGE('26.09.19 Namugongo-Sonde-24h'!J60,'28.09 Namugongo-Sonde-24h'!J60)</f>
        <v>2</v>
      </c>
      <c r="K60" s="48">
        <f>AVERAGE('26.09.19 Namugongo-Sonde-24h'!K60,'28.09 Namugongo-Sonde-24h'!K60)</f>
        <v>0.5</v>
      </c>
      <c r="L60" s="48">
        <f>AVERAGE('26.09.19 Namugongo-Sonde-24h'!L60,'28.09 Namugongo-Sonde-24h'!L60)</f>
        <v>0</v>
      </c>
      <c r="M60" s="48">
        <f>AVERAGE('26.09.19 Namugongo-Sonde-24h'!M60,'28.09 Namugongo-Sonde-24h'!M60)</f>
        <v>39.5</v>
      </c>
      <c r="N60" s="48">
        <f>AVERAGE('26.09.19 Namugongo-Sonde-24h'!N60,'28.09 Namugongo-Sonde-24h'!N60)</f>
        <v>0</v>
      </c>
      <c r="O60" s="15">
        <f t="shared" si="35"/>
        <v>71</v>
      </c>
      <c r="P60" s="15">
        <f t="shared" si="36"/>
        <v>110.5</v>
      </c>
      <c r="R60" s="8"/>
      <c r="T60"/>
    </row>
    <row r="61" spans="2:20" ht="23.1" customHeight="1" x14ac:dyDescent="0.25">
      <c r="B61" s="22" t="s">
        <v>102</v>
      </c>
      <c r="C61" s="48">
        <f>AVERAGE('26.09.19 Namugongo-Sonde-24h'!C61,'28.09 Namugongo-Sonde-24h'!C61)</f>
        <v>26.5</v>
      </c>
      <c r="D61" s="48">
        <f>AVERAGE('26.09.19 Namugongo-Sonde-24h'!D61,'28.09 Namugongo-Sonde-24h'!D61)</f>
        <v>35.5</v>
      </c>
      <c r="E61" s="48">
        <f>AVERAGE('26.09.19 Namugongo-Sonde-24h'!E61,'28.09 Namugongo-Sonde-24h'!E61)</f>
        <v>3.5</v>
      </c>
      <c r="F61" s="48">
        <f>AVERAGE('26.09.19 Namugongo-Sonde-24h'!F61,'28.09 Namugongo-Sonde-24h'!F61)</f>
        <v>21.5</v>
      </c>
      <c r="G61" s="48">
        <f>AVERAGE('26.09.19 Namugongo-Sonde-24h'!G61,'28.09 Namugongo-Sonde-24h'!G61)</f>
        <v>0</v>
      </c>
      <c r="H61" s="48">
        <f>AVERAGE('26.09.19 Namugongo-Sonde-24h'!H61,'28.09 Namugongo-Sonde-24h'!H61)</f>
        <v>0</v>
      </c>
      <c r="I61" s="48">
        <f>AVERAGE('26.09.19 Namugongo-Sonde-24h'!I61,'28.09 Namugongo-Sonde-24h'!I61)</f>
        <v>6</v>
      </c>
      <c r="J61" s="48">
        <f>AVERAGE('26.09.19 Namugongo-Sonde-24h'!J61,'28.09 Namugongo-Sonde-24h'!J61)</f>
        <v>2</v>
      </c>
      <c r="K61" s="48">
        <f>AVERAGE('26.09.19 Namugongo-Sonde-24h'!K61,'28.09 Namugongo-Sonde-24h'!K61)</f>
        <v>0.5</v>
      </c>
      <c r="L61" s="48">
        <f>AVERAGE('26.09.19 Namugongo-Sonde-24h'!L61,'28.09 Namugongo-Sonde-24h'!L61)</f>
        <v>1</v>
      </c>
      <c r="M61" s="48">
        <f>AVERAGE('26.09.19 Namugongo-Sonde-24h'!M61,'28.09 Namugongo-Sonde-24h'!M61)</f>
        <v>44</v>
      </c>
      <c r="N61" s="48">
        <f>AVERAGE('26.09.19 Namugongo-Sonde-24h'!N61,'28.09 Namugongo-Sonde-24h'!N61)</f>
        <v>0</v>
      </c>
      <c r="O61" s="15">
        <f t="shared" si="35"/>
        <v>96.5</v>
      </c>
      <c r="P61" s="15">
        <f t="shared" si="36"/>
        <v>140.5</v>
      </c>
      <c r="R61" s="8"/>
      <c r="T61"/>
    </row>
    <row r="62" spans="2:20" ht="23.1" customHeight="1" x14ac:dyDescent="0.25">
      <c r="B62" s="22" t="s">
        <v>107</v>
      </c>
      <c r="C62" s="48">
        <f>AVERAGE('26.09.19 Namugongo-Sonde-24h'!C62,'28.09 Namugongo-Sonde-24h'!C62)</f>
        <v>29.5</v>
      </c>
      <c r="D62" s="48">
        <f>AVERAGE('26.09.19 Namugongo-Sonde-24h'!D62,'28.09 Namugongo-Sonde-24h'!D62)</f>
        <v>23.5</v>
      </c>
      <c r="E62" s="48">
        <f>AVERAGE('26.09.19 Namugongo-Sonde-24h'!E62,'28.09 Namugongo-Sonde-24h'!E62)</f>
        <v>8</v>
      </c>
      <c r="F62" s="48">
        <f>AVERAGE('26.09.19 Namugongo-Sonde-24h'!F62,'28.09 Namugongo-Sonde-24h'!F62)</f>
        <v>7.5</v>
      </c>
      <c r="G62" s="48">
        <f>AVERAGE('26.09.19 Namugongo-Sonde-24h'!G62,'28.09 Namugongo-Sonde-24h'!G62)</f>
        <v>0.5</v>
      </c>
      <c r="H62" s="48">
        <f>AVERAGE('26.09.19 Namugongo-Sonde-24h'!H62,'28.09 Namugongo-Sonde-24h'!H62)</f>
        <v>0</v>
      </c>
      <c r="I62" s="48">
        <f>AVERAGE('26.09.19 Namugongo-Sonde-24h'!I62,'28.09 Namugongo-Sonde-24h'!I62)</f>
        <v>4.5</v>
      </c>
      <c r="J62" s="48">
        <f>AVERAGE('26.09.19 Namugongo-Sonde-24h'!J62,'28.09 Namugongo-Sonde-24h'!J62)</f>
        <v>3</v>
      </c>
      <c r="K62" s="48">
        <f>AVERAGE('26.09.19 Namugongo-Sonde-24h'!K62,'28.09 Namugongo-Sonde-24h'!K62)</f>
        <v>2</v>
      </c>
      <c r="L62" s="48">
        <f>AVERAGE('26.09.19 Namugongo-Sonde-24h'!L62,'28.09 Namugongo-Sonde-24h'!L62)</f>
        <v>0.5</v>
      </c>
      <c r="M62" s="48">
        <f>AVERAGE('26.09.19 Namugongo-Sonde-24h'!M62,'28.09 Namugongo-Sonde-24h'!M62)</f>
        <v>49</v>
      </c>
      <c r="N62" s="48">
        <f>AVERAGE('26.09.19 Namugongo-Sonde-24h'!N62,'28.09 Namugongo-Sonde-24h'!N62)</f>
        <v>0</v>
      </c>
      <c r="O62" s="15">
        <f t="shared" si="35"/>
        <v>79</v>
      </c>
      <c r="P62" s="15">
        <f t="shared" si="36"/>
        <v>128</v>
      </c>
      <c r="R62" s="8"/>
      <c r="T62"/>
    </row>
    <row r="63" spans="2:20" ht="23.1" customHeight="1" x14ac:dyDescent="0.25">
      <c r="B63" s="22" t="s">
        <v>108</v>
      </c>
      <c r="C63" s="48">
        <f>AVERAGE('26.09.19 Namugongo-Sonde-24h'!C63,'28.09 Namugongo-Sonde-24h'!C63)</f>
        <v>24</v>
      </c>
      <c r="D63" s="48">
        <f>AVERAGE('26.09.19 Namugongo-Sonde-24h'!D63,'28.09 Namugongo-Sonde-24h'!D63)</f>
        <v>20</v>
      </c>
      <c r="E63" s="48">
        <f>AVERAGE('26.09.19 Namugongo-Sonde-24h'!E63,'28.09 Namugongo-Sonde-24h'!E63)</f>
        <v>2.5</v>
      </c>
      <c r="F63" s="48">
        <f>AVERAGE('26.09.19 Namugongo-Sonde-24h'!F63,'28.09 Namugongo-Sonde-24h'!F63)</f>
        <v>9</v>
      </c>
      <c r="G63" s="48">
        <f>AVERAGE('26.09.19 Namugongo-Sonde-24h'!G63,'28.09 Namugongo-Sonde-24h'!G63)</f>
        <v>0</v>
      </c>
      <c r="H63" s="48">
        <f>AVERAGE('26.09.19 Namugongo-Sonde-24h'!H63,'28.09 Namugongo-Sonde-24h'!H63)</f>
        <v>0</v>
      </c>
      <c r="I63" s="48">
        <f>AVERAGE('26.09.19 Namugongo-Sonde-24h'!I63,'28.09 Namugongo-Sonde-24h'!I63)</f>
        <v>1</v>
      </c>
      <c r="J63" s="48">
        <f>AVERAGE('26.09.19 Namugongo-Sonde-24h'!J63,'28.09 Namugongo-Sonde-24h'!J63)</f>
        <v>1</v>
      </c>
      <c r="K63" s="48">
        <f>AVERAGE('26.09.19 Namugongo-Sonde-24h'!K63,'28.09 Namugongo-Sonde-24h'!K63)</f>
        <v>0</v>
      </c>
      <c r="L63" s="48">
        <f>AVERAGE('26.09.19 Namugongo-Sonde-24h'!L63,'28.09 Namugongo-Sonde-24h'!L63)</f>
        <v>0</v>
      </c>
      <c r="M63" s="48">
        <f>AVERAGE('26.09.19 Namugongo-Sonde-24h'!M63,'28.09 Namugongo-Sonde-24h'!M63)</f>
        <v>26.5</v>
      </c>
      <c r="N63" s="48">
        <f>AVERAGE('26.09.19 Namugongo-Sonde-24h'!N63,'28.09 Namugongo-Sonde-24h'!N63)</f>
        <v>0.5</v>
      </c>
      <c r="O63" s="15">
        <f t="shared" si="35"/>
        <v>58</v>
      </c>
      <c r="P63" s="15">
        <f t="shared" si="36"/>
        <v>84.5</v>
      </c>
      <c r="R63" s="8"/>
      <c r="T63"/>
    </row>
    <row r="64" spans="2:20" ht="23.1" customHeight="1" x14ac:dyDescent="0.25">
      <c r="B64" s="22" t="s">
        <v>109</v>
      </c>
      <c r="C64" s="48">
        <f>AVERAGE('26.09.19 Namugongo-Sonde-24h'!C64,'28.09 Namugongo-Sonde-24h'!C64)</f>
        <v>42</v>
      </c>
      <c r="D64" s="48">
        <f>AVERAGE('26.09.19 Namugongo-Sonde-24h'!D64,'28.09 Namugongo-Sonde-24h'!D64)</f>
        <v>31.5</v>
      </c>
      <c r="E64" s="48">
        <f>AVERAGE('26.09.19 Namugongo-Sonde-24h'!E64,'28.09 Namugongo-Sonde-24h'!E64)</f>
        <v>11.5</v>
      </c>
      <c r="F64" s="48">
        <f>AVERAGE('26.09.19 Namugongo-Sonde-24h'!F64,'28.09 Namugongo-Sonde-24h'!F64)</f>
        <v>23</v>
      </c>
      <c r="G64" s="48">
        <f>AVERAGE('26.09.19 Namugongo-Sonde-24h'!G64,'28.09 Namugongo-Sonde-24h'!G64)</f>
        <v>0</v>
      </c>
      <c r="H64" s="48">
        <f>AVERAGE('26.09.19 Namugongo-Sonde-24h'!H64,'28.09 Namugongo-Sonde-24h'!H64)</f>
        <v>0</v>
      </c>
      <c r="I64" s="48">
        <f>AVERAGE('26.09.19 Namugongo-Sonde-24h'!I64,'28.09 Namugongo-Sonde-24h'!I64)</f>
        <v>4.5</v>
      </c>
      <c r="J64" s="48">
        <f>AVERAGE('26.09.19 Namugongo-Sonde-24h'!J64,'28.09 Namugongo-Sonde-24h'!J64)</f>
        <v>0.5</v>
      </c>
      <c r="K64" s="48">
        <f>AVERAGE('26.09.19 Namugongo-Sonde-24h'!K64,'28.09 Namugongo-Sonde-24h'!K64)</f>
        <v>0.5</v>
      </c>
      <c r="L64" s="48">
        <f>AVERAGE('26.09.19 Namugongo-Sonde-24h'!L64,'28.09 Namugongo-Sonde-24h'!L64)</f>
        <v>0</v>
      </c>
      <c r="M64" s="48">
        <f>AVERAGE('26.09.19 Namugongo-Sonde-24h'!M64,'28.09 Namugongo-Sonde-24h'!M64)</f>
        <v>51.5</v>
      </c>
      <c r="N64" s="48">
        <f>AVERAGE('26.09.19 Namugongo-Sonde-24h'!N64,'28.09 Namugongo-Sonde-24h'!N64)</f>
        <v>2</v>
      </c>
      <c r="O64" s="15">
        <f t="shared" si="35"/>
        <v>115.5</v>
      </c>
      <c r="P64" s="15">
        <f t="shared" si="36"/>
        <v>167</v>
      </c>
      <c r="R64" s="8"/>
      <c r="T64"/>
    </row>
    <row r="65" spans="2:20" ht="23.1" customHeight="1" x14ac:dyDescent="0.25">
      <c r="B65" s="22" t="s">
        <v>158</v>
      </c>
      <c r="C65" s="48">
        <f>AVERAGE('26.09.19 Namugongo-Sonde-24h'!C65,'28.09 Namugongo-Sonde-24h'!C65)</f>
        <v>34</v>
      </c>
      <c r="D65" s="48">
        <f>AVERAGE('26.09.19 Namugongo-Sonde-24h'!D65,'28.09 Namugongo-Sonde-24h'!D65)</f>
        <v>24.5</v>
      </c>
      <c r="E65" s="48">
        <f>AVERAGE('26.09.19 Namugongo-Sonde-24h'!E65,'28.09 Namugongo-Sonde-24h'!E65)</f>
        <v>8</v>
      </c>
      <c r="F65" s="48">
        <f>AVERAGE('26.09.19 Namugongo-Sonde-24h'!F65,'28.09 Namugongo-Sonde-24h'!F65)</f>
        <v>8.5</v>
      </c>
      <c r="G65" s="48">
        <f>AVERAGE('26.09.19 Namugongo-Sonde-24h'!G65,'28.09 Namugongo-Sonde-24h'!G65)</f>
        <v>0.5</v>
      </c>
      <c r="H65" s="48">
        <f>AVERAGE('26.09.19 Namugongo-Sonde-24h'!H65,'28.09 Namugongo-Sonde-24h'!H65)</f>
        <v>0</v>
      </c>
      <c r="I65" s="48">
        <f>AVERAGE('26.09.19 Namugongo-Sonde-24h'!I65,'28.09 Namugongo-Sonde-24h'!I65)</f>
        <v>2</v>
      </c>
      <c r="J65" s="48">
        <f>AVERAGE('26.09.19 Namugongo-Sonde-24h'!J65,'28.09 Namugongo-Sonde-24h'!J65)</f>
        <v>1</v>
      </c>
      <c r="K65" s="48">
        <f>AVERAGE('26.09.19 Namugongo-Sonde-24h'!K65,'28.09 Namugongo-Sonde-24h'!K65)</f>
        <v>0</v>
      </c>
      <c r="L65" s="48">
        <f>AVERAGE('26.09.19 Namugongo-Sonde-24h'!L65,'28.09 Namugongo-Sonde-24h'!L65)</f>
        <v>0</v>
      </c>
      <c r="M65" s="48">
        <f>AVERAGE('26.09.19 Namugongo-Sonde-24h'!M65,'28.09 Namugongo-Sonde-24h'!M65)</f>
        <v>31.5</v>
      </c>
      <c r="N65" s="48">
        <f>AVERAGE('26.09.19 Namugongo-Sonde-24h'!N65,'28.09 Namugongo-Sonde-24h'!N65)</f>
        <v>1</v>
      </c>
      <c r="O65" s="15">
        <f t="shared" si="35"/>
        <v>79.5</v>
      </c>
      <c r="P65" s="15">
        <f t="shared" si="36"/>
        <v>111</v>
      </c>
      <c r="R65" s="8"/>
      <c r="T65"/>
    </row>
    <row r="66" spans="2:20" ht="23.1" customHeight="1" x14ac:dyDescent="0.25">
      <c r="B66" s="22" t="s">
        <v>103</v>
      </c>
      <c r="C66" s="48">
        <f>AVERAGE('26.09.19 Namugongo-Sonde-24h'!C66,'28.09 Namugongo-Sonde-24h'!C66)</f>
        <v>19</v>
      </c>
      <c r="D66" s="48">
        <f>AVERAGE('26.09.19 Namugongo-Sonde-24h'!D66,'28.09 Namugongo-Sonde-24h'!D66)</f>
        <v>21.5</v>
      </c>
      <c r="E66" s="48">
        <f>AVERAGE('26.09.19 Namugongo-Sonde-24h'!E66,'28.09 Namugongo-Sonde-24h'!E66)</f>
        <v>2</v>
      </c>
      <c r="F66" s="48">
        <f>AVERAGE('26.09.19 Namugongo-Sonde-24h'!F66,'28.09 Namugongo-Sonde-24h'!F66)</f>
        <v>13</v>
      </c>
      <c r="G66" s="48">
        <f>AVERAGE('26.09.19 Namugongo-Sonde-24h'!G66,'28.09 Namugongo-Sonde-24h'!G66)</f>
        <v>1</v>
      </c>
      <c r="H66" s="48">
        <f>AVERAGE('26.09.19 Namugongo-Sonde-24h'!H66,'28.09 Namugongo-Sonde-24h'!H66)</f>
        <v>0</v>
      </c>
      <c r="I66" s="48">
        <f>AVERAGE('26.09.19 Namugongo-Sonde-24h'!I66,'28.09 Namugongo-Sonde-24h'!I66)</f>
        <v>3.5</v>
      </c>
      <c r="J66" s="48">
        <f>AVERAGE('26.09.19 Namugongo-Sonde-24h'!J66,'28.09 Namugongo-Sonde-24h'!J66)</f>
        <v>4</v>
      </c>
      <c r="K66" s="48">
        <f>AVERAGE('26.09.19 Namugongo-Sonde-24h'!K66,'28.09 Namugongo-Sonde-24h'!K66)</f>
        <v>0</v>
      </c>
      <c r="L66" s="48">
        <f>AVERAGE('26.09.19 Namugongo-Sonde-24h'!L66,'28.09 Namugongo-Sonde-24h'!L66)</f>
        <v>0.5</v>
      </c>
      <c r="M66" s="48">
        <f>AVERAGE('26.09.19 Namugongo-Sonde-24h'!M66,'28.09 Namugongo-Sonde-24h'!M66)</f>
        <v>33.5</v>
      </c>
      <c r="N66" s="48">
        <f>AVERAGE('26.09.19 Namugongo-Sonde-24h'!N66,'28.09 Namugongo-Sonde-24h'!N66)</f>
        <v>0</v>
      </c>
      <c r="O66" s="15">
        <f t="shared" si="35"/>
        <v>64.5</v>
      </c>
      <c r="P66" s="15">
        <f t="shared" si="36"/>
        <v>98</v>
      </c>
      <c r="R66" s="8"/>
      <c r="T66"/>
    </row>
    <row r="67" spans="2:20" ht="23.1" customHeight="1" x14ac:dyDescent="0.25">
      <c r="B67" s="22" t="s">
        <v>104</v>
      </c>
      <c r="C67" s="48">
        <f>AVERAGE('26.09.19 Namugongo-Sonde-24h'!C67,'28.09 Namugongo-Sonde-24h'!C67)</f>
        <v>25.5</v>
      </c>
      <c r="D67" s="48">
        <f>AVERAGE('26.09.19 Namugongo-Sonde-24h'!D67,'28.09 Namugongo-Sonde-24h'!D67)</f>
        <v>20.5</v>
      </c>
      <c r="E67" s="48">
        <f>AVERAGE('26.09.19 Namugongo-Sonde-24h'!E67,'28.09 Namugongo-Sonde-24h'!E67)</f>
        <v>1.5</v>
      </c>
      <c r="F67" s="48">
        <f>AVERAGE('26.09.19 Namugongo-Sonde-24h'!F67,'28.09 Namugongo-Sonde-24h'!F67)</f>
        <v>9.5</v>
      </c>
      <c r="G67" s="48">
        <f>AVERAGE('26.09.19 Namugongo-Sonde-24h'!G67,'28.09 Namugongo-Sonde-24h'!G67)</f>
        <v>1</v>
      </c>
      <c r="H67" s="48">
        <f>AVERAGE('26.09.19 Namugongo-Sonde-24h'!H67,'28.09 Namugongo-Sonde-24h'!H67)</f>
        <v>0</v>
      </c>
      <c r="I67" s="48">
        <f>AVERAGE('26.09.19 Namugongo-Sonde-24h'!I67,'28.09 Namugongo-Sonde-24h'!I67)</f>
        <v>2</v>
      </c>
      <c r="J67" s="48">
        <f>AVERAGE('26.09.19 Namugongo-Sonde-24h'!J67,'28.09 Namugongo-Sonde-24h'!J67)</f>
        <v>1</v>
      </c>
      <c r="K67" s="48">
        <f>AVERAGE('26.09.19 Namugongo-Sonde-24h'!K67,'28.09 Namugongo-Sonde-24h'!K67)</f>
        <v>0</v>
      </c>
      <c r="L67" s="48">
        <f>AVERAGE('26.09.19 Namugongo-Sonde-24h'!L67,'28.09 Namugongo-Sonde-24h'!L67)</f>
        <v>0</v>
      </c>
      <c r="M67" s="48">
        <f>AVERAGE('26.09.19 Namugongo-Sonde-24h'!M67,'28.09 Namugongo-Sonde-24h'!M67)</f>
        <v>36</v>
      </c>
      <c r="N67" s="48">
        <f>AVERAGE('26.09.19 Namugongo-Sonde-24h'!N67,'28.09 Namugongo-Sonde-24h'!N67)</f>
        <v>0</v>
      </c>
      <c r="O67" s="15">
        <f t="shared" si="35"/>
        <v>61</v>
      </c>
      <c r="P67" s="15">
        <f t="shared" si="36"/>
        <v>97</v>
      </c>
      <c r="R67" s="8"/>
      <c r="T67"/>
    </row>
    <row r="68" spans="2:20" ht="23.1" customHeight="1" x14ac:dyDescent="0.25">
      <c r="B68" s="22" t="s">
        <v>105</v>
      </c>
      <c r="C68" s="48">
        <f>AVERAGE('26.09.19 Namugongo-Sonde-24h'!C68,'28.09 Namugongo-Sonde-24h'!C68)</f>
        <v>25</v>
      </c>
      <c r="D68" s="48">
        <f>AVERAGE('26.09.19 Namugongo-Sonde-24h'!D68,'28.09 Namugongo-Sonde-24h'!D68)</f>
        <v>25.5</v>
      </c>
      <c r="E68" s="48">
        <f>AVERAGE('26.09.19 Namugongo-Sonde-24h'!E68,'28.09 Namugongo-Sonde-24h'!E68)</f>
        <v>2.5</v>
      </c>
      <c r="F68" s="48">
        <f>AVERAGE('26.09.19 Namugongo-Sonde-24h'!F68,'28.09 Namugongo-Sonde-24h'!F68)</f>
        <v>9.5</v>
      </c>
      <c r="G68" s="48">
        <f>AVERAGE('26.09.19 Namugongo-Sonde-24h'!G68,'28.09 Namugongo-Sonde-24h'!G68)</f>
        <v>1</v>
      </c>
      <c r="H68" s="48">
        <f>AVERAGE('26.09.19 Namugongo-Sonde-24h'!H68,'28.09 Namugongo-Sonde-24h'!H68)</f>
        <v>0</v>
      </c>
      <c r="I68" s="48">
        <f>AVERAGE('26.09.19 Namugongo-Sonde-24h'!I68,'28.09 Namugongo-Sonde-24h'!I68)</f>
        <v>3</v>
      </c>
      <c r="J68" s="48">
        <f>AVERAGE('26.09.19 Namugongo-Sonde-24h'!J68,'28.09 Namugongo-Sonde-24h'!J68)</f>
        <v>3.5</v>
      </c>
      <c r="K68" s="48">
        <f>AVERAGE('26.09.19 Namugongo-Sonde-24h'!K68,'28.09 Namugongo-Sonde-24h'!K68)</f>
        <v>0</v>
      </c>
      <c r="L68" s="48">
        <f>AVERAGE('26.09.19 Namugongo-Sonde-24h'!L68,'28.09 Namugongo-Sonde-24h'!L68)</f>
        <v>0</v>
      </c>
      <c r="M68" s="48">
        <f>AVERAGE('26.09.19 Namugongo-Sonde-24h'!M68,'28.09 Namugongo-Sonde-24h'!M68)</f>
        <v>23.5</v>
      </c>
      <c r="N68" s="48">
        <f>AVERAGE('26.09.19 Namugongo-Sonde-24h'!N68,'28.09 Namugongo-Sonde-24h'!N68)</f>
        <v>0</v>
      </c>
      <c r="O68" s="15">
        <f t="shared" si="35"/>
        <v>70</v>
      </c>
      <c r="P68" s="15">
        <f t="shared" si="36"/>
        <v>93.5</v>
      </c>
      <c r="R68" s="8"/>
      <c r="T68"/>
    </row>
    <row r="69" spans="2:20" ht="23.1" customHeight="1" x14ac:dyDescent="0.25">
      <c r="B69" s="22" t="s">
        <v>106</v>
      </c>
      <c r="C69" s="48">
        <f>AVERAGE('26.09.19 Namugongo-Sonde-24h'!C69,'28.09 Namugongo-Sonde-24h'!C69)</f>
        <v>9</v>
      </c>
      <c r="D69" s="48">
        <f>AVERAGE('26.09.19 Namugongo-Sonde-24h'!D69,'28.09 Namugongo-Sonde-24h'!D69)</f>
        <v>19.5</v>
      </c>
      <c r="E69" s="48">
        <f>AVERAGE('26.09.19 Namugongo-Sonde-24h'!E69,'28.09 Namugongo-Sonde-24h'!E69)</f>
        <v>12.5</v>
      </c>
      <c r="F69" s="48">
        <f>AVERAGE('26.09.19 Namugongo-Sonde-24h'!F69,'28.09 Namugongo-Sonde-24h'!F69)</f>
        <v>7.5</v>
      </c>
      <c r="G69" s="48">
        <f>AVERAGE('26.09.19 Namugongo-Sonde-24h'!G69,'28.09 Namugongo-Sonde-24h'!G69)</f>
        <v>5.5</v>
      </c>
      <c r="H69" s="48">
        <f>AVERAGE('26.09.19 Namugongo-Sonde-24h'!H69,'28.09 Namugongo-Sonde-24h'!H69)</f>
        <v>0.5</v>
      </c>
      <c r="I69" s="48">
        <f>AVERAGE('26.09.19 Namugongo-Sonde-24h'!I69,'28.09 Namugongo-Sonde-24h'!I69)</f>
        <v>0</v>
      </c>
      <c r="J69" s="48">
        <f>AVERAGE('26.09.19 Namugongo-Sonde-24h'!J69,'28.09 Namugongo-Sonde-24h'!J69)</f>
        <v>3</v>
      </c>
      <c r="K69" s="48">
        <f>AVERAGE('26.09.19 Namugongo-Sonde-24h'!K69,'28.09 Namugongo-Sonde-24h'!K69)</f>
        <v>2</v>
      </c>
      <c r="L69" s="48">
        <f>AVERAGE('26.09.19 Namugongo-Sonde-24h'!L69,'28.09 Namugongo-Sonde-24h'!L69)</f>
        <v>0.5</v>
      </c>
      <c r="M69" s="48">
        <f>AVERAGE('26.09.19 Namugongo-Sonde-24h'!M69,'28.09 Namugongo-Sonde-24h'!M69)</f>
        <v>20</v>
      </c>
      <c r="N69" s="48">
        <f>AVERAGE('26.09.19 Namugongo-Sonde-24h'!N69,'28.09 Namugongo-Sonde-24h'!N69)</f>
        <v>0</v>
      </c>
      <c r="O69" s="15">
        <f t="shared" si="35"/>
        <v>60</v>
      </c>
      <c r="P69" s="15">
        <f t="shared" si="36"/>
        <v>80</v>
      </c>
      <c r="R69" s="8"/>
      <c r="T69"/>
    </row>
    <row r="70" spans="2:20" ht="23.1" customHeight="1" x14ac:dyDescent="0.25">
      <c r="B70" s="22" t="s">
        <v>110</v>
      </c>
      <c r="C70" s="48">
        <f>AVERAGE('26.09.19 Namugongo-Sonde-24h'!C70,'28.09 Namugongo-Sonde-24h'!C70)</f>
        <v>22</v>
      </c>
      <c r="D70" s="48">
        <f>AVERAGE('26.09.19 Namugongo-Sonde-24h'!D70,'28.09 Namugongo-Sonde-24h'!D70)</f>
        <v>23.5</v>
      </c>
      <c r="E70" s="48">
        <f>AVERAGE('26.09.19 Namugongo-Sonde-24h'!E70,'28.09 Namugongo-Sonde-24h'!E70)</f>
        <v>6</v>
      </c>
      <c r="F70" s="48">
        <f>AVERAGE('26.09.19 Namugongo-Sonde-24h'!F70,'28.09 Namugongo-Sonde-24h'!F70)</f>
        <v>8.5</v>
      </c>
      <c r="G70" s="48">
        <f>AVERAGE('26.09.19 Namugongo-Sonde-24h'!G70,'28.09 Namugongo-Sonde-24h'!G70)</f>
        <v>0</v>
      </c>
      <c r="H70" s="48">
        <f>AVERAGE('26.09.19 Namugongo-Sonde-24h'!H70,'28.09 Namugongo-Sonde-24h'!H70)</f>
        <v>0</v>
      </c>
      <c r="I70" s="48">
        <f>AVERAGE('26.09.19 Namugongo-Sonde-24h'!I70,'28.09 Namugongo-Sonde-24h'!I70)</f>
        <v>2</v>
      </c>
      <c r="J70" s="48">
        <f>AVERAGE('26.09.19 Namugongo-Sonde-24h'!J70,'28.09 Namugongo-Sonde-24h'!J70)</f>
        <v>0.5</v>
      </c>
      <c r="K70" s="48">
        <f>AVERAGE('26.09.19 Namugongo-Sonde-24h'!K70,'28.09 Namugongo-Sonde-24h'!K70)</f>
        <v>0</v>
      </c>
      <c r="L70" s="48">
        <f>AVERAGE('26.09.19 Namugongo-Sonde-24h'!L70,'28.09 Namugongo-Sonde-24h'!L70)</f>
        <v>0</v>
      </c>
      <c r="M70" s="48">
        <f>AVERAGE('26.09.19 Namugongo-Sonde-24h'!M70,'28.09 Namugongo-Sonde-24h'!M70)</f>
        <v>26</v>
      </c>
      <c r="N70" s="48">
        <f>AVERAGE('26.09.19 Namugongo-Sonde-24h'!N70,'28.09 Namugongo-Sonde-24h'!N70)</f>
        <v>0</v>
      </c>
      <c r="O70" s="15">
        <f t="shared" si="35"/>
        <v>62.5</v>
      </c>
      <c r="P70" s="15">
        <f t="shared" si="36"/>
        <v>88.5</v>
      </c>
      <c r="R70" s="8"/>
      <c r="T70"/>
    </row>
    <row r="71" spans="2:20" ht="23.1" customHeight="1" x14ac:dyDescent="0.25">
      <c r="B71" s="22" t="s">
        <v>111</v>
      </c>
      <c r="C71" s="48">
        <f>AVERAGE('26.09.19 Namugongo-Sonde-24h'!C71,'28.09 Namugongo-Sonde-24h'!C71)</f>
        <v>30.5</v>
      </c>
      <c r="D71" s="48">
        <f>AVERAGE('26.09.19 Namugongo-Sonde-24h'!D71,'28.09 Namugongo-Sonde-24h'!D71)</f>
        <v>23</v>
      </c>
      <c r="E71" s="48">
        <f>AVERAGE('26.09.19 Namugongo-Sonde-24h'!E71,'28.09 Namugongo-Sonde-24h'!E71)</f>
        <v>4.5</v>
      </c>
      <c r="F71" s="48">
        <f>AVERAGE('26.09.19 Namugongo-Sonde-24h'!F71,'28.09 Namugongo-Sonde-24h'!F71)</f>
        <v>10</v>
      </c>
      <c r="G71" s="48">
        <f>AVERAGE('26.09.19 Namugongo-Sonde-24h'!G71,'28.09 Namugongo-Sonde-24h'!G71)</f>
        <v>1</v>
      </c>
      <c r="H71" s="48">
        <f>AVERAGE('26.09.19 Namugongo-Sonde-24h'!H71,'28.09 Namugongo-Sonde-24h'!H71)</f>
        <v>0.5</v>
      </c>
      <c r="I71" s="48">
        <f>AVERAGE('26.09.19 Namugongo-Sonde-24h'!I71,'28.09 Namugongo-Sonde-24h'!I71)</f>
        <v>1.5</v>
      </c>
      <c r="J71" s="48">
        <f>AVERAGE('26.09.19 Namugongo-Sonde-24h'!J71,'28.09 Namugongo-Sonde-24h'!J71)</f>
        <v>0</v>
      </c>
      <c r="K71" s="48">
        <f>AVERAGE('26.09.19 Namugongo-Sonde-24h'!K71,'28.09 Namugongo-Sonde-24h'!K71)</f>
        <v>0.5</v>
      </c>
      <c r="L71" s="48">
        <f>AVERAGE('26.09.19 Namugongo-Sonde-24h'!L71,'28.09 Namugongo-Sonde-24h'!L71)</f>
        <v>0.5</v>
      </c>
      <c r="M71" s="48">
        <f>AVERAGE('26.09.19 Namugongo-Sonde-24h'!M71,'28.09 Namugongo-Sonde-24h'!M71)</f>
        <v>30.5</v>
      </c>
      <c r="N71" s="48">
        <f>AVERAGE('26.09.19 Namugongo-Sonde-24h'!N71,'28.09 Namugongo-Sonde-24h'!N71)</f>
        <v>0</v>
      </c>
      <c r="O71" s="15">
        <f t="shared" si="35"/>
        <v>72</v>
      </c>
      <c r="P71" s="15">
        <f t="shared" si="36"/>
        <v>102.5</v>
      </c>
      <c r="R71" s="8"/>
      <c r="T71"/>
    </row>
    <row r="72" spans="2:20" ht="23.1" customHeight="1" x14ac:dyDescent="0.25">
      <c r="B72" s="22" t="s">
        <v>112</v>
      </c>
      <c r="C72" s="48">
        <f>AVERAGE('26.09.19 Namugongo-Sonde-24h'!C72,'28.09 Namugongo-Sonde-24h'!C72)</f>
        <v>35</v>
      </c>
      <c r="D72" s="48">
        <f>AVERAGE('26.09.19 Namugongo-Sonde-24h'!D72,'28.09 Namugongo-Sonde-24h'!D72)</f>
        <v>35.5</v>
      </c>
      <c r="E72" s="48">
        <f>AVERAGE('26.09.19 Namugongo-Sonde-24h'!E72,'28.09 Namugongo-Sonde-24h'!E72)</f>
        <v>10</v>
      </c>
      <c r="F72" s="48">
        <f>AVERAGE('26.09.19 Namugongo-Sonde-24h'!F72,'28.09 Namugongo-Sonde-24h'!F72)</f>
        <v>9.5</v>
      </c>
      <c r="G72" s="48">
        <f>AVERAGE('26.09.19 Namugongo-Sonde-24h'!G72,'28.09 Namugongo-Sonde-24h'!G72)</f>
        <v>0</v>
      </c>
      <c r="H72" s="48">
        <f>AVERAGE('26.09.19 Namugongo-Sonde-24h'!H72,'28.09 Namugongo-Sonde-24h'!H72)</f>
        <v>0</v>
      </c>
      <c r="I72" s="48">
        <f>AVERAGE('26.09.19 Namugongo-Sonde-24h'!I72,'28.09 Namugongo-Sonde-24h'!I72)</f>
        <v>2.5</v>
      </c>
      <c r="J72" s="48">
        <f>AVERAGE('26.09.19 Namugongo-Sonde-24h'!J72,'28.09 Namugongo-Sonde-24h'!J72)</f>
        <v>1</v>
      </c>
      <c r="K72" s="48">
        <f>AVERAGE('26.09.19 Namugongo-Sonde-24h'!K72,'28.09 Namugongo-Sonde-24h'!K72)</f>
        <v>0</v>
      </c>
      <c r="L72" s="48">
        <f>AVERAGE('26.09.19 Namugongo-Sonde-24h'!L72,'28.09 Namugongo-Sonde-24h'!L72)</f>
        <v>0</v>
      </c>
      <c r="M72" s="48">
        <f>AVERAGE('26.09.19 Namugongo-Sonde-24h'!M72,'28.09 Namugongo-Sonde-24h'!M72)</f>
        <v>27</v>
      </c>
      <c r="N72" s="48">
        <f>AVERAGE('26.09.19 Namugongo-Sonde-24h'!N72,'28.09 Namugongo-Sonde-24h'!N72)</f>
        <v>0</v>
      </c>
      <c r="O72" s="15">
        <f t="shared" si="35"/>
        <v>93.5</v>
      </c>
      <c r="P72" s="15">
        <f t="shared" si="36"/>
        <v>120.5</v>
      </c>
      <c r="R72" s="8"/>
      <c r="T72"/>
    </row>
    <row r="73" spans="2:20" ht="23.1" customHeight="1" x14ac:dyDescent="0.25">
      <c r="B73" s="22" t="s">
        <v>113</v>
      </c>
      <c r="C73" s="48">
        <f>AVERAGE('26.09.19 Namugongo-Sonde-24h'!C73,'28.09 Namugongo-Sonde-24h'!C73)</f>
        <v>33.5</v>
      </c>
      <c r="D73" s="48">
        <f>AVERAGE('26.09.19 Namugongo-Sonde-24h'!D73,'28.09 Namugongo-Sonde-24h'!D73)</f>
        <v>24.5</v>
      </c>
      <c r="E73" s="48">
        <f>AVERAGE('26.09.19 Namugongo-Sonde-24h'!E73,'28.09 Namugongo-Sonde-24h'!E73)</f>
        <v>3.5</v>
      </c>
      <c r="F73" s="48">
        <f>AVERAGE('26.09.19 Namugongo-Sonde-24h'!F73,'28.09 Namugongo-Sonde-24h'!F73)</f>
        <v>8</v>
      </c>
      <c r="G73" s="48">
        <f>AVERAGE('26.09.19 Namugongo-Sonde-24h'!G73,'28.09 Namugongo-Sonde-24h'!G73)</f>
        <v>0.5</v>
      </c>
      <c r="H73" s="48">
        <f>AVERAGE('26.09.19 Namugongo-Sonde-24h'!H73,'28.09 Namugongo-Sonde-24h'!H73)</f>
        <v>0</v>
      </c>
      <c r="I73" s="48">
        <f>AVERAGE('26.09.19 Namugongo-Sonde-24h'!I73,'28.09 Namugongo-Sonde-24h'!I73)</f>
        <v>2.5</v>
      </c>
      <c r="J73" s="48">
        <f>AVERAGE('26.09.19 Namugongo-Sonde-24h'!J73,'28.09 Namugongo-Sonde-24h'!J73)</f>
        <v>0.5</v>
      </c>
      <c r="K73" s="48">
        <f>AVERAGE('26.09.19 Namugongo-Sonde-24h'!K73,'28.09 Namugongo-Sonde-24h'!K73)</f>
        <v>0</v>
      </c>
      <c r="L73" s="48">
        <f>AVERAGE('26.09.19 Namugongo-Sonde-24h'!L73,'28.09 Namugongo-Sonde-24h'!L73)</f>
        <v>2</v>
      </c>
      <c r="M73" s="48">
        <f>AVERAGE('26.09.19 Namugongo-Sonde-24h'!M73,'28.09 Namugongo-Sonde-24h'!M73)</f>
        <v>24.5</v>
      </c>
      <c r="N73" s="48">
        <f>AVERAGE('26.09.19 Namugongo-Sonde-24h'!N73,'28.09 Namugongo-Sonde-24h'!N73)</f>
        <v>0</v>
      </c>
      <c r="O73" s="15">
        <f t="shared" si="35"/>
        <v>75</v>
      </c>
      <c r="P73" s="15">
        <f t="shared" si="36"/>
        <v>99.5</v>
      </c>
      <c r="R73" s="8"/>
      <c r="T73"/>
    </row>
    <row r="74" spans="2:20" ht="23.1" customHeight="1" x14ac:dyDescent="0.25">
      <c r="B74" s="22" t="s">
        <v>114</v>
      </c>
      <c r="C74" s="48">
        <f>AVERAGE('26.09.19 Namugongo-Sonde-24h'!C74,'28.09 Namugongo-Sonde-24h'!C74)</f>
        <v>26</v>
      </c>
      <c r="D74" s="48">
        <f>AVERAGE('26.09.19 Namugongo-Sonde-24h'!D74,'28.09 Namugongo-Sonde-24h'!D74)</f>
        <v>17.5</v>
      </c>
      <c r="E74" s="48">
        <f>AVERAGE('26.09.19 Namugongo-Sonde-24h'!E74,'28.09 Namugongo-Sonde-24h'!E74)</f>
        <v>2.5</v>
      </c>
      <c r="F74" s="48">
        <f>AVERAGE('26.09.19 Namugongo-Sonde-24h'!F74,'28.09 Namugongo-Sonde-24h'!F74)</f>
        <v>6.5</v>
      </c>
      <c r="G74" s="48">
        <f>AVERAGE('26.09.19 Namugongo-Sonde-24h'!G74,'28.09 Namugongo-Sonde-24h'!G74)</f>
        <v>0.5</v>
      </c>
      <c r="H74" s="48">
        <f>AVERAGE('26.09.19 Namugongo-Sonde-24h'!H74,'28.09 Namugongo-Sonde-24h'!H74)</f>
        <v>0</v>
      </c>
      <c r="I74" s="48">
        <f>AVERAGE('26.09.19 Namugongo-Sonde-24h'!I74,'28.09 Namugongo-Sonde-24h'!I74)</f>
        <v>0.5</v>
      </c>
      <c r="J74" s="48">
        <f>AVERAGE('26.09.19 Namugongo-Sonde-24h'!J74,'28.09 Namugongo-Sonde-24h'!J74)</f>
        <v>1</v>
      </c>
      <c r="K74" s="48">
        <f>AVERAGE('26.09.19 Namugongo-Sonde-24h'!K74,'28.09 Namugongo-Sonde-24h'!K74)</f>
        <v>0</v>
      </c>
      <c r="L74" s="48">
        <f>AVERAGE('26.09.19 Namugongo-Sonde-24h'!L74,'28.09 Namugongo-Sonde-24h'!L74)</f>
        <v>0</v>
      </c>
      <c r="M74" s="48">
        <f>AVERAGE('26.09.19 Namugongo-Sonde-24h'!M74,'28.09 Namugongo-Sonde-24h'!M74)</f>
        <v>27</v>
      </c>
      <c r="N74" s="48">
        <f>AVERAGE('26.09.19 Namugongo-Sonde-24h'!N74,'28.09 Namugongo-Sonde-24h'!N74)</f>
        <v>0</v>
      </c>
      <c r="O74" s="15">
        <f t="shared" si="35"/>
        <v>54.5</v>
      </c>
      <c r="P74" s="15">
        <f t="shared" si="36"/>
        <v>81.5</v>
      </c>
      <c r="R74" s="8"/>
      <c r="T74"/>
    </row>
    <row r="75" spans="2:20" ht="23.1" customHeight="1" x14ac:dyDescent="0.25">
      <c r="B75" s="22" t="s">
        <v>115</v>
      </c>
      <c r="C75" s="48">
        <f>AVERAGE('26.09.19 Namugongo-Sonde-24h'!C75,'28.09 Namugongo-Sonde-24h'!C75)</f>
        <v>14</v>
      </c>
      <c r="D75" s="48">
        <f>AVERAGE('26.09.19 Namugongo-Sonde-24h'!D75,'28.09 Namugongo-Sonde-24h'!D75)</f>
        <v>9</v>
      </c>
      <c r="E75" s="48">
        <f>AVERAGE('26.09.19 Namugongo-Sonde-24h'!E75,'28.09 Namugongo-Sonde-24h'!E75)</f>
        <v>1</v>
      </c>
      <c r="F75" s="48">
        <f>AVERAGE('26.09.19 Namugongo-Sonde-24h'!F75,'28.09 Namugongo-Sonde-24h'!F75)</f>
        <v>2.5</v>
      </c>
      <c r="G75" s="48">
        <f>AVERAGE('26.09.19 Namugongo-Sonde-24h'!G75,'28.09 Namugongo-Sonde-24h'!G75)</f>
        <v>1</v>
      </c>
      <c r="H75" s="48">
        <f>AVERAGE('26.09.19 Namugongo-Sonde-24h'!H75,'28.09 Namugongo-Sonde-24h'!H75)</f>
        <v>0</v>
      </c>
      <c r="I75" s="48">
        <f>AVERAGE('26.09.19 Namugongo-Sonde-24h'!I75,'28.09 Namugongo-Sonde-24h'!I75)</f>
        <v>2</v>
      </c>
      <c r="J75" s="48">
        <f>AVERAGE('26.09.19 Namugongo-Sonde-24h'!J75,'28.09 Namugongo-Sonde-24h'!J75)</f>
        <v>0.5</v>
      </c>
      <c r="K75" s="48">
        <f>AVERAGE('26.09.19 Namugongo-Sonde-24h'!K75,'28.09 Namugongo-Sonde-24h'!K75)</f>
        <v>0</v>
      </c>
      <c r="L75" s="48">
        <f>AVERAGE('26.09.19 Namugongo-Sonde-24h'!L75,'28.09 Namugongo-Sonde-24h'!L75)</f>
        <v>0.5</v>
      </c>
      <c r="M75" s="48">
        <f>AVERAGE('26.09.19 Namugongo-Sonde-24h'!M75,'28.09 Namugongo-Sonde-24h'!M75)</f>
        <v>14</v>
      </c>
      <c r="N75" s="48">
        <f>AVERAGE('26.09.19 Namugongo-Sonde-24h'!N75,'28.09 Namugongo-Sonde-24h'!N75)</f>
        <v>10</v>
      </c>
      <c r="O75" s="15">
        <f t="shared" si="35"/>
        <v>40.5</v>
      </c>
      <c r="P75" s="15">
        <f t="shared" si="36"/>
        <v>54.5</v>
      </c>
      <c r="R75" s="8"/>
      <c r="T75"/>
    </row>
    <row r="76" spans="2:20" ht="23.1" customHeight="1" x14ac:dyDescent="0.25">
      <c r="B76" s="22" t="s">
        <v>116</v>
      </c>
      <c r="C76" s="48">
        <f>AVERAGE('26.09.19 Namugongo-Sonde-24h'!C76,'28.09 Namugongo-Sonde-24h'!C76)</f>
        <v>23.5</v>
      </c>
      <c r="D76" s="48">
        <f>AVERAGE('26.09.19 Namugongo-Sonde-24h'!D76,'28.09 Namugongo-Sonde-24h'!D76)</f>
        <v>15.5</v>
      </c>
      <c r="E76" s="48">
        <f>AVERAGE('26.09.19 Namugongo-Sonde-24h'!E76,'28.09 Namugongo-Sonde-24h'!E76)</f>
        <v>3.5</v>
      </c>
      <c r="F76" s="48">
        <f>AVERAGE('26.09.19 Namugongo-Sonde-24h'!F76,'28.09 Namugongo-Sonde-24h'!F76)</f>
        <v>3.5</v>
      </c>
      <c r="G76" s="48">
        <f>AVERAGE('26.09.19 Namugongo-Sonde-24h'!G76,'28.09 Namugongo-Sonde-24h'!G76)</f>
        <v>0</v>
      </c>
      <c r="H76" s="48">
        <f>AVERAGE('26.09.19 Namugongo-Sonde-24h'!H76,'28.09 Namugongo-Sonde-24h'!H76)</f>
        <v>0.5</v>
      </c>
      <c r="I76" s="48">
        <f>AVERAGE('26.09.19 Namugongo-Sonde-24h'!I76,'28.09 Namugongo-Sonde-24h'!I76)</f>
        <v>0</v>
      </c>
      <c r="J76" s="48">
        <f>AVERAGE('26.09.19 Namugongo-Sonde-24h'!J76,'28.09 Namugongo-Sonde-24h'!J76)</f>
        <v>1</v>
      </c>
      <c r="K76" s="48">
        <f>AVERAGE('26.09.19 Namugongo-Sonde-24h'!K76,'28.09 Namugongo-Sonde-24h'!K76)</f>
        <v>0</v>
      </c>
      <c r="L76" s="48">
        <f>AVERAGE('26.09.19 Namugongo-Sonde-24h'!L76,'28.09 Namugongo-Sonde-24h'!L76)</f>
        <v>0.5</v>
      </c>
      <c r="M76" s="48">
        <f>AVERAGE('26.09.19 Namugongo-Sonde-24h'!M76,'28.09 Namugongo-Sonde-24h'!M76)</f>
        <v>28.5</v>
      </c>
      <c r="N76" s="48">
        <f>AVERAGE('26.09.19 Namugongo-Sonde-24h'!N76,'28.09 Namugongo-Sonde-24h'!N76)</f>
        <v>0</v>
      </c>
      <c r="O76" s="15">
        <f t="shared" si="35"/>
        <v>48</v>
      </c>
      <c r="P76" s="15">
        <f t="shared" si="36"/>
        <v>76.5</v>
      </c>
      <c r="R76" s="8"/>
      <c r="T76"/>
    </row>
    <row r="77" spans="2:20" ht="23.1" customHeight="1" x14ac:dyDescent="0.25">
      <c r="B77" s="22" t="s">
        <v>117</v>
      </c>
      <c r="C77" s="48">
        <f>AVERAGE('26.09.19 Namugongo-Sonde-24h'!C77,'28.09 Namugongo-Sonde-24h'!C77)</f>
        <v>15.5</v>
      </c>
      <c r="D77" s="48">
        <f>AVERAGE('26.09.19 Namugongo-Sonde-24h'!D77,'28.09 Namugongo-Sonde-24h'!D77)</f>
        <v>7</v>
      </c>
      <c r="E77" s="48">
        <f>AVERAGE('26.09.19 Namugongo-Sonde-24h'!E77,'28.09 Namugongo-Sonde-24h'!E77)</f>
        <v>2</v>
      </c>
      <c r="F77" s="48">
        <f>AVERAGE('26.09.19 Namugongo-Sonde-24h'!F77,'28.09 Namugongo-Sonde-24h'!F77)</f>
        <v>3</v>
      </c>
      <c r="G77" s="48">
        <f>AVERAGE('26.09.19 Namugongo-Sonde-24h'!G77,'28.09 Namugongo-Sonde-24h'!G77)</f>
        <v>0</v>
      </c>
      <c r="H77" s="48">
        <f>AVERAGE('26.09.19 Namugongo-Sonde-24h'!H77,'28.09 Namugongo-Sonde-24h'!H77)</f>
        <v>0</v>
      </c>
      <c r="I77" s="48">
        <f>AVERAGE('26.09.19 Namugongo-Sonde-24h'!I77,'28.09 Namugongo-Sonde-24h'!I77)</f>
        <v>1</v>
      </c>
      <c r="J77" s="48">
        <f>AVERAGE('26.09.19 Namugongo-Sonde-24h'!J77,'28.09 Namugongo-Sonde-24h'!J77)</f>
        <v>1</v>
      </c>
      <c r="K77" s="48">
        <f>AVERAGE('26.09.19 Namugongo-Sonde-24h'!K77,'28.09 Namugongo-Sonde-24h'!K77)</f>
        <v>0</v>
      </c>
      <c r="L77" s="48">
        <f>AVERAGE('26.09.19 Namugongo-Sonde-24h'!L77,'28.09 Namugongo-Sonde-24h'!L77)</f>
        <v>0</v>
      </c>
      <c r="M77" s="48">
        <f>AVERAGE('26.09.19 Namugongo-Sonde-24h'!M77,'28.09 Namugongo-Sonde-24h'!M77)</f>
        <v>22</v>
      </c>
      <c r="N77" s="48">
        <f>AVERAGE('26.09.19 Namugongo-Sonde-24h'!N77,'28.09 Namugongo-Sonde-24h'!N77)</f>
        <v>0</v>
      </c>
      <c r="O77" s="15">
        <f t="shared" si="35"/>
        <v>29.5</v>
      </c>
      <c r="P77" s="15">
        <f t="shared" si="36"/>
        <v>51.5</v>
      </c>
      <c r="R77" s="8"/>
      <c r="T77"/>
    </row>
    <row r="78" spans="2:20" ht="23.1" customHeight="1" x14ac:dyDescent="0.25">
      <c r="B78" s="23" t="s">
        <v>118</v>
      </c>
      <c r="C78" s="48">
        <f>AVERAGE('26.09.19 Namugongo-Sonde-24h'!C78,'28.09 Namugongo-Sonde-24h'!C78)</f>
        <v>10</v>
      </c>
      <c r="D78" s="48">
        <f>AVERAGE('26.09.19 Namugongo-Sonde-24h'!D78,'28.09 Namugongo-Sonde-24h'!D78)</f>
        <v>4.5</v>
      </c>
      <c r="E78" s="48">
        <f>AVERAGE('26.09.19 Namugongo-Sonde-24h'!E78,'28.09 Namugongo-Sonde-24h'!E78)</f>
        <v>1.5</v>
      </c>
      <c r="F78" s="48">
        <f>AVERAGE('26.09.19 Namugongo-Sonde-24h'!F78,'28.09 Namugongo-Sonde-24h'!F78)</f>
        <v>2.5</v>
      </c>
      <c r="G78" s="48">
        <f>AVERAGE('26.09.19 Namugongo-Sonde-24h'!G78,'28.09 Namugongo-Sonde-24h'!G78)</f>
        <v>0</v>
      </c>
      <c r="H78" s="48">
        <f>AVERAGE('26.09.19 Namugongo-Sonde-24h'!H78,'28.09 Namugongo-Sonde-24h'!H78)</f>
        <v>0</v>
      </c>
      <c r="I78" s="48">
        <f>AVERAGE('26.09.19 Namugongo-Sonde-24h'!I78,'28.09 Namugongo-Sonde-24h'!I78)</f>
        <v>1.5</v>
      </c>
      <c r="J78" s="48">
        <f>AVERAGE('26.09.19 Namugongo-Sonde-24h'!J78,'28.09 Namugongo-Sonde-24h'!J78)</f>
        <v>1</v>
      </c>
      <c r="K78" s="48">
        <f>AVERAGE('26.09.19 Namugongo-Sonde-24h'!K78,'28.09 Namugongo-Sonde-24h'!K78)</f>
        <v>1</v>
      </c>
      <c r="L78" s="48">
        <f>AVERAGE('26.09.19 Namugongo-Sonde-24h'!L78,'28.09 Namugongo-Sonde-24h'!L78)</f>
        <v>0</v>
      </c>
      <c r="M78" s="48">
        <f>AVERAGE('26.09.19 Namugongo-Sonde-24h'!M78,'28.09 Namugongo-Sonde-24h'!M78)</f>
        <v>14</v>
      </c>
      <c r="N78" s="48">
        <f>AVERAGE('26.09.19 Namugongo-Sonde-24h'!N78,'28.09 Namugongo-Sonde-24h'!N78)</f>
        <v>0</v>
      </c>
      <c r="O78" s="15">
        <f t="shared" si="35"/>
        <v>22</v>
      </c>
      <c r="P78" s="15">
        <f t="shared" si="36"/>
        <v>36</v>
      </c>
      <c r="R78" s="8"/>
      <c r="T78"/>
    </row>
    <row r="79" spans="2:20" ht="23.1" customHeight="1" x14ac:dyDescent="0.25">
      <c r="B79" s="22" t="s">
        <v>119</v>
      </c>
      <c r="C79" s="48">
        <f>AVERAGE('26.09.19 Namugongo-Sonde-24h'!C79,'28.09 Namugongo-Sonde-24h'!C79)</f>
        <v>13</v>
      </c>
      <c r="D79" s="48">
        <f>AVERAGE('26.09.19 Namugongo-Sonde-24h'!D79,'28.09 Namugongo-Sonde-24h'!D79)</f>
        <v>6.5</v>
      </c>
      <c r="E79" s="48">
        <f>AVERAGE('26.09.19 Namugongo-Sonde-24h'!E79,'28.09 Namugongo-Sonde-24h'!E79)</f>
        <v>1.5</v>
      </c>
      <c r="F79" s="48">
        <f>AVERAGE('26.09.19 Namugongo-Sonde-24h'!F79,'28.09 Namugongo-Sonde-24h'!F79)</f>
        <v>1</v>
      </c>
      <c r="G79" s="48">
        <f>AVERAGE('26.09.19 Namugongo-Sonde-24h'!G79,'28.09 Namugongo-Sonde-24h'!G79)</f>
        <v>0</v>
      </c>
      <c r="H79" s="48">
        <f>AVERAGE('26.09.19 Namugongo-Sonde-24h'!H79,'28.09 Namugongo-Sonde-24h'!H79)</f>
        <v>0</v>
      </c>
      <c r="I79" s="48">
        <f>AVERAGE('26.09.19 Namugongo-Sonde-24h'!I79,'28.09 Namugongo-Sonde-24h'!I79)</f>
        <v>0.5</v>
      </c>
      <c r="J79" s="48">
        <f>AVERAGE('26.09.19 Namugongo-Sonde-24h'!J79,'28.09 Namugongo-Sonde-24h'!J79)</f>
        <v>1</v>
      </c>
      <c r="K79" s="48">
        <f>AVERAGE('26.09.19 Namugongo-Sonde-24h'!K79,'28.09 Namugongo-Sonde-24h'!K79)</f>
        <v>0</v>
      </c>
      <c r="L79" s="48">
        <f>AVERAGE('26.09.19 Namugongo-Sonde-24h'!L79,'28.09 Namugongo-Sonde-24h'!L79)</f>
        <v>0</v>
      </c>
      <c r="M79" s="48">
        <f>AVERAGE('26.09.19 Namugongo-Sonde-24h'!M79,'28.09 Namugongo-Sonde-24h'!M79)</f>
        <v>17</v>
      </c>
      <c r="N79" s="48">
        <f>AVERAGE('26.09.19 Namugongo-Sonde-24h'!N79,'28.09 Namugongo-Sonde-24h'!N79)</f>
        <v>0</v>
      </c>
      <c r="O79" s="15">
        <f t="shared" si="35"/>
        <v>23.5</v>
      </c>
      <c r="P79" s="15">
        <f t="shared" si="36"/>
        <v>40.5</v>
      </c>
      <c r="R79" s="8"/>
      <c r="T79"/>
    </row>
    <row r="80" spans="2:20" ht="23.1" customHeight="1" x14ac:dyDescent="0.25">
      <c r="B80" s="24" t="s">
        <v>120</v>
      </c>
      <c r="C80" s="48">
        <f>AVERAGE('26.09.19 Namugongo-Sonde-24h'!C80,'28.09 Namugongo-Sonde-24h'!C80)</f>
        <v>8.5</v>
      </c>
      <c r="D80" s="48">
        <f>AVERAGE('26.09.19 Namugongo-Sonde-24h'!D80,'28.09 Namugongo-Sonde-24h'!D80)</f>
        <v>6</v>
      </c>
      <c r="E80" s="48">
        <f>AVERAGE('26.09.19 Namugongo-Sonde-24h'!E80,'28.09 Namugongo-Sonde-24h'!E80)</f>
        <v>1</v>
      </c>
      <c r="F80" s="48">
        <f>AVERAGE('26.09.19 Namugongo-Sonde-24h'!F80,'28.09 Namugongo-Sonde-24h'!F80)</f>
        <v>0</v>
      </c>
      <c r="G80" s="48">
        <f>AVERAGE('26.09.19 Namugongo-Sonde-24h'!G80,'28.09 Namugongo-Sonde-24h'!G80)</f>
        <v>0</v>
      </c>
      <c r="H80" s="48">
        <f>AVERAGE('26.09.19 Namugongo-Sonde-24h'!H80,'28.09 Namugongo-Sonde-24h'!H80)</f>
        <v>0</v>
      </c>
      <c r="I80" s="48">
        <f>AVERAGE('26.09.19 Namugongo-Sonde-24h'!I80,'28.09 Namugongo-Sonde-24h'!I80)</f>
        <v>1</v>
      </c>
      <c r="J80" s="48">
        <f>AVERAGE('26.09.19 Namugongo-Sonde-24h'!J80,'28.09 Namugongo-Sonde-24h'!J80)</f>
        <v>1</v>
      </c>
      <c r="K80" s="48">
        <f>AVERAGE('26.09.19 Namugongo-Sonde-24h'!K80,'28.09 Namugongo-Sonde-24h'!K80)</f>
        <v>0</v>
      </c>
      <c r="L80" s="48">
        <f>AVERAGE('26.09.19 Namugongo-Sonde-24h'!L80,'28.09 Namugongo-Sonde-24h'!L80)</f>
        <v>0</v>
      </c>
      <c r="M80" s="48">
        <f>AVERAGE('26.09.19 Namugongo-Sonde-24h'!M80,'28.09 Namugongo-Sonde-24h'!M80)</f>
        <v>13</v>
      </c>
      <c r="N80" s="48">
        <f>AVERAGE('26.09.19 Namugongo-Sonde-24h'!N80,'28.09 Namugongo-Sonde-24h'!N80)</f>
        <v>0</v>
      </c>
      <c r="O80" s="15">
        <f t="shared" si="35"/>
        <v>17.5</v>
      </c>
      <c r="P80" s="15">
        <f t="shared" si="36"/>
        <v>30.5</v>
      </c>
      <c r="R80" s="8"/>
      <c r="T80"/>
    </row>
    <row r="81" spans="2:20" ht="23.1" customHeight="1" x14ac:dyDescent="0.25">
      <c r="B81" s="22" t="s">
        <v>121</v>
      </c>
      <c r="C81" s="48">
        <f>AVERAGE('26.09.19 Namugongo-Sonde-24h'!C81,'28.09 Namugongo-Sonde-24h'!C81)</f>
        <v>7.5</v>
      </c>
      <c r="D81" s="48">
        <f>AVERAGE('26.09.19 Namugongo-Sonde-24h'!D81,'28.09 Namugongo-Sonde-24h'!D81)</f>
        <v>5</v>
      </c>
      <c r="E81" s="48">
        <f>AVERAGE('26.09.19 Namugongo-Sonde-24h'!E81,'28.09 Namugongo-Sonde-24h'!E81)</f>
        <v>1.5</v>
      </c>
      <c r="F81" s="48">
        <f>AVERAGE('26.09.19 Namugongo-Sonde-24h'!F81,'28.09 Namugongo-Sonde-24h'!F81)</f>
        <v>0.5</v>
      </c>
      <c r="G81" s="48">
        <f>AVERAGE('26.09.19 Namugongo-Sonde-24h'!G81,'28.09 Namugongo-Sonde-24h'!G81)</f>
        <v>0.5</v>
      </c>
      <c r="H81" s="48">
        <f>AVERAGE('26.09.19 Namugongo-Sonde-24h'!H81,'28.09 Namugongo-Sonde-24h'!H81)</f>
        <v>0</v>
      </c>
      <c r="I81" s="48">
        <f>AVERAGE('26.09.19 Namugongo-Sonde-24h'!I81,'28.09 Namugongo-Sonde-24h'!I81)</f>
        <v>0.5</v>
      </c>
      <c r="J81" s="48">
        <f>AVERAGE('26.09.19 Namugongo-Sonde-24h'!J81,'28.09 Namugongo-Sonde-24h'!J81)</f>
        <v>0</v>
      </c>
      <c r="K81" s="48">
        <f>AVERAGE('26.09.19 Namugongo-Sonde-24h'!K81,'28.09 Namugongo-Sonde-24h'!K81)</f>
        <v>0</v>
      </c>
      <c r="L81" s="48">
        <f>AVERAGE('26.09.19 Namugongo-Sonde-24h'!L81,'28.09 Namugongo-Sonde-24h'!L81)</f>
        <v>0.5</v>
      </c>
      <c r="M81" s="48">
        <f>AVERAGE('26.09.19 Namugongo-Sonde-24h'!M81,'28.09 Namugongo-Sonde-24h'!M81)</f>
        <v>5</v>
      </c>
      <c r="N81" s="48">
        <f>AVERAGE('26.09.19 Namugongo-Sonde-24h'!N81,'28.09 Namugongo-Sonde-24h'!N81)</f>
        <v>0</v>
      </c>
      <c r="O81" s="15">
        <f t="shared" si="35"/>
        <v>16</v>
      </c>
      <c r="P81" s="15">
        <f t="shared" si="36"/>
        <v>21</v>
      </c>
      <c r="R81" s="8"/>
      <c r="T81"/>
    </row>
    <row r="82" spans="2:20" ht="23.1" customHeight="1" x14ac:dyDescent="0.25">
      <c r="B82" s="23" t="s">
        <v>122</v>
      </c>
      <c r="C82" s="48">
        <f>AVERAGE('26.09.19 Namugongo-Sonde-24h'!C82,'28.09 Namugongo-Sonde-24h'!C82)</f>
        <v>6.5</v>
      </c>
      <c r="D82" s="48">
        <f>AVERAGE('26.09.19 Namugongo-Sonde-24h'!D82,'28.09 Namugongo-Sonde-24h'!D82)</f>
        <v>3</v>
      </c>
      <c r="E82" s="48">
        <f>AVERAGE('26.09.19 Namugongo-Sonde-24h'!E82,'28.09 Namugongo-Sonde-24h'!E82)</f>
        <v>2</v>
      </c>
      <c r="F82" s="48">
        <f>AVERAGE('26.09.19 Namugongo-Sonde-24h'!F82,'28.09 Namugongo-Sonde-24h'!F82)</f>
        <v>1</v>
      </c>
      <c r="G82" s="48">
        <f>AVERAGE('26.09.19 Namugongo-Sonde-24h'!G82,'28.09 Namugongo-Sonde-24h'!G82)</f>
        <v>0</v>
      </c>
      <c r="H82" s="48">
        <f>AVERAGE('26.09.19 Namugongo-Sonde-24h'!H82,'28.09 Namugongo-Sonde-24h'!H82)</f>
        <v>0</v>
      </c>
      <c r="I82" s="48">
        <f>AVERAGE('26.09.19 Namugongo-Sonde-24h'!I82,'28.09 Namugongo-Sonde-24h'!I82)</f>
        <v>1</v>
      </c>
      <c r="J82" s="48">
        <f>AVERAGE('26.09.19 Namugongo-Sonde-24h'!J82,'28.09 Namugongo-Sonde-24h'!J82)</f>
        <v>0.5</v>
      </c>
      <c r="K82" s="48">
        <f>AVERAGE('26.09.19 Namugongo-Sonde-24h'!K82,'28.09 Namugongo-Sonde-24h'!K82)</f>
        <v>0.5</v>
      </c>
      <c r="L82" s="48">
        <f>AVERAGE('26.09.19 Namugongo-Sonde-24h'!L82,'28.09 Namugongo-Sonde-24h'!L82)</f>
        <v>0</v>
      </c>
      <c r="M82" s="48">
        <f>AVERAGE('26.09.19 Namugongo-Sonde-24h'!M82,'28.09 Namugongo-Sonde-24h'!M82)</f>
        <v>9.5</v>
      </c>
      <c r="N82" s="48">
        <f>AVERAGE('26.09.19 Namugongo-Sonde-24h'!N82,'28.09 Namugongo-Sonde-24h'!N82)</f>
        <v>0</v>
      </c>
      <c r="O82" s="15">
        <f t="shared" si="35"/>
        <v>14.5</v>
      </c>
      <c r="P82" s="15">
        <f t="shared" si="36"/>
        <v>24</v>
      </c>
      <c r="R82" s="8"/>
      <c r="T82"/>
    </row>
    <row r="83" spans="2:20" ht="23.1" customHeight="1" x14ac:dyDescent="0.25">
      <c r="B83" s="22" t="s">
        <v>123</v>
      </c>
      <c r="C83" s="48">
        <f>AVERAGE('26.09.19 Namugongo-Sonde-24h'!C83,'28.09 Namugongo-Sonde-24h'!C83)</f>
        <v>2</v>
      </c>
      <c r="D83" s="48">
        <f>AVERAGE('26.09.19 Namugongo-Sonde-24h'!D83,'28.09 Namugongo-Sonde-24h'!D83)</f>
        <v>1.5</v>
      </c>
      <c r="E83" s="48">
        <f>AVERAGE('26.09.19 Namugongo-Sonde-24h'!E83,'28.09 Namugongo-Sonde-24h'!E83)</f>
        <v>1</v>
      </c>
      <c r="F83" s="48">
        <f>AVERAGE('26.09.19 Namugongo-Sonde-24h'!F83,'28.09 Namugongo-Sonde-24h'!F83)</f>
        <v>0</v>
      </c>
      <c r="G83" s="48">
        <f>AVERAGE('26.09.19 Namugongo-Sonde-24h'!G83,'28.09 Namugongo-Sonde-24h'!G83)</f>
        <v>0</v>
      </c>
      <c r="H83" s="48">
        <f>AVERAGE('26.09.19 Namugongo-Sonde-24h'!H83,'28.09 Namugongo-Sonde-24h'!H83)</f>
        <v>0</v>
      </c>
      <c r="I83" s="48">
        <f>AVERAGE('26.09.19 Namugongo-Sonde-24h'!I83,'28.09 Namugongo-Sonde-24h'!I83)</f>
        <v>0.5</v>
      </c>
      <c r="J83" s="48">
        <f>AVERAGE('26.09.19 Namugongo-Sonde-24h'!J83,'28.09 Namugongo-Sonde-24h'!J83)</f>
        <v>0.5</v>
      </c>
      <c r="K83" s="48">
        <f>AVERAGE('26.09.19 Namugongo-Sonde-24h'!K83,'28.09 Namugongo-Sonde-24h'!K83)</f>
        <v>0</v>
      </c>
      <c r="L83" s="48">
        <f>AVERAGE('26.09.19 Namugongo-Sonde-24h'!L83,'28.09 Namugongo-Sonde-24h'!L83)</f>
        <v>0</v>
      </c>
      <c r="M83" s="48">
        <f>AVERAGE('26.09.19 Namugongo-Sonde-24h'!M83,'28.09 Namugongo-Sonde-24h'!M83)</f>
        <v>7</v>
      </c>
      <c r="N83" s="48">
        <f>AVERAGE('26.09.19 Namugongo-Sonde-24h'!N83,'28.09 Namugongo-Sonde-24h'!N83)</f>
        <v>0</v>
      </c>
      <c r="O83" s="15">
        <f t="shared" si="35"/>
        <v>5.5</v>
      </c>
      <c r="P83" s="15">
        <f t="shared" si="36"/>
        <v>12.5</v>
      </c>
      <c r="R83" s="8"/>
      <c r="T83"/>
    </row>
    <row r="84" spans="2:20" ht="23.1" customHeight="1" x14ac:dyDescent="0.25">
      <c r="B84" s="24" t="s">
        <v>124</v>
      </c>
      <c r="C84" s="48">
        <f>AVERAGE('26.09.19 Namugongo-Sonde-24h'!C84,'28.09 Namugongo-Sonde-24h'!C84)</f>
        <v>3.5</v>
      </c>
      <c r="D84" s="48">
        <f>AVERAGE('26.09.19 Namugongo-Sonde-24h'!D84,'28.09 Namugongo-Sonde-24h'!D84)</f>
        <v>3</v>
      </c>
      <c r="E84" s="48">
        <f>AVERAGE('26.09.19 Namugongo-Sonde-24h'!E84,'28.09 Namugongo-Sonde-24h'!E84)</f>
        <v>2</v>
      </c>
      <c r="F84" s="48">
        <f>AVERAGE('26.09.19 Namugongo-Sonde-24h'!F84,'28.09 Namugongo-Sonde-24h'!F84)</f>
        <v>0</v>
      </c>
      <c r="G84" s="48">
        <f>AVERAGE('26.09.19 Namugongo-Sonde-24h'!G84,'28.09 Namugongo-Sonde-24h'!G84)</f>
        <v>0</v>
      </c>
      <c r="H84" s="48">
        <f>AVERAGE('26.09.19 Namugongo-Sonde-24h'!H84,'28.09 Namugongo-Sonde-24h'!H84)</f>
        <v>0</v>
      </c>
      <c r="I84" s="48">
        <f>AVERAGE('26.09.19 Namugongo-Sonde-24h'!I84,'28.09 Namugongo-Sonde-24h'!I84)</f>
        <v>1.5</v>
      </c>
      <c r="J84" s="48">
        <f>AVERAGE('26.09.19 Namugongo-Sonde-24h'!J84,'28.09 Namugongo-Sonde-24h'!J84)</f>
        <v>1</v>
      </c>
      <c r="K84" s="48">
        <f>AVERAGE('26.09.19 Namugongo-Sonde-24h'!K84,'28.09 Namugongo-Sonde-24h'!K84)</f>
        <v>0</v>
      </c>
      <c r="L84" s="48">
        <f>AVERAGE('26.09.19 Namugongo-Sonde-24h'!L84,'28.09 Namugongo-Sonde-24h'!L84)</f>
        <v>0</v>
      </c>
      <c r="M84" s="48">
        <f>AVERAGE('26.09.19 Namugongo-Sonde-24h'!M84,'28.09 Namugongo-Sonde-24h'!M84)</f>
        <v>2.5</v>
      </c>
      <c r="N84" s="48">
        <f>AVERAGE('26.09.19 Namugongo-Sonde-24h'!N84,'28.09 Namugongo-Sonde-24h'!N84)</f>
        <v>0</v>
      </c>
      <c r="O84" s="15">
        <f t="shared" si="35"/>
        <v>11</v>
      </c>
      <c r="P84" s="15">
        <f t="shared" si="36"/>
        <v>13.5</v>
      </c>
      <c r="R84" s="8"/>
      <c r="T84"/>
    </row>
    <row r="85" spans="2:20" ht="23.1" customHeight="1" x14ac:dyDescent="0.25">
      <c r="B85" s="22" t="s">
        <v>125</v>
      </c>
      <c r="C85" s="48">
        <f>AVERAGE('26.09.19 Namugongo-Sonde-24h'!C85,'28.09 Namugongo-Sonde-24h'!C85)</f>
        <v>3.5</v>
      </c>
      <c r="D85" s="48">
        <f>AVERAGE('26.09.19 Namugongo-Sonde-24h'!D85,'28.09 Namugongo-Sonde-24h'!D85)</f>
        <v>2.5</v>
      </c>
      <c r="E85" s="48">
        <f>AVERAGE('26.09.19 Namugongo-Sonde-24h'!E85,'28.09 Namugongo-Sonde-24h'!E85)</f>
        <v>0.5</v>
      </c>
      <c r="F85" s="48">
        <f>AVERAGE('26.09.19 Namugongo-Sonde-24h'!F85,'28.09 Namugongo-Sonde-24h'!F85)</f>
        <v>1</v>
      </c>
      <c r="G85" s="48">
        <f>AVERAGE('26.09.19 Namugongo-Sonde-24h'!G85,'28.09 Namugongo-Sonde-24h'!G85)</f>
        <v>0.5</v>
      </c>
      <c r="H85" s="48">
        <f>AVERAGE('26.09.19 Namugongo-Sonde-24h'!H85,'28.09 Namugongo-Sonde-24h'!H85)</f>
        <v>0</v>
      </c>
      <c r="I85" s="48">
        <f>AVERAGE('26.09.19 Namugongo-Sonde-24h'!I85,'28.09 Namugongo-Sonde-24h'!I85)</f>
        <v>1</v>
      </c>
      <c r="J85" s="48">
        <f>AVERAGE('26.09.19 Namugongo-Sonde-24h'!J85,'28.09 Namugongo-Sonde-24h'!J85)</f>
        <v>0</v>
      </c>
      <c r="K85" s="48">
        <f>AVERAGE('26.09.19 Namugongo-Sonde-24h'!K85,'28.09 Namugongo-Sonde-24h'!K85)</f>
        <v>0</v>
      </c>
      <c r="L85" s="48">
        <f>AVERAGE('26.09.19 Namugongo-Sonde-24h'!L85,'28.09 Namugongo-Sonde-24h'!L85)</f>
        <v>0</v>
      </c>
      <c r="M85" s="48">
        <f>AVERAGE('26.09.19 Namugongo-Sonde-24h'!M85,'28.09 Namugongo-Sonde-24h'!M85)</f>
        <v>3.5</v>
      </c>
      <c r="N85" s="48">
        <f>AVERAGE('26.09.19 Namugongo-Sonde-24h'!N85,'28.09 Namugongo-Sonde-24h'!N85)</f>
        <v>0</v>
      </c>
      <c r="O85" s="15">
        <f t="shared" si="35"/>
        <v>9</v>
      </c>
      <c r="P85" s="15">
        <f t="shared" si="36"/>
        <v>12.5</v>
      </c>
      <c r="R85" s="8"/>
      <c r="T85"/>
    </row>
    <row r="86" spans="2:20" ht="23.1" customHeight="1" x14ac:dyDescent="0.25">
      <c r="B86" s="23" t="s">
        <v>126</v>
      </c>
      <c r="C86" s="48">
        <f>AVERAGE('26.09.19 Namugongo-Sonde-24h'!C86,'28.09 Namugongo-Sonde-24h'!C86)</f>
        <v>3</v>
      </c>
      <c r="D86" s="48">
        <f>AVERAGE('26.09.19 Namugongo-Sonde-24h'!D86,'28.09 Namugongo-Sonde-24h'!D86)</f>
        <v>0.5</v>
      </c>
      <c r="E86" s="48">
        <f>AVERAGE('26.09.19 Namugongo-Sonde-24h'!E86,'28.09 Namugongo-Sonde-24h'!E86)</f>
        <v>0.5</v>
      </c>
      <c r="F86" s="48">
        <f>AVERAGE('26.09.19 Namugongo-Sonde-24h'!F86,'28.09 Namugongo-Sonde-24h'!F86)</f>
        <v>0</v>
      </c>
      <c r="G86" s="48">
        <f>AVERAGE('26.09.19 Namugongo-Sonde-24h'!G86,'28.09 Namugongo-Sonde-24h'!G86)</f>
        <v>0</v>
      </c>
      <c r="H86" s="48">
        <f>AVERAGE('26.09.19 Namugongo-Sonde-24h'!H86,'28.09 Namugongo-Sonde-24h'!H86)</f>
        <v>0.5</v>
      </c>
      <c r="I86" s="48">
        <f>AVERAGE('26.09.19 Namugongo-Sonde-24h'!I86,'28.09 Namugongo-Sonde-24h'!I86)</f>
        <v>0</v>
      </c>
      <c r="J86" s="48">
        <f>AVERAGE('26.09.19 Namugongo-Sonde-24h'!J86,'28.09 Namugongo-Sonde-24h'!J86)</f>
        <v>0</v>
      </c>
      <c r="K86" s="48">
        <f>AVERAGE('26.09.19 Namugongo-Sonde-24h'!K86,'28.09 Namugongo-Sonde-24h'!K86)</f>
        <v>0</v>
      </c>
      <c r="L86" s="48">
        <f>AVERAGE('26.09.19 Namugongo-Sonde-24h'!L86,'28.09 Namugongo-Sonde-24h'!L86)</f>
        <v>0</v>
      </c>
      <c r="M86" s="48">
        <f>AVERAGE('26.09.19 Namugongo-Sonde-24h'!M86,'28.09 Namugongo-Sonde-24h'!M86)</f>
        <v>5</v>
      </c>
      <c r="N86" s="48">
        <f>AVERAGE('26.09.19 Namugongo-Sonde-24h'!N86,'28.09 Namugongo-Sonde-24h'!N86)</f>
        <v>0</v>
      </c>
      <c r="O86" s="15">
        <f t="shared" si="35"/>
        <v>4.5</v>
      </c>
      <c r="P86" s="15">
        <f t="shared" si="36"/>
        <v>9.5</v>
      </c>
      <c r="R86" s="8"/>
      <c r="T86"/>
    </row>
    <row r="87" spans="2:20" ht="23.1" customHeight="1" x14ac:dyDescent="0.25">
      <c r="B87" s="22" t="s">
        <v>127</v>
      </c>
      <c r="C87" s="48">
        <f>AVERAGE('26.09.19 Namugongo-Sonde-24h'!C87,'28.09 Namugongo-Sonde-24h'!C87)</f>
        <v>5.5</v>
      </c>
      <c r="D87" s="48">
        <f>AVERAGE('26.09.19 Namugongo-Sonde-24h'!D87,'28.09 Namugongo-Sonde-24h'!D87)</f>
        <v>2.5</v>
      </c>
      <c r="E87" s="48">
        <f>AVERAGE('26.09.19 Namugongo-Sonde-24h'!E87,'28.09 Namugongo-Sonde-24h'!E87)</f>
        <v>0</v>
      </c>
      <c r="F87" s="48">
        <f>AVERAGE('26.09.19 Namugongo-Sonde-24h'!F87,'28.09 Namugongo-Sonde-24h'!F87)</f>
        <v>0.5</v>
      </c>
      <c r="G87" s="48">
        <f>AVERAGE('26.09.19 Namugongo-Sonde-24h'!G87,'28.09 Namugongo-Sonde-24h'!G87)</f>
        <v>0</v>
      </c>
      <c r="H87" s="48">
        <f>AVERAGE('26.09.19 Namugongo-Sonde-24h'!H87,'28.09 Namugongo-Sonde-24h'!H87)</f>
        <v>0</v>
      </c>
      <c r="I87" s="48">
        <f>AVERAGE('26.09.19 Namugongo-Sonde-24h'!I87,'28.09 Namugongo-Sonde-24h'!I87)</f>
        <v>0.5</v>
      </c>
      <c r="J87" s="48">
        <f>AVERAGE('26.09.19 Namugongo-Sonde-24h'!J87,'28.09 Namugongo-Sonde-24h'!J87)</f>
        <v>0</v>
      </c>
      <c r="K87" s="48">
        <f>AVERAGE('26.09.19 Namugongo-Sonde-24h'!K87,'28.09 Namugongo-Sonde-24h'!K87)</f>
        <v>0</v>
      </c>
      <c r="L87" s="48">
        <f>AVERAGE('26.09.19 Namugongo-Sonde-24h'!L87,'28.09 Namugongo-Sonde-24h'!L87)</f>
        <v>0</v>
      </c>
      <c r="M87" s="48">
        <f>AVERAGE('26.09.19 Namugongo-Sonde-24h'!M87,'28.09 Namugongo-Sonde-24h'!M87)</f>
        <v>5.5</v>
      </c>
      <c r="N87" s="48">
        <f>AVERAGE('26.09.19 Namugongo-Sonde-24h'!N87,'28.09 Namugongo-Sonde-24h'!N87)</f>
        <v>0</v>
      </c>
      <c r="O87" s="15">
        <f t="shared" si="35"/>
        <v>9</v>
      </c>
      <c r="P87" s="15">
        <f t="shared" si="36"/>
        <v>14.5</v>
      </c>
      <c r="R87" s="8"/>
      <c r="T87"/>
    </row>
    <row r="88" spans="2:20" ht="23.1" customHeight="1" x14ac:dyDescent="0.25">
      <c r="B88" s="24" t="s">
        <v>128</v>
      </c>
      <c r="C88" s="48">
        <f>AVERAGE('26.09.19 Namugongo-Sonde-24h'!C88,'28.09 Namugongo-Sonde-24h'!C88)</f>
        <v>3.5</v>
      </c>
      <c r="D88" s="48">
        <f>AVERAGE('26.09.19 Namugongo-Sonde-24h'!D88,'28.09 Namugongo-Sonde-24h'!D88)</f>
        <v>2.5</v>
      </c>
      <c r="E88" s="48">
        <f>AVERAGE('26.09.19 Namugongo-Sonde-24h'!E88,'28.09 Namugongo-Sonde-24h'!E88)</f>
        <v>0.5</v>
      </c>
      <c r="F88" s="48">
        <f>AVERAGE('26.09.19 Namugongo-Sonde-24h'!F88,'28.09 Namugongo-Sonde-24h'!F88)</f>
        <v>0</v>
      </c>
      <c r="G88" s="48">
        <f>AVERAGE('26.09.19 Namugongo-Sonde-24h'!G88,'28.09 Namugongo-Sonde-24h'!G88)</f>
        <v>0</v>
      </c>
      <c r="H88" s="48">
        <f>AVERAGE('26.09.19 Namugongo-Sonde-24h'!H88,'28.09 Namugongo-Sonde-24h'!H88)</f>
        <v>0</v>
      </c>
      <c r="I88" s="48">
        <f>AVERAGE('26.09.19 Namugongo-Sonde-24h'!I88,'28.09 Namugongo-Sonde-24h'!I88)</f>
        <v>0.5</v>
      </c>
      <c r="J88" s="48">
        <f>AVERAGE('26.09.19 Namugongo-Sonde-24h'!J88,'28.09 Namugongo-Sonde-24h'!J88)</f>
        <v>0</v>
      </c>
      <c r="K88" s="48">
        <f>AVERAGE('26.09.19 Namugongo-Sonde-24h'!K88,'28.09 Namugongo-Sonde-24h'!K88)</f>
        <v>0</v>
      </c>
      <c r="L88" s="48">
        <f>AVERAGE('26.09.19 Namugongo-Sonde-24h'!L88,'28.09 Namugongo-Sonde-24h'!L88)</f>
        <v>0</v>
      </c>
      <c r="M88" s="48">
        <f>AVERAGE('26.09.19 Namugongo-Sonde-24h'!M88,'28.09 Namugongo-Sonde-24h'!M88)</f>
        <v>2</v>
      </c>
      <c r="N88" s="48">
        <f>AVERAGE('26.09.19 Namugongo-Sonde-24h'!N88,'28.09 Namugongo-Sonde-24h'!N88)</f>
        <v>0</v>
      </c>
      <c r="O88" s="15">
        <f t="shared" si="35"/>
        <v>7</v>
      </c>
      <c r="P88" s="15">
        <f t="shared" si="36"/>
        <v>9</v>
      </c>
      <c r="R88" s="8"/>
      <c r="T88"/>
    </row>
    <row r="89" spans="2:20" ht="23.1" customHeight="1" x14ac:dyDescent="0.25">
      <c r="B89" s="22" t="s">
        <v>129</v>
      </c>
      <c r="C89" s="48">
        <f>AVERAGE('26.09.19 Namugongo-Sonde-24h'!C89,'28.09 Namugongo-Sonde-24h'!C89)</f>
        <v>1.5</v>
      </c>
      <c r="D89" s="48">
        <f>AVERAGE('26.09.19 Namugongo-Sonde-24h'!D89,'28.09 Namugongo-Sonde-24h'!D89)</f>
        <v>2</v>
      </c>
      <c r="E89" s="48">
        <f>AVERAGE('26.09.19 Namugongo-Sonde-24h'!E89,'28.09 Namugongo-Sonde-24h'!E89)</f>
        <v>1</v>
      </c>
      <c r="F89" s="48">
        <f>AVERAGE('26.09.19 Namugongo-Sonde-24h'!F89,'28.09 Namugongo-Sonde-24h'!F89)</f>
        <v>0.5</v>
      </c>
      <c r="G89" s="48">
        <f>AVERAGE('26.09.19 Namugongo-Sonde-24h'!G89,'28.09 Namugongo-Sonde-24h'!G89)</f>
        <v>0</v>
      </c>
      <c r="H89" s="48">
        <f>AVERAGE('26.09.19 Namugongo-Sonde-24h'!H89,'28.09 Namugongo-Sonde-24h'!H89)</f>
        <v>0</v>
      </c>
      <c r="I89" s="48">
        <f>AVERAGE('26.09.19 Namugongo-Sonde-24h'!I89,'28.09 Namugongo-Sonde-24h'!I89)</f>
        <v>1</v>
      </c>
      <c r="J89" s="48">
        <f>AVERAGE('26.09.19 Namugongo-Sonde-24h'!J89,'28.09 Namugongo-Sonde-24h'!J89)</f>
        <v>0.5</v>
      </c>
      <c r="K89" s="48">
        <f>AVERAGE('26.09.19 Namugongo-Sonde-24h'!K89,'28.09 Namugongo-Sonde-24h'!K89)</f>
        <v>0</v>
      </c>
      <c r="L89" s="48">
        <f>AVERAGE('26.09.19 Namugongo-Sonde-24h'!L89,'28.09 Namugongo-Sonde-24h'!L89)</f>
        <v>0</v>
      </c>
      <c r="M89" s="48">
        <f>AVERAGE('26.09.19 Namugongo-Sonde-24h'!M89,'28.09 Namugongo-Sonde-24h'!M89)</f>
        <v>1.5</v>
      </c>
      <c r="N89" s="48">
        <f>AVERAGE('26.09.19 Namugongo-Sonde-24h'!N89,'28.09 Namugongo-Sonde-24h'!N89)</f>
        <v>0</v>
      </c>
      <c r="O89" s="15">
        <f t="shared" si="35"/>
        <v>6.5</v>
      </c>
      <c r="P89" s="15">
        <f t="shared" si="36"/>
        <v>8</v>
      </c>
      <c r="R89" s="8"/>
      <c r="T89"/>
    </row>
    <row r="90" spans="2:20" ht="23.1" customHeight="1" x14ac:dyDescent="0.25">
      <c r="B90" s="23" t="s">
        <v>130</v>
      </c>
      <c r="C90" s="48">
        <f>AVERAGE('26.09.19 Namugongo-Sonde-24h'!C90,'28.09 Namugongo-Sonde-24h'!C90)</f>
        <v>0.5</v>
      </c>
      <c r="D90" s="48">
        <f>AVERAGE('26.09.19 Namugongo-Sonde-24h'!D90,'28.09 Namugongo-Sonde-24h'!D90)</f>
        <v>2</v>
      </c>
      <c r="E90" s="48">
        <f>AVERAGE('26.09.19 Namugongo-Sonde-24h'!E90,'28.09 Namugongo-Sonde-24h'!E90)</f>
        <v>1.5</v>
      </c>
      <c r="F90" s="48">
        <f>AVERAGE('26.09.19 Namugongo-Sonde-24h'!F90,'28.09 Namugongo-Sonde-24h'!F90)</f>
        <v>0</v>
      </c>
      <c r="G90" s="48">
        <f>AVERAGE('26.09.19 Namugongo-Sonde-24h'!G90,'28.09 Namugongo-Sonde-24h'!G90)</f>
        <v>0</v>
      </c>
      <c r="H90" s="48">
        <f>AVERAGE('26.09.19 Namugongo-Sonde-24h'!H90,'28.09 Namugongo-Sonde-24h'!H90)</f>
        <v>0</v>
      </c>
      <c r="I90" s="48">
        <f>AVERAGE('26.09.19 Namugongo-Sonde-24h'!I90,'28.09 Namugongo-Sonde-24h'!I90)</f>
        <v>1.5</v>
      </c>
      <c r="J90" s="48">
        <f>AVERAGE('26.09.19 Namugongo-Sonde-24h'!J90,'28.09 Namugongo-Sonde-24h'!J90)</f>
        <v>0.5</v>
      </c>
      <c r="K90" s="48">
        <f>AVERAGE('26.09.19 Namugongo-Sonde-24h'!K90,'28.09 Namugongo-Sonde-24h'!K90)</f>
        <v>0</v>
      </c>
      <c r="L90" s="48">
        <f>AVERAGE('26.09.19 Namugongo-Sonde-24h'!L90,'28.09 Namugongo-Sonde-24h'!L90)</f>
        <v>0</v>
      </c>
      <c r="M90" s="48">
        <f>AVERAGE('26.09.19 Namugongo-Sonde-24h'!M90,'28.09 Namugongo-Sonde-24h'!M90)</f>
        <v>1</v>
      </c>
      <c r="N90" s="48">
        <f>AVERAGE('26.09.19 Namugongo-Sonde-24h'!N90,'28.09 Namugongo-Sonde-24h'!N90)</f>
        <v>0</v>
      </c>
      <c r="O90" s="15">
        <f t="shared" si="35"/>
        <v>6</v>
      </c>
      <c r="P90" s="15">
        <f t="shared" si="36"/>
        <v>7</v>
      </c>
      <c r="R90" s="8"/>
      <c r="T90"/>
    </row>
    <row r="91" spans="2:20" ht="23.1" customHeight="1" x14ac:dyDescent="0.25">
      <c r="B91" s="22" t="s">
        <v>131</v>
      </c>
      <c r="C91" s="48">
        <f>AVERAGE('26.09.19 Namugongo-Sonde-24h'!C91,'28.09 Namugongo-Sonde-24h'!C91)</f>
        <v>2.5</v>
      </c>
      <c r="D91" s="48">
        <f>AVERAGE('26.09.19 Namugongo-Sonde-24h'!D91,'28.09 Namugongo-Sonde-24h'!D91)</f>
        <v>2.5</v>
      </c>
      <c r="E91" s="48">
        <f>AVERAGE('26.09.19 Namugongo-Sonde-24h'!E91,'28.09 Namugongo-Sonde-24h'!E91)</f>
        <v>0</v>
      </c>
      <c r="F91" s="48">
        <f>AVERAGE('26.09.19 Namugongo-Sonde-24h'!F91,'28.09 Namugongo-Sonde-24h'!F91)</f>
        <v>0</v>
      </c>
      <c r="G91" s="48">
        <f>AVERAGE('26.09.19 Namugongo-Sonde-24h'!G91,'28.09 Namugongo-Sonde-24h'!G91)</f>
        <v>0</v>
      </c>
      <c r="H91" s="48">
        <f>AVERAGE('26.09.19 Namugongo-Sonde-24h'!H91,'28.09 Namugongo-Sonde-24h'!H91)</f>
        <v>0</v>
      </c>
      <c r="I91" s="48">
        <f>AVERAGE('26.09.19 Namugongo-Sonde-24h'!I91,'28.09 Namugongo-Sonde-24h'!I91)</f>
        <v>1</v>
      </c>
      <c r="J91" s="48">
        <f>AVERAGE('26.09.19 Namugongo-Sonde-24h'!J91,'28.09 Namugongo-Sonde-24h'!J91)</f>
        <v>0</v>
      </c>
      <c r="K91" s="48">
        <f>AVERAGE('26.09.19 Namugongo-Sonde-24h'!K91,'28.09 Namugongo-Sonde-24h'!K91)</f>
        <v>0</v>
      </c>
      <c r="L91" s="48">
        <f>AVERAGE('26.09.19 Namugongo-Sonde-24h'!L91,'28.09 Namugongo-Sonde-24h'!L91)</f>
        <v>0</v>
      </c>
      <c r="M91" s="48">
        <f>AVERAGE('26.09.19 Namugongo-Sonde-24h'!M91,'28.09 Namugongo-Sonde-24h'!M91)</f>
        <v>3</v>
      </c>
      <c r="N91" s="48">
        <f>AVERAGE('26.09.19 Namugongo-Sonde-24h'!N91,'28.09 Namugongo-Sonde-24h'!N91)</f>
        <v>0</v>
      </c>
      <c r="O91" s="15">
        <f t="shared" si="35"/>
        <v>6</v>
      </c>
      <c r="P91" s="15">
        <f t="shared" si="36"/>
        <v>9</v>
      </c>
      <c r="R91" s="8"/>
      <c r="T91"/>
    </row>
    <row r="92" spans="2:20" ht="23.1" customHeight="1" x14ac:dyDescent="0.25">
      <c r="B92" s="24" t="s">
        <v>132</v>
      </c>
      <c r="C92" s="48">
        <f>AVERAGE('26.09.19 Namugongo-Sonde-24h'!C92,'28.09 Namugongo-Sonde-24h'!C92)</f>
        <v>2.5</v>
      </c>
      <c r="D92" s="48">
        <f>AVERAGE('26.09.19 Namugongo-Sonde-24h'!D92,'28.09 Namugongo-Sonde-24h'!D92)</f>
        <v>0</v>
      </c>
      <c r="E92" s="48">
        <f>AVERAGE('26.09.19 Namugongo-Sonde-24h'!E92,'28.09 Namugongo-Sonde-24h'!E92)</f>
        <v>0</v>
      </c>
      <c r="F92" s="48">
        <f>AVERAGE('26.09.19 Namugongo-Sonde-24h'!F92,'28.09 Namugongo-Sonde-24h'!F92)</f>
        <v>0</v>
      </c>
      <c r="G92" s="48">
        <f>AVERAGE('26.09.19 Namugongo-Sonde-24h'!G92,'28.09 Namugongo-Sonde-24h'!G92)</f>
        <v>0</v>
      </c>
      <c r="H92" s="48">
        <f>AVERAGE('26.09.19 Namugongo-Sonde-24h'!H92,'28.09 Namugongo-Sonde-24h'!H92)</f>
        <v>0</v>
      </c>
      <c r="I92" s="48">
        <f>AVERAGE('26.09.19 Namugongo-Sonde-24h'!I92,'28.09 Namugongo-Sonde-24h'!I92)</f>
        <v>0.5</v>
      </c>
      <c r="J92" s="48">
        <f>AVERAGE('26.09.19 Namugongo-Sonde-24h'!J92,'28.09 Namugongo-Sonde-24h'!J92)</f>
        <v>0</v>
      </c>
      <c r="K92" s="48">
        <f>AVERAGE('26.09.19 Namugongo-Sonde-24h'!K92,'28.09 Namugongo-Sonde-24h'!K92)</f>
        <v>0</v>
      </c>
      <c r="L92" s="48">
        <f>AVERAGE('26.09.19 Namugongo-Sonde-24h'!L92,'28.09 Namugongo-Sonde-24h'!L92)</f>
        <v>0</v>
      </c>
      <c r="M92" s="48">
        <f>AVERAGE('26.09.19 Namugongo-Sonde-24h'!M92,'28.09 Namugongo-Sonde-24h'!M92)</f>
        <v>2.5</v>
      </c>
      <c r="N92" s="48">
        <f>AVERAGE('26.09.19 Namugongo-Sonde-24h'!N92,'28.09 Namugongo-Sonde-24h'!N92)</f>
        <v>0</v>
      </c>
      <c r="O92" s="15">
        <f t="shared" si="35"/>
        <v>3</v>
      </c>
      <c r="P92" s="15">
        <f t="shared" si="36"/>
        <v>5.5</v>
      </c>
      <c r="R92" s="8"/>
      <c r="T92"/>
    </row>
    <row r="93" spans="2:20" ht="23.1" customHeight="1" x14ac:dyDescent="0.25">
      <c r="B93" s="22" t="s">
        <v>133</v>
      </c>
      <c r="C93" s="48">
        <f>AVERAGE('26.09.19 Namugongo-Sonde-24h'!C93,'28.09 Namugongo-Sonde-24h'!C93)</f>
        <v>2</v>
      </c>
      <c r="D93" s="48">
        <f>AVERAGE('26.09.19 Namugongo-Sonde-24h'!D93,'28.09 Namugongo-Sonde-24h'!D93)</f>
        <v>1.5</v>
      </c>
      <c r="E93" s="48">
        <f>AVERAGE('26.09.19 Namugongo-Sonde-24h'!E93,'28.09 Namugongo-Sonde-24h'!E93)</f>
        <v>0</v>
      </c>
      <c r="F93" s="48">
        <f>AVERAGE('26.09.19 Namugongo-Sonde-24h'!F93,'28.09 Namugongo-Sonde-24h'!F93)</f>
        <v>0</v>
      </c>
      <c r="G93" s="48">
        <f>AVERAGE('26.09.19 Namugongo-Sonde-24h'!G93,'28.09 Namugongo-Sonde-24h'!G93)</f>
        <v>0</v>
      </c>
      <c r="H93" s="48">
        <f>AVERAGE('26.09.19 Namugongo-Sonde-24h'!H93,'28.09 Namugongo-Sonde-24h'!H93)</f>
        <v>0</v>
      </c>
      <c r="I93" s="48">
        <f>AVERAGE('26.09.19 Namugongo-Sonde-24h'!I93,'28.09 Namugongo-Sonde-24h'!I93)</f>
        <v>0</v>
      </c>
      <c r="J93" s="48">
        <f>AVERAGE('26.09.19 Namugongo-Sonde-24h'!J93,'28.09 Namugongo-Sonde-24h'!J93)</f>
        <v>0</v>
      </c>
      <c r="K93" s="48">
        <f>AVERAGE('26.09.19 Namugongo-Sonde-24h'!K93,'28.09 Namugongo-Sonde-24h'!K93)</f>
        <v>0</v>
      </c>
      <c r="L93" s="48">
        <f>AVERAGE('26.09.19 Namugongo-Sonde-24h'!L93,'28.09 Namugongo-Sonde-24h'!L93)</f>
        <v>0</v>
      </c>
      <c r="M93" s="48">
        <f>AVERAGE('26.09.19 Namugongo-Sonde-24h'!M93,'28.09 Namugongo-Sonde-24h'!M93)</f>
        <v>3</v>
      </c>
      <c r="N93" s="48">
        <f>AVERAGE('26.09.19 Namugongo-Sonde-24h'!N93,'28.09 Namugongo-Sonde-24h'!N93)</f>
        <v>0</v>
      </c>
      <c r="O93" s="15">
        <f t="shared" si="35"/>
        <v>3.5</v>
      </c>
      <c r="P93" s="15">
        <f t="shared" si="36"/>
        <v>6.5</v>
      </c>
      <c r="R93" s="8"/>
      <c r="T93"/>
    </row>
    <row r="94" spans="2:20" ht="23.1" customHeight="1" x14ac:dyDescent="0.25">
      <c r="B94" s="23" t="s">
        <v>134</v>
      </c>
      <c r="C94" s="48">
        <f>AVERAGE('26.09.19 Namugongo-Sonde-24h'!C94,'28.09 Namugongo-Sonde-24h'!C94)</f>
        <v>2.5</v>
      </c>
      <c r="D94" s="48">
        <f>AVERAGE('26.09.19 Namugongo-Sonde-24h'!D94,'28.09 Namugongo-Sonde-24h'!D94)</f>
        <v>2</v>
      </c>
      <c r="E94" s="48">
        <f>AVERAGE('26.09.19 Namugongo-Sonde-24h'!E94,'28.09 Namugongo-Sonde-24h'!E94)</f>
        <v>0</v>
      </c>
      <c r="F94" s="48">
        <f>AVERAGE('26.09.19 Namugongo-Sonde-24h'!F94,'28.09 Namugongo-Sonde-24h'!F94)</f>
        <v>0</v>
      </c>
      <c r="G94" s="48">
        <f>AVERAGE('26.09.19 Namugongo-Sonde-24h'!G94,'28.09 Namugongo-Sonde-24h'!G94)</f>
        <v>0</v>
      </c>
      <c r="H94" s="48">
        <f>AVERAGE('26.09.19 Namugongo-Sonde-24h'!H94,'28.09 Namugongo-Sonde-24h'!H94)</f>
        <v>0</v>
      </c>
      <c r="I94" s="48">
        <f>AVERAGE('26.09.19 Namugongo-Sonde-24h'!I94,'28.09 Namugongo-Sonde-24h'!I94)</f>
        <v>0.5</v>
      </c>
      <c r="J94" s="48">
        <f>AVERAGE('26.09.19 Namugongo-Sonde-24h'!J94,'28.09 Namugongo-Sonde-24h'!J94)</f>
        <v>0</v>
      </c>
      <c r="K94" s="48">
        <f>AVERAGE('26.09.19 Namugongo-Sonde-24h'!K94,'28.09 Namugongo-Sonde-24h'!K94)</f>
        <v>0</v>
      </c>
      <c r="L94" s="48">
        <f>AVERAGE('26.09.19 Namugongo-Sonde-24h'!L94,'28.09 Namugongo-Sonde-24h'!L94)</f>
        <v>0</v>
      </c>
      <c r="M94" s="48">
        <f>AVERAGE('26.09.19 Namugongo-Sonde-24h'!M94,'28.09 Namugongo-Sonde-24h'!M94)</f>
        <v>1.5</v>
      </c>
      <c r="N94" s="48">
        <f>AVERAGE('26.09.19 Namugongo-Sonde-24h'!N94,'28.09 Namugongo-Sonde-24h'!N94)</f>
        <v>0</v>
      </c>
      <c r="O94" s="15">
        <f t="shared" si="35"/>
        <v>5</v>
      </c>
      <c r="P94" s="15">
        <f t="shared" si="36"/>
        <v>6.5</v>
      </c>
      <c r="R94" s="8"/>
      <c r="T94"/>
    </row>
    <row r="95" spans="2:20" ht="23.1" customHeight="1" x14ac:dyDescent="0.25">
      <c r="B95" s="22" t="s">
        <v>135</v>
      </c>
      <c r="C95" s="48">
        <f>AVERAGE('26.09.19 Namugongo-Sonde-24h'!C95,'28.09 Namugongo-Sonde-24h'!C95)</f>
        <v>2.5</v>
      </c>
      <c r="D95" s="48">
        <f>AVERAGE('26.09.19 Namugongo-Sonde-24h'!D95,'28.09 Namugongo-Sonde-24h'!D95)</f>
        <v>1</v>
      </c>
      <c r="E95" s="48">
        <f>AVERAGE('26.09.19 Namugongo-Sonde-24h'!E95,'28.09 Namugongo-Sonde-24h'!E95)</f>
        <v>0</v>
      </c>
      <c r="F95" s="48">
        <f>AVERAGE('26.09.19 Namugongo-Sonde-24h'!F95,'28.09 Namugongo-Sonde-24h'!F95)</f>
        <v>0</v>
      </c>
      <c r="G95" s="48">
        <f>AVERAGE('26.09.19 Namugongo-Sonde-24h'!G95,'28.09 Namugongo-Sonde-24h'!G95)</f>
        <v>0</v>
      </c>
      <c r="H95" s="48">
        <f>AVERAGE('26.09.19 Namugongo-Sonde-24h'!H95,'28.09 Namugongo-Sonde-24h'!H95)</f>
        <v>0</v>
      </c>
      <c r="I95" s="48">
        <f>AVERAGE('26.09.19 Namugongo-Sonde-24h'!I95,'28.09 Namugongo-Sonde-24h'!I95)</f>
        <v>0.5</v>
      </c>
      <c r="J95" s="48">
        <f>AVERAGE('26.09.19 Namugongo-Sonde-24h'!J95,'28.09 Namugongo-Sonde-24h'!J95)</f>
        <v>0</v>
      </c>
      <c r="K95" s="48">
        <f>AVERAGE('26.09.19 Namugongo-Sonde-24h'!K95,'28.09 Namugongo-Sonde-24h'!K95)</f>
        <v>0</v>
      </c>
      <c r="L95" s="48">
        <f>AVERAGE('26.09.19 Namugongo-Sonde-24h'!L95,'28.09 Namugongo-Sonde-24h'!L95)</f>
        <v>0</v>
      </c>
      <c r="M95" s="48">
        <f>AVERAGE('26.09.19 Namugongo-Sonde-24h'!M95,'28.09 Namugongo-Sonde-24h'!M95)</f>
        <v>1</v>
      </c>
      <c r="N95" s="48">
        <f>AVERAGE('26.09.19 Namugongo-Sonde-24h'!N95,'28.09 Namugongo-Sonde-24h'!N95)</f>
        <v>0</v>
      </c>
      <c r="O95" s="15">
        <f t="shared" si="35"/>
        <v>4</v>
      </c>
      <c r="P95" s="15">
        <f t="shared" si="36"/>
        <v>5</v>
      </c>
      <c r="R95" s="8"/>
      <c r="T95"/>
    </row>
    <row r="96" spans="2:20" ht="23.1" customHeight="1" x14ac:dyDescent="0.25">
      <c r="B96" s="24" t="s">
        <v>136</v>
      </c>
      <c r="C96" s="48">
        <f>AVERAGE('26.09.19 Namugongo-Sonde-24h'!C96,'28.09 Namugongo-Sonde-24h'!C96)</f>
        <v>2</v>
      </c>
      <c r="D96" s="48">
        <f>AVERAGE('26.09.19 Namugongo-Sonde-24h'!D96,'28.09 Namugongo-Sonde-24h'!D96)</f>
        <v>1</v>
      </c>
      <c r="E96" s="48">
        <f>AVERAGE('26.09.19 Namugongo-Sonde-24h'!E96,'28.09 Namugongo-Sonde-24h'!E96)</f>
        <v>0.5</v>
      </c>
      <c r="F96" s="48">
        <f>AVERAGE('26.09.19 Namugongo-Sonde-24h'!F96,'28.09 Namugongo-Sonde-24h'!F96)</f>
        <v>1</v>
      </c>
      <c r="G96" s="48">
        <f>AVERAGE('26.09.19 Namugongo-Sonde-24h'!G96,'28.09 Namugongo-Sonde-24h'!G96)</f>
        <v>0</v>
      </c>
      <c r="H96" s="48">
        <f>AVERAGE('26.09.19 Namugongo-Sonde-24h'!H96,'28.09 Namugongo-Sonde-24h'!H96)</f>
        <v>0</v>
      </c>
      <c r="I96" s="48">
        <f>AVERAGE('26.09.19 Namugongo-Sonde-24h'!I96,'28.09 Namugongo-Sonde-24h'!I96)</f>
        <v>0.5</v>
      </c>
      <c r="J96" s="48">
        <f>AVERAGE('26.09.19 Namugongo-Sonde-24h'!J96,'28.09 Namugongo-Sonde-24h'!J96)</f>
        <v>0.5</v>
      </c>
      <c r="K96" s="48">
        <f>AVERAGE('26.09.19 Namugongo-Sonde-24h'!K96,'28.09 Namugongo-Sonde-24h'!K96)</f>
        <v>0</v>
      </c>
      <c r="L96" s="48">
        <f>AVERAGE('26.09.19 Namugongo-Sonde-24h'!L96,'28.09 Namugongo-Sonde-24h'!L96)</f>
        <v>0.5</v>
      </c>
      <c r="M96" s="48">
        <f>AVERAGE('26.09.19 Namugongo-Sonde-24h'!M96,'28.09 Namugongo-Sonde-24h'!M96)</f>
        <v>3</v>
      </c>
      <c r="N96" s="48">
        <f>AVERAGE('26.09.19 Namugongo-Sonde-24h'!N96,'28.09 Namugongo-Sonde-24h'!N96)</f>
        <v>0</v>
      </c>
      <c r="O96" s="15">
        <f t="shared" si="35"/>
        <v>6</v>
      </c>
      <c r="P96" s="15">
        <f t="shared" si="36"/>
        <v>9</v>
      </c>
      <c r="R96" s="8"/>
      <c r="T96"/>
    </row>
    <row r="97" spans="2:20" ht="23.1" customHeight="1" x14ac:dyDescent="0.25">
      <c r="B97" s="22" t="s">
        <v>137</v>
      </c>
      <c r="C97" s="48">
        <f>AVERAGE('26.09.19 Namugongo-Sonde-24h'!C97,'28.09 Namugongo-Sonde-24h'!C97)</f>
        <v>2</v>
      </c>
      <c r="D97" s="48">
        <f>AVERAGE('26.09.19 Namugongo-Sonde-24h'!D97,'28.09 Namugongo-Sonde-24h'!D97)</f>
        <v>1</v>
      </c>
      <c r="E97" s="48">
        <f>AVERAGE('26.09.19 Namugongo-Sonde-24h'!E97,'28.09 Namugongo-Sonde-24h'!E97)</f>
        <v>0.5</v>
      </c>
      <c r="F97" s="48">
        <f>AVERAGE('26.09.19 Namugongo-Sonde-24h'!F97,'28.09 Namugongo-Sonde-24h'!F97)</f>
        <v>2</v>
      </c>
      <c r="G97" s="48">
        <f>AVERAGE('26.09.19 Namugongo-Sonde-24h'!G97,'28.09 Namugongo-Sonde-24h'!G97)</f>
        <v>1</v>
      </c>
      <c r="H97" s="48">
        <f>AVERAGE('26.09.19 Namugongo-Sonde-24h'!H97,'28.09 Namugongo-Sonde-24h'!H97)</f>
        <v>0</v>
      </c>
      <c r="I97" s="48">
        <f>AVERAGE('26.09.19 Namugongo-Sonde-24h'!I97,'28.09 Namugongo-Sonde-24h'!I97)</f>
        <v>0</v>
      </c>
      <c r="J97" s="48">
        <f>AVERAGE('26.09.19 Namugongo-Sonde-24h'!J97,'28.09 Namugongo-Sonde-24h'!J97)</f>
        <v>0</v>
      </c>
      <c r="K97" s="48">
        <f>AVERAGE('26.09.19 Namugongo-Sonde-24h'!K97,'28.09 Namugongo-Sonde-24h'!K97)</f>
        <v>0.5</v>
      </c>
      <c r="L97" s="48">
        <f>AVERAGE('26.09.19 Namugongo-Sonde-24h'!L97,'28.09 Namugongo-Sonde-24h'!L97)</f>
        <v>0</v>
      </c>
      <c r="M97" s="48">
        <f>AVERAGE('26.09.19 Namugongo-Sonde-24h'!M97,'28.09 Namugongo-Sonde-24h'!M97)</f>
        <v>2</v>
      </c>
      <c r="N97" s="48">
        <f>AVERAGE('26.09.19 Namugongo-Sonde-24h'!N97,'28.09 Namugongo-Sonde-24h'!N97)</f>
        <v>0</v>
      </c>
      <c r="O97" s="15">
        <f t="shared" si="35"/>
        <v>7</v>
      </c>
      <c r="P97" s="15">
        <f t="shared" si="36"/>
        <v>9</v>
      </c>
      <c r="R97" s="8"/>
      <c r="T97"/>
    </row>
    <row r="98" spans="2:20" ht="23.1" customHeight="1" x14ac:dyDescent="0.25">
      <c r="B98" s="23" t="s">
        <v>138</v>
      </c>
      <c r="C98" s="48">
        <f>AVERAGE('26.09.19 Namugongo-Sonde-24h'!C98,'28.09 Namugongo-Sonde-24h'!C98)</f>
        <v>3.5</v>
      </c>
      <c r="D98" s="48">
        <f>AVERAGE('26.09.19 Namugongo-Sonde-24h'!D98,'28.09 Namugongo-Sonde-24h'!D98)</f>
        <v>2</v>
      </c>
      <c r="E98" s="48">
        <f>AVERAGE('26.09.19 Namugongo-Sonde-24h'!E98,'28.09 Namugongo-Sonde-24h'!E98)</f>
        <v>1</v>
      </c>
      <c r="F98" s="48">
        <f>AVERAGE('26.09.19 Namugongo-Sonde-24h'!F98,'28.09 Namugongo-Sonde-24h'!F98)</f>
        <v>4</v>
      </c>
      <c r="G98" s="48">
        <f>AVERAGE('26.09.19 Namugongo-Sonde-24h'!G98,'28.09 Namugongo-Sonde-24h'!G98)</f>
        <v>0.5</v>
      </c>
      <c r="H98" s="48">
        <f>AVERAGE('26.09.19 Namugongo-Sonde-24h'!H98,'28.09 Namugongo-Sonde-24h'!H98)</f>
        <v>0</v>
      </c>
      <c r="I98" s="48">
        <f>AVERAGE('26.09.19 Namugongo-Sonde-24h'!I98,'28.09 Namugongo-Sonde-24h'!I98)</f>
        <v>2</v>
      </c>
      <c r="J98" s="48">
        <f>AVERAGE('26.09.19 Namugongo-Sonde-24h'!J98,'28.09 Namugongo-Sonde-24h'!J98)</f>
        <v>0.5</v>
      </c>
      <c r="K98" s="48">
        <f>AVERAGE('26.09.19 Namugongo-Sonde-24h'!K98,'28.09 Namugongo-Sonde-24h'!K98)</f>
        <v>0</v>
      </c>
      <c r="L98" s="48">
        <f>AVERAGE('26.09.19 Namugongo-Sonde-24h'!L98,'28.09 Namugongo-Sonde-24h'!L98)</f>
        <v>0</v>
      </c>
      <c r="M98" s="48">
        <f>AVERAGE('26.09.19 Namugongo-Sonde-24h'!M98,'28.09 Namugongo-Sonde-24h'!M98)</f>
        <v>1</v>
      </c>
      <c r="N98" s="48">
        <f>AVERAGE('26.09.19 Namugongo-Sonde-24h'!N98,'28.09 Namugongo-Sonde-24h'!N98)</f>
        <v>0</v>
      </c>
      <c r="O98" s="15">
        <f t="shared" si="35"/>
        <v>13.5</v>
      </c>
      <c r="P98" s="15">
        <f t="shared" si="36"/>
        <v>14.5</v>
      </c>
      <c r="R98" s="8"/>
      <c r="T98"/>
    </row>
    <row r="99" spans="2:20" ht="23.1" customHeight="1" x14ac:dyDescent="0.25">
      <c r="B99" s="22" t="s">
        <v>139</v>
      </c>
      <c r="C99" s="48">
        <f>AVERAGE('26.09.19 Namugongo-Sonde-24h'!C99,'28.09 Namugongo-Sonde-24h'!C99)</f>
        <v>3</v>
      </c>
      <c r="D99" s="48">
        <f>AVERAGE('26.09.19 Namugongo-Sonde-24h'!D99,'28.09 Namugongo-Sonde-24h'!D99)</f>
        <v>2</v>
      </c>
      <c r="E99" s="48">
        <f>AVERAGE('26.09.19 Namugongo-Sonde-24h'!E99,'28.09 Namugongo-Sonde-24h'!E99)</f>
        <v>0.5</v>
      </c>
      <c r="F99" s="48">
        <f>AVERAGE('26.09.19 Namugongo-Sonde-24h'!F99,'28.09 Namugongo-Sonde-24h'!F99)</f>
        <v>7</v>
      </c>
      <c r="G99" s="48">
        <f>AVERAGE('26.09.19 Namugongo-Sonde-24h'!G99,'28.09 Namugongo-Sonde-24h'!G99)</f>
        <v>0</v>
      </c>
      <c r="H99" s="48">
        <f>AVERAGE('26.09.19 Namugongo-Sonde-24h'!H99,'28.09 Namugongo-Sonde-24h'!H99)</f>
        <v>0</v>
      </c>
      <c r="I99" s="48">
        <f>AVERAGE('26.09.19 Namugongo-Sonde-24h'!I99,'28.09 Namugongo-Sonde-24h'!I99)</f>
        <v>0.5</v>
      </c>
      <c r="J99" s="48">
        <f>AVERAGE('26.09.19 Namugongo-Sonde-24h'!J99,'28.09 Namugongo-Sonde-24h'!J99)</f>
        <v>0</v>
      </c>
      <c r="K99" s="48">
        <f>AVERAGE('26.09.19 Namugongo-Sonde-24h'!K99,'28.09 Namugongo-Sonde-24h'!K99)</f>
        <v>0</v>
      </c>
      <c r="L99" s="48">
        <f>AVERAGE('26.09.19 Namugongo-Sonde-24h'!L99,'28.09 Namugongo-Sonde-24h'!L99)</f>
        <v>0</v>
      </c>
      <c r="M99" s="48">
        <f>AVERAGE('26.09.19 Namugongo-Sonde-24h'!M99,'28.09 Namugongo-Sonde-24h'!M99)</f>
        <v>0.5</v>
      </c>
      <c r="N99" s="48">
        <f>AVERAGE('26.09.19 Namugongo-Sonde-24h'!N99,'28.09 Namugongo-Sonde-24h'!N99)</f>
        <v>0</v>
      </c>
      <c r="O99" s="15">
        <f t="shared" si="35"/>
        <v>13</v>
      </c>
      <c r="P99" s="15">
        <f t="shared" si="36"/>
        <v>13.5</v>
      </c>
      <c r="R99" s="8"/>
      <c r="T99"/>
    </row>
    <row r="100" spans="2:20" ht="23.1" customHeight="1" x14ac:dyDescent="0.25">
      <c r="B100" s="24" t="s">
        <v>140</v>
      </c>
      <c r="C100" s="48">
        <f>AVERAGE('26.09.19 Namugongo-Sonde-24h'!C100,'28.09 Namugongo-Sonde-24h'!C100)</f>
        <v>2.5</v>
      </c>
      <c r="D100" s="48">
        <f>AVERAGE('26.09.19 Namugongo-Sonde-24h'!D100,'28.09 Namugongo-Sonde-24h'!D100)</f>
        <v>3</v>
      </c>
      <c r="E100" s="48">
        <f>AVERAGE('26.09.19 Namugongo-Sonde-24h'!E100,'28.09 Namugongo-Sonde-24h'!E100)</f>
        <v>0</v>
      </c>
      <c r="F100" s="48">
        <f>AVERAGE('26.09.19 Namugongo-Sonde-24h'!F100,'28.09 Namugongo-Sonde-24h'!F100)</f>
        <v>6.5</v>
      </c>
      <c r="G100" s="48">
        <f>AVERAGE('26.09.19 Namugongo-Sonde-24h'!G100,'28.09 Namugongo-Sonde-24h'!G100)</f>
        <v>0</v>
      </c>
      <c r="H100" s="48">
        <f>AVERAGE('26.09.19 Namugongo-Sonde-24h'!H100,'28.09 Namugongo-Sonde-24h'!H100)</f>
        <v>0</v>
      </c>
      <c r="I100" s="48">
        <f>AVERAGE('26.09.19 Namugongo-Sonde-24h'!I100,'28.09 Namugongo-Sonde-24h'!I100)</f>
        <v>0</v>
      </c>
      <c r="J100" s="48">
        <f>AVERAGE('26.09.19 Namugongo-Sonde-24h'!J100,'28.09 Namugongo-Sonde-24h'!J100)</f>
        <v>0</v>
      </c>
      <c r="K100" s="48">
        <f>AVERAGE('26.09.19 Namugongo-Sonde-24h'!K100,'28.09 Namugongo-Sonde-24h'!K100)</f>
        <v>0</v>
      </c>
      <c r="L100" s="48">
        <f>AVERAGE('26.09.19 Namugongo-Sonde-24h'!L100,'28.09 Namugongo-Sonde-24h'!L100)</f>
        <v>0</v>
      </c>
      <c r="M100" s="48">
        <f>AVERAGE('26.09.19 Namugongo-Sonde-24h'!M100,'28.09 Namugongo-Sonde-24h'!M100)</f>
        <v>3.5</v>
      </c>
      <c r="N100" s="48">
        <f>AVERAGE('26.09.19 Namugongo-Sonde-24h'!N100,'28.09 Namugongo-Sonde-24h'!N100)</f>
        <v>0</v>
      </c>
      <c r="O100" s="15">
        <f t="shared" si="35"/>
        <v>12</v>
      </c>
      <c r="P100" s="15">
        <f t="shared" si="36"/>
        <v>15.5</v>
      </c>
      <c r="R100" s="8"/>
      <c r="T100"/>
    </row>
    <row r="101" spans="2:20" ht="23.1" customHeight="1" x14ac:dyDescent="0.25">
      <c r="B101" s="22" t="s">
        <v>141</v>
      </c>
      <c r="C101" s="48">
        <f>AVERAGE('26.09.19 Namugongo-Sonde-24h'!C101,'28.09 Namugongo-Sonde-24h'!C101)</f>
        <v>6.5</v>
      </c>
      <c r="D101" s="48">
        <f>AVERAGE('26.09.19 Namugongo-Sonde-24h'!D101,'28.09 Namugongo-Sonde-24h'!D101)</f>
        <v>3</v>
      </c>
      <c r="E101" s="48">
        <f>AVERAGE('26.09.19 Namugongo-Sonde-24h'!E101,'28.09 Namugongo-Sonde-24h'!E101)</f>
        <v>0.5</v>
      </c>
      <c r="F101" s="48">
        <f>AVERAGE('26.09.19 Namugongo-Sonde-24h'!F101,'28.09 Namugongo-Sonde-24h'!F101)</f>
        <v>3.5</v>
      </c>
      <c r="G101" s="48">
        <f>AVERAGE('26.09.19 Namugongo-Sonde-24h'!G101,'28.09 Namugongo-Sonde-24h'!G101)</f>
        <v>0.5</v>
      </c>
      <c r="H101" s="48">
        <f>AVERAGE('26.09.19 Namugongo-Sonde-24h'!H101,'28.09 Namugongo-Sonde-24h'!H101)</f>
        <v>0</v>
      </c>
      <c r="I101" s="48">
        <f>AVERAGE('26.09.19 Namugongo-Sonde-24h'!I101,'28.09 Namugongo-Sonde-24h'!I101)</f>
        <v>2.5</v>
      </c>
      <c r="J101" s="48">
        <f>AVERAGE('26.09.19 Namugongo-Sonde-24h'!J101,'28.09 Namugongo-Sonde-24h'!J101)</f>
        <v>0</v>
      </c>
      <c r="K101" s="48">
        <f>AVERAGE('26.09.19 Namugongo-Sonde-24h'!K101,'28.09 Namugongo-Sonde-24h'!K101)</f>
        <v>0</v>
      </c>
      <c r="L101" s="48">
        <f>AVERAGE('26.09.19 Namugongo-Sonde-24h'!L101,'28.09 Namugongo-Sonde-24h'!L101)</f>
        <v>0</v>
      </c>
      <c r="M101" s="48">
        <f>AVERAGE('26.09.19 Namugongo-Sonde-24h'!M101,'28.09 Namugongo-Sonde-24h'!M101)</f>
        <v>1.5</v>
      </c>
      <c r="N101" s="48">
        <f>AVERAGE('26.09.19 Namugongo-Sonde-24h'!N101,'28.09 Namugongo-Sonde-24h'!N101)</f>
        <v>0</v>
      </c>
      <c r="O101" s="15">
        <f t="shared" si="35"/>
        <v>16.5</v>
      </c>
      <c r="P101" s="15">
        <f t="shared" si="36"/>
        <v>18</v>
      </c>
      <c r="R101" s="8"/>
      <c r="T101"/>
    </row>
    <row r="102" spans="2:20" ht="23.1" customHeight="1" x14ac:dyDescent="0.25">
      <c r="B102" s="23" t="s">
        <v>142</v>
      </c>
      <c r="C102" s="48">
        <f>AVERAGE('26.09.19 Namugongo-Sonde-24h'!C102,'28.09 Namugongo-Sonde-24h'!C102)</f>
        <v>7.5</v>
      </c>
      <c r="D102" s="48">
        <f>AVERAGE('26.09.19 Namugongo-Sonde-24h'!D102,'28.09 Namugongo-Sonde-24h'!D102)</f>
        <v>5.5</v>
      </c>
      <c r="E102" s="48">
        <f>AVERAGE('26.09.19 Namugongo-Sonde-24h'!E102,'28.09 Namugongo-Sonde-24h'!E102)</f>
        <v>1.5</v>
      </c>
      <c r="F102" s="48">
        <f>AVERAGE('26.09.19 Namugongo-Sonde-24h'!F102,'28.09 Namugongo-Sonde-24h'!F102)</f>
        <v>9</v>
      </c>
      <c r="G102" s="48">
        <f>AVERAGE('26.09.19 Namugongo-Sonde-24h'!G102,'28.09 Namugongo-Sonde-24h'!G102)</f>
        <v>0</v>
      </c>
      <c r="H102" s="48">
        <f>AVERAGE('26.09.19 Namugongo-Sonde-24h'!H102,'28.09 Namugongo-Sonde-24h'!H102)</f>
        <v>0.5</v>
      </c>
      <c r="I102" s="48">
        <f>AVERAGE('26.09.19 Namugongo-Sonde-24h'!I102,'28.09 Namugongo-Sonde-24h'!I102)</f>
        <v>0.5</v>
      </c>
      <c r="J102" s="48">
        <f>AVERAGE('26.09.19 Namugongo-Sonde-24h'!J102,'28.09 Namugongo-Sonde-24h'!J102)</f>
        <v>0</v>
      </c>
      <c r="K102" s="48">
        <f>AVERAGE('26.09.19 Namugongo-Sonde-24h'!K102,'28.09 Namugongo-Sonde-24h'!K102)</f>
        <v>0</v>
      </c>
      <c r="L102" s="48">
        <f>AVERAGE('26.09.19 Namugongo-Sonde-24h'!L102,'28.09 Namugongo-Sonde-24h'!L102)</f>
        <v>0</v>
      </c>
      <c r="M102" s="48">
        <f>AVERAGE('26.09.19 Namugongo-Sonde-24h'!M102,'28.09 Namugongo-Sonde-24h'!M102)</f>
        <v>1</v>
      </c>
      <c r="N102" s="48">
        <f>AVERAGE('26.09.19 Namugongo-Sonde-24h'!N102,'28.09 Namugongo-Sonde-24h'!N102)</f>
        <v>0</v>
      </c>
      <c r="O102" s="15">
        <f t="shared" si="35"/>
        <v>24.5</v>
      </c>
      <c r="P102" s="15">
        <f t="shared" si="36"/>
        <v>25.5</v>
      </c>
      <c r="R102" s="8"/>
      <c r="T102"/>
    </row>
    <row r="103" spans="2:20" ht="23.1" customHeight="1" x14ac:dyDescent="0.25">
      <c r="B103" s="22" t="s">
        <v>143</v>
      </c>
      <c r="C103" s="48">
        <f>AVERAGE('26.09.19 Namugongo-Sonde-24h'!C103,'28.09 Namugongo-Sonde-24h'!C103)</f>
        <v>9</v>
      </c>
      <c r="D103" s="48">
        <f>AVERAGE('26.09.19 Namugongo-Sonde-24h'!D103,'28.09 Namugongo-Sonde-24h'!D103)</f>
        <v>6.5</v>
      </c>
      <c r="E103" s="48">
        <f>AVERAGE('26.09.19 Namugongo-Sonde-24h'!E103,'28.09 Namugongo-Sonde-24h'!E103)</f>
        <v>4</v>
      </c>
      <c r="F103" s="48">
        <f>AVERAGE('26.09.19 Namugongo-Sonde-24h'!F103,'28.09 Namugongo-Sonde-24h'!F103)</f>
        <v>3.5</v>
      </c>
      <c r="G103" s="48">
        <f>AVERAGE('26.09.19 Namugongo-Sonde-24h'!G103,'28.09 Namugongo-Sonde-24h'!G103)</f>
        <v>0.5</v>
      </c>
      <c r="H103" s="48">
        <f>AVERAGE('26.09.19 Namugongo-Sonde-24h'!H103,'28.09 Namugongo-Sonde-24h'!H103)</f>
        <v>1.5</v>
      </c>
      <c r="I103" s="48">
        <f>AVERAGE('26.09.19 Namugongo-Sonde-24h'!I103,'28.09 Namugongo-Sonde-24h'!I103)</f>
        <v>3.5</v>
      </c>
      <c r="J103" s="48">
        <f>AVERAGE('26.09.19 Namugongo-Sonde-24h'!J103,'28.09 Namugongo-Sonde-24h'!J103)</f>
        <v>0.5</v>
      </c>
      <c r="K103" s="48">
        <f>AVERAGE('26.09.19 Namugongo-Sonde-24h'!K103,'28.09 Namugongo-Sonde-24h'!K103)</f>
        <v>0</v>
      </c>
      <c r="L103" s="48">
        <f>AVERAGE('26.09.19 Namugongo-Sonde-24h'!L103,'28.09 Namugongo-Sonde-24h'!L103)</f>
        <v>0</v>
      </c>
      <c r="M103" s="48">
        <f>AVERAGE('26.09.19 Namugongo-Sonde-24h'!M103,'28.09 Namugongo-Sonde-24h'!M103)</f>
        <v>9</v>
      </c>
      <c r="N103" s="48">
        <f>AVERAGE('26.09.19 Namugongo-Sonde-24h'!N103,'28.09 Namugongo-Sonde-24h'!N103)</f>
        <v>0</v>
      </c>
      <c r="O103" s="15">
        <f t="shared" si="35"/>
        <v>29</v>
      </c>
      <c r="P103" s="15">
        <f t="shared" si="36"/>
        <v>38</v>
      </c>
      <c r="R103" s="8"/>
      <c r="T103"/>
    </row>
    <row r="104" spans="2:20" ht="23.1" customHeight="1" x14ac:dyDescent="0.25">
      <c r="B104" s="24" t="s">
        <v>144</v>
      </c>
      <c r="C104" s="48">
        <f>AVERAGE('26.09.19 Namugongo-Sonde-24h'!C104,'28.09 Namugongo-Sonde-24h'!C104)</f>
        <v>5.5</v>
      </c>
      <c r="D104" s="48">
        <f>AVERAGE('26.09.19 Namugongo-Sonde-24h'!D104,'28.09 Namugongo-Sonde-24h'!D104)</f>
        <v>4.5</v>
      </c>
      <c r="E104" s="48">
        <f>AVERAGE('26.09.19 Namugongo-Sonde-24h'!E104,'28.09 Namugongo-Sonde-24h'!E104)</f>
        <v>1</v>
      </c>
      <c r="F104" s="48">
        <f>AVERAGE('26.09.19 Namugongo-Sonde-24h'!F104,'28.09 Namugongo-Sonde-24h'!F104)</f>
        <v>6.5</v>
      </c>
      <c r="G104" s="48">
        <f>AVERAGE('26.09.19 Namugongo-Sonde-24h'!G104,'28.09 Namugongo-Sonde-24h'!G104)</f>
        <v>0.5</v>
      </c>
      <c r="H104" s="48">
        <f>AVERAGE('26.09.19 Namugongo-Sonde-24h'!H104,'28.09 Namugongo-Sonde-24h'!H104)</f>
        <v>0</v>
      </c>
      <c r="I104" s="48">
        <f>AVERAGE('26.09.19 Namugongo-Sonde-24h'!I104,'28.09 Namugongo-Sonde-24h'!I104)</f>
        <v>0.5</v>
      </c>
      <c r="J104" s="48">
        <f>AVERAGE('26.09.19 Namugongo-Sonde-24h'!J104,'28.09 Namugongo-Sonde-24h'!J104)</f>
        <v>0</v>
      </c>
      <c r="K104" s="48">
        <f>AVERAGE('26.09.19 Namugongo-Sonde-24h'!K104,'28.09 Namugongo-Sonde-24h'!K104)</f>
        <v>0.5</v>
      </c>
      <c r="L104" s="48">
        <f>AVERAGE('26.09.19 Namugongo-Sonde-24h'!L104,'28.09 Namugongo-Sonde-24h'!L104)</f>
        <v>0</v>
      </c>
      <c r="M104" s="48">
        <f>AVERAGE('26.09.19 Namugongo-Sonde-24h'!M104,'28.09 Namugongo-Sonde-24h'!M104)</f>
        <v>6.5</v>
      </c>
      <c r="N104" s="48">
        <f>AVERAGE('26.09.19 Namugongo-Sonde-24h'!N104,'28.09 Namugongo-Sonde-24h'!N104)</f>
        <v>0.5</v>
      </c>
      <c r="O104" s="15">
        <f t="shared" si="35"/>
        <v>19.5</v>
      </c>
      <c r="P104" s="15">
        <f t="shared" si="36"/>
        <v>26</v>
      </c>
      <c r="R104" s="8"/>
      <c r="T104"/>
    </row>
    <row r="105" spans="2:20" ht="23.1" customHeight="1" x14ac:dyDescent="0.25">
      <c r="B105" s="22" t="s">
        <v>145</v>
      </c>
      <c r="C105" s="48">
        <f>AVERAGE('26.09.19 Namugongo-Sonde-24h'!C105,'28.09 Namugongo-Sonde-24h'!C105)</f>
        <v>5.5</v>
      </c>
      <c r="D105" s="48">
        <f>AVERAGE('26.09.19 Namugongo-Sonde-24h'!D105,'28.09 Namugongo-Sonde-24h'!D105)</f>
        <v>3.5</v>
      </c>
      <c r="E105" s="48">
        <f>AVERAGE('26.09.19 Namugongo-Sonde-24h'!E105,'28.09 Namugongo-Sonde-24h'!E105)</f>
        <v>3.5</v>
      </c>
      <c r="F105" s="48">
        <f>AVERAGE('26.09.19 Namugongo-Sonde-24h'!F105,'28.09 Namugongo-Sonde-24h'!F105)</f>
        <v>6</v>
      </c>
      <c r="G105" s="48">
        <f>AVERAGE('26.09.19 Namugongo-Sonde-24h'!G105,'28.09 Namugongo-Sonde-24h'!G105)</f>
        <v>0</v>
      </c>
      <c r="H105" s="48">
        <f>AVERAGE('26.09.19 Namugongo-Sonde-24h'!H105,'28.09 Namugongo-Sonde-24h'!H105)</f>
        <v>0</v>
      </c>
      <c r="I105" s="48">
        <f>AVERAGE('26.09.19 Namugongo-Sonde-24h'!I105,'28.09 Namugongo-Sonde-24h'!I105)</f>
        <v>1</v>
      </c>
      <c r="J105" s="48">
        <f>AVERAGE('26.09.19 Namugongo-Sonde-24h'!J105,'28.09 Namugongo-Sonde-24h'!J105)</f>
        <v>2</v>
      </c>
      <c r="K105" s="48">
        <f>AVERAGE('26.09.19 Namugongo-Sonde-24h'!K105,'28.09 Namugongo-Sonde-24h'!K105)</f>
        <v>0</v>
      </c>
      <c r="L105" s="48">
        <f>AVERAGE('26.09.19 Namugongo-Sonde-24h'!L105,'28.09 Namugongo-Sonde-24h'!L105)</f>
        <v>0</v>
      </c>
      <c r="M105" s="48">
        <f>AVERAGE('26.09.19 Namugongo-Sonde-24h'!M105,'28.09 Namugongo-Sonde-24h'!M105)</f>
        <v>9.5</v>
      </c>
      <c r="N105" s="48">
        <f>AVERAGE('26.09.19 Namugongo-Sonde-24h'!N105,'28.09 Namugongo-Sonde-24h'!N105)</f>
        <v>0</v>
      </c>
      <c r="O105" s="15">
        <f t="shared" si="35"/>
        <v>21.5</v>
      </c>
      <c r="P105" s="15">
        <f t="shared" si="36"/>
        <v>31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1964.2857142857144</v>
      </c>
      <c r="D106" s="16">
        <f t="shared" ref="D106:O106" si="37">SUM(D10:D105)</f>
        <v>1570.5714285714287</v>
      </c>
      <c r="E106" s="16">
        <f t="shared" si="37"/>
        <v>471.92857142857144</v>
      </c>
      <c r="F106" s="16">
        <f t="shared" si="37"/>
        <v>754.28571428571422</v>
      </c>
      <c r="G106" s="16">
        <f t="shared" si="37"/>
        <v>43.214285714285708</v>
      </c>
      <c r="H106" s="16">
        <f t="shared" si="37"/>
        <v>11.500000000000004</v>
      </c>
      <c r="I106" s="16">
        <f t="shared" si="37"/>
        <v>378.71428571428567</v>
      </c>
      <c r="J106" s="16">
        <f t="shared" si="37"/>
        <v>175.00000000000003</v>
      </c>
      <c r="K106" s="16">
        <f t="shared" si="37"/>
        <v>15.071428571428573</v>
      </c>
      <c r="L106" s="16">
        <f t="shared" si="37"/>
        <v>40.142857142857146</v>
      </c>
      <c r="M106" s="16">
        <f t="shared" si="37"/>
        <v>2255.2142857142862</v>
      </c>
      <c r="N106" s="16">
        <f t="shared" si="37"/>
        <v>15.571428571428571</v>
      </c>
      <c r="O106" s="16">
        <f t="shared" si="37"/>
        <v>5440.2857142857138</v>
      </c>
      <c r="P106" s="16">
        <f>SUM(P10:P105)</f>
        <v>7695.5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0.25525121360349745</v>
      </c>
      <c r="D107" s="42">
        <f t="shared" si="38"/>
        <v>0.20408958853504369</v>
      </c>
      <c r="E107" s="42">
        <f t="shared" si="38"/>
        <v>6.1325264301029359E-2</v>
      </c>
      <c r="F107" s="42">
        <f t="shared" si="38"/>
        <v>9.801646602374299E-2</v>
      </c>
      <c r="G107" s="42">
        <f t="shared" si="38"/>
        <v>5.6155266992769419E-3</v>
      </c>
      <c r="H107" s="42">
        <f t="shared" si="38"/>
        <v>1.494379832369567E-3</v>
      </c>
      <c r="I107" s="42">
        <f t="shared" si="38"/>
        <v>4.9212433982754294E-2</v>
      </c>
      <c r="J107" s="42">
        <f t="shared" si="38"/>
        <v>2.2740562666493408E-2</v>
      </c>
      <c r="K107" s="42">
        <f t="shared" si="38"/>
        <v>1.9584729480122895E-3</v>
      </c>
      <c r="L107" s="42">
        <f t="shared" si="38"/>
        <v>5.2164066198242022E-3</v>
      </c>
      <c r="M107" s="42">
        <f t="shared" si="38"/>
        <v>0.29305623880375364</v>
      </c>
      <c r="N107" s="42">
        <f t="shared" si="38"/>
        <v>2.0234459842022705E-3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0.36106296938186028</v>
      </c>
      <c r="D108" s="43">
        <f t="shared" ref="D108:N108" si="39">D106/$O$106</f>
        <v>0.28869282075521246</v>
      </c>
      <c r="E108" s="43">
        <f t="shared" si="39"/>
        <v>8.6747019589307292E-2</v>
      </c>
      <c r="F108" s="43">
        <f t="shared" si="39"/>
        <v>0.13864818024263431</v>
      </c>
      <c r="G108" s="43">
        <f t="shared" si="39"/>
        <v>7.9433853264009244E-3</v>
      </c>
      <c r="H108" s="43">
        <f t="shared" si="39"/>
        <v>2.1138595661992551E-3</v>
      </c>
      <c r="I108" s="43">
        <f t="shared" si="39"/>
        <v>6.9612940496822637E-2</v>
      </c>
      <c r="J108" s="43">
        <f t="shared" si="39"/>
        <v>3.2167428181293006E-2</v>
      </c>
      <c r="K108" s="43">
        <f t="shared" si="39"/>
        <v>2.7703376923480915E-3</v>
      </c>
      <c r="L108" s="43">
        <f t="shared" si="39"/>
        <v>7.3788141379129259E-3</v>
      </c>
      <c r="M108" s="43"/>
      <c r="N108" s="43">
        <f t="shared" si="39"/>
        <v>2.8622446300089282E-3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view="pageBreakPreview" topLeftCell="G58" zoomScale="60" workbookViewId="0">
      <selection activeCell="AF73" sqref="AF7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3" t="s">
        <v>23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2:32" ht="20.100000000000001" customHeight="1" x14ac:dyDescent="0.25">
      <c r="B2" s="64" t="s">
        <v>95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2" ht="20.100000000000001" customHeight="1" x14ac:dyDescent="0.25">
      <c r="B3" s="21" t="s">
        <v>96</v>
      </c>
      <c r="C3" s="70" t="str">
        <f>'27.09.19 Namugongo-Sonde'!C3:G3</f>
        <v>MCC-C2-STNO 73</v>
      </c>
      <c r="D3" s="70"/>
      <c r="E3" s="70"/>
      <c r="F3" s="70"/>
      <c r="G3" s="7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71" t="s">
        <v>163</v>
      </c>
      <c r="E5" s="72"/>
      <c r="F5" s="40" t="s">
        <v>1</v>
      </c>
      <c r="G5" s="60" t="str">
        <f>'Avg Week Namugongo-Sonde'!G5:H5</f>
        <v>Sonde</v>
      </c>
      <c r="H5" s="61"/>
      <c r="I5" s="14"/>
      <c r="J5" s="2" t="s">
        <v>5</v>
      </c>
      <c r="K5" s="60" t="str">
        <f>'Avg Week Namugongo-Sonde'!K5:L5</f>
        <v>Amony Jovana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73" t="s">
        <v>161</v>
      </c>
      <c r="E6" s="74"/>
      <c r="F6" s="2" t="s">
        <v>2</v>
      </c>
      <c r="G6" s="73" t="s">
        <v>161</v>
      </c>
      <c r="H6" s="74"/>
      <c r="J6" s="2" t="s">
        <v>21</v>
      </c>
      <c r="K6" s="60" t="str">
        <f>'Avg Week Namugongo-Sonde'!K6:L6</f>
        <v>Tracy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9" t="s">
        <v>88</v>
      </c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'Avg Week Sonde-Namugongo'!C10+'Avg Week Namugongo-Sonde'!C10</f>
        <v>45</v>
      </c>
      <c r="D10" s="48">
        <f>'Avg Week Sonde-Namugongo'!D10+'Avg Week Namugongo-Sonde'!D10</f>
        <v>23.857142857142858</v>
      </c>
      <c r="E10" s="48">
        <f>'Avg Week Sonde-Namugongo'!E10+'Avg Week Namugongo-Sonde'!E10</f>
        <v>8.8571428571428577</v>
      </c>
      <c r="F10" s="48">
        <f>'Avg Week Sonde-Namugongo'!F10+'Avg Week Namugongo-Sonde'!F10</f>
        <v>16.142857142857142</v>
      </c>
      <c r="G10" s="48">
        <f>'Avg Week Sonde-Namugongo'!G10+'Avg Week Namugongo-Sonde'!G10</f>
        <v>0.5714285714285714</v>
      </c>
      <c r="H10" s="48">
        <f>'Avg Week Sonde-Namugongo'!H10+'Avg Week Namugongo-Sonde'!H10</f>
        <v>0</v>
      </c>
      <c r="I10" s="48">
        <f>'Avg Week Sonde-Namugongo'!I10+'Avg Week Namugongo-Sonde'!I10</f>
        <v>5</v>
      </c>
      <c r="J10" s="48">
        <f>'Avg Week Sonde-Namugongo'!J10+'Avg Week Namugongo-Sonde'!J10</f>
        <v>2</v>
      </c>
      <c r="K10" s="48">
        <f>'Avg Week Sonde-Namugongo'!K10+'Avg Week Namugongo-Sonde'!K10</f>
        <v>0.42857142857142855</v>
      </c>
      <c r="L10" s="48">
        <f>'Avg Week Sonde-Namugongo'!L10+'Avg Week Namugongo-Sonde'!L10</f>
        <v>0.2857142857142857</v>
      </c>
      <c r="M10" s="48">
        <f>'Avg Week Sonde-Namugongo'!M10+'Avg Week Namugongo-Sonde'!M10</f>
        <v>44.285714285714285</v>
      </c>
      <c r="N10" s="48">
        <f>'Avg Week Sonde-Namugongo'!N10+'Avg Week Namugongo-Sonde'!N10</f>
        <v>0</v>
      </c>
      <c r="O10" s="15">
        <f t="shared" ref="O10:O58" si="0">SUM(C10:L10,N10)</f>
        <v>102.14285714285715</v>
      </c>
      <c r="P10" s="15">
        <f t="shared" ref="P10:P58" si="1">SUM(C10:N10)</f>
        <v>146.42857142857144</v>
      </c>
      <c r="R10" s="1" t="s">
        <v>6</v>
      </c>
      <c r="S10" s="17">
        <f t="shared" ref="S10:AF10" si="2">SUM(C10:C13)</f>
        <v>236.14285714285717</v>
      </c>
      <c r="T10" s="17">
        <f t="shared" si="2"/>
        <v>127.28571428571428</v>
      </c>
      <c r="U10" s="17">
        <f t="shared" si="2"/>
        <v>49.285714285714292</v>
      </c>
      <c r="V10" s="17">
        <f t="shared" si="2"/>
        <v>89.714285714285722</v>
      </c>
      <c r="W10" s="17">
        <f t="shared" si="2"/>
        <v>2.2857142857142856</v>
      </c>
      <c r="X10" s="17">
        <f t="shared" si="2"/>
        <v>1.4285714285714284</v>
      </c>
      <c r="Y10" s="17">
        <f t="shared" si="2"/>
        <v>27.142857142857146</v>
      </c>
      <c r="Z10" s="17">
        <f t="shared" si="2"/>
        <v>9.571428571428573</v>
      </c>
      <c r="AA10" s="17">
        <f t="shared" si="2"/>
        <v>2.2857142857142856</v>
      </c>
      <c r="AB10" s="17">
        <f t="shared" si="2"/>
        <v>1</v>
      </c>
      <c r="AC10" s="17">
        <f t="shared" si="2"/>
        <v>274.28571428571428</v>
      </c>
      <c r="AD10" s="17">
        <f t="shared" si="2"/>
        <v>0.14285714285714285</v>
      </c>
      <c r="AE10" s="30">
        <f t="shared" si="2"/>
        <v>546.28571428571422</v>
      </c>
      <c r="AF10" s="30">
        <f t="shared" si="2"/>
        <v>820.57142857142856</v>
      </c>
    </row>
    <row r="11" spans="2:32" s="6" customFormat="1" ht="23.1" customHeight="1" x14ac:dyDescent="0.25">
      <c r="B11" s="22" t="s">
        <v>38</v>
      </c>
      <c r="C11" s="48">
        <f>'Avg Week Sonde-Namugongo'!C11+'Avg Week Namugongo-Sonde'!C11</f>
        <v>59.285714285714292</v>
      </c>
      <c r="D11" s="48">
        <f>'Avg Week Sonde-Namugongo'!D11+'Avg Week Namugongo-Sonde'!D11</f>
        <v>31.285714285714285</v>
      </c>
      <c r="E11" s="48">
        <f>'Avg Week Sonde-Namugongo'!E11+'Avg Week Namugongo-Sonde'!E11</f>
        <v>13.857142857142858</v>
      </c>
      <c r="F11" s="48">
        <f>'Avg Week Sonde-Namugongo'!F11+'Avg Week Namugongo-Sonde'!F11</f>
        <v>25.714285714285715</v>
      </c>
      <c r="G11" s="48">
        <f>'Avg Week Sonde-Namugongo'!G11+'Avg Week Namugongo-Sonde'!G11</f>
        <v>0.85714285714285721</v>
      </c>
      <c r="H11" s="48">
        <f>'Avg Week Sonde-Namugongo'!H11+'Avg Week Namugongo-Sonde'!H11</f>
        <v>0</v>
      </c>
      <c r="I11" s="48">
        <f>'Avg Week Sonde-Namugongo'!I11+'Avg Week Namugongo-Sonde'!I11</f>
        <v>7</v>
      </c>
      <c r="J11" s="48">
        <f>'Avg Week Sonde-Namugongo'!J11+'Avg Week Namugongo-Sonde'!J11</f>
        <v>1.8571428571428572</v>
      </c>
      <c r="K11" s="48">
        <f>'Avg Week Sonde-Namugongo'!K11+'Avg Week Namugongo-Sonde'!K11</f>
        <v>0.2857142857142857</v>
      </c>
      <c r="L11" s="48">
        <f>'Avg Week Sonde-Namugongo'!L11+'Avg Week Namugongo-Sonde'!L11</f>
        <v>0.14285714285714285</v>
      </c>
      <c r="M11" s="48">
        <f>'Avg Week Sonde-Namugongo'!M11+'Avg Week Namugongo-Sonde'!M11</f>
        <v>73.285714285714292</v>
      </c>
      <c r="N11" s="48">
        <f>'Avg Week Sonde-Namugongo'!N11+'Avg Week Namugongo-Sonde'!N11</f>
        <v>0</v>
      </c>
      <c r="O11" s="15">
        <f t="shared" si="0"/>
        <v>140.28571428571431</v>
      </c>
      <c r="P11" s="15">
        <f t="shared" si="1"/>
        <v>213.57142857142861</v>
      </c>
      <c r="R11" s="1" t="s">
        <v>7</v>
      </c>
      <c r="S11" s="17">
        <f t="shared" ref="S11:AF11" si="3">SUM(C14:C17)</f>
        <v>267</v>
      </c>
      <c r="T11" s="17">
        <f t="shared" si="3"/>
        <v>149.42857142857144</v>
      </c>
      <c r="U11" s="17">
        <f t="shared" si="3"/>
        <v>52.857142857142861</v>
      </c>
      <c r="V11" s="17">
        <f t="shared" si="3"/>
        <v>98</v>
      </c>
      <c r="W11" s="17">
        <f t="shared" si="3"/>
        <v>2.5714285714285712</v>
      </c>
      <c r="X11" s="17">
        <f t="shared" si="3"/>
        <v>2.2857142857142856</v>
      </c>
      <c r="Y11" s="17">
        <f t="shared" si="3"/>
        <v>37.571428571428569</v>
      </c>
      <c r="Z11" s="17">
        <f t="shared" si="3"/>
        <v>11.714285714285714</v>
      </c>
      <c r="AA11" s="17">
        <f t="shared" si="3"/>
        <v>4</v>
      </c>
      <c r="AB11" s="17">
        <f t="shared" si="3"/>
        <v>2.2857142857142856</v>
      </c>
      <c r="AC11" s="17">
        <f t="shared" si="3"/>
        <v>314.71428571428572</v>
      </c>
      <c r="AD11" s="17">
        <f t="shared" si="3"/>
        <v>0</v>
      </c>
      <c r="AE11" s="30">
        <f t="shared" si="3"/>
        <v>627.71428571428567</v>
      </c>
      <c r="AF11" s="30">
        <f t="shared" si="3"/>
        <v>942.42857142857144</v>
      </c>
    </row>
    <row r="12" spans="2:32" ht="23.1" customHeight="1" x14ac:dyDescent="0.25">
      <c r="B12" s="22" t="s">
        <v>39</v>
      </c>
      <c r="C12" s="48">
        <f>'Avg Week Sonde-Namugongo'!C12+'Avg Week Namugongo-Sonde'!C12</f>
        <v>67.428571428571431</v>
      </c>
      <c r="D12" s="48">
        <f>'Avg Week Sonde-Namugongo'!D12+'Avg Week Namugongo-Sonde'!D12</f>
        <v>34.857142857142861</v>
      </c>
      <c r="E12" s="48">
        <f>'Avg Week Sonde-Namugongo'!E12+'Avg Week Namugongo-Sonde'!E12</f>
        <v>13.571428571428573</v>
      </c>
      <c r="F12" s="48">
        <f>'Avg Week Sonde-Namugongo'!F12+'Avg Week Namugongo-Sonde'!F12</f>
        <v>28.714285714285715</v>
      </c>
      <c r="G12" s="48">
        <f>'Avg Week Sonde-Namugongo'!G12+'Avg Week Namugongo-Sonde'!G12</f>
        <v>0.42857142857142855</v>
      </c>
      <c r="H12" s="48">
        <f>'Avg Week Sonde-Namugongo'!H12+'Avg Week Namugongo-Sonde'!H12</f>
        <v>0.2857142857142857</v>
      </c>
      <c r="I12" s="48">
        <f>'Avg Week Sonde-Namugongo'!I12+'Avg Week Namugongo-Sonde'!I12</f>
        <v>7.4285714285714288</v>
      </c>
      <c r="J12" s="48">
        <f>'Avg Week Sonde-Namugongo'!J12+'Avg Week Namugongo-Sonde'!J12</f>
        <v>2.4285714285714288</v>
      </c>
      <c r="K12" s="48">
        <f>'Avg Week Sonde-Namugongo'!K12+'Avg Week Namugongo-Sonde'!K12</f>
        <v>0.5714285714285714</v>
      </c>
      <c r="L12" s="48">
        <f>'Avg Week Sonde-Namugongo'!L12+'Avg Week Namugongo-Sonde'!L12</f>
        <v>0.42857142857142855</v>
      </c>
      <c r="M12" s="48">
        <f>'Avg Week Sonde-Namugongo'!M12+'Avg Week Namugongo-Sonde'!M12</f>
        <v>80.714285714285708</v>
      </c>
      <c r="N12" s="48">
        <f>'Avg Week Sonde-Namugongo'!N12+'Avg Week Namugongo-Sonde'!N12</f>
        <v>0.14285714285714285</v>
      </c>
      <c r="O12" s="15">
        <f t="shared" si="0"/>
        <v>156.28571428571425</v>
      </c>
      <c r="P12" s="15">
        <f t="shared" si="1"/>
        <v>236.99999999999997</v>
      </c>
      <c r="R12" s="1" t="s">
        <v>8</v>
      </c>
      <c r="S12" s="17">
        <f t="shared" ref="S12:AF12" si="4">SUM(C18:C21)</f>
        <v>233.85714285714286</v>
      </c>
      <c r="T12" s="17">
        <f t="shared" si="4"/>
        <v>148.14285714285714</v>
      </c>
      <c r="U12" s="17">
        <f t="shared" si="4"/>
        <v>55.857142857142854</v>
      </c>
      <c r="V12" s="17">
        <f t="shared" si="4"/>
        <v>92.428571428571431</v>
      </c>
      <c r="W12" s="17">
        <f t="shared" si="4"/>
        <v>7.8571428571428559</v>
      </c>
      <c r="X12" s="17">
        <f t="shared" si="4"/>
        <v>2</v>
      </c>
      <c r="Y12" s="17">
        <f t="shared" si="4"/>
        <v>36.714285714285715</v>
      </c>
      <c r="Z12" s="17">
        <f t="shared" si="4"/>
        <v>19</v>
      </c>
      <c r="AA12" s="17">
        <f t="shared" si="4"/>
        <v>4.7142857142857144</v>
      </c>
      <c r="AB12" s="17">
        <f t="shared" si="4"/>
        <v>1</v>
      </c>
      <c r="AC12" s="17">
        <f t="shared" si="4"/>
        <v>292.28571428571428</v>
      </c>
      <c r="AD12" s="17">
        <f t="shared" si="4"/>
        <v>0.42857142857142855</v>
      </c>
      <c r="AE12" s="30">
        <f t="shared" si="4"/>
        <v>602</v>
      </c>
      <c r="AF12" s="30">
        <f t="shared" si="4"/>
        <v>894.28571428571422</v>
      </c>
    </row>
    <row r="13" spans="2:32" ht="23.1" customHeight="1" x14ac:dyDescent="0.25">
      <c r="B13" s="22" t="s">
        <v>40</v>
      </c>
      <c r="C13" s="48">
        <f>'Avg Week Sonde-Namugongo'!C13+'Avg Week Namugongo-Sonde'!C13</f>
        <v>64.428571428571431</v>
      </c>
      <c r="D13" s="48">
        <f>'Avg Week Sonde-Namugongo'!D13+'Avg Week Namugongo-Sonde'!D13</f>
        <v>37.285714285714285</v>
      </c>
      <c r="E13" s="48">
        <f>'Avg Week Sonde-Namugongo'!E13+'Avg Week Namugongo-Sonde'!E13</f>
        <v>13</v>
      </c>
      <c r="F13" s="48">
        <f>'Avg Week Sonde-Namugongo'!F13+'Avg Week Namugongo-Sonde'!F13</f>
        <v>19.142857142857142</v>
      </c>
      <c r="G13" s="48">
        <f>'Avg Week Sonde-Namugongo'!G13+'Avg Week Namugongo-Sonde'!G13</f>
        <v>0.42857142857142855</v>
      </c>
      <c r="H13" s="48">
        <f>'Avg Week Sonde-Namugongo'!H13+'Avg Week Namugongo-Sonde'!H13</f>
        <v>1.1428571428571428</v>
      </c>
      <c r="I13" s="48">
        <f>'Avg Week Sonde-Namugongo'!I13+'Avg Week Namugongo-Sonde'!I13</f>
        <v>7.7142857142857144</v>
      </c>
      <c r="J13" s="48">
        <f>'Avg Week Sonde-Namugongo'!J13+'Avg Week Namugongo-Sonde'!J13</f>
        <v>3.2857142857142856</v>
      </c>
      <c r="K13" s="48">
        <f>'Avg Week Sonde-Namugongo'!K13+'Avg Week Namugongo-Sonde'!K13</f>
        <v>1</v>
      </c>
      <c r="L13" s="48">
        <f>'Avg Week Sonde-Namugongo'!L13+'Avg Week Namugongo-Sonde'!L13</f>
        <v>0.14285714285714285</v>
      </c>
      <c r="M13" s="48">
        <f>'Avg Week Sonde-Namugongo'!M13+'Avg Week Namugongo-Sonde'!M13</f>
        <v>76</v>
      </c>
      <c r="N13" s="48">
        <f>'Avg Week Sonde-Namugongo'!N13+'Avg Week Namugongo-Sonde'!N13</f>
        <v>0</v>
      </c>
      <c r="O13" s="15">
        <f t="shared" si="0"/>
        <v>147.57142857142856</v>
      </c>
      <c r="P13" s="15">
        <f t="shared" si="1"/>
        <v>223.57142857142856</v>
      </c>
      <c r="R13" s="1" t="s">
        <v>9</v>
      </c>
      <c r="S13" s="17">
        <f t="shared" ref="S13:AF13" si="5">SUM(C22:C25)</f>
        <v>226.14285714285717</v>
      </c>
      <c r="T13" s="17">
        <f t="shared" si="5"/>
        <v>142.14285714285714</v>
      </c>
      <c r="U13" s="17">
        <f t="shared" si="5"/>
        <v>59.285714285714285</v>
      </c>
      <c r="V13" s="17">
        <f t="shared" si="5"/>
        <v>85</v>
      </c>
      <c r="W13" s="17">
        <f t="shared" si="5"/>
        <v>3.7142857142857144</v>
      </c>
      <c r="X13" s="17">
        <f t="shared" si="5"/>
        <v>0.85714285714285698</v>
      </c>
      <c r="Y13" s="17">
        <f t="shared" si="5"/>
        <v>46.857142857142861</v>
      </c>
      <c r="Z13" s="17">
        <f t="shared" si="5"/>
        <v>18.285714285714285</v>
      </c>
      <c r="AA13" s="17">
        <f t="shared" si="5"/>
        <v>5.8571428571428568</v>
      </c>
      <c r="AB13" s="17">
        <f t="shared" si="5"/>
        <v>3.1428571428571428</v>
      </c>
      <c r="AC13" s="17">
        <f t="shared" si="5"/>
        <v>280.71428571428572</v>
      </c>
      <c r="AD13" s="17">
        <f t="shared" si="5"/>
        <v>0</v>
      </c>
      <c r="AE13" s="30">
        <f t="shared" si="5"/>
        <v>591.28571428571433</v>
      </c>
      <c r="AF13" s="30">
        <f t="shared" si="5"/>
        <v>872</v>
      </c>
    </row>
    <row r="14" spans="2:32" ht="23.1" customHeight="1" x14ac:dyDescent="0.25">
      <c r="B14" s="22" t="s">
        <v>41</v>
      </c>
      <c r="C14" s="48">
        <f>'Avg Week Sonde-Namugongo'!C14+'Avg Week Namugongo-Sonde'!C14</f>
        <v>58.571428571428569</v>
      </c>
      <c r="D14" s="48">
        <f>'Avg Week Sonde-Namugongo'!D14+'Avg Week Namugongo-Sonde'!D14</f>
        <v>34.428571428571431</v>
      </c>
      <c r="E14" s="48">
        <f>'Avg Week Sonde-Namugongo'!E14+'Avg Week Namugongo-Sonde'!E14</f>
        <v>11.857142857142858</v>
      </c>
      <c r="F14" s="48">
        <f>'Avg Week Sonde-Namugongo'!F14+'Avg Week Namugongo-Sonde'!F14</f>
        <v>21.714285714285715</v>
      </c>
      <c r="G14" s="48">
        <f>'Avg Week Sonde-Namugongo'!G14+'Avg Week Namugongo-Sonde'!G14</f>
        <v>0.5714285714285714</v>
      </c>
      <c r="H14" s="48">
        <f>'Avg Week Sonde-Namugongo'!H14+'Avg Week Namugongo-Sonde'!H14</f>
        <v>0.14285714285714285</v>
      </c>
      <c r="I14" s="48">
        <f>'Avg Week Sonde-Namugongo'!I14+'Avg Week Namugongo-Sonde'!I14</f>
        <v>9.7142857142857135</v>
      </c>
      <c r="J14" s="48">
        <f>'Avg Week Sonde-Namugongo'!J14+'Avg Week Namugongo-Sonde'!J14</f>
        <v>3.1428571428571428</v>
      </c>
      <c r="K14" s="48">
        <f>'Avg Week Sonde-Namugongo'!K14+'Avg Week Namugongo-Sonde'!K14</f>
        <v>1</v>
      </c>
      <c r="L14" s="48">
        <f>'Avg Week Sonde-Namugongo'!L14+'Avg Week Namugongo-Sonde'!L14</f>
        <v>1.1428571428571428</v>
      </c>
      <c r="M14" s="48">
        <f>'Avg Week Sonde-Namugongo'!M14+'Avg Week Namugongo-Sonde'!M14</f>
        <v>67.428571428571431</v>
      </c>
      <c r="N14" s="48">
        <f>'Avg Week Sonde-Namugongo'!N14+'Avg Week Namugongo-Sonde'!N14</f>
        <v>0</v>
      </c>
      <c r="O14" s="15">
        <f t="shared" si="0"/>
        <v>142.28571428571428</v>
      </c>
      <c r="P14" s="15">
        <f t="shared" si="1"/>
        <v>209.71428571428572</v>
      </c>
      <c r="R14" s="1" t="s">
        <v>10</v>
      </c>
      <c r="S14" s="17">
        <f t="shared" ref="S14:AF14" si="6">SUM(C26:C29)</f>
        <v>223.85714285714286</v>
      </c>
      <c r="T14" s="17">
        <f t="shared" si="6"/>
        <v>135.42857142857144</v>
      </c>
      <c r="U14" s="17">
        <f t="shared" si="6"/>
        <v>51.000000000000007</v>
      </c>
      <c r="V14" s="17">
        <f t="shared" si="6"/>
        <v>79.285714285714292</v>
      </c>
      <c r="W14" s="17">
        <f t="shared" si="6"/>
        <v>2.714285714285714</v>
      </c>
      <c r="X14" s="17">
        <f t="shared" si="6"/>
        <v>0.71428571428571419</v>
      </c>
      <c r="Y14" s="17">
        <f t="shared" si="6"/>
        <v>54.714285714285715</v>
      </c>
      <c r="Z14" s="17">
        <f t="shared" si="6"/>
        <v>19</v>
      </c>
      <c r="AA14" s="17">
        <f t="shared" si="6"/>
        <v>7.2857142857142856</v>
      </c>
      <c r="AB14" s="17">
        <f t="shared" si="6"/>
        <v>3.714285714285714</v>
      </c>
      <c r="AC14" s="17">
        <f t="shared" si="6"/>
        <v>250.14285714285714</v>
      </c>
      <c r="AD14" s="17">
        <f t="shared" si="6"/>
        <v>0.2857142857142857</v>
      </c>
      <c r="AE14" s="30">
        <f t="shared" si="6"/>
        <v>578</v>
      </c>
      <c r="AF14" s="30">
        <f t="shared" si="6"/>
        <v>828.14285714285711</v>
      </c>
    </row>
    <row r="15" spans="2:32" ht="23.1" customHeight="1" x14ac:dyDescent="0.25">
      <c r="B15" s="22" t="s">
        <v>42</v>
      </c>
      <c r="C15" s="48">
        <f>'Avg Week Sonde-Namugongo'!C15+'Avg Week Namugongo-Sonde'!C15</f>
        <v>74.571428571428569</v>
      </c>
      <c r="D15" s="48">
        <f>'Avg Week Sonde-Namugongo'!D15+'Avg Week Namugongo-Sonde'!D15</f>
        <v>35.571428571428569</v>
      </c>
      <c r="E15" s="48">
        <f>'Avg Week Sonde-Namugongo'!E15+'Avg Week Namugongo-Sonde'!E15</f>
        <v>15.571428571428571</v>
      </c>
      <c r="F15" s="48">
        <f>'Avg Week Sonde-Namugongo'!F15+'Avg Week Namugongo-Sonde'!F15</f>
        <v>26</v>
      </c>
      <c r="G15" s="48">
        <f>'Avg Week Sonde-Namugongo'!G15+'Avg Week Namugongo-Sonde'!G15</f>
        <v>0.71428571428571419</v>
      </c>
      <c r="H15" s="48">
        <f>'Avg Week Sonde-Namugongo'!H15+'Avg Week Namugongo-Sonde'!H15</f>
        <v>0.71428571428571419</v>
      </c>
      <c r="I15" s="48">
        <f>'Avg Week Sonde-Namugongo'!I15+'Avg Week Namugongo-Sonde'!I15</f>
        <v>8.8571428571428577</v>
      </c>
      <c r="J15" s="48">
        <f>'Avg Week Sonde-Namugongo'!J15+'Avg Week Namugongo-Sonde'!J15</f>
        <v>2.2857142857142856</v>
      </c>
      <c r="K15" s="48">
        <f>'Avg Week Sonde-Namugongo'!K15+'Avg Week Namugongo-Sonde'!K15</f>
        <v>0.7142857142857143</v>
      </c>
      <c r="L15" s="48">
        <f>'Avg Week Sonde-Namugongo'!L15+'Avg Week Namugongo-Sonde'!L15</f>
        <v>0.5714285714285714</v>
      </c>
      <c r="M15" s="48">
        <f>'Avg Week Sonde-Namugongo'!M15+'Avg Week Namugongo-Sonde'!M15</f>
        <v>84</v>
      </c>
      <c r="N15" s="48">
        <f>'Avg Week Sonde-Namugongo'!N15+'Avg Week Namugongo-Sonde'!N15</f>
        <v>0</v>
      </c>
      <c r="O15" s="15">
        <f t="shared" si="0"/>
        <v>165.57142857142861</v>
      </c>
      <c r="P15" s="15">
        <f t="shared" si="1"/>
        <v>249.57142857142861</v>
      </c>
      <c r="R15" s="1" t="s">
        <v>11</v>
      </c>
      <c r="S15" s="17">
        <f t="shared" ref="S15:AF15" si="7">SUM(C30:C33)</f>
        <v>208</v>
      </c>
      <c r="T15" s="17">
        <f t="shared" si="7"/>
        <v>145.28571428571428</v>
      </c>
      <c r="U15" s="17">
        <f t="shared" si="7"/>
        <v>55.428571428571431</v>
      </c>
      <c r="V15" s="17">
        <f t="shared" si="7"/>
        <v>74.428571428571431</v>
      </c>
      <c r="W15" s="17">
        <f t="shared" si="7"/>
        <v>2.714285714285714</v>
      </c>
      <c r="X15" s="17">
        <f t="shared" si="7"/>
        <v>2.2857142857142856</v>
      </c>
      <c r="Y15" s="17">
        <f t="shared" si="7"/>
        <v>59.142857142857139</v>
      </c>
      <c r="Z15" s="17">
        <f t="shared" si="7"/>
        <v>22.714285714285715</v>
      </c>
      <c r="AA15" s="17">
        <f t="shared" si="7"/>
        <v>6</v>
      </c>
      <c r="AB15" s="17">
        <f t="shared" si="7"/>
        <v>7.2857142857142856</v>
      </c>
      <c r="AC15" s="17">
        <f t="shared" si="7"/>
        <v>206.28571428571428</v>
      </c>
      <c r="AD15" s="17">
        <f t="shared" si="7"/>
        <v>0.14285714285714285</v>
      </c>
      <c r="AE15" s="30">
        <f t="shared" si="7"/>
        <v>583.42857142857133</v>
      </c>
      <c r="AF15" s="30">
        <f t="shared" si="7"/>
        <v>789.71428571428567</v>
      </c>
    </row>
    <row r="16" spans="2:32" ht="23.1" customHeight="1" x14ac:dyDescent="0.25">
      <c r="B16" s="22" t="s">
        <v>43</v>
      </c>
      <c r="C16" s="48">
        <f>'Avg Week Sonde-Namugongo'!C16+'Avg Week Namugongo-Sonde'!C16</f>
        <v>69.428571428571431</v>
      </c>
      <c r="D16" s="48">
        <f>'Avg Week Sonde-Namugongo'!D16+'Avg Week Namugongo-Sonde'!D16</f>
        <v>38.857142857142861</v>
      </c>
      <c r="E16" s="48">
        <f>'Avg Week Sonde-Namugongo'!E16+'Avg Week Namugongo-Sonde'!E16</f>
        <v>13</v>
      </c>
      <c r="F16" s="48">
        <f>'Avg Week Sonde-Namugongo'!F16+'Avg Week Namugongo-Sonde'!F16</f>
        <v>25.857142857142858</v>
      </c>
      <c r="G16" s="48">
        <f>'Avg Week Sonde-Namugongo'!G16+'Avg Week Namugongo-Sonde'!G16</f>
        <v>0.42857142857142855</v>
      </c>
      <c r="H16" s="48">
        <f>'Avg Week Sonde-Namugongo'!H16+'Avg Week Namugongo-Sonde'!H16</f>
        <v>0.42857142857142855</v>
      </c>
      <c r="I16" s="48">
        <f>'Avg Week Sonde-Namugongo'!I16+'Avg Week Namugongo-Sonde'!I16</f>
        <v>10.142857142857142</v>
      </c>
      <c r="J16" s="48">
        <f>'Avg Week Sonde-Namugongo'!J16+'Avg Week Namugongo-Sonde'!J16</f>
        <v>2.7142857142857144</v>
      </c>
      <c r="K16" s="48">
        <f>'Avg Week Sonde-Namugongo'!K16+'Avg Week Namugongo-Sonde'!K16</f>
        <v>1</v>
      </c>
      <c r="L16" s="48">
        <f>'Avg Week Sonde-Namugongo'!L16+'Avg Week Namugongo-Sonde'!L16</f>
        <v>0.42857142857142855</v>
      </c>
      <c r="M16" s="48">
        <f>'Avg Week Sonde-Namugongo'!M16+'Avg Week Namugongo-Sonde'!M16</f>
        <v>82.857142857142861</v>
      </c>
      <c r="N16" s="48">
        <f>'Avg Week Sonde-Namugongo'!N16+'Avg Week Namugongo-Sonde'!N16</f>
        <v>0</v>
      </c>
      <c r="O16" s="15">
        <f t="shared" si="0"/>
        <v>162.28571428571425</v>
      </c>
      <c r="P16" s="15">
        <f t="shared" si="1"/>
        <v>245.14285714285711</v>
      </c>
      <c r="R16" s="1" t="s">
        <v>12</v>
      </c>
      <c r="S16" s="17">
        <f t="shared" ref="S16:AF16" si="8">SUM(C34:C37)</f>
        <v>207.28571428571428</v>
      </c>
      <c r="T16" s="17">
        <f t="shared" si="8"/>
        <v>137.85714285714283</v>
      </c>
      <c r="U16" s="17">
        <f t="shared" si="8"/>
        <v>46.857142857142861</v>
      </c>
      <c r="V16" s="17">
        <f t="shared" si="8"/>
        <v>81</v>
      </c>
      <c r="W16" s="17">
        <f t="shared" si="8"/>
        <v>2.4285714285714284</v>
      </c>
      <c r="X16" s="17">
        <f t="shared" si="8"/>
        <v>2.4285714285714284</v>
      </c>
      <c r="Y16" s="17">
        <f t="shared" si="8"/>
        <v>58.142857142857139</v>
      </c>
      <c r="Z16" s="17">
        <f t="shared" si="8"/>
        <v>21.714285714285715</v>
      </c>
      <c r="AA16" s="17">
        <f t="shared" si="8"/>
        <v>5.5714285714285712</v>
      </c>
      <c r="AB16" s="17">
        <f t="shared" si="8"/>
        <v>4.8571428571428568</v>
      </c>
      <c r="AC16" s="17">
        <f t="shared" si="8"/>
        <v>212</v>
      </c>
      <c r="AD16" s="17">
        <f t="shared" si="8"/>
        <v>0.14285714285714285</v>
      </c>
      <c r="AE16" s="30">
        <f t="shared" si="8"/>
        <v>568.28571428571422</v>
      </c>
      <c r="AF16" s="30">
        <f t="shared" si="8"/>
        <v>780.28571428571422</v>
      </c>
    </row>
    <row r="17" spans="2:32" ht="23.1" customHeight="1" x14ac:dyDescent="0.25">
      <c r="B17" s="22" t="s">
        <v>44</v>
      </c>
      <c r="C17" s="48">
        <f>'Avg Week Sonde-Namugongo'!C17+'Avg Week Namugongo-Sonde'!C17</f>
        <v>64.428571428571431</v>
      </c>
      <c r="D17" s="48">
        <f>'Avg Week Sonde-Namugongo'!D17+'Avg Week Namugongo-Sonde'!D17</f>
        <v>40.571428571428569</v>
      </c>
      <c r="E17" s="48">
        <f>'Avg Week Sonde-Namugongo'!E17+'Avg Week Namugongo-Sonde'!E17</f>
        <v>12.428571428571427</v>
      </c>
      <c r="F17" s="48">
        <f>'Avg Week Sonde-Namugongo'!F17+'Avg Week Namugongo-Sonde'!F17</f>
        <v>24.428571428571431</v>
      </c>
      <c r="G17" s="48">
        <f>'Avg Week Sonde-Namugongo'!G17+'Avg Week Namugongo-Sonde'!G17</f>
        <v>0.8571428571428571</v>
      </c>
      <c r="H17" s="48">
        <f>'Avg Week Sonde-Namugongo'!H17+'Avg Week Namugongo-Sonde'!H17</f>
        <v>1</v>
      </c>
      <c r="I17" s="48">
        <f>'Avg Week Sonde-Namugongo'!I17+'Avg Week Namugongo-Sonde'!I17</f>
        <v>8.8571428571428577</v>
      </c>
      <c r="J17" s="48">
        <f>'Avg Week Sonde-Namugongo'!J17+'Avg Week Namugongo-Sonde'!J17</f>
        <v>3.5714285714285716</v>
      </c>
      <c r="K17" s="48">
        <f>'Avg Week Sonde-Namugongo'!K17+'Avg Week Namugongo-Sonde'!K17</f>
        <v>1.2857142857142856</v>
      </c>
      <c r="L17" s="48">
        <f>'Avg Week Sonde-Namugongo'!L17+'Avg Week Namugongo-Sonde'!L17</f>
        <v>0.14285714285714285</v>
      </c>
      <c r="M17" s="48">
        <f>'Avg Week Sonde-Namugongo'!M17+'Avg Week Namugongo-Sonde'!M17</f>
        <v>80.428571428571431</v>
      </c>
      <c r="N17" s="48">
        <f>'Avg Week Sonde-Namugongo'!N17+'Avg Week Namugongo-Sonde'!N17</f>
        <v>0</v>
      </c>
      <c r="O17" s="15">
        <f t="shared" si="0"/>
        <v>157.57142857142858</v>
      </c>
      <c r="P17" s="15">
        <f t="shared" si="1"/>
        <v>238</v>
      </c>
      <c r="R17" s="1" t="s">
        <v>13</v>
      </c>
      <c r="S17" s="17">
        <f t="shared" ref="S17:AF17" si="9">SUM(C38:C41)</f>
        <v>188.71428571428572</v>
      </c>
      <c r="T17" s="17">
        <f t="shared" si="9"/>
        <v>174</v>
      </c>
      <c r="U17" s="17">
        <f t="shared" si="9"/>
        <v>53.714285714285715</v>
      </c>
      <c r="V17" s="17">
        <f t="shared" si="9"/>
        <v>77.714285714285708</v>
      </c>
      <c r="W17" s="17">
        <f t="shared" si="9"/>
        <v>1.1428571428571428</v>
      </c>
      <c r="X17" s="17">
        <f t="shared" si="9"/>
        <v>0.5714285714285714</v>
      </c>
      <c r="Y17" s="17">
        <f t="shared" si="9"/>
        <v>55.571428571428569</v>
      </c>
      <c r="Z17" s="17">
        <f t="shared" si="9"/>
        <v>18.285714285714285</v>
      </c>
      <c r="AA17" s="17">
        <f t="shared" si="9"/>
        <v>6.7142857142857135</v>
      </c>
      <c r="AB17" s="17">
        <f t="shared" si="9"/>
        <v>7.0000000000000009</v>
      </c>
      <c r="AC17" s="17">
        <f t="shared" si="9"/>
        <v>198.14285714285711</v>
      </c>
      <c r="AD17" s="17">
        <f t="shared" si="9"/>
        <v>0</v>
      </c>
      <c r="AE17" s="30">
        <f t="shared" si="9"/>
        <v>583.42857142857133</v>
      </c>
      <c r="AF17" s="30">
        <f t="shared" si="9"/>
        <v>781.57142857142856</v>
      </c>
    </row>
    <row r="18" spans="2:32" ht="23.1" customHeight="1" x14ac:dyDescent="0.25">
      <c r="B18" s="22" t="s">
        <v>45</v>
      </c>
      <c r="C18" s="48">
        <f>'Avg Week Sonde-Namugongo'!C18+'Avg Week Namugongo-Sonde'!C18</f>
        <v>61.571428571428569</v>
      </c>
      <c r="D18" s="48">
        <f>'Avg Week Sonde-Namugongo'!D18+'Avg Week Namugongo-Sonde'!D18</f>
        <v>37.142857142857139</v>
      </c>
      <c r="E18" s="48">
        <f>'Avg Week Sonde-Namugongo'!E18+'Avg Week Namugongo-Sonde'!E18</f>
        <v>14</v>
      </c>
      <c r="F18" s="48">
        <f>'Avg Week Sonde-Namugongo'!F18+'Avg Week Namugongo-Sonde'!F18</f>
        <v>23.571428571428569</v>
      </c>
      <c r="G18" s="48">
        <f>'Avg Week Sonde-Namugongo'!G18+'Avg Week Namugongo-Sonde'!G18</f>
        <v>1.1428571428571428</v>
      </c>
      <c r="H18" s="48">
        <f>'Avg Week Sonde-Namugongo'!H18+'Avg Week Namugongo-Sonde'!H18</f>
        <v>0.14285714285714285</v>
      </c>
      <c r="I18" s="48">
        <f>'Avg Week Sonde-Namugongo'!I18+'Avg Week Namugongo-Sonde'!I18</f>
        <v>8.8571428571428577</v>
      </c>
      <c r="J18" s="48">
        <f>'Avg Week Sonde-Namugongo'!J18+'Avg Week Namugongo-Sonde'!J18</f>
        <v>2.5714285714285712</v>
      </c>
      <c r="K18" s="48">
        <f>'Avg Week Sonde-Namugongo'!K18+'Avg Week Namugongo-Sonde'!K18</f>
        <v>0.7142857142857143</v>
      </c>
      <c r="L18" s="48">
        <f>'Avg Week Sonde-Namugongo'!L18+'Avg Week Namugongo-Sonde'!L18</f>
        <v>0.2857142857142857</v>
      </c>
      <c r="M18" s="48">
        <f>'Avg Week Sonde-Namugongo'!M18+'Avg Week Namugongo-Sonde'!M18</f>
        <v>78.285714285714278</v>
      </c>
      <c r="N18" s="48">
        <f>'Avg Week Sonde-Namugongo'!N18+'Avg Week Namugongo-Sonde'!N18</f>
        <v>0</v>
      </c>
      <c r="O18" s="15">
        <f t="shared" si="0"/>
        <v>150</v>
      </c>
      <c r="P18" s="15">
        <f t="shared" si="1"/>
        <v>228.28571428571428</v>
      </c>
      <c r="R18" s="1" t="s">
        <v>14</v>
      </c>
      <c r="S18" s="17">
        <f t="shared" ref="S18:AF18" si="10">SUM(C42:C45)</f>
        <v>226.57142857142858</v>
      </c>
      <c r="T18" s="17">
        <f t="shared" si="10"/>
        <v>158.57142857142856</v>
      </c>
      <c r="U18" s="17">
        <f t="shared" si="10"/>
        <v>60.142857142857146</v>
      </c>
      <c r="V18" s="17">
        <f t="shared" si="10"/>
        <v>84.857142857142861</v>
      </c>
      <c r="W18" s="17">
        <f t="shared" si="10"/>
        <v>1.7142857142857142</v>
      </c>
      <c r="X18" s="17">
        <f t="shared" si="10"/>
        <v>1</v>
      </c>
      <c r="Y18" s="17">
        <f t="shared" si="10"/>
        <v>48</v>
      </c>
      <c r="Z18" s="17">
        <f t="shared" si="10"/>
        <v>24.142857142857146</v>
      </c>
      <c r="AA18" s="17">
        <f t="shared" si="10"/>
        <v>7.5714285714285712</v>
      </c>
      <c r="AB18" s="17">
        <f t="shared" si="10"/>
        <v>6.1428571428571423</v>
      </c>
      <c r="AC18" s="17">
        <f t="shared" si="10"/>
        <v>224.85714285714286</v>
      </c>
      <c r="AD18" s="17">
        <f t="shared" si="10"/>
        <v>0.2857142857142857</v>
      </c>
      <c r="AE18" s="30">
        <f t="shared" si="10"/>
        <v>619</v>
      </c>
      <c r="AF18" s="30">
        <f t="shared" si="10"/>
        <v>843.85714285714278</v>
      </c>
    </row>
    <row r="19" spans="2:32" ht="23.1" customHeight="1" x14ac:dyDescent="0.25">
      <c r="B19" s="22" t="s">
        <v>46</v>
      </c>
      <c r="C19" s="48">
        <f>'Avg Week Sonde-Namugongo'!C19+'Avg Week Namugongo-Sonde'!C19</f>
        <v>61.714285714285708</v>
      </c>
      <c r="D19" s="48">
        <f>'Avg Week Sonde-Namugongo'!D19+'Avg Week Namugongo-Sonde'!D19</f>
        <v>38.428571428571431</v>
      </c>
      <c r="E19" s="48">
        <f>'Avg Week Sonde-Namugongo'!E19+'Avg Week Namugongo-Sonde'!E19</f>
        <v>14.571428571428571</v>
      </c>
      <c r="F19" s="48">
        <f>'Avg Week Sonde-Namugongo'!F19+'Avg Week Namugongo-Sonde'!F19</f>
        <v>25.285714285714285</v>
      </c>
      <c r="G19" s="48">
        <f>'Avg Week Sonde-Namugongo'!G19+'Avg Week Namugongo-Sonde'!G19</f>
        <v>1.2857142857142856</v>
      </c>
      <c r="H19" s="48">
        <f>'Avg Week Sonde-Namugongo'!H19+'Avg Week Namugongo-Sonde'!H19</f>
        <v>0.71428571428571419</v>
      </c>
      <c r="I19" s="48">
        <f>'Avg Week Sonde-Namugongo'!I19+'Avg Week Namugongo-Sonde'!I19</f>
        <v>9.7142857142857153</v>
      </c>
      <c r="J19" s="48">
        <f>'Avg Week Sonde-Namugongo'!J19+'Avg Week Namugongo-Sonde'!J19</f>
        <v>5.1428571428571423</v>
      </c>
      <c r="K19" s="48">
        <f>'Avg Week Sonde-Namugongo'!K19+'Avg Week Namugongo-Sonde'!K19</f>
        <v>0.5714285714285714</v>
      </c>
      <c r="L19" s="48">
        <f>'Avg Week Sonde-Namugongo'!L19+'Avg Week Namugongo-Sonde'!L19</f>
        <v>0.2857142857142857</v>
      </c>
      <c r="M19" s="48">
        <f>'Avg Week Sonde-Namugongo'!M19+'Avg Week Namugongo-Sonde'!M19</f>
        <v>76.714285714285722</v>
      </c>
      <c r="N19" s="48">
        <f>'Avg Week Sonde-Namugongo'!N19+'Avg Week Namugongo-Sonde'!N19</f>
        <v>0</v>
      </c>
      <c r="O19" s="15">
        <f t="shared" si="0"/>
        <v>157.71428571428572</v>
      </c>
      <c r="P19" s="15">
        <f t="shared" si="1"/>
        <v>234.42857142857144</v>
      </c>
      <c r="R19" s="1" t="s">
        <v>15</v>
      </c>
      <c r="S19" s="17">
        <f t="shared" ref="S19:AF19" si="11">SUM(C46:C49)</f>
        <v>257.85714285714289</v>
      </c>
      <c r="T19" s="17">
        <f t="shared" si="11"/>
        <v>179.85714285714286</v>
      </c>
      <c r="U19" s="17">
        <f t="shared" si="11"/>
        <v>64.857142857142861</v>
      </c>
      <c r="V19" s="17">
        <f t="shared" si="11"/>
        <v>85.142857142857139</v>
      </c>
      <c r="W19" s="17">
        <f t="shared" si="11"/>
        <v>3.8571428571428568</v>
      </c>
      <c r="X19" s="17">
        <f t="shared" si="11"/>
        <v>0.71428571428571419</v>
      </c>
      <c r="Y19" s="17">
        <f t="shared" si="11"/>
        <v>49.857142857142847</v>
      </c>
      <c r="Z19" s="17">
        <f t="shared" si="11"/>
        <v>19.142857142857142</v>
      </c>
      <c r="AA19" s="17">
        <f t="shared" si="11"/>
        <v>5.7142857142857144</v>
      </c>
      <c r="AB19" s="17">
        <f t="shared" si="11"/>
        <v>5.4285714285714288</v>
      </c>
      <c r="AC19" s="17">
        <f t="shared" si="11"/>
        <v>248.14285714285714</v>
      </c>
      <c r="AD19" s="17">
        <f t="shared" si="11"/>
        <v>0.14285714285714285</v>
      </c>
      <c r="AE19" s="30">
        <f t="shared" si="11"/>
        <v>672.57142857142856</v>
      </c>
      <c r="AF19" s="30">
        <f t="shared" si="11"/>
        <v>920.71428571428555</v>
      </c>
    </row>
    <row r="20" spans="2:32" ht="23.1" customHeight="1" x14ac:dyDescent="0.25">
      <c r="B20" s="22" t="s">
        <v>47</v>
      </c>
      <c r="C20" s="48">
        <f>'Avg Week Sonde-Namugongo'!C20+'Avg Week Namugongo-Sonde'!C20</f>
        <v>55.714285714285715</v>
      </c>
      <c r="D20" s="48">
        <f>'Avg Week Sonde-Namugongo'!D20+'Avg Week Namugongo-Sonde'!D20</f>
        <v>34.714285714285715</v>
      </c>
      <c r="E20" s="48">
        <f>'Avg Week Sonde-Namugongo'!E20+'Avg Week Namugongo-Sonde'!E20</f>
        <v>12.714285714285714</v>
      </c>
      <c r="F20" s="48">
        <f>'Avg Week Sonde-Namugongo'!F20+'Avg Week Namugongo-Sonde'!F20</f>
        <v>21</v>
      </c>
      <c r="G20" s="48">
        <f>'Avg Week Sonde-Namugongo'!G20+'Avg Week Namugongo-Sonde'!G20</f>
        <v>3.8571428571428568</v>
      </c>
      <c r="H20" s="48">
        <f>'Avg Week Sonde-Namugongo'!H20+'Avg Week Namugongo-Sonde'!H20</f>
        <v>0.85714285714285721</v>
      </c>
      <c r="I20" s="48">
        <f>'Avg Week Sonde-Namugongo'!I20+'Avg Week Namugongo-Sonde'!I20</f>
        <v>7.8571428571428577</v>
      </c>
      <c r="J20" s="48">
        <f>'Avg Week Sonde-Namugongo'!J20+'Avg Week Namugongo-Sonde'!J20</f>
        <v>4.8571428571428568</v>
      </c>
      <c r="K20" s="48">
        <f>'Avg Week Sonde-Namugongo'!K20+'Avg Week Namugongo-Sonde'!K20</f>
        <v>2</v>
      </c>
      <c r="L20" s="48">
        <f>'Avg Week Sonde-Namugongo'!L20+'Avg Week Namugongo-Sonde'!L20</f>
        <v>0.2857142857142857</v>
      </c>
      <c r="M20" s="48">
        <f>'Avg Week Sonde-Namugongo'!M20+'Avg Week Namugongo-Sonde'!M20</f>
        <v>65.571428571428569</v>
      </c>
      <c r="N20" s="48">
        <f>'Avg Week Sonde-Namugongo'!N20+'Avg Week Namugongo-Sonde'!N20</f>
        <v>0</v>
      </c>
      <c r="O20" s="15">
        <f t="shared" si="0"/>
        <v>143.85714285714286</v>
      </c>
      <c r="P20" s="15">
        <f t="shared" si="1"/>
        <v>209.42857142857144</v>
      </c>
      <c r="R20" s="1" t="s">
        <v>16</v>
      </c>
      <c r="S20" s="17">
        <f t="shared" ref="S20:AF20" si="12">SUM(C50:C53)</f>
        <v>308.28571428571428</v>
      </c>
      <c r="T20" s="17">
        <f t="shared" si="12"/>
        <v>177</v>
      </c>
      <c r="U20" s="17">
        <f t="shared" si="12"/>
        <v>56.857142857142861</v>
      </c>
      <c r="V20" s="17">
        <f t="shared" si="12"/>
        <v>89.142857142857139</v>
      </c>
      <c r="W20" s="17">
        <f t="shared" si="12"/>
        <v>8</v>
      </c>
      <c r="X20" s="17">
        <f t="shared" si="12"/>
        <v>2.1428571428571428</v>
      </c>
      <c r="Y20" s="17">
        <f t="shared" si="12"/>
        <v>56.285714285714278</v>
      </c>
      <c r="Z20" s="17">
        <f t="shared" si="12"/>
        <v>18.571428571428573</v>
      </c>
      <c r="AA20" s="17">
        <f t="shared" si="12"/>
        <v>5.7142857142857135</v>
      </c>
      <c r="AB20" s="17">
        <f t="shared" si="12"/>
        <v>7.8571428571428577</v>
      </c>
      <c r="AC20" s="17">
        <f t="shared" si="12"/>
        <v>266</v>
      </c>
      <c r="AD20" s="17">
        <f t="shared" si="12"/>
        <v>0</v>
      </c>
      <c r="AE20" s="30">
        <f t="shared" si="12"/>
        <v>729.85714285714289</v>
      </c>
      <c r="AF20" s="30">
        <f t="shared" si="12"/>
        <v>995.85714285714289</v>
      </c>
    </row>
    <row r="21" spans="2:32" ht="23.1" customHeight="1" x14ac:dyDescent="0.25">
      <c r="B21" s="22" t="s">
        <v>48</v>
      </c>
      <c r="C21" s="48">
        <f>'Avg Week Sonde-Namugongo'!C21+'Avg Week Namugongo-Sonde'!C21</f>
        <v>54.857142857142861</v>
      </c>
      <c r="D21" s="48">
        <f>'Avg Week Sonde-Namugongo'!D21+'Avg Week Namugongo-Sonde'!D21</f>
        <v>37.857142857142861</v>
      </c>
      <c r="E21" s="48">
        <f>'Avg Week Sonde-Namugongo'!E21+'Avg Week Namugongo-Sonde'!E21</f>
        <v>14.571428571428571</v>
      </c>
      <c r="F21" s="48">
        <f>'Avg Week Sonde-Namugongo'!F21+'Avg Week Namugongo-Sonde'!F21</f>
        <v>22.571428571428569</v>
      </c>
      <c r="G21" s="48">
        <f>'Avg Week Sonde-Namugongo'!G21+'Avg Week Namugongo-Sonde'!G21</f>
        <v>1.5714285714285714</v>
      </c>
      <c r="H21" s="48">
        <f>'Avg Week Sonde-Namugongo'!H21+'Avg Week Namugongo-Sonde'!H21</f>
        <v>0.2857142857142857</v>
      </c>
      <c r="I21" s="48">
        <f>'Avg Week Sonde-Namugongo'!I21+'Avg Week Namugongo-Sonde'!I21</f>
        <v>10.285714285714286</v>
      </c>
      <c r="J21" s="48">
        <f>'Avg Week Sonde-Namugongo'!J21+'Avg Week Namugongo-Sonde'!J21</f>
        <v>6.4285714285714288</v>
      </c>
      <c r="K21" s="48">
        <f>'Avg Week Sonde-Namugongo'!K21+'Avg Week Namugongo-Sonde'!K21</f>
        <v>1.4285714285714286</v>
      </c>
      <c r="L21" s="48">
        <f>'Avg Week Sonde-Namugongo'!L21+'Avg Week Namugongo-Sonde'!L21</f>
        <v>0.14285714285714285</v>
      </c>
      <c r="M21" s="48">
        <f>'Avg Week Sonde-Namugongo'!M21+'Avg Week Namugongo-Sonde'!M21</f>
        <v>71.714285714285708</v>
      </c>
      <c r="N21" s="48">
        <f>'Avg Week Sonde-Namugongo'!N21+'Avg Week Namugongo-Sonde'!N21</f>
        <v>0.42857142857142855</v>
      </c>
      <c r="O21" s="15">
        <f t="shared" si="0"/>
        <v>150.42857142857139</v>
      </c>
      <c r="P21" s="15">
        <f t="shared" si="1"/>
        <v>222.14285714285708</v>
      </c>
      <c r="R21" s="35" t="s">
        <v>20</v>
      </c>
      <c r="S21" s="33">
        <f t="shared" ref="S21:AF21" si="13">SUM(C54:C57)</f>
        <v>286</v>
      </c>
      <c r="T21" s="17">
        <f t="shared" si="13"/>
        <v>180.14285714285711</v>
      </c>
      <c r="U21" s="17">
        <f t="shared" si="13"/>
        <v>65.428571428571431</v>
      </c>
      <c r="V21" s="17">
        <f t="shared" si="13"/>
        <v>103.57142857142857</v>
      </c>
      <c r="W21" s="17">
        <f t="shared" si="13"/>
        <v>5.4285714285714288</v>
      </c>
      <c r="X21" s="17">
        <f t="shared" si="13"/>
        <v>2.9999999999999996</v>
      </c>
      <c r="Y21" s="17">
        <f t="shared" si="13"/>
        <v>40.571428571428569</v>
      </c>
      <c r="Z21" s="17">
        <f t="shared" si="13"/>
        <v>15.714285714285712</v>
      </c>
      <c r="AA21" s="17">
        <f t="shared" si="13"/>
        <v>4.1428571428571423</v>
      </c>
      <c r="AB21" s="17">
        <f t="shared" si="13"/>
        <v>3.5714285714285712</v>
      </c>
      <c r="AC21" s="17">
        <f t="shared" si="13"/>
        <v>291.85714285714289</v>
      </c>
      <c r="AD21" s="17">
        <f t="shared" si="13"/>
        <v>0</v>
      </c>
      <c r="AE21" s="30">
        <f t="shared" si="13"/>
        <v>707.57142857142867</v>
      </c>
      <c r="AF21" s="30">
        <f t="shared" si="13"/>
        <v>999.42857142857133</v>
      </c>
    </row>
    <row r="22" spans="2:32" ht="23.1" customHeight="1" x14ac:dyDescent="0.25">
      <c r="B22" s="22" t="s">
        <v>49</v>
      </c>
      <c r="C22" s="48">
        <f>'Avg Week Sonde-Namugongo'!C22+'Avg Week Namugongo-Sonde'!C22</f>
        <v>55.571428571428569</v>
      </c>
      <c r="D22" s="48">
        <f>'Avg Week Sonde-Namugongo'!D22+'Avg Week Namugongo-Sonde'!D22</f>
        <v>37</v>
      </c>
      <c r="E22" s="48">
        <f>'Avg Week Sonde-Namugongo'!E22+'Avg Week Namugongo-Sonde'!E22</f>
        <v>15.285714285714285</v>
      </c>
      <c r="F22" s="48">
        <f>'Avg Week Sonde-Namugongo'!F22+'Avg Week Namugongo-Sonde'!F22</f>
        <v>22.285714285714285</v>
      </c>
      <c r="G22" s="48">
        <f>'Avg Week Sonde-Namugongo'!G22+'Avg Week Namugongo-Sonde'!G22</f>
        <v>2</v>
      </c>
      <c r="H22" s="48">
        <f>'Avg Week Sonde-Namugongo'!H22+'Avg Week Namugongo-Sonde'!H22</f>
        <v>0.5714285714285714</v>
      </c>
      <c r="I22" s="48">
        <f>'Avg Week Sonde-Namugongo'!I22+'Avg Week Namugongo-Sonde'!I22</f>
        <v>11.428571428571429</v>
      </c>
      <c r="J22" s="48">
        <f>'Avg Week Sonde-Namugongo'!J22+'Avg Week Namugongo-Sonde'!J22</f>
        <v>3.7142857142857144</v>
      </c>
      <c r="K22" s="48">
        <f>'Avg Week Sonde-Namugongo'!K22+'Avg Week Namugongo-Sonde'!K22</f>
        <v>1.2857142857142858</v>
      </c>
      <c r="L22" s="48">
        <f>'Avg Week Sonde-Namugongo'!L22+'Avg Week Namugongo-Sonde'!L22</f>
        <v>0.5714285714285714</v>
      </c>
      <c r="M22" s="48">
        <f>'Avg Week Sonde-Namugongo'!M22+'Avg Week Namugongo-Sonde'!M22</f>
        <v>74.142857142857139</v>
      </c>
      <c r="N22" s="48">
        <f>'Avg Week Sonde-Namugongo'!N22+'Avg Week Namugongo-Sonde'!N22</f>
        <v>0</v>
      </c>
      <c r="O22" s="15">
        <f t="shared" si="0"/>
        <v>149.71428571428572</v>
      </c>
      <c r="P22" s="15">
        <f t="shared" si="1"/>
        <v>223.85714285714286</v>
      </c>
      <c r="R22" s="1" t="s">
        <v>146</v>
      </c>
      <c r="S22" s="33">
        <f>SUM(C58:C61)</f>
        <v>237</v>
      </c>
      <c r="T22" s="33">
        <f t="shared" ref="T22:AF22" si="14">SUM(D58:D61)</f>
        <v>175</v>
      </c>
      <c r="U22" s="33">
        <f t="shared" si="14"/>
        <v>32.5</v>
      </c>
      <c r="V22" s="33">
        <f t="shared" si="14"/>
        <v>88.5</v>
      </c>
      <c r="W22" s="33">
        <f t="shared" si="14"/>
        <v>2.5</v>
      </c>
      <c r="X22" s="33">
        <f t="shared" si="14"/>
        <v>0.5</v>
      </c>
      <c r="Y22" s="33">
        <f t="shared" si="14"/>
        <v>37</v>
      </c>
      <c r="Z22" s="33">
        <f t="shared" si="14"/>
        <v>10</v>
      </c>
      <c r="AA22" s="33">
        <f t="shared" si="14"/>
        <v>2.5</v>
      </c>
      <c r="AB22" s="33">
        <f t="shared" si="14"/>
        <v>2</v>
      </c>
      <c r="AC22" s="33">
        <f t="shared" si="14"/>
        <v>247</v>
      </c>
      <c r="AD22" s="33">
        <f t="shared" si="14"/>
        <v>0</v>
      </c>
      <c r="AE22" s="55">
        <f t="shared" si="14"/>
        <v>587.5</v>
      </c>
      <c r="AF22" s="55">
        <f t="shared" si="14"/>
        <v>834.5</v>
      </c>
    </row>
    <row r="23" spans="2:32" ht="23.1" customHeight="1" x14ac:dyDescent="0.25">
      <c r="B23" s="22" t="s">
        <v>50</v>
      </c>
      <c r="C23" s="48">
        <f>'Avg Week Sonde-Namugongo'!C23+'Avg Week Namugongo-Sonde'!C23</f>
        <v>59.142857142857146</v>
      </c>
      <c r="D23" s="48">
        <f>'Avg Week Sonde-Namugongo'!D23+'Avg Week Namugongo-Sonde'!D23</f>
        <v>36.285714285714292</v>
      </c>
      <c r="E23" s="48">
        <f>'Avg Week Sonde-Namugongo'!E23+'Avg Week Namugongo-Sonde'!E23</f>
        <v>15.571428571428571</v>
      </c>
      <c r="F23" s="48">
        <f>'Avg Week Sonde-Namugongo'!F23+'Avg Week Namugongo-Sonde'!F23</f>
        <v>21.857142857142858</v>
      </c>
      <c r="G23" s="48">
        <f>'Avg Week Sonde-Namugongo'!G23+'Avg Week Namugongo-Sonde'!G23</f>
        <v>0.2857142857142857</v>
      </c>
      <c r="H23" s="48">
        <f>'Avg Week Sonde-Namugongo'!H23+'Avg Week Namugongo-Sonde'!H23</f>
        <v>0.14285714285714285</v>
      </c>
      <c r="I23" s="48">
        <f>'Avg Week Sonde-Namugongo'!I23+'Avg Week Namugongo-Sonde'!I23</f>
        <v>13.571428571428571</v>
      </c>
      <c r="J23" s="48">
        <f>'Avg Week Sonde-Namugongo'!J23+'Avg Week Namugongo-Sonde'!J23</f>
        <v>3.4285714285714284</v>
      </c>
      <c r="K23" s="48">
        <f>'Avg Week Sonde-Namugongo'!K23+'Avg Week Namugongo-Sonde'!K23</f>
        <v>1.2857142857142858</v>
      </c>
      <c r="L23" s="48">
        <f>'Avg Week Sonde-Namugongo'!L23+'Avg Week Namugongo-Sonde'!L23</f>
        <v>1</v>
      </c>
      <c r="M23" s="48">
        <f>'Avg Week Sonde-Namugongo'!M23+'Avg Week Namugongo-Sonde'!M23</f>
        <v>72.142857142857139</v>
      </c>
      <c r="N23" s="48">
        <f>'Avg Week Sonde-Namugongo'!N23+'Avg Week Namugongo-Sonde'!N23</f>
        <v>0</v>
      </c>
      <c r="O23" s="15">
        <f t="shared" si="0"/>
        <v>152.57142857142856</v>
      </c>
      <c r="P23" s="15">
        <f t="shared" si="1"/>
        <v>224.71428571428569</v>
      </c>
      <c r="R23" s="1" t="s">
        <v>147</v>
      </c>
      <c r="S23" s="33">
        <f>SUM(C62:C65)</f>
        <v>237</v>
      </c>
      <c r="T23" s="33">
        <f t="shared" ref="T23:AF23" si="15">SUM(D62:D65)</f>
        <v>145.5</v>
      </c>
      <c r="U23" s="33">
        <f t="shared" si="15"/>
        <v>50.5</v>
      </c>
      <c r="V23" s="33">
        <f t="shared" si="15"/>
        <v>81.5</v>
      </c>
      <c r="W23" s="33">
        <f t="shared" si="15"/>
        <v>3</v>
      </c>
      <c r="X23" s="33">
        <f t="shared" si="15"/>
        <v>1</v>
      </c>
      <c r="Y23" s="33">
        <f t="shared" si="15"/>
        <v>29.5</v>
      </c>
      <c r="Z23" s="33">
        <f t="shared" si="15"/>
        <v>10</v>
      </c>
      <c r="AA23" s="33">
        <f t="shared" si="15"/>
        <v>4.5</v>
      </c>
      <c r="AB23" s="33">
        <f t="shared" si="15"/>
        <v>1</v>
      </c>
      <c r="AC23" s="33">
        <f t="shared" si="15"/>
        <v>254</v>
      </c>
      <c r="AD23" s="33">
        <f t="shared" si="15"/>
        <v>3.5</v>
      </c>
      <c r="AE23" s="55">
        <f t="shared" si="15"/>
        <v>567</v>
      </c>
      <c r="AF23" s="55">
        <f t="shared" si="15"/>
        <v>821</v>
      </c>
    </row>
    <row r="24" spans="2:32" ht="23.1" customHeight="1" x14ac:dyDescent="0.25">
      <c r="B24" s="22" t="s">
        <v>51</v>
      </c>
      <c r="C24" s="48">
        <f>'Avg Week Sonde-Namugongo'!C24+'Avg Week Namugongo-Sonde'!C24</f>
        <v>59</v>
      </c>
      <c r="D24" s="48">
        <f>'Avg Week Sonde-Namugongo'!D24+'Avg Week Namugongo-Sonde'!D24</f>
        <v>35.571428571428569</v>
      </c>
      <c r="E24" s="48">
        <f>'Avg Week Sonde-Namugongo'!E24+'Avg Week Namugongo-Sonde'!E24</f>
        <v>16</v>
      </c>
      <c r="F24" s="48">
        <f>'Avg Week Sonde-Namugongo'!F24+'Avg Week Namugongo-Sonde'!F24</f>
        <v>18.857142857142854</v>
      </c>
      <c r="G24" s="48">
        <f>'Avg Week Sonde-Namugongo'!G24+'Avg Week Namugongo-Sonde'!G24</f>
        <v>0.8571428571428571</v>
      </c>
      <c r="H24" s="48">
        <f>'Avg Week Sonde-Namugongo'!H24+'Avg Week Namugongo-Sonde'!H24</f>
        <v>0</v>
      </c>
      <c r="I24" s="48">
        <f>'Avg Week Sonde-Namugongo'!I24+'Avg Week Namugongo-Sonde'!I24</f>
        <v>10.857142857142858</v>
      </c>
      <c r="J24" s="48">
        <f>'Avg Week Sonde-Namugongo'!J24+'Avg Week Namugongo-Sonde'!J24</f>
        <v>5.1428571428571423</v>
      </c>
      <c r="K24" s="48">
        <f>'Avg Week Sonde-Namugongo'!K24+'Avg Week Namugongo-Sonde'!K24</f>
        <v>1.7142857142857142</v>
      </c>
      <c r="L24" s="48">
        <f>'Avg Week Sonde-Namugongo'!L24+'Avg Week Namugongo-Sonde'!L24</f>
        <v>0.5714285714285714</v>
      </c>
      <c r="M24" s="48">
        <f>'Avg Week Sonde-Namugongo'!M24+'Avg Week Namugongo-Sonde'!M24</f>
        <v>69.428571428571431</v>
      </c>
      <c r="N24" s="48">
        <f>'Avg Week Sonde-Namugongo'!N24+'Avg Week Namugongo-Sonde'!N24</f>
        <v>0</v>
      </c>
      <c r="O24" s="15">
        <f t="shared" si="0"/>
        <v>148.57142857142858</v>
      </c>
      <c r="P24" s="15">
        <f t="shared" si="1"/>
        <v>218</v>
      </c>
      <c r="R24" s="1" t="s">
        <v>148</v>
      </c>
      <c r="S24" s="33">
        <f>SUM(C66:C69)</f>
        <v>184.5</v>
      </c>
      <c r="T24" s="33">
        <f t="shared" ref="T24:AF24" si="16">SUM(D66:D69)</f>
        <v>149</v>
      </c>
      <c r="U24" s="33">
        <f t="shared" si="16"/>
        <v>38.5</v>
      </c>
      <c r="V24" s="33">
        <f t="shared" si="16"/>
        <v>69.5</v>
      </c>
      <c r="W24" s="33">
        <f t="shared" si="16"/>
        <v>11</v>
      </c>
      <c r="X24" s="33">
        <f t="shared" si="16"/>
        <v>4</v>
      </c>
      <c r="Y24" s="33">
        <f t="shared" si="16"/>
        <v>29</v>
      </c>
      <c r="Z24" s="33">
        <f t="shared" si="16"/>
        <v>16.5</v>
      </c>
      <c r="AA24" s="33">
        <f t="shared" si="16"/>
        <v>2.5</v>
      </c>
      <c r="AB24" s="33">
        <f t="shared" si="16"/>
        <v>1</v>
      </c>
      <c r="AC24" s="33">
        <f t="shared" si="16"/>
        <v>207.5</v>
      </c>
      <c r="AD24" s="33">
        <f t="shared" si="16"/>
        <v>0</v>
      </c>
      <c r="AE24" s="55">
        <f t="shared" si="16"/>
        <v>505.5</v>
      </c>
      <c r="AF24" s="55">
        <f t="shared" si="16"/>
        <v>713</v>
      </c>
    </row>
    <row r="25" spans="2:32" ht="23.1" customHeight="1" x14ac:dyDescent="0.25">
      <c r="B25" s="22" t="s">
        <v>52</v>
      </c>
      <c r="C25" s="48">
        <f>'Avg Week Sonde-Namugongo'!C25+'Avg Week Namugongo-Sonde'!C25</f>
        <v>52.428571428571431</v>
      </c>
      <c r="D25" s="48">
        <f>'Avg Week Sonde-Namugongo'!D25+'Avg Week Namugongo-Sonde'!D25</f>
        <v>33.285714285714285</v>
      </c>
      <c r="E25" s="48">
        <f>'Avg Week Sonde-Namugongo'!E25+'Avg Week Namugongo-Sonde'!E25</f>
        <v>12.428571428571429</v>
      </c>
      <c r="F25" s="48">
        <f>'Avg Week Sonde-Namugongo'!F25+'Avg Week Namugongo-Sonde'!F25</f>
        <v>22</v>
      </c>
      <c r="G25" s="48">
        <f>'Avg Week Sonde-Namugongo'!G25+'Avg Week Namugongo-Sonde'!G25</f>
        <v>0.5714285714285714</v>
      </c>
      <c r="H25" s="48">
        <f>'Avg Week Sonde-Namugongo'!H25+'Avg Week Namugongo-Sonde'!H25</f>
        <v>0.14285714285714285</v>
      </c>
      <c r="I25" s="48">
        <f>'Avg Week Sonde-Namugongo'!I25+'Avg Week Namugongo-Sonde'!I25</f>
        <v>11</v>
      </c>
      <c r="J25" s="48">
        <f>'Avg Week Sonde-Namugongo'!J25+'Avg Week Namugongo-Sonde'!J25</f>
        <v>6</v>
      </c>
      <c r="K25" s="48">
        <f>'Avg Week Sonde-Namugongo'!K25+'Avg Week Namugongo-Sonde'!K25</f>
        <v>1.5714285714285714</v>
      </c>
      <c r="L25" s="48">
        <f>'Avg Week Sonde-Namugongo'!L25+'Avg Week Namugongo-Sonde'!L25</f>
        <v>1</v>
      </c>
      <c r="M25" s="48">
        <f>'Avg Week Sonde-Namugongo'!M25+'Avg Week Namugongo-Sonde'!M25</f>
        <v>65</v>
      </c>
      <c r="N25" s="48">
        <f>'Avg Week Sonde-Namugongo'!N25+'Avg Week Namugongo-Sonde'!N25</f>
        <v>0</v>
      </c>
      <c r="O25" s="15">
        <f t="shared" si="0"/>
        <v>140.42857142857144</v>
      </c>
      <c r="P25" s="15">
        <f t="shared" si="1"/>
        <v>205.42857142857144</v>
      </c>
      <c r="R25" s="1" t="s">
        <v>149</v>
      </c>
      <c r="S25" s="33">
        <f>SUM(C70:C73)</f>
        <v>211</v>
      </c>
      <c r="T25" s="33">
        <f t="shared" ref="T25:AF25" si="17">SUM(D70:D73)</f>
        <v>153.5</v>
      </c>
      <c r="U25" s="33">
        <f t="shared" si="17"/>
        <v>41</v>
      </c>
      <c r="V25" s="33">
        <f t="shared" si="17"/>
        <v>55.5</v>
      </c>
      <c r="W25" s="33">
        <f t="shared" si="17"/>
        <v>3</v>
      </c>
      <c r="X25" s="33">
        <f t="shared" si="17"/>
        <v>1.5</v>
      </c>
      <c r="Y25" s="33">
        <f t="shared" si="17"/>
        <v>18</v>
      </c>
      <c r="Z25" s="33">
        <f t="shared" si="17"/>
        <v>4</v>
      </c>
      <c r="AA25" s="33">
        <f t="shared" si="17"/>
        <v>2.5</v>
      </c>
      <c r="AB25" s="33">
        <f t="shared" si="17"/>
        <v>2.5</v>
      </c>
      <c r="AC25" s="33">
        <f t="shared" si="17"/>
        <v>155.5</v>
      </c>
      <c r="AD25" s="33">
        <f t="shared" si="17"/>
        <v>0</v>
      </c>
      <c r="AE25" s="55">
        <f t="shared" si="17"/>
        <v>492.5</v>
      </c>
      <c r="AF25" s="55">
        <f t="shared" si="17"/>
        <v>648</v>
      </c>
    </row>
    <row r="26" spans="2:32" ht="23.1" customHeight="1" x14ac:dyDescent="0.25">
      <c r="B26" s="22" t="s">
        <v>53</v>
      </c>
      <c r="C26" s="48">
        <f>'Avg Week Sonde-Namugongo'!C26+'Avg Week Namugongo-Sonde'!C26</f>
        <v>56.571428571428569</v>
      </c>
      <c r="D26" s="48">
        <f>'Avg Week Sonde-Namugongo'!D26+'Avg Week Namugongo-Sonde'!D26</f>
        <v>37.857142857142861</v>
      </c>
      <c r="E26" s="48">
        <f>'Avg Week Sonde-Namugongo'!E26+'Avg Week Namugongo-Sonde'!E26</f>
        <v>13.571428571428571</v>
      </c>
      <c r="F26" s="48">
        <f>'Avg Week Sonde-Namugongo'!F26+'Avg Week Namugongo-Sonde'!F26</f>
        <v>19.857142857142858</v>
      </c>
      <c r="G26" s="48">
        <f>'Avg Week Sonde-Namugongo'!G26+'Avg Week Namugongo-Sonde'!G26</f>
        <v>0.8571428571428571</v>
      </c>
      <c r="H26" s="48">
        <f>'Avg Week Sonde-Namugongo'!H26+'Avg Week Namugongo-Sonde'!H26</f>
        <v>0.2857142857142857</v>
      </c>
      <c r="I26" s="48">
        <f>'Avg Week Sonde-Namugongo'!I26+'Avg Week Namugongo-Sonde'!I26</f>
        <v>13.714285714285715</v>
      </c>
      <c r="J26" s="48">
        <f>'Avg Week Sonde-Namugongo'!J26+'Avg Week Namugongo-Sonde'!J26</f>
        <v>5</v>
      </c>
      <c r="K26" s="48">
        <f>'Avg Week Sonde-Namugongo'!K26+'Avg Week Namugongo-Sonde'!K26</f>
        <v>1.8571428571428572</v>
      </c>
      <c r="L26" s="48">
        <f>'Avg Week Sonde-Namugongo'!L26+'Avg Week Namugongo-Sonde'!L26</f>
        <v>0.5714285714285714</v>
      </c>
      <c r="M26" s="48">
        <f>'Avg Week Sonde-Namugongo'!M26+'Avg Week Namugongo-Sonde'!M26</f>
        <v>65.285714285714278</v>
      </c>
      <c r="N26" s="48">
        <f>'Avg Week Sonde-Namugongo'!N26+'Avg Week Namugongo-Sonde'!N26</f>
        <v>0</v>
      </c>
      <c r="O26" s="15">
        <f t="shared" si="0"/>
        <v>150.14285714285717</v>
      </c>
      <c r="P26" s="15">
        <f t="shared" si="1"/>
        <v>215.42857142857144</v>
      </c>
      <c r="R26" s="1" t="s">
        <v>150</v>
      </c>
      <c r="S26" s="33">
        <f>SUM(C74:C77)</f>
        <v>128.5</v>
      </c>
      <c r="T26" s="33">
        <f t="shared" ref="T26:AF26" si="18">SUM(D74:D77)</f>
        <v>74.5</v>
      </c>
      <c r="U26" s="33">
        <f t="shared" si="18"/>
        <v>16.5</v>
      </c>
      <c r="V26" s="33">
        <f t="shared" si="18"/>
        <v>27.5</v>
      </c>
      <c r="W26" s="33">
        <f t="shared" si="18"/>
        <v>2</v>
      </c>
      <c r="X26" s="33">
        <f t="shared" si="18"/>
        <v>0.5</v>
      </c>
      <c r="Y26" s="33">
        <f t="shared" si="18"/>
        <v>10.5</v>
      </c>
      <c r="Z26" s="33">
        <f t="shared" si="18"/>
        <v>5</v>
      </c>
      <c r="AA26" s="33">
        <f t="shared" si="18"/>
        <v>0.5</v>
      </c>
      <c r="AB26" s="33">
        <f t="shared" si="18"/>
        <v>1.5</v>
      </c>
      <c r="AC26" s="33">
        <f t="shared" si="18"/>
        <v>132.5</v>
      </c>
      <c r="AD26" s="33">
        <f t="shared" si="18"/>
        <v>10</v>
      </c>
      <c r="AE26" s="55">
        <f t="shared" si="18"/>
        <v>277</v>
      </c>
      <c r="AF26" s="55">
        <f t="shared" si="18"/>
        <v>409.5</v>
      </c>
    </row>
    <row r="27" spans="2:32" ht="23.1" customHeight="1" x14ac:dyDescent="0.25">
      <c r="B27" s="22" t="s">
        <v>54</v>
      </c>
      <c r="C27" s="48">
        <f>'Avg Week Sonde-Namugongo'!C27+'Avg Week Namugongo-Sonde'!C27</f>
        <v>58.714285714285708</v>
      </c>
      <c r="D27" s="48">
        <f>'Avg Week Sonde-Namugongo'!D27+'Avg Week Namugongo-Sonde'!D27</f>
        <v>37.571428571428569</v>
      </c>
      <c r="E27" s="48">
        <f>'Avg Week Sonde-Namugongo'!E27+'Avg Week Namugongo-Sonde'!E27</f>
        <v>12.857142857142858</v>
      </c>
      <c r="F27" s="48">
        <f>'Avg Week Sonde-Namugongo'!F27+'Avg Week Namugongo-Sonde'!F27</f>
        <v>19.571428571428569</v>
      </c>
      <c r="G27" s="48">
        <f>'Avg Week Sonde-Namugongo'!G27+'Avg Week Namugongo-Sonde'!G27</f>
        <v>0.5714285714285714</v>
      </c>
      <c r="H27" s="48">
        <f>'Avg Week Sonde-Namugongo'!H27+'Avg Week Namugongo-Sonde'!H27</f>
        <v>0</v>
      </c>
      <c r="I27" s="48">
        <f>'Avg Week Sonde-Namugongo'!I27+'Avg Week Namugongo-Sonde'!I27</f>
        <v>12.571428571428573</v>
      </c>
      <c r="J27" s="48">
        <f>'Avg Week Sonde-Namugongo'!J27+'Avg Week Namugongo-Sonde'!J27</f>
        <v>6.4285714285714288</v>
      </c>
      <c r="K27" s="48">
        <f>'Avg Week Sonde-Namugongo'!K27+'Avg Week Namugongo-Sonde'!K27</f>
        <v>1.4285714285714286</v>
      </c>
      <c r="L27" s="48">
        <f>'Avg Week Sonde-Namugongo'!L27+'Avg Week Namugongo-Sonde'!L27</f>
        <v>1</v>
      </c>
      <c r="M27" s="48">
        <f>'Avg Week Sonde-Namugongo'!M27+'Avg Week Namugongo-Sonde'!M27</f>
        <v>61</v>
      </c>
      <c r="N27" s="48">
        <f>'Avg Week Sonde-Namugongo'!N27+'Avg Week Namugongo-Sonde'!N27</f>
        <v>0</v>
      </c>
      <c r="O27" s="15">
        <f t="shared" si="0"/>
        <v>150.71428571428572</v>
      </c>
      <c r="P27" s="15">
        <f t="shared" si="1"/>
        <v>211.71428571428572</v>
      </c>
      <c r="R27" s="1" t="s">
        <v>151</v>
      </c>
      <c r="S27" s="33">
        <f>SUM(C78:C81)</f>
        <v>67</v>
      </c>
      <c r="T27" s="33">
        <f t="shared" ref="T27:AF27" si="19">SUM(D78:D81)</f>
        <v>28</v>
      </c>
      <c r="U27" s="33">
        <f t="shared" si="19"/>
        <v>10</v>
      </c>
      <c r="V27" s="33">
        <f t="shared" si="19"/>
        <v>6.5</v>
      </c>
      <c r="W27" s="33">
        <f t="shared" si="19"/>
        <v>1</v>
      </c>
      <c r="X27" s="33">
        <f t="shared" si="19"/>
        <v>0</v>
      </c>
      <c r="Y27" s="33">
        <f t="shared" si="19"/>
        <v>9</v>
      </c>
      <c r="Z27" s="33">
        <f t="shared" si="19"/>
        <v>4</v>
      </c>
      <c r="AA27" s="33">
        <f t="shared" si="19"/>
        <v>1</v>
      </c>
      <c r="AB27" s="33">
        <f t="shared" si="19"/>
        <v>0.5</v>
      </c>
      <c r="AC27" s="33">
        <f t="shared" si="19"/>
        <v>79.5</v>
      </c>
      <c r="AD27" s="33">
        <f t="shared" si="19"/>
        <v>0</v>
      </c>
      <c r="AE27" s="55">
        <f t="shared" si="19"/>
        <v>127</v>
      </c>
      <c r="AF27" s="55">
        <f t="shared" si="19"/>
        <v>206.5</v>
      </c>
    </row>
    <row r="28" spans="2:32" ht="23.1" customHeight="1" x14ac:dyDescent="0.25">
      <c r="B28" s="22" t="s">
        <v>55</v>
      </c>
      <c r="C28" s="48">
        <f>'Avg Week Sonde-Namugongo'!C28+'Avg Week Namugongo-Sonde'!C28</f>
        <v>56.714285714285708</v>
      </c>
      <c r="D28" s="48">
        <f>'Avg Week Sonde-Namugongo'!D28+'Avg Week Namugongo-Sonde'!D28</f>
        <v>32.285714285714285</v>
      </c>
      <c r="E28" s="48">
        <f>'Avg Week Sonde-Namugongo'!E28+'Avg Week Namugongo-Sonde'!E28</f>
        <v>12.857142857142858</v>
      </c>
      <c r="F28" s="48">
        <f>'Avg Week Sonde-Namugongo'!F28+'Avg Week Namugongo-Sonde'!F28</f>
        <v>21.857142857142858</v>
      </c>
      <c r="G28" s="48">
        <f>'Avg Week Sonde-Namugongo'!G28+'Avg Week Namugongo-Sonde'!G28</f>
        <v>0.8571428571428571</v>
      </c>
      <c r="H28" s="48">
        <f>'Avg Week Sonde-Namugongo'!H28+'Avg Week Namugongo-Sonde'!H28</f>
        <v>0.2857142857142857</v>
      </c>
      <c r="I28" s="48">
        <f>'Avg Week Sonde-Namugongo'!I28+'Avg Week Namugongo-Sonde'!I28</f>
        <v>13.142857142857142</v>
      </c>
      <c r="J28" s="48">
        <f>'Avg Week Sonde-Namugongo'!J28+'Avg Week Namugongo-Sonde'!J28</f>
        <v>3</v>
      </c>
      <c r="K28" s="48">
        <f>'Avg Week Sonde-Namugongo'!K28+'Avg Week Namugongo-Sonde'!K28</f>
        <v>2</v>
      </c>
      <c r="L28" s="48">
        <f>'Avg Week Sonde-Namugongo'!L28+'Avg Week Namugongo-Sonde'!L28</f>
        <v>0.8571428571428571</v>
      </c>
      <c r="M28" s="48">
        <f>'Avg Week Sonde-Namugongo'!M28+'Avg Week Namugongo-Sonde'!M28</f>
        <v>60</v>
      </c>
      <c r="N28" s="48">
        <f>'Avg Week Sonde-Namugongo'!N28+'Avg Week Namugongo-Sonde'!N28</f>
        <v>0</v>
      </c>
      <c r="O28" s="15">
        <f t="shared" si="0"/>
        <v>143.85714285714289</v>
      </c>
      <c r="P28" s="15">
        <f t="shared" si="1"/>
        <v>203.85714285714289</v>
      </c>
      <c r="R28" s="1" t="s">
        <v>152</v>
      </c>
      <c r="S28" s="33">
        <f>SUM(C82:C85)</f>
        <v>32</v>
      </c>
      <c r="T28" s="33">
        <f t="shared" ref="T28:AF28" si="20">SUM(D82:D85)</f>
        <v>17</v>
      </c>
      <c r="U28" s="33">
        <f t="shared" si="20"/>
        <v>7.5</v>
      </c>
      <c r="V28" s="33">
        <f t="shared" si="20"/>
        <v>3</v>
      </c>
      <c r="W28" s="33">
        <f t="shared" si="20"/>
        <v>0.5</v>
      </c>
      <c r="X28" s="33">
        <f t="shared" si="20"/>
        <v>0</v>
      </c>
      <c r="Y28" s="33">
        <f t="shared" si="20"/>
        <v>8.5</v>
      </c>
      <c r="Z28" s="33">
        <f t="shared" si="20"/>
        <v>4</v>
      </c>
      <c r="AA28" s="33">
        <f t="shared" si="20"/>
        <v>2.5</v>
      </c>
      <c r="AB28" s="33">
        <f t="shared" si="20"/>
        <v>0</v>
      </c>
      <c r="AC28" s="33">
        <f t="shared" si="20"/>
        <v>45.5</v>
      </c>
      <c r="AD28" s="33">
        <f t="shared" si="20"/>
        <v>0</v>
      </c>
      <c r="AE28" s="55">
        <f t="shared" si="20"/>
        <v>75</v>
      </c>
      <c r="AF28" s="55">
        <f t="shared" si="20"/>
        <v>120.5</v>
      </c>
    </row>
    <row r="29" spans="2:32" ht="23.1" customHeight="1" x14ac:dyDescent="0.25">
      <c r="B29" s="22" t="s">
        <v>56</v>
      </c>
      <c r="C29" s="48">
        <f>'Avg Week Sonde-Namugongo'!C29+'Avg Week Namugongo-Sonde'!C29</f>
        <v>51.857142857142861</v>
      </c>
      <c r="D29" s="48">
        <f>'Avg Week Sonde-Namugongo'!D29+'Avg Week Namugongo-Sonde'!D29</f>
        <v>27.714285714285715</v>
      </c>
      <c r="E29" s="48">
        <f>'Avg Week Sonde-Namugongo'!E29+'Avg Week Namugongo-Sonde'!E29</f>
        <v>11.714285714285714</v>
      </c>
      <c r="F29" s="48">
        <f>'Avg Week Sonde-Namugongo'!F29+'Avg Week Namugongo-Sonde'!F29</f>
        <v>18</v>
      </c>
      <c r="G29" s="48">
        <f>'Avg Week Sonde-Namugongo'!G29+'Avg Week Namugongo-Sonde'!G29</f>
        <v>0.42857142857142855</v>
      </c>
      <c r="H29" s="48">
        <f>'Avg Week Sonde-Namugongo'!H29+'Avg Week Namugongo-Sonde'!H29</f>
        <v>0.14285714285714285</v>
      </c>
      <c r="I29" s="48">
        <f>'Avg Week Sonde-Namugongo'!I29+'Avg Week Namugongo-Sonde'!I29</f>
        <v>15.285714285714285</v>
      </c>
      <c r="J29" s="48">
        <f>'Avg Week Sonde-Namugongo'!J29+'Avg Week Namugongo-Sonde'!J29</f>
        <v>4.5714285714285712</v>
      </c>
      <c r="K29" s="48">
        <f>'Avg Week Sonde-Namugongo'!K29+'Avg Week Namugongo-Sonde'!K29</f>
        <v>2</v>
      </c>
      <c r="L29" s="48">
        <f>'Avg Week Sonde-Namugongo'!L29+'Avg Week Namugongo-Sonde'!L29</f>
        <v>1.2857142857142856</v>
      </c>
      <c r="M29" s="48">
        <f>'Avg Week Sonde-Namugongo'!M29+'Avg Week Namugongo-Sonde'!M29</f>
        <v>63.857142857142854</v>
      </c>
      <c r="N29" s="48">
        <f>'Avg Week Sonde-Namugongo'!N29+'Avg Week Namugongo-Sonde'!N29</f>
        <v>0.2857142857142857</v>
      </c>
      <c r="O29" s="15">
        <f t="shared" si="0"/>
        <v>133.28571428571428</v>
      </c>
      <c r="P29" s="15">
        <f t="shared" si="1"/>
        <v>197.14285714285714</v>
      </c>
      <c r="R29" s="1" t="s">
        <v>153</v>
      </c>
      <c r="S29" s="33">
        <f>SUM(C86:C89)</f>
        <v>20.5</v>
      </c>
      <c r="T29" s="33">
        <f t="shared" ref="T29:AF29" si="21">SUM(D86:D89)</f>
        <v>10</v>
      </c>
      <c r="U29" s="33">
        <f t="shared" si="21"/>
        <v>4</v>
      </c>
      <c r="V29" s="33">
        <f t="shared" si="21"/>
        <v>2</v>
      </c>
      <c r="W29" s="33">
        <f t="shared" si="21"/>
        <v>0</v>
      </c>
      <c r="X29" s="33">
        <f t="shared" si="21"/>
        <v>0.5</v>
      </c>
      <c r="Y29" s="33">
        <f t="shared" si="21"/>
        <v>6.5</v>
      </c>
      <c r="Z29" s="33">
        <f t="shared" si="21"/>
        <v>2.5</v>
      </c>
      <c r="AA29" s="33">
        <f t="shared" si="21"/>
        <v>1</v>
      </c>
      <c r="AB29" s="33">
        <f t="shared" si="21"/>
        <v>0</v>
      </c>
      <c r="AC29" s="33">
        <f t="shared" si="21"/>
        <v>19.5</v>
      </c>
      <c r="AD29" s="33">
        <f t="shared" si="21"/>
        <v>0</v>
      </c>
      <c r="AE29" s="55">
        <f t="shared" si="21"/>
        <v>47</v>
      </c>
      <c r="AF29" s="55">
        <f t="shared" si="21"/>
        <v>66.5</v>
      </c>
    </row>
    <row r="30" spans="2:32" ht="23.1" customHeight="1" x14ac:dyDescent="0.25">
      <c r="B30" s="22" t="s">
        <v>57</v>
      </c>
      <c r="C30" s="48">
        <f>'Avg Week Sonde-Namugongo'!C30+'Avg Week Namugongo-Sonde'!C30</f>
        <v>58.571428571428569</v>
      </c>
      <c r="D30" s="48">
        <f>'Avg Week Sonde-Namugongo'!D30+'Avg Week Namugongo-Sonde'!D30</f>
        <v>35.142857142857139</v>
      </c>
      <c r="E30" s="48">
        <f>'Avg Week Sonde-Namugongo'!E30+'Avg Week Namugongo-Sonde'!E30</f>
        <v>11.142857142857142</v>
      </c>
      <c r="F30" s="48">
        <f>'Avg Week Sonde-Namugongo'!F30+'Avg Week Namugongo-Sonde'!F30</f>
        <v>18.714285714285715</v>
      </c>
      <c r="G30" s="48">
        <f>'Avg Week Sonde-Namugongo'!G30+'Avg Week Namugongo-Sonde'!G30</f>
        <v>0.42857142857142855</v>
      </c>
      <c r="H30" s="48">
        <f>'Avg Week Sonde-Namugongo'!H30+'Avg Week Namugongo-Sonde'!H30</f>
        <v>1.4285714285714286</v>
      </c>
      <c r="I30" s="48">
        <f>'Avg Week Sonde-Namugongo'!I30+'Avg Week Namugongo-Sonde'!I30</f>
        <v>13.285714285714285</v>
      </c>
      <c r="J30" s="48">
        <f>'Avg Week Sonde-Namugongo'!J30+'Avg Week Namugongo-Sonde'!J30</f>
        <v>5.8571428571428577</v>
      </c>
      <c r="K30" s="48">
        <f>'Avg Week Sonde-Namugongo'!K30+'Avg Week Namugongo-Sonde'!K30</f>
        <v>1.4285714285714286</v>
      </c>
      <c r="L30" s="48">
        <f>'Avg Week Sonde-Namugongo'!L30+'Avg Week Namugongo-Sonde'!L30</f>
        <v>4.1428571428571423</v>
      </c>
      <c r="M30" s="48">
        <f>'Avg Week Sonde-Namugongo'!M30+'Avg Week Namugongo-Sonde'!M30</f>
        <v>52.857142857142861</v>
      </c>
      <c r="N30" s="48">
        <f>'Avg Week Sonde-Namugongo'!N30+'Avg Week Namugongo-Sonde'!N30</f>
        <v>0</v>
      </c>
      <c r="O30" s="15">
        <f t="shared" si="0"/>
        <v>150.14285714285711</v>
      </c>
      <c r="P30" s="15">
        <f t="shared" si="1"/>
        <v>202.99999999999997</v>
      </c>
      <c r="R30" s="1" t="s">
        <v>154</v>
      </c>
      <c r="S30" s="33">
        <f>SUM(C90:C93)</f>
        <v>13.5</v>
      </c>
      <c r="T30" s="33">
        <f t="shared" ref="T30:AF30" si="22">SUM(D90:D93)</f>
        <v>10</v>
      </c>
      <c r="U30" s="33">
        <f t="shared" si="22"/>
        <v>3.5</v>
      </c>
      <c r="V30" s="33">
        <f t="shared" si="22"/>
        <v>1</v>
      </c>
      <c r="W30" s="33">
        <f t="shared" si="22"/>
        <v>0</v>
      </c>
      <c r="X30" s="33">
        <f t="shared" si="22"/>
        <v>0</v>
      </c>
      <c r="Y30" s="33">
        <f t="shared" si="22"/>
        <v>5</v>
      </c>
      <c r="Z30" s="33">
        <f t="shared" si="22"/>
        <v>1</v>
      </c>
      <c r="AA30" s="33">
        <f t="shared" si="22"/>
        <v>0.5</v>
      </c>
      <c r="AB30" s="33">
        <f t="shared" si="22"/>
        <v>0.5</v>
      </c>
      <c r="AC30" s="33">
        <f t="shared" si="22"/>
        <v>15.5</v>
      </c>
      <c r="AD30" s="33">
        <f t="shared" si="22"/>
        <v>0</v>
      </c>
      <c r="AE30" s="55">
        <f t="shared" si="22"/>
        <v>35</v>
      </c>
      <c r="AF30" s="55">
        <f t="shared" si="22"/>
        <v>50.5</v>
      </c>
    </row>
    <row r="31" spans="2:32" ht="23.1" customHeight="1" x14ac:dyDescent="0.25">
      <c r="B31" s="23" t="s">
        <v>58</v>
      </c>
      <c r="C31" s="48">
        <f>'Avg Week Sonde-Namugongo'!C31+'Avg Week Namugongo-Sonde'!C31</f>
        <v>48.428571428571431</v>
      </c>
      <c r="D31" s="48">
        <f>'Avg Week Sonde-Namugongo'!D31+'Avg Week Namugongo-Sonde'!D31</f>
        <v>33.571428571428569</v>
      </c>
      <c r="E31" s="48">
        <f>'Avg Week Sonde-Namugongo'!E31+'Avg Week Namugongo-Sonde'!E31</f>
        <v>14.714285714285715</v>
      </c>
      <c r="F31" s="48">
        <f>'Avg Week Sonde-Namugongo'!F31+'Avg Week Namugongo-Sonde'!F31</f>
        <v>20</v>
      </c>
      <c r="G31" s="48">
        <f>'Avg Week Sonde-Namugongo'!G31+'Avg Week Namugongo-Sonde'!G31</f>
        <v>0.71428571428571419</v>
      </c>
      <c r="H31" s="48">
        <f>'Avg Week Sonde-Namugongo'!H31+'Avg Week Namugongo-Sonde'!H31</f>
        <v>0</v>
      </c>
      <c r="I31" s="48">
        <f>'Avg Week Sonde-Namugongo'!I31+'Avg Week Namugongo-Sonde'!I31</f>
        <v>15.285714285714285</v>
      </c>
      <c r="J31" s="48">
        <f>'Avg Week Sonde-Namugongo'!J31+'Avg Week Namugongo-Sonde'!J31</f>
        <v>5.2857142857142856</v>
      </c>
      <c r="K31" s="48">
        <f>'Avg Week Sonde-Namugongo'!K31+'Avg Week Namugongo-Sonde'!K31</f>
        <v>2.1428571428571428</v>
      </c>
      <c r="L31" s="48">
        <f>'Avg Week Sonde-Namugongo'!L31+'Avg Week Namugongo-Sonde'!L31</f>
        <v>0.85714285714285721</v>
      </c>
      <c r="M31" s="48">
        <f>'Avg Week Sonde-Namugongo'!M31+'Avg Week Namugongo-Sonde'!M31</f>
        <v>53.571428571428569</v>
      </c>
      <c r="N31" s="48">
        <f>'Avg Week Sonde-Namugongo'!N31+'Avg Week Namugongo-Sonde'!N31</f>
        <v>0</v>
      </c>
      <c r="O31" s="15">
        <f t="shared" si="0"/>
        <v>141</v>
      </c>
      <c r="P31" s="15">
        <f t="shared" si="1"/>
        <v>194.57142857142856</v>
      </c>
      <c r="R31" s="1" t="s">
        <v>155</v>
      </c>
      <c r="S31" s="33">
        <f>SUM(C94:C97)</f>
        <v>16.5</v>
      </c>
      <c r="T31" s="33">
        <f t="shared" ref="T31:AF31" si="23">SUM(D94:D97)</f>
        <v>7.5</v>
      </c>
      <c r="U31" s="33">
        <f t="shared" si="23"/>
        <v>4.5</v>
      </c>
      <c r="V31" s="33">
        <f t="shared" si="23"/>
        <v>5.5</v>
      </c>
      <c r="W31" s="33">
        <f t="shared" si="23"/>
        <v>1</v>
      </c>
      <c r="X31" s="33">
        <f t="shared" si="23"/>
        <v>0</v>
      </c>
      <c r="Y31" s="33">
        <f t="shared" si="23"/>
        <v>4</v>
      </c>
      <c r="Z31" s="33">
        <f t="shared" si="23"/>
        <v>1</v>
      </c>
      <c r="AA31" s="33">
        <f t="shared" si="23"/>
        <v>0.5</v>
      </c>
      <c r="AB31" s="33">
        <f t="shared" si="23"/>
        <v>0.5</v>
      </c>
      <c r="AC31" s="33">
        <f t="shared" si="23"/>
        <v>18.5</v>
      </c>
      <c r="AD31" s="33">
        <f t="shared" si="23"/>
        <v>0</v>
      </c>
      <c r="AE31" s="55">
        <f t="shared" si="23"/>
        <v>41</v>
      </c>
      <c r="AF31" s="55">
        <f t="shared" si="23"/>
        <v>59.5</v>
      </c>
    </row>
    <row r="32" spans="2:32" ht="23.1" customHeight="1" x14ac:dyDescent="0.25">
      <c r="B32" s="23" t="s">
        <v>59</v>
      </c>
      <c r="C32" s="48">
        <f>'Avg Week Sonde-Namugongo'!C32+'Avg Week Namugongo-Sonde'!C32</f>
        <v>50.285714285714285</v>
      </c>
      <c r="D32" s="48">
        <f>'Avg Week Sonde-Namugongo'!D32+'Avg Week Namugongo-Sonde'!D32</f>
        <v>38</v>
      </c>
      <c r="E32" s="48">
        <f>'Avg Week Sonde-Namugongo'!E32+'Avg Week Namugongo-Sonde'!E32</f>
        <v>15.571428571428573</v>
      </c>
      <c r="F32" s="48">
        <f>'Avg Week Sonde-Namugongo'!F32+'Avg Week Namugongo-Sonde'!F32</f>
        <v>18.857142857142858</v>
      </c>
      <c r="G32" s="48">
        <f>'Avg Week Sonde-Namugongo'!G32+'Avg Week Namugongo-Sonde'!G32</f>
        <v>1.1428571428571428</v>
      </c>
      <c r="H32" s="48">
        <f>'Avg Week Sonde-Namugongo'!H32+'Avg Week Namugongo-Sonde'!H32</f>
        <v>0.5714285714285714</v>
      </c>
      <c r="I32" s="48">
        <f>'Avg Week Sonde-Namugongo'!I32+'Avg Week Namugongo-Sonde'!I32</f>
        <v>16.142857142857142</v>
      </c>
      <c r="J32" s="48">
        <f>'Avg Week Sonde-Namugongo'!J32+'Avg Week Namugongo-Sonde'!J32</f>
        <v>4.8571428571428577</v>
      </c>
      <c r="K32" s="48">
        <f>'Avg Week Sonde-Namugongo'!K32+'Avg Week Namugongo-Sonde'!K32</f>
        <v>1.4285714285714284</v>
      </c>
      <c r="L32" s="48">
        <f>'Avg Week Sonde-Namugongo'!L32+'Avg Week Namugongo-Sonde'!L32</f>
        <v>1.2857142857142856</v>
      </c>
      <c r="M32" s="48">
        <f>'Avg Week Sonde-Namugongo'!M32+'Avg Week Namugongo-Sonde'!M32</f>
        <v>52.428571428571431</v>
      </c>
      <c r="N32" s="48">
        <f>'Avg Week Sonde-Namugongo'!N32+'Avg Week Namugongo-Sonde'!N32</f>
        <v>0</v>
      </c>
      <c r="O32" s="15">
        <f t="shared" si="0"/>
        <v>148.14285714285711</v>
      </c>
      <c r="P32" s="15">
        <f t="shared" si="1"/>
        <v>200.57142857142856</v>
      </c>
      <c r="R32" s="1" t="s">
        <v>156</v>
      </c>
      <c r="S32" s="33">
        <f>SUM(C98:C101)</f>
        <v>54</v>
      </c>
      <c r="T32" s="33">
        <f t="shared" ref="T32:AF32" si="24">SUM(D98:D101)</f>
        <v>23</v>
      </c>
      <c r="U32" s="33">
        <f t="shared" si="24"/>
        <v>5.5</v>
      </c>
      <c r="V32" s="33">
        <f t="shared" si="24"/>
        <v>48</v>
      </c>
      <c r="W32" s="33">
        <f t="shared" si="24"/>
        <v>2.5</v>
      </c>
      <c r="X32" s="33">
        <f t="shared" si="24"/>
        <v>0</v>
      </c>
      <c r="Y32" s="33">
        <f t="shared" si="24"/>
        <v>11</v>
      </c>
      <c r="Z32" s="33">
        <f t="shared" si="24"/>
        <v>1.5</v>
      </c>
      <c r="AA32" s="33">
        <f t="shared" si="24"/>
        <v>1</v>
      </c>
      <c r="AB32" s="33">
        <f t="shared" si="24"/>
        <v>0</v>
      </c>
      <c r="AC32" s="33">
        <f t="shared" si="24"/>
        <v>29.5</v>
      </c>
      <c r="AD32" s="33">
        <f t="shared" si="24"/>
        <v>0</v>
      </c>
      <c r="AE32" s="55">
        <f t="shared" si="24"/>
        <v>146.5</v>
      </c>
      <c r="AF32" s="55">
        <f t="shared" si="24"/>
        <v>176</v>
      </c>
    </row>
    <row r="33" spans="2:32" ht="23.1" customHeight="1" x14ac:dyDescent="0.25">
      <c r="B33" s="22" t="s">
        <v>60</v>
      </c>
      <c r="C33" s="48">
        <f>'Avg Week Sonde-Namugongo'!C33+'Avg Week Namugongo-Sonde'!C33</f>
        <v>50.714285714285715</v>
      </c>
      <c r="D33" s="48">
        <f>'Avg Week Sonde-Namugongo'!D33+'Avg Week Namugongo-Sonde'!D33</f>
        <v>38.571428571428569</v>
      </c>
      <c r="E33" s="48">
        <f>'Avg Week Sonde-Namugongo'!E33+'Avg Week Namugongo-Sonde'!E33</f>
        <v>14</v>
      </c>
      <c r="F33" s="48">
        <f>'Avg Week Sonde-Namugongo'!F33+'Avg Week Namugongo-Sonde'!F33</f>
        <v>16.857142857142858</v>
      </c>
      <c r="G33" s="48">
        <f>'Avg Week Sonde-Namugongo'!G33+'Avg Week Namugongo-Sonde'!G33</f>
        <v>0.42857142857142855</v>
      </c>
      <c r="H33" s="48">
        <f>'Avg Week Sonde-Namugongo'!H33+'Avg Week Namugongo-Sonde'!H33</f>
        <v>0.2857142857142857</v>
      </c>
      <c r="I33" s="48">
        <f>'Avg Week Sonde-Namugongo'!I33+'Avg Week Namugongo-Sonde'!I33</f>
        <v>14.428571428571427</v>
      </c>
      <c r="J33" s="48">
        <f>'Avg Week Sonde-Namugongo'!J33+'Avg Week Namugongo-Sonde'!J33</f>
        <v>6.7142857142857144</v>
      </c>
      <c r="K33" s="48">
        <f>'Avg Week Sonde-Namugongo'!K33+'Avg Week Namugongo-Sonde'!K33</f>
        <v>1</v>
      </c>
      <c r="L33" s="48">
        <f>'Avg Week Sonde-Namugongo'!L33+'Avg Week Namugongo-Sonde'!L33</f>
        <v>1</v>
      </c>
      <c r="M33" s="48">
        <f>'Avg Week Sonde-Namugongo'!M33+'Avg Week Namugongo-Sonde'!M33</f>
        <v>47.428571428571431</v>
      </c>
      <c r="N33" s="48">
        <f>'Avg Week Sonde-Namugongo'!N33+'Avg Week Namugongo-Sonde'!N33</f>
        <v>0.14285714285714285</v>
      </c>
      <c r="O33" s="15">
        <f t="shared" si="0"/>
        <v>144.14285714285714</v>
      </c>
      <c r="P33" s="15">
        <f t="shared" si="1"/>
        <v>191.57142857142858</v>
      </c>
      <c r="R33" s="1" t="s">
        <v>157</v>
      </c>
      <c r="S33" s="33">
        <f>SUM(C102:C105)</f>
        <v>131.5</v>
      </c>
      <c r="T33" s="33">
        <f t="shared" ref="T33:AF33" si="25">SUM(D102:D105)</f>
        <v>77.5</v>
      </c>
      <c r="U33" s="33">
        <f t="shared" si="25"/>
        <v>26</v>
      </c>
      <c r="V33" s="33">
        <f t="shared" si="25"/>
        <v>68</v>
      </c>
      <c r="W33" s="33">
        <f t="shared" si="25"/>
        <v>2.5</v>
      </c>
      <c r="X33" s="33">
        <f t="shared" si="25"/>
        <v>2.5</v>
      </c>
      <c r="Y33" s="33">
        <f t="shared" si="25"/>
        <v>11.5</v>
      </c>
      <c r="Z33" s="33">
        <f t="shared" si="25"/>
        <v>4</v>
      </c>
      <c r="AA33" s="33">
        <f t="shared" si="25"/>
        <v>2.5</v>
      </c>
      <c r="AB33" s="33">
        <f t="shared" si="25"/>
        <v>0.5</v>
      </c>
      <c r="AC33" s="33">
        <f t="shared" si="25"/>
        <v>83</v>
      </c>
      <c r="AD33" s="33">
        <f t="shared" si="25"/>
        <v>0.5</v>
      </c>
      <c r="AE33" s="55">
        <f t="shared" si="25"/>
        <v>327</v>
      </c>
      <c r="AF33" s="55">
        <f t="shared" si="25"/>
        <v>410</v>
      </c>
    </row>
    <row r="34" spans="2:32" ht="23.1" customHeight="1" x14ac:dyDescent="0.25">
      <c r="B34" s="23" t="s">
        <v>61</v>
      </c>
      <c r="C34" s="48">
        <f>'Avg Week Sonde-Namugongo'!C34+'Avg Week Namugongo-Sonde'!C34</f>
        <v>48.714285714285715</v>
      </c>
      <c r="D34" s="48">
        <f>'Avg Week Sonde-Namugongo'!D34+'Avg Week Namugongo-Sonde'!D34</f>
        <v>33.714285714285715</v>
      </c>
      <c r="E34" s="48">
        <f>'Avg Week Sonde-Namugongo'!E34+'Avg Week Namugongo-Sonde'!E34</f>
        <v>10.428571428571429</v>
      </c>
      <c r="F34" s="48">
        <f>'Avg Week Sonde-Namugongo'!F34+'Avg Week Namugongo-Sonde'!F34</f>
        <v>20.142857142857146</v>
      </c>
      <c r="G34" s="48">
        <f>'Avg Week Sonde-Namugongo'!G34+'Avg Week Namugongo-Sonde'!G34</f>
        <v>0.42857142857142855</v>
      </c>
      <c r="H34" s="48">
        <f>'Avg Week Sonde-Namugongo'!H34+'Avg Week Namugongo-Sonde'!H34</f>
        <v>0.14285714285714285</v>
      </c>
      <c r="I34" s="48">
        <f>'Avg Week Sonde-Namugongo'!I34+'Avg Week Namugongo-Sonde'!I34</f>
        <v>12.714285714285715</v>
      </c>
      <c r="J34" s="48">
        <f>'Avg Week Sonde-Namugongo'!J34+'Avg Week Namugongo-Sonde'!J34</f>
        <v>4.4285714285714288</v>
      </c>
      <c r="K34" s="48">
        <f>'Avg Week Sonde-Namugongo'!K34+'Avg Week Namugongo-Sonde'!K34</f>
        <v>1.1428571428571428</v>
      </c>
      <c r="L34" s="48">
        <f>'Avg Week Sonde-Namugongo'!L34+'Avg Week Namugongo-Sonde'!L34</f>
        <v>0.5714285714285714</v>
      </c>
      <c r="M34" s="48">
        <f>'Avg Week Sonde-Namugongo'!M34+'Avg Week Namugongo-Sonde'!M34</f>
        <v>51.714285714285715</v>
      </c>
      <c r="N34" s="48">
        <f>'Avg Week Sonde-Namugongo'!N34+'Avg Week Namugongo-Sonde'!N34</f>
        <v>0</v>
      </c>
      <c r="O34" s="15">
        <f t="shared" si="0"/>
        <v>132.42857142857142</v>
      </c>
      <c r="P34" s="15">
        <f t="shared" si="1"/>
        <v>184.14285714285714</v>
      </c>
      <c r="R34" s="37" t="s">
        <v>90</v>
      </c>
      <c r="S34" s="38">
        <f t="shared" ref="S34:AF34" si="26">MAX(S10:S12)</f>
        <v>267</v>
      </c>
      <c r="T34" s="38">
        <f t="shared" si="26"/>
        <v>149.42857142857144</v>
      </c>
      <c r="U34" s="38">
        <f t="shared" si="26"/>
        <v>55.857142857142854</v>
      </c>
      <c r="V34" s="38">
        <f t="shared" si="26"/>
        <v>98</v>
      </c>
      <c r="W34" s="38">
        <f t="shared" si="26"/>
        <v>7.8571428571428559</v>
      </c>
      <c r="X34" s="38">
        <f t="shared" si="26"/>
        <v>2.2857142857142856</v>
      </c>
      <c r="Y34" s="38">
        <f t="shared" si="26"/>
        <v>37.571428571428569</v>
      </c>
      <c r="Z34" s="38">
        <f t="shared" si="26"/>
        <v>19</v>
      </c>
      <c r="AA34" s="38">
        <f t="shared" si="26"/>
        <v>4.7142857142857144</v>
      </c>
      <c r="AB34" s="38">
        <f t="shared" si="26"/>
        <v>2.2857142857142856</v>
      </c>
      <c r="AC34" s="38">
        <f t="shared" si="26"/>
        <v>314.71428571428572</v>
      </c>
      <c r="AD34" s="38">
        <f t="shared" si="26"/>
        <v>0.42857142857142855</v>
      </c>
      <c r="AE34" s="39">
        <f t="shared" si="26"/>
        <v>627.71428571428567</v>
      </c>
      <c r="AF34" s="39">
        <f t="shared" si="26"/>
        <v>942.42857142857144</v>
      </c>
    </row>
    <row r="35" spans="2:32" ht="23.1" customHeight="1" x14ac:dyDescent="0.25">
      <c r="B35" s="23" t="s">
        <v>62</v>
      </c>
      <c r="C35" s="48">
        <f>'Avg Week Sonde-Namugongo'!C35+'Avg Week Namugongo-Sonde'!C35</f>
        <v>52.571428571428569</v>
      </c>
      <c r="D35" s="48">
        <f>'Avg Week Sonde-Namugongo'!D35+'Avg Week Namugongo-Sonde'!D35</f>
        <v>31.428571428571431</v>
      </c>
      <c r="E35" s="48">
        <f>'Avg Week Sonde-Namugongo'!E35+'Avg Week Namugongo-Sonde'!E35</f>
        <v>12.142857142857142</v>
      </c>
      <c r="F35" s="48">
        <f>'Avg Week Sonde-Namugongo'!F35+'Avg Week Namugongo-Sonde'!F35</f>
        <v>21.428571428571431</v>
      </c>
      <c r="G35" s="48">
        <f>'Avg Week Sonde-Namugongo'!G35+'Avg Week Namugongo-Sonde'!G35</f>
        <v>0.8571428571428571</v>
      </c>
      <c r="H35" s="48">
        <f>'Avg Week Sonde-Namugongo'!H35+'Avg Week Namugongo-Sonde'!H35</f>
        <v>1.1428571428571428</v>
      </c>
      <c r="I35" s="48">
        <f>'Avg Week Sonde-Namugongo'!I35+'Avg Week Namugongo-Sonde'!I35</f>
        <v>14</v>
      </c>
      <c r="J35" s="48">
        <f>'Avg Week Sonde-Namugongo'!J35+'Avg Week Namugongo-Sonde'!J35</f>
        <v>6.5714285714285712</v>
      </c>
      <c r="K35" s="48">
        <f>'Avg Week Sonde-Namugongo'!K35+'Avg Week Namugongo-Sonde'!K35</f>
        <v>1.4285714285714286</v>
      </c>
      <c r="L35" s="48">
        <f>'Avg Week Sonde-Namugongo'!L35+'Avg Week Namugongo-Sonde'!L35</f>
        <v>1.5714285714285714</v>
      </c>
      <c r="M35" s="48">
        <f>'Avg Week Sonde-Namugongo'!M35+'Avg Week Namugongo-Sonde'!M35</f>
        <v>51.714285714285715</v>
      </c>
      <c r="N35" s="48">
        <f>'Avg Week Sonde-Namugongo'!N35+'Avg Week Namugongo-Sonde'!N35</f>
        <v>0</v>
      </c>
      <c r="O35" s="15">
        <f t="shared" si="0"/>
        <v>143.14285714285714</v>
      </c>
      <c r="P35" s="15">
        <f t="shared" si="1"/>
        <v>194.85714285714286</v>
      </c>
      <c r="R35" s="37" t="s">
        <v>91</v>
      </c>
      <c r="S35" s="38">
        <f t="shared" ref="S35:AF35" si="27">MAX(S13:S18)</f>
        <v>226.57142857142858</v>
      </c>
      <c r="T35" s="38">
        <f t="shared" si="27"/>
        <v>174</v>
      </c>
      <c r="U35" s="38">
        <f t="shared" si="27"/>
        <v>60.142857142857146</v>
      </c>
      <c r="V35" s="38">
        <f t="shared" si="27"/>
        <v>85</v>
      </c>
      <c r="W35" s="38">
        <f t="shared" si="27"/>
        <v>3.7142857142857144</v>
      </c>
      <c r="X35" s="38">
        <f t="shared" si="27"/>
        <v>2.4285714285714284</v>
      </c>
      <c r="Y35" s="38">
        <f t="shared" si="27"/>
        <v>59.142857142857139</v>
      </c>
      <c r="Z35" s="38">
        <f t="shared" si="27"/>
        <v>24.142857142857146</v>
      </c>
      <c r="AA35" s="38">
        <f t="shared" si="27"/>
        <v>7.5714285714285712</v>
      </c>
      <c r="AB35" s="38">
        <f t="shared" si="27"/>
        <v>7.2857142857142856</v>
      </c>
      <c r="AC35" s="38">
        <f t="shared" si="27"/>
        <v>280.71428571428572</v>
      </c>
      <c r="AD35" s="38">
        <f t="shared" si="27"/>
        <v>0.2857142857142857</v>
      </c>
      <c r="AE35" s="39">
        <f t="shared" si="27"/>
        <v>619</v>
      </c>
      <c r="AF35" s="39">
        <f t="shared" si="27"/>
        <v>872</v>
      </c>
    </row>
    <row r="36" spans="2:32" ht="23.1" customHeight="1" x14ac:dyDescent="0.25">
      <c r="B36" s="23" t="s">
        <v>63</v>
      </c>
      <c r="C36" s="48">
        <f>'Avg Week Sonde-Namugongo'!C36+'Avg Week Namugongo-Sonde'!C36</f>
        <v>59.571428571428569</v>
      </c>
      <c r="D36" s="48">
        <f>'Avg Week Sonde-Namugongo'!D36+'Avg Week Namugongo-Sonde'!D36</f>
        <v>34.571428571428569</v>
      </c>
      <c r="E36" s="48">
        <f>'Avg Week Sonde-Namugongo'!E36+'Avg Week Namugongo-Sonde'!E36</f>
        <v>12.857142857142858</v>
      </c>
      <c r="F36" s="48">
        <f>'Avg Week Sonde-Namugongo'!F36+'Avg Week Namugongo-Sonde'!F36</f>
        <v>19.857142857142858</v>
      </c>
      <c r="G36" s="48">
        <f>'Avg Week Sonde-Namugongo'!G36+'Avg Week Namugongo-Sonde'!G36</f>
        <v>0.71428571428571419</v>
      </c>
      <c r="H36" s="48">
        <f>'Avg Week Sonde-Namugongo'!H36+'Avg Week Namugongo-Sonde'!H36</f>
        <v>0.2857142857142857</v>
      </c>
      <c r="I36" s="48">
        <f>'Avg Week Sonde-Namugongo'!I36+'Avg Week Namugongo-Sonde'!I36</f>
        <v>16.428571428571427</v>
      </c>
      <c r="J36" s="48">
        <f>'Avg Week Sonde-Namugongo'!J36+'Avg Week Namugongo-Sonde'!J36</f>
        <v>5</v>
      </c>
      <c r="K36" s="48">
        <f>'Avg Week Sonde-Namugongo'!K36+'Avg Week Namugongo-Sonde'!K36</f>
        <v>1.5714285714285714</v>
      </c>
      <c r="L36" s="48">
        <f>'Avg Week Sonde-Namugongo'!L36+'Avg Week Namugongo-Sonde'!L36</f>
        <v>1.2857142857142856</v>
      </c>
      <c r="M36" s="48">
        <f>'Avg Week Sonde-Namugongo'!M36+'Avg Week Namugongo-Sonde'!M36</f>
        <v>54.142857142857139</v>
      </c>
      <c r="N36" s="48">
        <f>'Avg Week Sonde-Namugongo'!N36+'Avg Week Namugongo-Sonde'!N36</f>
        <v>0</v>
      </c>
      <c r="O36" s="15">
        <f t="shared" si="0"/>
        <v>152.14285714285714</v>
      </c>
      <c r="P36" s="15">
        <f t="shared" si="1"/>
        <v>206.28571428571428</v>
      </c>
      <c r="R36" s="37" t="s">
        <v>92</v>
      </c>
      <c r="S36" s="38">
        <f t="shared" ref="S36:AF36" si="28">MAX(S19:S21)</f>
        <v>308.28571428571428</v>
      </c>
      <c r="T36" s="38">
        <f t="shared" si="28"/>
        <v>180.14285714285711</v>
      </c>
      <c r="U36" s="38">
        <f t="shared" si="28"/>
        <v>65.428571428571431</v>
      </c>
      <c r="V36" s="38">
        <f t="shared" si="28"/>
        <v>103.57142857142857</v>
      </c>
      <c r="W36" s="38">
        <f t="shared" si="28"/>
        <v>8</v>
      </c>
      <c r="X36" s="38">
        <f t="shared" si="28"/>
        <v>2.9999999999999996</v>
      </c>
      <c r="Y36" s="38">
        <f t="shared" si="28"/>
        <v>56.285714285714278</v>
      </c>
      <c r="Z36" s="38">
        <f t="shared" si="28"/>
        <v>19.142857142857142</v>
      </c>
      <c r="AA36" s="38">
        <f t="shared" si="28"/>
        <v>5.7142857142857144</v>
      </c>
      <c r="AB36" s="38">
        <f t="shared" si="28"/>
        <v>7.8571428571428577</v>
      </c>
      <c r="AC36" s="38">
        <f t="shared" si="28"/>
        <v>291.85714285714289</v>
      </c>
      <c r="AD36" s="38">
        <f t="shared" si="28"/>
        <v>0.14285714285714285</v>
      </c>
      <c r="AE36" s="39">
        <f t="shared" si="28"/>
        <v>729.85714285714289</v>
      </c>
      <c r="AF36" s="39">
        <f t="shared" si="28"/>
        <v>999.42857142857133</v>
      </c>
    </row>
    <row r="37" spans="2:32" ht="23.1" customHeight="1" x14ac:dyDescent="0.25">
      <c r="B37" s="22" t="s">
        <v>64</v>
      </c>
      <c r="C37" s="48">
        <f>'Avg Week Sonde-Namugongo'!C37+'Avg Week Namugongo-Sonde'!C37</f>
        <v>46.428571428571431</v>
      </c>
      <c r="D37" s="48">
        <f>'Avg Week Sonde-Namugongo'!D37+'Avg Week Namugongo-Sonde'!D37</f>
        <v>38.142857142857139</v>
      </c>
      <c r="E37" s="48">
        <f>'Avg Week Sonde-Namugongo'!E37+'Avg Week Namugongo-Sonde'!E37</f>
        <v>11.428571428571427</v>
      </c>
      <c r="F37" s="48">
        <f>'Avg Week Sonde-Namugongo'!F37+'Avg Week Namugongo-Sonde'!F37</f>
        <v>19.571428571428569</v>
      </c>
      <c r="G37" s="48">
        <f>'Avg Week Sonde-Namugongo'!G37+'Avg Week Namugongo-Sonde'!G37</f>
        <v>0.42857142857142855</v>
      </c>
      <c r="H37" s="48">
        <f>'Avg Week Sonde-Namugongo'!H37+'Avg Week Namugongo-Sonde'!H37</f>
        <v>0.8571428571428571</v>
      </c>
      <c r="I37" s="48">
        <f>'Avg Week Sonde-Namugongo'!I37+'Avg Week Namugongo-Sonde'!I37</f>
        <v>15</v>
      </c>
      <c r="J37" s="48">
        <f>'Avg Week Sonde-Namugongo'!J37+'Avg Week Namugongo-Sonde'!J37</f>
        <v>5.7142857142857144</v>
      </c>
      <c r="K37" s="48">
        <f>'Avg Week Sonde-Namugongo'!K37+'Avg Week Namugongo-Sonde'!K37</f>
        <v>1.4285714285714286</v>
      </c>
      <c r="L37" s="48">
        <f>'Avg Week Sonde-Namugongo'!L37+'Avg Week Namugongo-Sonde'!L37</f>
        <v>1.4285714285714286</v>
      </c>
      <c r="M37" s="48">
        <f>'Avg Week Sonde-Namugongo'!M37+'Avg Week Namugongo-Sonde'!M37</f>
        <v>54.428571428571431</v>
      </c>
      <c r="N37" s="48">
        <f>'Avg Week Sonde-Namugongo'!N37+'Avg Week Namugongo-Sonde'!N37</f>
        <v>0.14285714285714285</v>
      </c>
      <c r="O37" s="15">
        <f t="shared" si="0"/>
        <v>140.57142857142856</v>
      </c>
      <c r="P37" s="15">
        <f t="shared" si="1"/>
        <v>194.99999999999997</v>
      </c>
      <c r="R37" s="36" t="s">
        <v>85</v>
      </c>
      <c r="S37" s="59">
        <f t="shared" ref="S37:AF37" si="29">SUM(S10:S12)</f>
        <v>737</v>
      </c>
      <c r="T37" s="57">
        <f t="shared" si="29"/>
        <v>424.85714285714289</v>
      </c>
      <c r="U37" s="57">
        <f t="shared" si="29"/>
        <v>158</v>
      </c>
      <c r="V37" s="57">
        <f t="shared" si="29"/>
        <v>280.14285714285717</v>
      </c>
      <c r="W37" s="57">
        <f t="shared" si="29"/>
        <v>12.714285714285712</v>
      </c>
      <c r="X37" s="57">
        <f t="shared" si="29"/>
        <v>5.7142857142857135</v>
      </c>
      <c r="Y37" s="57">
        <f t="shared" si="29"/>
        <v>101.42857142857144</v>
      </c>
      <c r="Z37" s="57">
        <f t="shared" si="29"/>
        <v>40.285714285714285</v>
      </c>
      <c r="AA37" s="57">
        <f t="shared" si="29"/>
        <v>11</v>
      </c>
      <c r="AB37" s="57">
        <f t="shared" si="29"/>
        <v>4.2857142857142856</v>
      </c>
      <c r="AC37" s="57">
        <f t="shared" si="29"/>
        <v>881.28571428571422</v>
      </c>
      <c r="AD37" s="57">
        <f t="shared" si="29"/>
        <v>0.5714285714285714</v>
      </c>
      <c r="AE37" s="58">
        <f t="shared" si="29"/>
        <v>1776</v>
      </c>
      <c r="AF37" s="58">
        <f t="shared" si="29"/>
        <v>2657.2857142857142</v>
      </c>
    </row>
    <row r="38" spans="2:32" ht="23.1" customHeight="1" x14ac:dyDescent="0.25">
      <c r="B38" s="23" t="s">
        <v>65</v>
      </c>
      <c r="C38" s="48">
        <f>'Avg Week Sonde-Namugongo'!C38+'Avg Week Namugongo-Sonde'!C38</f>
        <v>41.571428571428569</v>
      </c>
      <c r="D38" s="48">
        <f>'Avg Week Sonde-Namugongo'!D38+'Avg Week Namugongo-Sonde'!D38</f>
        <v>55.857142857142854</v>
      </c>
      <c r="E38" s="48">
        <f>'Avg Week Sonde-Namugongo'!E38+'Avg Week Namugongo-Sonde'!E38</f>
        <v>13.428571428571429</v>
      </c>
      <c r="F38" s="48">
        <f>'Avg Week Sonde-Namugongo'!F38+'Avg Week Namugongo-Sonde'!F38</f>
        <v>18.571428571428573</v>
      </c>
      <c r="G38" s="48">
        <f>'Avg Week Sonde-Namugongo'!G38+'Avg Week Namugongo-Sonde'!G38</f>
        <v>0.5714285714285714</v>
      </c>
      <c r="H38" s="48">
        <f>'Avg Week Sonde-Namugongo'!H38+'Avg Week Namugongo-Sonde'!H38</f>
        <v>0.14285714285714285</v>
      </c>
      <c r="I38" s="48">
        <f>'Avg Week Sonde-Namugongo'!I38+'Avg Week Namugongo-Sonde'!I38</f>
        <v>13.571428571428571</v>
      </c>
      <c r="J38" s="48">
        <f>'Avg Week Sonde-Namugongo'!J38+'Avg Week Namugongo-Sonde'!J38</f>
        <v>5.7142857142857144</v>
      </c>
      <c r="K38" s="48">
        <f>'Avg Week Sonde-Namugongo'!K38+'Avg Week Namugongo-Sonde'!K38</f>
        <v>2.1428571428571428</v>
      </c>
      <c r="L38" s="48">
        <f>'Avg Week Sonde-Namugongo'!L38+'Avg Week Namugongo-Sonde'!L38</f>
        <v>2.4285714285714284</v>
      </c>
      <c r="M38" s="48">
        <f>'Avg Week Sonde-Namugongo'!M38+'Avg Week Namugongo-Sonde'!M38</f>
        <v>51.285714285714292</v>
      </c>
      <c r="N38" s="48">
        <f>'Avg Week Sonde-Namugongo'!N38+'Avg Week Namugongo-Sonde'!N38</f>
        <v>0</v>
      </c>
      <c r="O38" s="15">
        <f t="shared" si="0"/>
        <v>154</v>
      </c>
      <c r="P38" s="15">
        <f t="shared" si="1"/>
        <v>205.28571428571428</v>
      </c>
      <c r="R38" s="27" t="s">
        <v>86</v>
      </c>
      <c r="S38" s="57">
        <f t="shared" ref="S38:AF38" si="30">SUM(S13:S18)</f>
        <v>1280.5714285714287</v>
      </c>
      <c r="T38" s="57">
        <f t="shared" si="30"/>
        <v>893.28571428571422</v>
      </c>
      <c r="U38" s="57">
        <f t="shared" si="30"/>
        <v>326.42857142857144</v>
      </c>
      <c r="V38" s="57">
        <f t="shared" si="30"/>
        <v>482.28571428571433</v>
      </c>
      <c r="W38" s="57">
        <f t="shared" si="30"/>
        <v>14.428571428571427</v>
      </c>
      <c r="X38" s="57">
        <f t="shared" si="30"/>
        <v>7.8571428571428559</v>
      </c>
      <c r="Y38" s="57">
        <f t="shared" si="30"/>
        <v>322.42857142857144</v>
      </c>
      <c r="Z38" s="57">
        <f t="shared" si="30"/>
        <v>124.14285714285714</v>
      </c>
      <c r="AA38" s="57">
        <f t="shared" si="30"/>
        <v>39</v>
      </c>
      <c r="AB38" s="57">
        <f t="shared" si="30"/>
        <v>32.142857142857139</v>
      </c>
      <c r="AC38" s="57">
        <f t="shared" si="30"/>
        <v>1372.1428571428571</v>
      </c>
      <c r="AD38" s="57">
        <f t="shared" si="30"/>
        <v>0.8571428571428571</v>
      </c>
      <c r="AE38" s="58">
        <f t="shared" si="30"/>
        <v>3523.4285714285716</v>
      </c>
      <c r="AF38" s="58">
        <f t="shared" si="30"/>
        <v>4895.5714285714284</v>
      </c>
    </row>
    <row r="39" spans="2:32" ht="23.1" customHeight="1" x14ac:dyDescent="0.25">
      <c r="B39" s="23" t="s">
        <v>66</v>
      </c>
      <c r="C39" s="48">
        <f>'Avg Week Sonde-Namugongo'!C39+'Avg Week Namugongo-Sonde'!C39</f>
        <v>50.571428571428569</v>
      </c>
      <c r="D39" s="48">
        <f>'Avg Week Sonde-Namugongo'!D39+'Avg Week Namugongo-Sonde'!D39</f>
        <v>45</v>
      </c>
      <c r="E39" s="48">
        <f>'Avg Week Sonde-Namugongo'!E39+'Avg Week Namugongo-Sonde'!E39</f>
        <v>14.571428571428571</v>
      </c>
      <c r="F39" s="48">
        <f>'Avg Week Sonde-Namugongo'!F39+'Avg Week Namugongo-Sonde'!F39</f>
        <v>20</v>
      </c>
      <c r="G39" s="48">
        <f>'Avg Week Sonde-Namugongo'!G39+'Avg Week Namugongo-Sonde'!G39</f>
        <v>0.14285714285714285</v>
      </c>
      <c r="H39" s="48">
        <f>'Avg Week Sonde-Namugongo'!H39+'Avg Week Namugongo-Sonde'!H39</f>
        <v>0.14285714285714285</v>
      </c>
      <c r="I39" s="48">
        <f>'Avg Week Sonde-Namugongo'!I39+'Avg Week Namugongo-Sonde'!I39</f>
        <v>12.714285714285715</v>
      </c>
      <c r="J39" s="48">
        <f>'Avg Week Sonde-Namugongo'!J39+'Avg Week Namugongo-Sonde'!J39</f>
        <v>4.1428571428571423</v>
      </c>
      <c r="K39" s="48">
        <f>'Avg Week Sonde-Namugongo'!K39+'Avg Week Namugongo-Sonde'!K39</f>
        <v>1.4285714285714284</v>
      </c>
      <c r="L39" s="48">
        <f>'Avg Week Sonde-Namugongo'!L39+'Avg Week Namugongo-Sonde'!L39</f>
        <v>2</v>
      </c>
      <c r="M39" s="48">
        <f>'Avg Week Sonde-Namugongo'!M39+'Avg Week Namugongo-Sonde'!M39</f>
        <v>44.571428571428569</v>
      </c>
      <c r="N39" s="48">
        <f>'Avg Week Sonde-Namugongo'!N39+'Avg Week Namugongo-Sonde'!N39</f>
        <v>0</v>
      </c>
      <c r="O39" s="15">
        <f t="shared" si="0"/>
        <v>150.71428571428569</v>
      </c>
      <c r="P39" s="15">
        <f t="shared" si="1"/>
        <v>195.28571428571428</v>
      </c>
      <c r="R39" s="28" t="s">
        <v>87</v>
      </c>
      <c r="S39" s="57">
        <f t="shared" ref="S39:AF39" si="31">SUM(S19:S21)</f>
        <v>852.14285714285711</v>
      </c>
      <c r="T39" s="57">
        <f t="shared" si="31"/>
        <v>537</v>
      </c>
      <c r="U39" s="57">
        <f t="shared" si="31"/>
        <v>187.14285714285717</v>
      </c>
      <c r="V39" s="57">
        <f t="shared" si="31"/>
        <v>277.85714285714283</v>
      </c>
      <c r="W39" s="57">
        <f t="shared" si="31"/>
        <v>17.285714285714285</v>
      </c>
      <c r="X39" s="57">
        <f t="shared" si="31"/>
        <v>5.8571428571428559</v>
      </c>
      <c r="Y39" s="57">
        <f t="shared" si="31"/>
        <v>146.71428571428569</v>
      </c>
      <c r="Z39" s="57">
        <f t="shared" si="31"/>
        <v>53.428571428571431</v>
      </c>
      <c r="AA39" s="57">
        <f t="shared" si="31"/>
        <v>15.571428571428569</v>
      </c>
      <c r="AB39" s="57">
        <f t="shared" si="31"/>
        <v>16.857142857142858</v>
      </c>
      <c r="AC39" s="57">
        <f t="shared" si="31"/>
        <v>806</v>
      </c>
      <c r="AD39" s="57">
        <f t="shared" si="31"/>
        <v>0.14285714285714285</v>
      </c>
      <c r="AE39" s="58">
        <f t="shared" si="31"/>
        <v>2110</v>
      </c>
      <c r="AF39" s="58">
        <f t="shared" si="31"/>
        <v>2916</v>
      </c>
    </row>
    <row r="40" spans="2:32" ht="23.1" customHeight="1" x14ac:dyDescent="0.25">
      <c r="B40" s="23" t="s">
        <v>67</v>
      </c>
      <c r="C40" s="48">
        <f>'Avg Week Sonde-Namugongo'!C40+'Avg Week Namugongo-Sonde'!C40</f>
        <v>45.857142857142861</v>
      </c>
      <c r="D40" s="48">
        <f>'Avg Week Sonde-Namugongo'!D40+'Avg Week Namugongo-Sonde'!D40</f>
        <v>35.857142857142854</v>
      </c>
      <c r="E40" s="48">
        <f>'Avg Week Sonde-Namugongo'!E40+'Avg Week Namugongo-Sonde'!E40</f>
        <v>13.714285714285714</v>
      </c>
      <c r="F40" s="48">
        <f>'Avg Week Sonde-Namugongo'!F40+'Avg Week Namugongo-Sonde'!F40</f>
        <v>19.714285714285715</v>
      </c>
      <c r="G40" s="48">
        <f>'Avg Week Sonde-Namugongo'!G40+'Avg Week Namugongo-Sonde'!G40</f>
        <v>0.14285714285714285</v>
      </c>
      <c r="H40" s="48">
        <f>'Avg Week Sonde-Namugongo'!H40+'Avg Week Namugongo-Sonde'!H40</f>
        <v>0.14285714285714285</v>
      </c>
      <c r="I40" s="48">
        <f>'Avg Week Sonde-Namugongo'!I40+'Avg Week Namugongo-Sonde'!I40</f>
        <v>16.142857142857142</v>
      </c>
      <c r="J40" s="48">
        <f>'Avg Week Sonde-Namugongo'!J40+'Avg Week Namugongo-Sonde'!J40</f>
        <v>3.285714285714286</v>
      </c>
      <c r="K40" s="48">
        <f>'Avg Week Sonde-Namugongo'!K40+'Avg Week Namugongo-Sonde'!K40</f>
        <v>1.5714285714285714</v>
      </c>
      <c r="L40" s="48">
        <f>'Avg Week Sonde-Namugongo'!L40+'Avg Week Namugongo-Sonde'!L40</f>
        <v>0.85714285714285721</v>
      </c>
      <c r="M40" s="48">
        <f>'Avg Week Sonde-Namugongo'!M40+'Avg Week Namugongo-Sonde'!M40</f>
        <v>49.714285714285708</v>
      </c>
      <c r="N40" s="48">
        <f>'Avg Week Sonde-Namugongo'!N40+'Avg Week Namugongo-Sonde'!N40</f>
        <v>0</v>
      </c>
      <c r="O40" s="15">
        <f t="shared" si="0"/>
        <v>137.28571428571428</v>
      </c>
      <c r="P40" s="15">
        <f t="shared" si="1"/>
        <v>187</v>
      </c>
      <c r="R40" s="5" t="s">
        <v>17</v>
      </c>
      <c r="S40" s="57">
        <f t="shared" ref="S40:AF40" si="32">SUM(S10:S21)</f>
        <v>2869.7142857142858</v>
      </c>
      <c r="T40" s="57">
        <f t="shared" si="32"/>
        <v>1855.1428571428573</v>
      </c>
      <c r="U40" s="57">
        <f t="shared" si="32"/>
        <v>671.57142857142867</v>
      </c>
      <c r="V40" s="57">
        <f t="shared" si="32"/>
        <v>1040.2857142857142</v>
      </c>
      <c r="W40" s="57">
        <f t="shared" si="32"/>
        <v>44.428571428571431</v>
      </c>
      <c r="X40" s="57">
        <f t="shared" si="32"/>
        <v>19.428571428571427</v>
      </c>
      <c r="Y40" s="57">
        <f t="shared" si="32"/>
        <v>570.57142857142856</v>
      </c>
      <c r="Z40" s="57">
        <f t="shared" si="32"/>
        <v>217.85714285714286</v>
      </c>
      <c r="AA40" s="57">
        <f t="shared" si="32"/>
        <v>65.571428571428569</v>
      </c>
      <c r="AB40" s="57">
        <f t="shared" si="32"/>
        <v>53.285714285714292</v>
      </c>
      <c r="AC40" s="57">
        <f t="shared" si="32"/>
        <v>3059.4285714285716</v>
      </c>
      <c r="AD40" s="57">
        <f t="shared" si="32"/>
        <v>1.5714285714285712</v>
      </c>
      <c r="AE40" s="58">
        <f t="shared" si="32"/>
        <v>7409.4285714285716</v>
      </c>
      <c r="AF40" s="58">
        <f t="shared" si="32"/>
        <v>10468.857142857141</v>
      </c>
    </row>
    <row r="41" spans="2:32" ht="23.1" customHeight="1" x14ac:dyDescent="0.25">
      <c r="B41" s="22" t="s">
        <v>68</v>
      </c>
      <c r="C41" s="48">
        <f>'Avg Week Sonde-Namugongo'!C41+'Avg Week Namugongo-Sonde'!C41</f>
        <v>50.714285714285715</v>
      </c>
      <c r="D41" s="48">
        <f>'Avg Week Sonde-Namugongo'!D41+'Avg Week Namugongo-Sonde'!D41</f>
        <v>37.285714285714292</v>
      </c>
      <c r="E41" s="48">
        <f>'Avg Week Sonde-Namugongo'!E41+'Avg Week Namugongo-Sonde'!E41</f>
        <v>12</v>
      </c>
      <c r="F41" s="48">
        <f>'Avg Week Sonde-Namugongo'!F41+'Avg Week Namugongo-Sonde'!F41</f>
        <v>19.428571428571427</v>
      </c>
      <c r="G41" s="48">
        <f>'Avg Week Sonde-Namugongo'!G41+'Avg Week Namugongo-Sonde'!G41</f>
        <v>0.2857142857142857</v>
      </c>
      <c r="H41" s="48">
        <f>'Avg Week Sonde-Namugongo'!H41+'Avg Week Namugongo-Sonde'!H41</f>
        <v>0.14285714285714285</v>
      </c>
      <c r="I41" s="48">
        <f>'Avg Week Sonde-Namugongo'!I41+'Avg Week Namugongo-Sonde'!I41</f>
        <v>13.142857142857142</v>
      </c>
      <c r="J41" s="48">
        <f>'Avg Week Sonde-Namugongo'!J41+'Avg Week Namugongo-Sonde'!J41</f>
        <v>5.1428571428571423</v>
      </c>
      <c r="K41" s="48">
        <f>'Avg Week Sonde-Namugongo'!K41+'Avg Week Namugongo-Sonde'!K41</f>
        <v>1.5714285714285714</v>
      </c>
      <c r="L41" s="48">
        <f>'Avg Week Sonde-Namugongo'!L41+'Avg Week Namugongo-Sonde'!L41</f>
        <v>1.7142857142857144</v>
      </c>
      <c r="M41" s="48">
        <f>'Avg Week Sonde-Namugongo'!M41+'Avg Week Namugongo-Sonde'!M41</f>
        <v>52.571428571428569</v>
      </c>
      <c r="N41" s="48">
        <f>'Avg Week Sonde-Namugongo'!N41+'Avg Week Namugongo-Sonde'!N41</f>
        <v>0</v>
      </c>
      <c r="O41" s="15">
        <f t="shared" si="0"/>
        <v>141.42857142857144</v>
      </c>
      <c r="P41" s="15">
        <f t="shared" si="1"/>
        <v>194</v>
      </c>
      <c r="R41" s="5" t="s">
        <v>195</v>
      </c>
      <c r="S41" s="57">
        <f>SUM(S10:S33)</f>
        <v>4202.7142857142862</v>
      </c>
      <c r="T41" s="57">
        <f t="shared" ref="T41:AD41" si="33">SUM(T10:T33)</f>
        <v>2725.6428571428573</v>
      </c>
      <c r="U41" s="57">
        <f t="shared" si="33"/>
        <v>911.57142857142867</v>
      </c>
      <c r="V41" s="57">
        <f t="shared" si="33"/>
        <v>1496.7857142857142</v>
      </c>
      <c r="W41" s="57">
        <f t="shared" si="33"/>
        <v>73.428571428571431</v>
      </c>
      <c r="X41" s="57">
        <f t="shared" si="33"/>
        <v>29.928571428571427</v>
      </c>
      <c r="Y41" s="57">
        <f t="shared" si="33"/>
        <v>750.07142857142856</v>
      </c>
      <c r="Z41" s="57">
        <f t="shared" si="33"/>
        <v>281.35714285714289</v>
      </c>
      <c r="AA41" s="57">
        <f t="shared" si="33"/>
        <v>87.071428571428569</v>
      </c>
      <c r="AB41" s="57">
        <f t="shared" si="33"/>
        <v>63.285714285714292</v>
      </c>
      <c r="AC41" s="57">
        <f t="shared" si="33"/>
        <v>4346.9285714285716</v>
      </c>
      <c r="AD41" s="57">
        <f t="shared" si="33"/>
        <v>15.571428571428571</v>
      </c>
      <c r="AE41" s="58">
        <f>SUM(AE10:AE33)</f>
        <v>10637.428571428572</v>
      </c>
      <c r="AF41" s="58">
        <f>SUM(AF10:AF33)</f>
        <v>14984.357142857141</v>
      </c>
    </row>
    <row r="42" spans="2:32" ht="23.1" customHeight="1" x14ac:dyDescent="0.25">
      <c r="B42" s="23" t="s">
        <v>69</v>
      </c>
      <c r="C42" s="48">
        <f>'Avg Week Sonde-Namugongo'!C42+'Avg Week Namugongo-Sonde'!C42</f>
        <v>54.285714285714292</v>
      </c>
      <c r="D42" s="48">
        <f>'Avg Week Sonde-Namugongo'!D42+'Avg Week Namugongo-Sonde'!D42</f>
        <v>40.142857142857139</v>
      </c>
      <c r="E42" s="48">
        <f>'Avg Week Sonde-Namugongo'!E42+'Avg Week Namugongo-Sonde'!E42</f>
        <v>15.285714285714285</v>
      </c>
      <c r="F42" s="48">
        <f>'Avg Week Sonde-Namugongo'!F42+'Avg Week Namugongo-Sonde'!F42</f>
        <v>20.714285714285715</v>
      </c>
      <c r="G42" s="48">
        <f>'Avg Week Sonde-Namugongo'!G42+'Avg Week Namugongo-Sonde'!G42</f>
        <v>0.42857142857142855</v>
      </c>
      <c r="H42" s="48">
        <f>'Avg Week Sonde-Namugongo'!H42+'Avg Week Namugongo-Sonde'!H42</f>
        <v>0.14285714285714285</v>
      </c>
      <c r="I42" s="48">
        <f>'Avg Week Sonde-Namugongo'!I42+'Avg Week Namugongo-Sonde'!I42</f>
        <v>12.857142857142858</v>
      </c>
      <c r="J42" s="48">
        <f>'Avg Week Sonde-Namugongo'!J42+'Avg Week Namugongo-Sonde'!J42</f>
        <v>6.1428571428571432</v>
      </c>
      <c r="K42" s="48">
        <f>'Avg Week Sonde-Namugongo'!K42+'Avg Week Namugongo-Sonde'!K42</f>
        <v>1.5714285714285714</v>
      </c>
      <c r="L42" s="48">
        <f>'Avg Week Sonde-Namugongo'!L42+'Avg Week Namugongo-Sonde'!L42</f>
        <v>1.8571428571428572</v>
      </c>
      <c r="M42" s="48">
        <f>'Avg Week Sonde-Namugongo'!M42+'Avg Week Namugongo-Sonde'!M42</f>
        <v>52.142857142857139</v>
      </c>
      <c r="N42" s="48">
        <f>'Avg Week Sonde-Namugongo'!N42+'Avg Week Namugongo-Sonde'!N42</f>
        <v>0.2857142857142857</v>
      </c>
      <c r="O42" s="15">
        <f t="shared" si="0"/>
        <v>153.71428571428572</v>
      </c>
      <c r="P42" s="15">
        <f t="shared" si="1"/>
        <v>205.85714285714286</v>
      </c>
      <c r="R42" s="5" t="s">
        <v>160</v>
      </c>
      <c r="S42" s="47">
        <f>S41/S40</f>
        <v>1.4645061728395063</v>
      </c>
      <c r="T42" s="47">
        <f t="shared" ref="T42:AF42" si="34">T41/T40</f>
        <v>1.4692361004158323</v>
      </c>
      <c r="U42" s="47">
        <f t="shared" si="34"/>
        <v>1.3573707721761328</v>
      </c>
      <c r="V42" s="47">
        <f t="shared" si="34"/>
        <v>1.4388217522658611</v>
      </c>
      <c r="W42" s="47">
        <f t="shared" si="34"/>
        <v>1.652733118971061</v>
      </c>
      <c r="X42" s="47">
        <f t="shared" si="34"/>
        <v>1.5404411764705883</v>
      </c>
      <c r="Y42" s="47">
        <f t="shared" si="34"/>
        <v>1.3145968953430145</v>
      </c>
      <c r="Z42" s="47">
        <f t="shared" si="34"/>
        <v>1.2914754098360657</v>
      </c>
      <c r="AA42" s="47">
        <f t="shared" si="34"/>
        <v>1.3278867102396514</v>
      </c>
      <c r="AB42" s="47">
        <f t="shared" si="34"/>
        <v>1.1876675603217157</v>
      </c>
      <c r="AC42" s="47">
        <f t="shared" si="34"/>
        <v>1.4208302203959655</v>
      </c>
      <c r="AD42" s="47">
        <f t="shared" si="34"/>
        <v>9.9090909090909101</v>
      </c>
      <c r="AE42" s="56">
        <f t="shared" si="34"/>
        <v>1.4356611267497013</v>
      </c>
      <c r="AF42" s="56">
        <f t="shared" si="34"/>
        <v>1.4313269288501953</v>
      </c>
    </row>
    <row r="43" spans="2:32" ht="23.1" customHeight="1" x14ac:dyDescent="0.25">
      <c r="B43" s="22" t="s">
        <v>70</v>
      </c>
      <c r="C43" s="48">
        <f>'Avg Week Sonde-Namugongo'!C43+'Avg Week Namugongo-Sonde'!C43</f>
        <v>53.285714285714292</v>
      </c>
      <c r="D43" s="48">
        <f>'Avg Week Sonde-Namugongo'!D43+'Avg Week Namugongo-Sonde'!D43</f>
        <v>37.428571428571431</v>
      </c>
      <c r="E43" s="48">
        <f>'Avg Week Sonde-Namugongo'!E43+'Avg Week Namugongo-Sonde'!E43</f>
        <v>17.285714285714285</v>
      </c>
      <c r="F43" s="48">
        <f>'Avg Week Sonde-Namugongo'!F43+'Avg Week Namugongo-Sonde'!F43</f>
        <v>22.428571428571431</v>
      </c>
      <c r="G43" s="48">
        <f>'Avg Week Sonde-Namugongo'!G43+'Avg Week Namugongo-Sonde'!G43</f>
        <v>0.2857142857142857</v>
      </c>
      <c r="H43" s="48">
        <f>'Avg Week Sonde-Namugongo'!H43+'Avg Week Namugongo-Sonde'!H43</f>
        <v>0.14285714285714285</v>
      </c>
      <c r="I43" s="48">
        <f>'Avg Week Sonde-Namugongo'!I43+'Avg Week Namugongo-Sonde'!I43</f>
        <v>12.142857142857142</v>
      </c>
      <c r="J43" s="48">
        <f>'Avg Week Sonde-Namugongo'!J43+'Avg Week Namugongo-Sonde'!J43</f>
        <v>5.2857142857142856</v>
      </c>
      <c r="K43" s="48">
        <f>'Avg Week Sonde-Namugongo'!K43+'Avg Week Namugongo-Sonde'!K43</f>
        <v>1.7142857142857142</v>
      </c>
      <c r="L43" s="48">
        <f>'Avg Week Sonde-Namugongo'!L43+'Avg Week Namugongo-Sonde'!L43</f>
        <v>1.5714285714285714</v>
      </c>
      <c r="M43" s="48">
        <f>'Avg Week Sonde-Namugongo'!M43+'Avg Week Namugongo-Sonde'!M43</f>
        <v>54.571428571428569</v>
      </c>
      <c r="N43" s="48">
        <f>'Avg Week Sonde-Namugongo'!N43+'Avg Week Namugongo-Sonde'!N43</f>
        <v>0</v>
      </c>
      <c r="O43" s="15">
        <f t="shared" si="0"/>
        <v>151.57142857142858</v>
      </c>
      <c r="P43" s="15">
        <f t="shared" si="1"/>
        <v>206.14285714285717</v>
      </c>
    </row>
    <row r="44" spans="2:32" ht="23.1" customHeight="1" x14ac:dyDescent="0.25">
      <c r="B44" s="24" t="s">
        <v>71</v>
      </c>
      <c r="C44" s="48">
        <f>'Avg Week Sonde-Namugongo'!C44+'Avg Week Namugongo-Sonde'!C44</f>
        <v>61.142857142857139</v>
      </c>
      <c r="D44" s="48">
        <f>'Avg Week Sonde-Namugongo'!D44+'Avg Week Namugongo-Sonde'!D44</f>
        <v>41.571428571428569</v>
      </c>
      <c r="E44" s="48">
        <f>'Avg Week Sonde-Namugongo'!E44+'Avg Week Namugongo-Sonde'!E44</f>
        <v>15.857142857142858</v>
      </c>
      <c r="F44" s="48">
        <f>'Avg Week Sonde-Namugongo'!F44+'Avg Week Namugongo-Sonde'!F44</f>
        <v>22.428571428571431</v>
      </c>
      <c r="G44" s="48">
        <f>'Avg Week Sonde-Namugongo'!G44+'Avg Week Namugongo-Sonde'!G44</f>
        <v>0.5714285714285714</v>
      </c>
      <c r="H44" s="48">
        <f>'Avg Week Sonde-Namugongo'!H44+'Avg Week Namugongo-Sonde'!H44</f>
        <v>0.14285714285714285</v>
      </c>
      <c r="I44" s="48">
        <f>'Avg Week Sonde-Namugongo'!I44+'Avg Week Namugongo-Sonde'!I44</f>
        <v>11.428571428571429</v>
      </c>
      <c r="J44" s="48">
        <f>'Avg Week Sonde-Namugongo'!J44+'Avg Week Namugongo-Sonde'!J44</f>
        <v>6.2857142857142856</v>
      </c>
      <c r="K44" s="48">
        <f>'Avg Week Sonde-Namugongo'!K44+'Avg Week Namugongo-Sonde'!K44</f>
        <v>1.7142857142857142</v>
      </c>
      <c r="L44" s="48">
        <f>'Avg Week Sonde-Namugongo'!L44+'Avg Week Namugongo-Sonde'!L44</f>
        <v>1.2857142857142856</v>
      </c>
      <c r="M44" s="48">
        <f>'Avg Week Sonde-Namugongo'!M44+'Avg Week Namugongo-Sonde'!M44</f>
        <v>56.285714285714285</v>
      </c>
      <c r="N44" s="48">
        <f>'Avg Week Sonde-Namugongo'!N44+'Avg Week Namugongo-Sonde'!N44</f>
        <v>0</v>
      </c>
      <c r="O44" s="15">
        <f t="shared" si="0"/>
        <v>162.42857142857142</v>
      </c>
      <c r="P44" s="15">
        <f t="shared" si="1"/>
        <v>218.71428571428569</v>
      </c>
    </row>
    <row r="45" spans="2:32" ht="23.1" customHeight="1" x14ac:dyDescent="0.25">
      <c r="B45" s="22" t="s">
        <v>72</v>
      </c>
      <c r="C45" s="48">
        <f>'Avg Week Sonde-Namugongo'!C45+'Avg Week Namugongo-Sonde'!C45</f>
        <v>57.857142857142861</v>
      </c>
      <c r="D45" s="48">
        <f>'Avg Week Sonde-Namugongo'!D45+'Avg Week Namugongo-Sonde'!D45</f>
        <v>39.428571428571431</v>
      </c>
      <c r="E45" s="48">
        <f>'Avg Week Sonde-Namugongo'!E45+'Avg Week Namugongo-Sonde'!E45</f>
        <v>11.714285714285715</v>
      </c>
      <c r="F45" s="48">
        <f>'Avg Week Sonde-Namugongo'!F45+'Avg Week Namugongo-Sonde'!F45</f>
        <v>19.285714285714285</v>
      </c>
      <c r="G45" s="48">
        <f>'Avg Week Sonde-Namugongo'!G45+'Avg Week Namugongo-Sonde'!G45</f>
        <v>0.42857142857142855</v>
      </c>
      <c r="H45" s="48">
        <f>'Avg Week Sonde-Namugongo'!H45+'Avg Week Namugongo-Sonde'!H45</f>
        <v>0.5714285714285714</v>
      </c>
      <c r="I45" s="48">
        <f>'Avg Week Sonde-Namugongo'!I45+'Avg Week Namugongo-Sonde'!I45</f>
        <v>11.571428571428571</v>
      </c>
      <c r="J45" s="48">
        <f>'Avg Week Sonde-Namugongo'!J45+'Avg Week Namugongo-Sonde'!J45</f>
        <v>6.4285714285714288</v>
      </c>
      <c r="K45" s="48">
        <f>'Avg Week Sonde-Namugongo'!K45+'Avg Week Namugongo-Sonde'!K45</f>
        <v>2.5714285714285712</v>
      </c>
      <c r="L45" s="48">
        <f>'Avg Week Sonde-Namugongo'!L45+'Avg Week Namugongo-Sonde'!L45</f>
        <v>1.4285714285714284</v>
      </c>
      <c r="M45" s="48">
        <f>'Avg Week Sonde-Namugongo'!M45+'Avg Week Namugongo-Sonde'!M45</f>
        <v>61.857142857142861</v>
      </c>
      <c r="N45" s="48">
        <f>'Avg Week Sonde-Namugongo'!N45+'Avg Week Namugongo-Sonde'!N45</f>
        <v>0</v>
      </c>
      <c r="O45" s="15">
        <f t="shared" si="0"/>
        <v>151.28571428571428</v>
      </c>
      <c r="P45" s="15">
        <f t="shared" si="1"/>
        <v>213.14285714285714</v>
      </c>
    </row>
    <row r="46" spans="2:32" ht="23.1" customHeight="1" x14ac:dyDescent="0.25">
      <c r="B46" s="23" t="s">
        <v>73</v>
      </c>
      <c r="C46" s="48">
        <f>'Avg Week Sonde-Namugongo'!C46+'Avg Week Namugongo-Sonde'!C46</f>
        <v>63.857142857142861</v>
      </c>
      <c r="D46" s="48">
        <f>'Avg Week Sonde-Namugongo'!D46+'Avg Week Namugongo-Sonde'!D46</f>
        <v>39.428571428571431</v>
      </c>
      <c r="E46" s="48">
        <f>'Avg Week Sonde-Namugongo'!E46+'Avg Week Namugongo-Sonde'!E46</f>
        <v>12.571428571428573</v>
      </c>
      <c r="F46" s="48">
        <f>'Avg Week Sonde-Namugongo'!F46+'Avg Week Namugongo-Sonde'!F46</f>
        <v>19.142857142857142</v>
      </c>
      <c r="G46" s="48">
        <f>'Avg Week Sonde-Namugongo'!G46+'Avg Week Namugongo-Sonde'!G46</f>
        <v>0.14285714285714285</v>
      </c>
      <c r="H46" s="48">
        <f>'Avg Week Sonde-Namugongo'!H46+'Avg Week Namugongo-Sonde'!H46</f>
        <v>0.2857142857142857</v>
      </c>
      <c r="I46" s="48">
        <f>'Avg Week Sonde-Namugongo'!I46+'Avg Week Namugongo-Sonde'!I46</f>
        <v>13.142857142857142</v>
      </c>
      <c r="J46" s="48">
        <f>'Avg Week Sonde-Namugongo'!J46+'Avg Week Namugongo-Sonde'!J46</f>
        <v>5.5714285714285712</v>
      </c>
      <c r="K46" s="48">
        <f>'Avg Week Sonde-Namugongo'!K46+'Avg Week Namugongo-Sonde'!K46</f>
        <v>2.4285714285714288</v>
      </c>
      <c r="L46" s="48">
        <f>'Avg Week Sonde-Namugongo'!L46+'Avg Week Namugongo-Sonde'!L46</f>
        <v>1</v>
      </c>
      <c r="M46" s="48">
        <f>'Avg Week Sonde-Namugongo'!M46+'Avg Week Namugongo-Sonde'!M46</f>
        <v>55.142857142857139</v>
      </c>
      <c r="N46" s="48">
        <f>'Avg Week Sonde-Namugongo'!N46+'Avg Week Namugongo-Sonde'!N46</f>
        <v>0</v>
      </c>
      <c r="O46" s="15">
        <f t="shared" si="0"/>
        <v>157.57142857142856</v>
      </c>
      <c r="P46" s="15">
        <f t="shared" si="1"/>
        <v>212.71428571428569</v>
      </c>
    </row>
    <row r="47" spans="2:32" ht="23.1" customHeight="1" x14ac:dyDescent="0.25">
      <c r="B47" s="23" t="s">
        <v>74</v>
      </c>
      <c r="C47" s="48">
        <f>'Avg Week Sonde-Namugongo'!C47+'Avg Week Namugongo-Sonde'!C47</f>
        <v>60.142857142857139</v>
      </c>
      <c r="D47" s="48">
        <f>'Avg Week Sonde-Namugongo'!D47+'Avg Week Namugongo-Sonde'!D47</f>
        <v>40.714285714285715</v>
      </c>
      <c r="E47" s="48">
        <f>'Avg Week Sonde-Namugongo'!E47+'Avg Week Namugongo-Sonde'!E47</f>
        <v>15.285714285714285</v>
      </c>
      <c r="F47" s="48">
        <f>'Avg Week Sonde-Namugongo'!F47+'Avg Week Namugongo-Sonde'!F47</f>
        <v>19.142857142857142</v>
      </c>
      <c r="G47" s="48">
        <f>'Avg Week Sonde-Namugongo'!G47+'Avg Week Namugongo-Sonde'!G47</f>
        <v>1.2857142857142856</v>
      </c>
      <c r="H47" s="48">
        <f>'Avg Week Sonde-Namugongo'!H47+'Avg Week Namugongo-Sonde'!H47</f>
        <v>0</v>
      </c>
      <c r="I47" s="48">
        <f>'Avg Week Sonde-Namugongo'!I47+'Avg Week Namugongo-Sonde'!I47</f>
        <v>12.285714285714285</v>
      </c>
      <c r="J47" s="48">
        <f>'Avg Week Sonde-Namugongo'!J47+'Avg Week Namugongo-Sonde'!J47</f>
        <v>4.8571428571428577</v>
      </c>
      <c r="K47" s="48">
        <f>'Avg Week Sonde-Namugongo'!K47+'Avg Week Namugongo-Sonde'!K47</f>
        <v>1</v>
      </c>
      <c r="L47" s="48">
        <f>'Avg Week Sonde-Namugongo'!L47+'Avg Week Namugongo-Sonde'!L47</f>
        <v>1.2857142857142856</v>
      </c>
      <c r="M47" s="48">
        <f>'Avg Week Sonde-Namugongo'!M47+'Avg Week Namugongo-Sonde'!M47</f>
        <v>66.428571428571431</v>
      </c>
      <c r="N47" s="48">
        <f>'Avg Week Sonde-Namugongo'!N47+'Avg Week Namugongo-Sonde'!N47</f>
        <v>0.14285714285714285</v>
      </c>
      <c r="O47" s="15">
        <f t="shared" si="0"/>
        <v>156.14285714285711</v>
      </c>
      <c r="P47" s="15">
        <f t="shared" si="1"/>
        <v>222.57142857142853</v>
      </c>
    </row>
    <row r="48" spans="2:32" ht="23.1" customHeight="1" x14ac:dyDescent="0.25">
      <c r="B48" s="23" t="s">
        <v>75</v>
      </c>
      <c r="C48" s="48">
        <f>'Avg Week Sonde-Namugongo'!C48+'Avg Week Namugongo-Sonde'!C48</f>
        <v>65.857142857142861</v>
      </c>
      <c r="D48" s="48">
        <f>'Avg Week Sonde-Namugongo'!D48+'Avg Week Namugongo-Sonde'!D48</f>
        <v>52.714285714285715</v>
      </c>
      <c r="E48" s="48">
        <f>'Avg Week Sonde-Namugongo'!E48+'Avg Week Namugongo-Sonde'!E48</f>
        <v>21.428571428571431</v>
      </c>
      <c r="F48" s="48">
        <f>'Avg Week Sonde-Namugongo'!F48+'Avg Week Namugongo-Sonde'!F48</f>
        <v>25.285714285714285</v>
      </c>
      <c r="G48" s="48">
        <f>'Avg Week Sonde-Namugongo'!G48+'Avg Week Namugongo-Sonde'!G48</f>
        <v>0.5714285714285714</v>
      </c>
      <c r="H48" s="48">
        <f>'Avg Week Sonde-Namugongo'!H48+'Avg Week Namugongo-Sonde'!H48</f>
        <v>0.2857142857142857</v>
      </c>
      <c r="I48" s="48">
        <f>'Avg Week Sonde-Namugongo'!I48+'Avg Week Namugongo-Sonde'!I48</f>
        <v>13.285714285714285</v>
      </c>
      <c r="J48" s="48">
        <f>'Avg Week Sonde-Namugongo'!J48+'Avg Week Namugongo-Sonde'!J48</f>
        <v>4.4285714285714288</v>
      </c>
      <c r="K48" s="48">
        <f>'Avg Week Sonde-Namugongo'!K48+'Avg Week Namugongo-Sonde'!K48</f>
        <v>1</v>
      </c>
      <c r="L48" s="48">
        <f>'Avg Week Sonde-Namugongo'!L48+'Avg Week Namugongo-Sonde'!L48</f>
        <v>1.1428571428571428</v>
      </c>
      <c r="M48" s="48">
        <f>'Avg Week Sonde-Namugongo'!M48+'Avg Week Namugongo-Sonde'!M48</f>
        <v>60.714285714285722</v>
      </c>
      <c r="N48" s="48">
        <f>'Avg Week Sonde-Namugongo'!N48+'Avg Week Namugongo-Sonde'!N48</f>
        <v>0</v>
      </c>
      <c r="O48" s="15">
        <f t="shared" si="0"/>
        <v>185.99999999999997</v>
      </c>
      <c r="P48" s="15">
        <f t="shared" si="1"/>
        <v>246.71428571428569</v>
      </c>
    </row>
    <row r="49" spans="2:20" ht="23.1" customHeight="1" x14ac:dyDescent="0.25">
      <c r="B49" s="22" t="s">
        <v>76</v>
      </c>
      <c r="C49" s="48">
        <f>'Avg Week Sonde-Namugongo'!C49+'Avg Week Namugongo-Sonde'!C49</f>
        <v>68</v>
      </c>
      <c r="D49" s="48">
        <f>'Avg Week Sonde-Namugongo'!D49+'Avg Week Namugongo-Sonde'!D49</f>
        <v>47</v>
      </c>
      <c r="E49" s="48">
        <f>'Avg Week Sonde-Namugongo'!E49+'Avg Week Namugongo-Sonde'!E49</f>
        <v>15.571428571428573</v>
      </c>
      <c r="F49" s="48">
        <f>'Avg Week Sonde-Namugongo'!F49+'Avg Week Namugongo-Sonde'!F49</f>
        <v>21.571428571428569</v>
      </c>
      <c r="G49" s="48">
        <f>'Avg Week Sonde-Namugongo'!G49+'Avg Week Namugongo-Sonde'!G49</f>
        <v>1.857142857142857</v>
      </c>
      <c r="H49" s="48">
        <f>'Avg Week Sonde-Namugongo'!H49+'Avg Week Namugongo-Sonde'!H49</f>
        <v>0.14285714285714285</v>
      </c>
      <c r="I49" s="48">
        <f>'Avg Week Sonde-Namugongo'!I49+'Avg Week Namugongo-Sonde'!I49</f>
        <v>11.142857142857142</v>
      </c>
      <c r="J49" s="48">
        <f>'Avg Week Sonde-Namugongo'!J49+'Avg Week Namugongo-Sonde'!J49</f>
        <v>4.2857142857142856</v>
      </c>
      <c r="K49" s="48">
        <f>'Avg Week Sonde-Namugongo'!K49+'Avg Week Namugongo-Sonde'!K49</f>
        <v>1.2857142857142856</v>
      </c>
      <c r="L49" s="48">
        <f>'Avg Week Sonde-Namugongo'!L49+'Avg Week Namugongo-Sonde'!L49</f>
        <v>2</v>
      </c>
      <c r="M49" s="48">
        <f>'Avg Week Sonde-Namugongo'!M49+'Avg Week Namugongo-Sonde'!M49</f>
        <v>65.857142857142861</v>
      </c>
      <c r="N49" s="48">
        <f>'Avg Week Sonde-Namugongo'!N49+'Avg Week Namugongo-Sonde'!N49</f>
        <v>0</v>
      </c>
      <c r="O49" s="15">
        <f t="shared" si="0"/>
        <v>172.85714285714286</v>
      </c>
      <c r="P49" s="15">
        <f t="shared" si="1"/>
        <v>238.71428571428572</v>
      </c>
    </row>
    <row r="50" spans="2:20" ht="23.1" customHeight="1" x14ac:dyDescent="0.25">
      <c r="B50" s="23" t="s">
        <v>77</v>
      </c>
      <c r="C50" s="48">
        <f>'Avg Week Sonde-Namugongo'!C50+'Avg Week Namugongo-Sonde'!C50</f>
        <v>74.142857142857139</v>
      </c>
      <c r="D50" s="48">
        <f>'Avg Week Sonde-Namugongo'!D50+'Avg Week Namugongo-Sonde'!D50</f>
        <v>42.428571428571431</v>
      </c>
      <c r="E50" s="48">
        <f>'Avg Week Sonde-Namugongo'!E50+'Avg Week Namugongo-Sonde'!E50</f>
        <v>14</v>
      </c>
      <c r="F50" s="48">
        <f>'Avg Week Sonde-Namugongo'!F50+'Avg Week Namugongo-Sonde'!F50</f>
        <v>20.428571428571431</v>
      </c>
      <c r="G50" s="48">
        <f>'Avg Week Sonde-Namugongo'!G50+'Avg Week Namugongo-Sonde'!G50</f>
        <v>1.1428571428571428</v>
      </c>
      <c r="H50" s="48">
        <f>'Avg Week Sonde-Namugongo'!H50+'Avg Week Namugongo-Sonde'!H50</f>
        <v>1.7142857142857142</v>
      </c>
      <c r="I50" s="48">
        <f>'Avg Week Sonde-Namugongo'!I50+'Avg Week Namugongo-Sonde'!I50</f>
        <v>14.285714285714285</v>
      </c>
      <c r="J50" s="48">
        <f>'Avg Week Sonde-Namugongo'!J50+'Avg Week Namugongo-Sonde'!J50</f>
        <v>4.5714285714285712</v>
      </c>
      <c r="K50" s="48">
        <f>'Avg Week Sonde-Namugongo'!K50+'Avg Week Namugongo-Sonde'!K50</f>
        <v>0.2857142857142857</v>
      </c>
      <c r="L50" s="48">
        <f>'Avg Week Sonde-Namugongo'!L50+'Avg Week Namugongo-Sonde'!L50</f>
        <v>2.5714285714285716</v>
      </c>
      <c r="M50" s="48">
        <f>'Avg Week Sonde-Namugongo'!M50+'Avg Week Namugongo-Sonde'!M50</f>
        <v>65.714285714285708</v>
      </c>
      <c r="N50" s="48">
        <f>'Avg Week Sonde-Namugongo'!N50+'Avg Week Namugongo-Sonde'!N50</f>
        <v>0</v>
      </c>
      <c r="O50" s="15">
        <f t="shared" si="0"/>
        <v>175.57142857142858</v>
      </c>
      <c r="P50" s="15">
        <f t="shared" si="1"/>
        <v>241.28571428571428</v>
      </c>
      <c r="R50" s="8"/>
      <c r="T50"/>
    </row>
    <row r="51" spans="2:20" ht="23.1" customHeight="1" x14ac:dyDescent="0.25">
      <c r="B51" s="23" t="s">
        <v>78</v>
      </c>
      <c r="C51" s="48">
        <f>'Avg Week Sonde-Namugongo'!C51+'Avg Week Namugongo-Sonde'!C51</f>
        <v>71.285714285714278</v>
      </c>
      <c r="D51" s="48">
        <f>'Avg Week Sonde-Namugongo'!D51+'Avg Week Namugongo-Sonde'!D51</f>
        <v>45.142857142857139</v>
      </c>
      <c r="E51" s="48">
        <f>'Avg Week Sonde-Namugongo'!E51+'Avg Week Namugongo-Sonde'!E51</f>
        <v>13.714285714285715</v>
      </c>
      <c r="F51" s="48">
        <f>'Avg Week Sonde-Namugongo'!F51+'Avg Week Namugongo-Sonde'!F51</f>
        <v>24</v>
      </c>
      <c r="G51" s="48">
        <f>'Avg Week Sonde-Namugongo'!G51+'Avg Week Namugongo-Sonde'!G51</f>
        <v>1.4285714285714284</v>
      </c>
      <c r="H51" s="48">
        <f>'Avg Week Sonde-Namugongo'!H51+'Avg Week Namugongo-Sonde'!H51</f>
        <v>0</v>
      </c>
      <c r="I51" s="48">
        <f>'Avg Week Sonde-Namugongo'!I51+'Avg Week Namugongo-Sonde'!I51</f>
        <v>15.571428571428571</v>
      </c>
      <c r="J51" s="48">
        <f>'Avg Week Sonde-Namugongo'!J51+'Avg Week Namugongo-Sonde'!J51</f>
        <v>5.2857142857142865</v>
      </c>
      <c r="K51" s="48">
        <f>'Avg Week Sonde-Namugongo'!K51+'Avg Week Namugongo-Sonde'!K51</f>
        <v>1.4285714285714286</v>
      </c>
      <c r="L51" s="48">
        <f>'Avg Week Sonde-Namugongo'!L51+'Avg Week Namugongo-Sonde'!L51</f>
        <v>2.1428571428571428</v>
      </c>
      <c r="M51" s="48">
        <f>'Avg Week Sonde-Namugongo'!M51+'Avg Week Namugongo-Sonde'!M51</f>
        <v>65</v>
      </c>
      <c r="N51" s="48">
        <f>'Avg Week Sonde-Namugongo'!N51+'Avg Week Namugongo-Sonde'!N51</f>
        <v>0</v>
      </c>
      <c r="O51" s="15">
        <f t="shared" si="0"/>
        <v>179.99999999999997</v>
      </c>
      <c r="P51" s="15">
        <f t="shared" si="1"/>
        <v>244.99999999999997</v>
      </c>
      <c r="R51" s="8"/>
      <c r="T51"/>
    </row>
    <row r="52" spans="2:20" ht="23.1" customHeight="1" x14ac:dyDescent="0.25">
      <c r="B52" s="23" t="s">
        <v>79</v>
      </c>
      <c r="C52" s="48">
        <f>'Avg Week Sonde-Namugongo'!C52+'Avg Week Namugongo-Sonde'!C52</f>
        <v>86.857142857142861</v>
      </c>
      <c r="D52" s="48">
        <f>'Avg Week Sonde-Namugongo'!D52+'Avg Week Namugongo-Sonde'!D52</f>
        <v>42</v>
      </c>
      <c r="E52" s="48">
        <f>'Avg Week Sonde-Namugongo'!E52+'Avg Week Namugongo-Sonde'!E52</f>
        <v>15</v>
      </c>
      <c r="F52" s="48">
        <f>'Avg Week Sonde-Namugongo'!F52+'Avg Week Namugongo-Sonde'!F52</f>
        <v>21</v>
      </c>
      <c r="G52" s="48">
        <f>'Avg Week Sonde-Namugongo'!G52+'Avg Week Namugongo-Sonde'!G52</f>
        <v>1.8571428571428572</v>
      </c>
      <c r="H52" s="48">
        <f>'Avg Week Sonde-Namugongo'!H52+'Avg Week Namugongo-Sonde'!H52</f>
        <v>0</v>
      </c>
      <c r="I52" s="48">
        <f>'Avg Week Sonde-Namugongo'!I52+'Avg Week Namugongo-Sonde'!I52</f>
        <v>13.285714285714285</v>
      </c>
      <c r="J52" s="48">
        <f>'Avg Week Sonde-Namugongo'!J52+'Avg Week Namugongo-Sonde'!J52</f>
        <v>3.4285714285714284</v>
      </c>
      <c r="K52" s="48">
        <f>'Avg Week Sonde-Namugongo'!K52+'Avg Week Namugongo-Sonde'!K52</f>
        <v>1.857142857142857</v>
      </c>
      <c r="L52" s="48">
        <f>'Avg Week Sonde-Namugongo'!L52+'Avg Week Namugongo-Sonde'!L52</f>
        <v>2</v>
      </c>
      <c r="M52" s="48">
        <f>'Avg Week Sonde-Namugongo'!M52+'Avg Week Namugongo-Sonde'!M52</f>
        <v>67.571428571428584</v>
      </c>
      <c r="N52" s="48">
        <f>'Avg Week Sonde-Namugongo'!N52+'Avg Week Namugongo-Sonde'!N52</f>
        <v>0</v>
      </c>
      <c r="O52" s="15">
        <f t="shared" si="0"/>
        <v>187.28571428571428</v>
      </c>
      <c r="P52" s="15">
        <f t="shared" si="1"/>
        <v>254.85714285714286</v>
      </c>
      <c r="R52" s="8"/>
      <c r="T52"/>
    </row>
    <row r="53" spans="2:20" ht="23.1" customHeight="1" x14ac:dyDescent="0.25">
      <c r="B53" s="22" t="s">
        <v>80</v>
      </c>
      <c r="C53" s="48">
        <f>'Avg Week Sonde-Namugongo'!C53+'Avg Week Namugongo-Sonde'!C53</f>
        <v>76</v>
      </c>
      <c r="D53" s="48">
        <f>'Avg Week Sonde-Namugongo'!D53+'Avg Week Namugongo-Sonde'!D53</f>
        <v>47.428571428571431</v>
      </c>
      <c r="E53" s="48">
        <f>'Avg Week Sonde-Namugongo'!E53+'Avg Week Namugongo-Sonde'!E53</f>
        <v>14.142857142857142</v>
      </c>
      <c r="F53" s="48">
        <f>'Avg Week Sonde-Namugongo'!F53+'Avg Week Namugongo-Sonde'!F53</f>
        <v>23.714285714285715</v>
      </c>
      <c r="G53" s="48">
        <f>'Avg Week Sonde-Namugongo'!G53+'Avg Week Namugongo-Sonde'!G53</f>
        <v>3.5714285714285716</v>
      </c>
      <c r="H53" s="48">
        <f>'Avg Week Sonde-Namugongo'!H53+'Avg Week Namugongo-Sonde'!H53</f>
        <v>0.42857142857142855</v>
      </c>
      <c r="I53" s="48">
        <f>'Avg Week Sonde-Namugongo'!I53+'Avg Week Namugongo-Sonde'!I53</f>
        <v>13.142857142857142</v>
      </c>
      <c r="J53" s="48">
        <f>'Avg Week Sonde-Namugongo'!J53+'Avg Week Namugongo-Sonde'!J53</f>
        <v>5.2857142857142856</v>
      </c>
      <c r="K53" s="48">
        <f>'Avg Week Sonde-Namugongo'!K53+'Avg Week Namugongo-Sonde'!K53</f>
        <v>2.1428571428571428</v>
      </c>
      <c r="L53" s="48">
        <f>'Avg Week Sonde-Namugongo'!L53+'Avg Week Namugongo-Sonde'!L53</f>
        <v>1.1428571428571428</v>
      </c>
      <c r="M53" s="48">
        <f>'Avg Week Sonde-Namugongo'!M53+'Avg Week Namugongo-Sonde'!M53</f>
        <v>67.714285714285708</v>
      </c>
      <c r="N53" s="48">
        <f>'Avg Week Sonde-Namugongo'!N53+'Avg Week Namugongo-Sonde'!N53</f>
        <v>0</v>
      </c>
      <c r="O53" s="15">
        <f t="shared" si="0"/>
        <v>187</v>
      </c>
      <c r="P53" s="15">
        <f t="shared" si="1"/>
        <v>254.71428571428572</v>
      </c>
      <c r="R53" s="8"/>
      <c r="T53"/>
    </row>
    <row r="54" spans="2:20" ht="23.1" customHeight="1" x14ac:dyDescent="0.25">
      <c r="B54" s="22" t="s">
        <v>81</v>
      </c>
      <c r="C54" s="48">
        <f>'Avg Week Sonde-Namugongo'!C54+'Avg Week Namugongo-Sonde'!C54</f>
        <v>69.857142857142861</v>
      </c>
      <c r="D54" s="48">
        <f>'Avg Week Sonde-Namugongo'!D54+'Avg Week Namugongo-Sonde'!D54</f>
        <v>43.428571428571431</v>
      </c>
      <c r="E54" s="48">
        <f>'Avg Week Sonde-Namugongo'!E54+'Avg Week Namugongo-Sonde'!E54</f>
        <v>17.142857142857142</v>
      </c>
      <c r="F54" s="48">
        <f>'Avg Week Sonde-Namugongo'!F54+'Avg Week Namugongo-Sonde'!F54</f>
        <v>26.285714285714285</v>
      </c>
      <c r="G54" s="48">
        <f>'Avg Week Sonde-Namugongo'!G54+'Avg Week Namugongo-Sonde'!G54</f>
        <v>1.5714285714285714</v>
      </c>
      <c r="H54" s="48">
        <f>'Avg Week Sonde-Namugongo'!H54+'Avg Week Namugongo-Sonde'!H54</f>
        <v>0.85714285714285721</v>
      </c>
      <c r="I54" s="48">
        <f>'Avg Week Sonde-Namugongo'!I54+'Avg Week Namugongo-Sonde'!I54</f>
        <v>9.8571428571428577</v>
      </c>
      <c r="J54" s="48">
        <f>'Avg Week Sonde-Namugongo'!J54+'Avg Week Namugongo-Sonde'!J54</f>
        <v>4.2857142857142856</v>
      </c>
      <c r="K54" s="48">
        <f>'Avg Week Sonde-Namugongo'!K54+'Avg Week Namugongo-Sonde'!K54</f>
        <v>0.8571428571428571</v>
      </c>
      <c r="L54" s="48">
        <f>'Avg Week Sonde-Namugongo'!L54+'Avg Week Namugongo-Sonde'!L54</f>
        <v>0.85714285714285721</v>
      </c>
      <c r="M54" s="48">
        <f>'Avg Week Sonde-Namugongo'!M54+'Avg Week Namugongo-Sonde'!M54</f>
        <v>76</v>
      </c>
      <c r="N54" s="48">
        <f>'Avg Week Sonde-Namugongo'!N54+'Avg Week Namugongo-Sonde'!N54</f>
        <v>0</v>
      </c>
      <c r="O54" s="15">
        <f t="shared" si="0"/>
        <v>175.00000000000003</v>
      </c>
      <c r="P54" s="15">
        <f t="shared" si="1"/>
        <v>251.00000000000003</v>
      </c>
      <c r="R54" s="8"/>
      <c r="T54"/>
    </row>
    <row r="55" spans="2:20" ht="23.1" customHeight="1" x14ac:dyDescent="0.25">
      <c r="B55" s="22" t="s">
        <v>82</v>
      </c>
      <c r="C55" s="48">
        <f>'Avg Week Sonde-Namugongo'!C55+'Avg Week Namugongo-Sonde'!C55</f>
        <v>72.285714285714278</v>
      </c>
      <c r="D55" s="48">
        <f>'Avg Week Sonde-Namugongo'!D55+'Avg Week Namugongo-Sonde'!D55</f>
        <v>42.571428571428569</v>
      </c>
      <c r="E55" s="48">
        <f>'Avg Week Sonde-Namugongo'!E55+'Avg Week Namugongo-Sonde'!E55</f>
        <v>14.857142857142858</v>
      </c>
      <c r="F55" s="48">
        <f>'Avg Week Sonde-Namugongo'!F55+'Avg Week Namugongo-Sonde'!F55</f>
        <v>24</v>
      </c>
      <c r="G55" s="48">
        <f>'Avg Week Sonde-Namugongo'!G55+'Avg Week Namugongo-Sonde'!G55</f>
        <v>2.1428571428571428</v>
      </c>
      <c r="H55" s="48">
        <f>'Avg Week Sonde-Namugongo'!H55+'Avg Week Namugongo-Sonde'!H55</f>
        <v>1.2857142857142856</v>
      </c>
      <c r="I55" s="48">
        <f>'Avg Week Sonde-Namugongo'!I55+'Avg Week Namugongo-Sonde'!I55</f>
        <v>8.4285714285714288</v>
      </c>
      <c r="J55" s="48">
        <f>'Avg Week Sonde-Namugongo'!J55+'Avg Week Namugongo-Sonde'!J55</f>
        <v>3.8571428571428572</v>
      </c>
      <c r="K55" s="48">
        <f>'Avg Week Sonde-Namugongo'!K55+'Avg Week Namugongo-Sonde'!K55</f>
        <v>1.1428571428571428</v>
      </c>
      <c r="L55" s="48">
        <f>'Avg Week Sonde-Namugongo'!L55+'Avg Week Namugongo-Sonde'!L55</f>
        <v>0.85714285714285721</v>
      </c>
      <c r="M55" s="48">
        <f>'Avg Week Sonde-Namugongo'!M55+'Avg Week Namugongo-Sonde'!M55</f>
        <v>67.714285714285722</v>
      </c>
      <c r="N55" s="48">
        <f>'Avg Week Sonde-Namugongo'!N55+'Avg Week Namugongo-Sonde'!N55</f>
        <v>0</v>
      </c>
      <c r="O55" s="15">
        <f t="shared" si="0"/>
        <v>171.42857142857139</v>
      </c>
      <c r="P55" s="15">
        <f t="shared" si="1"/>
        <v>239.14285714285711</v>
      </c>
      <c r="R55" s="8"/>
      <c r="T55"/>
    </row>
    <row r="56" spans="2:20" ht="23.1" customHeight="1" x14ac:dyDescent="0.25">
      <c r="B56" s="22" t="s">
        <v>83</v>
      </c>
      <c r="C56" s="48">
        <f>'Avg Week Sonde-Namugongo'!C56+'Avg Week Namugongo-Sonde'!C56</f>
        <v>76</v>
      </c>
      <c r="D56" s="48">
        <f>'Avg Week Sonde-Namugongo'!D56+'Avg Week Namugongo-Sonde'!D56</f>
        <v>45.571428571428569</v>
      </c>
      <c r="E56" s="48">
        <f>'Avg Week Sonde-Namugongo'!E56+'Avg Week Namugongo-Sonde'!E56</f>
        <v>15.428571428571427</v>
      </c>
      <c r="F56" s="48">
        <f>'Avg Week Sonde-Namugongo'!F56+'Avg Week Namugongo-Sonde'!F56</f>
        <v>27.857142857142858</v>
      </c>
      <c r="G56" s="48">
        <f>'Avg Week Sonde-Namugongo'!G56+'Avg Week Namugongo-Sonde'!G56</f>
        <v>1</v>
      </c>
      <c r="H56" s="48">
        <f>'Avg Week Sonde-Namugongo'!H56+'Avg Week Namugongo-Sonde'!H56</f>
        <v>0.71428571428571419</v>
      </c>
      <c r="I56" s="48">
        <f>'Avg Week Sonde-Namugongo'!I56+'Avg Week Namugongo-Sonde'!I56</f>
        <v>11.285714285714285</v>
      </c>
      <c r="J56" s="48">
        <f>'Avg Week Sonde-Namugongo'!J56+'Avg Week Namugongo-Sonde'!J56</f>
        <v>4.2857142857142856</v>
      </c>
      <c r="K56" s="48">
        <f>'Avg Week Sonde-Namugongo'!K56+'Avg Week Namugongo-Sonde'!K56</f>
        <v>1</v>
      </c>
      <c r="L56" s="48">
        <f>'Avg Week Sonde-Namugongo'!L56+'Avg Week Namugongo-Sonde'!L56</f>
        <v>1.2857142857142856</v>
      </c>
      <c r="M56" s="48">
        <f>'Avg Week Sonde-Namugongo'!M56+'Avg Week Namugongo-Sonde'!M56</f>
        <v>75.714285714285722</v>
      </c>
      <c r="N56" s="48">
        <f>'Avg Week Sonde-Namugongo'!N56+'Avg Week Namugongo-Sonde'!N56</f>
        <v>0</v>
      </c>
      <c r="O56" s="15">
        <f t="shared" si="0"/>
        <v>184.42857142857142</v>
      </c>
      <c r="P56" s="15">
        <f t="shared" si="1"/>
        <v>260.14285714285711</v>
      </c>
      <c r="R56" s="8"/>
      <c r="T56"/>
    </row>
    <row r="57" spans="2:20" ht="23.1" customHeight="1" x14ac:dyDescent="0.25">
      <c r="B57" s="22" t="s">
        <v>84</v>
      </c>
      <c r="C57" s="48">
        <f>'Avg Week Sonde-Namugongo'!C57+'Avg Week Namugongo-Sonde'!C57</f>
        <v>67.857142857142861</v>
      </c>
      <c r="D57" s="48">
        <f>'Avg Week Sonde-Namugongo'!D57+'Avg Week Namugongo-Sonde'!D57</f>
        <v>48.571428571428569</v>
      </c>
      <c r="E57" s="48">
        <f>'Avg Week Sonde-Namugongo'!E57+'Avg Week Namugongo-Sonde'!E57</f>
        <v>18</v>
      </c>
      <c r="F57" s="48">
        <f>'Avg Week Sonde-Namugongo'!F57+'Avg Week Namugongo-Sonde'!F57</f>
        <v>25.428571428571427</v>
      </c>
      <c r="G57" s="48">
        <f>'Avg Week Sonde-Namugongo'!G57+'Avg Week Namugongo-Sonde'!G57</f>
        <v>0.71428571428571419</v>
      </c>
      <c r="H57" s="48">
        <f>'Avg Week Sonde-Namugongo'!H57+'Avg Week Namugongo-Sonde'!H57</f>
        <v>0.14285714285714285</v>
      </c>
      <c r="I57" s="48">
        <f>'Avg Week Sonde-Namugongo'!I57+'Avg Week Namugongo-Sonde'!I57</f>
        <v>11</v>
      </c>
      <c r="J57" s="48">
        <f>'Avg Week Sonde-Namugongo'!J57+'Avg Week Namugongo-Sonde'!J57</f>
        <v>3.2857142857142856</v>
      </c>
      <c r="K57" s="48">
        <f>'Avg Week Sonde-Namugongo'!K57+'Avg Week Namugongo-Sonde'!K57</f>
        <v>1.1428571428571428</v>
      </c>
      <c r="L57" s="48">
        <f>'Avg Week Sonde-Namugongo'!L57+'Avg Week Namugongo-Sonde'!L57</f>
        <v>0.5714285714285714</v>
      </c>
      <c r="M57" s="48">
        <f>'Avg Week Sonde-Namugongo'!M57+'Avg Week Namugongo-Sonde'!M57</f>
        <v>72.428571428571416</v>
      </c>
      <c r="N57" s="48">
        <f>'Avg Week Sonde-Namugongo'!N57+'Avg Week Namugongo-Sonde'!N57</f>
        <v>0</v>
      </c>
      <c r="O57" s="15">
        <f t="shared" si="0"/>
        <v>176.71428571428572</v>
      </c>
      <c r="P57" s="15">
        <f t="shared" si="1"/>
        <v>249.14285714285714</v>
      </c>
      <c r="R57" s="8"/>
      <c r="T57"/>
    </row>
    <row r="58" spans="2:20" ht="23.1" customHeight="1" x14ac:dyDescent="0.25">
      <c r="B58" s="22" t="s">
        <v>99</v>
      </c>
      <c r="C58" s="48">
        <f>'Avg Week Sonde-Namugongo'!C58+'Avg Week Namugongo-Sonde'!C58</f>
        <v>64</v>
      </c>
      <c r="D58" s="48">
        <f>'Avg Week Sonde-Namugongo'!D58+'Avg Week Namugongo-Sonde'!D58</f>
        <v>26.5</v>
      </c>
      <c r="E58" s="48">
        <f>'Avg Week Sonde-Namugongo'!E58+'Avg Week Namugongo-Sonde'!E58</f>
        <v>6</v>
      </c>
      <c r="F58" s="48">
        <f>'Avg Week Sonde-Namugongo'!F58+'Avg Week Namugongo-Sonde'!F58</f>
        <v>13</v>
      </c>
      <c r="G58" s="48">
        <f>'Avg Week Sonde-Namugongo'!G58+'Avg Week Namugongo-Sonde'!G58</f>
        <v>1</v>
      </c>
      <c r="H58" s="48">
        <f>'Avg Week Sonde-Namugongo'!H58+'Avg Week Namugongo-Sonde'!H58</f>
        <v>0.5</v>
      </c>
      <c r="I58" s="48">
        <f>'Avg Week Sonde-Namugongo'!I58+'Avg Week Namugongo-Sonde'!I58</f>
        <v>7</v>
      </c>
      <c r="J58" s="48">
        <f>'Avg Week Sonde-Namugongo'!J58+'Avg Week Namugongo-Sonde'!J58</f>
        <v>2.5</v>
      </c>
      <c r="K58" s="48">
        <f>'Avg Week Sonde-Namugongo'!K58+'Avg Week Namugongo-Sonde'!K58</f>
        <v>1</v>
      </c>
      <c r="L58" s="48">
        <f>'Avg Week Sonde-Namugongo'!L58+'Avg Week Namugongo-Sonde'!L58</f>
        <v>0</v>
      </c>
      <c r="M58" s="48">
        <f>'Avg Week Sonde-Namugongo'!M58+'Avg Week Namugongo-Sonde'!M58</f>
        <v>51</v>
      </c>
      <c r="N58" s="48">
        <f>'Avg Week Sonde-Namugongo'!N58+'Avg Week Namugongo-Sonde'!N58</f>
        <v>0</v>
      </c>
      <c r="O58" s="15">
        <f t="shared" si="0"/>
        <v>121.5</v>
      </c>
      <c r="P58" s="15">
        <f t="shared" si="1"/>
        <v>172.5</v>
      </c>
      <c r="R58" s="8"/>
      <c r="T58"/>
    </row>
    <row r="59" spans="2:20" ht="23.1" customHeight="1" x14ac:dyDescent="0.25">
      <c r="B59" s="22" t="s">
        <v>100</v>
      </c>
      <c r="C59" s="48">
        <f>'Avg Week Sonde-Namugongo'!C59+'Avg Week Namugongo-Sonde'!C59</f>
        <v>57.5</v>
      </c>
      <c r="D59" s="48">
        <f>'Avg Week Sonde-Namugongo'!D59+'Avg Week Namugongo-Sonde'!D59</f>
        <v>45.5</v>
      </c>
      <c r="E59" s="48">
        <f>'Avg Week Sonde-Namugongo'!E59+'Avg Week Namugongo-Sonde'!E59</f>
        <v>11.5</v>
      </c>
      <c r="F59" s="48">
        <f>'Avg Week Sonde-Namugongo'!F59+'Avg Week Namugongo-Sonde'!F59</f>
        <v>20.5</v>
      </c>
      <c r="G59" s="48">
        <f>'Avg Week Sonde-Namugongo'!G59+'Avg Week Namugongo-Sonde'!G59</f>
        <v>0</v>
      </c>
      <c r="H59" s="48">
        <f>'Avg Week Sonde-Namugongo'!H59+'Avg Week Namugongo-Sonde'!H59</f>
        <v>0</v>
      </c>
      <c r="I59" s="48">
        <f>'Avg Week Sonde-Namugongo'!I59+'Avg Week Namugongo-Sonde'!I59</f>
        <v>13.5</v>
      </c>
      <c r="J59" s="48">
        <f>'Avg Week Sonde-Namugongo'!J59+'Avg Week Namugongo-Sonde'!J59</f>
        <v>2.5</v>
      </c>
      <c r="K59" s="48">
        <f>'Avg Week Sonde-Namugongo'!K59+'Avg Week Namugongo-Sonde'!K59</f>
        <v>0</v>
      </c>
      <c r="L59" s="48">
        <f>'Avg Week Sonde-Namugongo'!L59+'Avg Week Namugongo-Sonde'!L59</f>
        <v>1</v>
      </c>
      <c r="M59" s="48">
        <f>'Avg Week Sonde-Namugongo'!M59+'Avg Week Namugongo-Sonde'!M59</f>
        <v>70</v>
      </c>
      <c r="N59" s="48">
        <f>'Avg Week Sonde-Namugongo'!N59+'Avg Week Namugongo-Sonde'!N59</f>
        <v>0</v>
      </c>
      <c r="O59" s="15">
        <f t="shared" ref="O59:O105" si="35">SUM(C59:L59,N59)</f>
        <v>152</v>
      </c>
      <c r="P59" s="15">
        <f t="shared" ref="P59:P105" si="36">SUM(C59:N59)</f>
        <v>222</v>
      </c>
      <c r="R59" s="8"/>
      <c r="T59"/>
    </row>
    <row r="60" spans="2:20" ht="23.1" customHeight="1" x14ac:dyDescent="0.25">
      <c r="B60" s="22" t="s">
        <v>101</v>
      </c>
      <c r="C60" s="48">
        <f>'Avg Week Sonde-Namugongo'!C60+'Avg Week Namugongo-Sonde'!C60</f>
        <v>51.5</v>
      </c>
      <c r="D60" s="48">
        <f>'Avg Week Sonde-Namugongo'!D60+'Avg Week Namugongo-Sonde'!D60</f>
        <v>58.5</v>
      </c>
      <c r="E60" s="48">
        <f>'Avg Week Sonde-Namugongo'!E60+'Avg Week Namugongo-Sonde'!E60</f>
        <v>8</v>
      </c>
      <c r="F60" s="48">
        <f>'Avg Week Sonde-Namugongo'!F60+'Avg Week Namugongo-Sonde'!F60</f>
        <v>25.5</v>
      </c>
      <c r="G60" s="48">
        <f>'Avg Week Sonde-Namugongo'!G60+'Avg Week Namugongo-Sonde'!G60</f>
        <v>0.5</v>
      </c>
      <c r="H60" s="48">
        <f>'Avg Week Sonde-Namugongo'!H60+'Avg Week Namugongo-Sonde'!H60</f>
        <v>0</v>
      </c>
      <c r="I60" s="48">
        <f>'Avg Week Sonde-Namugongo'!I60+'Avg Week Namugongo-Sonde'!I60</f>
        <v>7</v>
      </c>
      <c r="J60" s="48">
        <f>'Avg Week Sonde-Namugongo'!J60+'Avg Week Namugongo-Sonde'!J60</f>
        <v>2.5</v>
      </c>
      <c r="K60" s="48">
        <f>'Avg Week Sonde-Namugongo'!K60+'Avg Week Namugongo-Sonde'!K60</f>
        <v>0.5</v>
      </c>
      <c r="L60" s="48">
        <f>'Avg Week Sonde-Namugongo'!L60+'Avg Week Namugongo-Sonde'!L60</f>
        <v>0</v>
      </c>
      <c r="M60" s="48">
        <f>'Avg Week Sonde-Namugongo'!M60+'Avg Week Namugongo-Sonde'!M60</f>
        <v>60</v>
      </c>
      <c r="N60" s="48">
        <f>'Avg Week Sonde-Namugongo'!N60+'Avg Week Namugongo-Sonde'!N60</f>
        <v>0</v>
      </c>
      <c r="O60" s="15">
        <f t="shared" si="35"/>
        <v>154</v>
      </c>
      <c r="P60" s="15">
        <f t="shared" si="36"/>
        <v>214</v>
      </c>
      <c r="R60" s="8"/>
      <c r="T60"/>
    </row>
    <row r="61" spans="2:20" ht="23.1" customHeight="1" x14ac:dyDescent="0.25">
      <c r="B61" s="22" t="s">
        <v>102</v>
      </c>
      <c r="C61" s="48">
        <f>'Avg Week Sonde-Namugongo'!C61+'Avg Week Namugongo-Sonde'!C61</f>
        <v>64</v>
      </c>
      <c r="D61" s="48">
        <f>'Avg Week Sonde-Namugongo'!D61+'Avg Week Namugongo-Sonde'!D61</f>
        <v>44.5</v>
      </c>
      <c r="E61" s="48">
        <f>'Avg Week Sonde-Namugongo'!E61+'Avg Week Namugongo-Sonde'!E61</f>
        <v>7</v>
      </c>
      <c r="F61" s="48">
        <f>'Avg Week Sonde-Namugongo'!F61+'Avg Week Namugongo-Sonde'!F61</f>
        <v>29.5</v>
      </c>
      <c r="G61" s="48">
        <f>'Avg Week Sonde-Namugongo'!G61+'Avg Week Namugongo-Sonde'!G61</f>
        <v>1</v>
      </c>
      <c r="H61" s="48">
        <f>'Avg Week Sonde-Namugongo'!H61+'Avg Week Namugongo-Sonde'!H61</f>
        <v>0</v>
      </c>
      <c r="I61" s="48">
        <f>'Avg Week Sonde-Namugongo'!I61+'Avg Week Namugongo-Sonde'!I61</f>
        <v>9.5</v>
      </c>
      <c r="J61" s="48">
        <f>'Avg Week Sonde-Namugongo'!J61+'Avg Week Namugongo-Sonde'!J61</f>
        <v>2.5</v>
      </c>
      <c r="K61" s="48">
        <f>'Avg Week Sonde-Namugongo'!K61+'Avg Week Namugongo-Sonde'!K61</f>
        <v>1</v>
      </c>
      <c r="L61" s="48">
        <f>'Avg Week Sonde-Namugongo'!L61+'Avg Week Namugongo-Sonde'!L61</f>
        <v>1</v>
      </c>
      <c r="M61" s="48">
        <f>'Avg Week Sonde-Namugongo'!M61+'Avg Week Namugongo-Sonde'!M61</f>
        <v>66</v>
      </c>
      <c r="N61" s="48">
        <f>'Avg Week Sonde-Namugongo'!N61+'Avg Week Namugongo-Sonde'!N61</f>
        <v>0</v>
      </c>
      <c r="O61" s="15">
        <f t="shared" si="35"/>
        <v>160</v>
      </c>
      <c r="P61" s="15">
        <f t="shared" si="36"/>
        <v>226</v>
      </c>
      <c r="R61" s="8"/>
      <c r="T61"/>
    </row>
    <row r="62" spans="2:20" ht="23.1" customHeight="1" x14ac:dyDescent="0.25">
      <c r="B62" s="22" t="s">
        <v>107</v>
      </c>
      <c r="C62" s="48">
        <f>'Avg Week Sonde-Namugongo'!C62+'Avg Week Namugongo-Sonde'!C62</f>
        <v>55</v>
      </c>
      <c r="D62" s="48">
        <f>'Avg Week Sonde-Namugongo'!D62+'Avg Week Namugongo-Sonde'!D62</f>
        <v>33.5</v>
      </c>
      <c r="E62" s="48">
        <f>'Avg Week Sonde-Namugongo'!E62+'Avg Week Namugongo-Sonde'!E62</f>
        <v>14.5</v>
      </c>
      <c r="F62" s="48">
        <f>'Avg Week Sonde-Namugongo'!F62+'Avg Week Namugongo-Sonde'!F62</f>
        <v>13</v>
      </c>
      <c r="G62" s="48">
        <f>'Avg Week Sonde-Namugongo'!G62+'Avg Week Namugongo-Sonde'!G62</f>
        <v>1.5</v>
      </c>
      <c r="H62" s="48">
        <f>'Avg Week Sonde-Namugongo'!H62+'Avg Week Namugongo-Sonde'!H62</f>
        <v>0.5</v>
      </c>
      <c r="I62" s="48">
        <f>'Avg Week Sonde-Namugongo'!I62+'Avg Week Namugongo-Sonde'!I62</f>
        <v>8.5</v>
      </c>
      <c r="J62" s="48">
        <f>'Avg Week Sonde-Namugongo'!J62+'Avg Week Namugongo-Sonde'!J62</f>
        <v>4.5</v>
      </c>
      <c r="K62" s="48">
        <f>'Avg Week Sonde-Namugongo'!K62+'Avg Week Namugongo-Sonde'!K62</f>
        <v>3</v>
      </c>
      <c r="L62" s="48">
        <f>'Avg Week Sonde-Namugongo'!L62+'Avg Week Namugongo-Sonde'!L62</f>
        <v>0.5</v>
      </c>
      <c r="M62" s="48">
        <f>'Avg Week Sonde-Namugongo'!M62+'Avg Week Namugongo-Sonde'!M62</f>
        <v>81</v>
      </c>
      <c r="N62" s="48">
        <f>'Avg Week Sonde-Namugongo'!N62+'Avg Week Namugongo-Sonde'!N62</f>
        <v>0</v>
      </c>
      <c r="O62" s="15">
        <f t="shared" si="35"/>
        <v>134.5</v>
      </c>
      <c r="P62" s="15">
        <f t="shared" si="36"/>
        <v>215.5</v>
      </c>
      <c r="R62" s="8"/>
      <c r="T62"/>
    </row>
    <row r="63" spans="2:20" ht="23.1" customHeight="1" x14ac:dyDescent="0.25">
      <c r="B63" s="22" t="s">
        <v>108</v>
      </c>
      <c r="C63" s="48">
        <f>'Avg Week Sonde-Namugongo'!C63+'Avg Week Namugongo-Sonde'!C63</f>
        <v>46.5</v>
      </c>
      <c r="D63" s="48">
        <f>'Avg Week Sonde-Namugongo'!D63+'Avg Week Namugongo-Sonde'!D63</f>
        <v>27.5</v>
      </c>
      <c r="E63" s="48">
        <f>'Avg Week Sonde-Namugongo'!E63+'Avg Week Namugongo-Sonde'!E63</f>
        <v>6</v>
      </c>
      <c r="F63" s="48">
        <f>'Avg Week Sonde-Namugongo'!F63+'Avg Week Namugongo-Sonde'!F63</f>
        <v>14.5</v>
      </c>
      <c r="G63" s="48">
        <f>'Avg Week Sonde-Namugongo'!G63+'Avg Week Namugongo-Sonde'!G63</f>
        <v>0</v>
      </c>
      <c r="H63" s="48">
        <f>'Avg Week Sonde-Namugongo'!H63+'Avg Week Namugongo-Sonde'!H63</f>
        <v>0</v>
      </c>
      <c r="I63" s="48">
        <f>'Avg Week Sonde-Namugongo'!I63+'Avg Week Namugongo-Sonde'!I63</f>
        <v>3.5</v>
      </c>
      <c r="J63" s="48">
        <f>'Avg Week Sonde-Namugongo'!J63+'Avg Week Namugongo-Sonde'!J63</f>
        <v>1.5</v>
      </c>
      <c r="K63" s="48">
        <f>'Avg Week Sonde-Namugongo'!K63+'Avg Week Namugongo-Sonde'!K63</f>
        <v>0</v>
      </c>
      <c r="L63" s="48">
        <f>'Avg Week Sonde-Namugongo'!L63+'Avg Week Namugongo-Sonde'!L63</f>
        <v>0.5</v>
      </c>
      <c r="M63" s="48">
        <f>'Avg Week Sonde-Namugongo'!M63+'Avg Week Namugongo-Sonde'!M63</f>
        <v>45</v>
      </c>
      <c r="N63" s="48">
        <f>'Avg Week Sonde-Namugongo'!N63+'Avg Week Namugongo-Sonde'!N63</f>
        <v>0.5</v>
      </c>
      <c r="O63" s="15">
        <f t="shared" si="35"/>
        <v>100.5</v>
      </c>
      <c r="P63" s="15">
        <f t="shared" si="36"/>
        <v>145.5</v>
      </c>
      <c r="R63" s="8"/>
      <c r="T63"/>
    </row>
    <row r="64" spans="2:20" ht="23.1" customHeight="1" x14ac:dyDescent="0.25">
      <c r="B64" s="22" t="s">
        <v>109</v>
      </c>
      <c r="C64" s="48">
        <f>'Avg Week Sonde-Namugongo'!C64+'Avg Week Namugongo-Sonde'!C64</f>
        <v>80</v>
      </c>
      <c r="D64" s="48">
        <f>'Avg Week Sonde-Namugongo'!D64+'Avg Week Namugongo-Sonde'!D64</f>
        <v>50.5</v>
      </c>
      <c r="E64" s="48">
        <f>'Avg Week Sonde-Namugongo'!E64+'Avg Week Namugongo-Sonde'!E64</f>
        <v>17.5</v>
      </c>
      <c r="F64" s="48">
        <f>'Avg Week Sonde-Namugongo'!F64+'Avg Week Namugongo-Sonde'!F64</f>
        <v>36</v>
      </c>
      <c r="G64" s="48">
        <f>'Avg Week Sonde-Namugongo'!G64+'Avg Week Namugongo-Sonde'!G64</f>
        <v>0.5</v>
      </c>
      <c r="H64" s="48">
        <f>'Avg Week Sonde-Namugongo'!H64+'Avg Week Namugongo-Sonde'!H64</f>
        <v>0</v>
      </c>
      <c r="I64" s="48">
        <f>'Avg Week Sonde-Namugongo'!I64+'Avg Week Namugongo-Sonde'!I64</f>
        <v>9</v>
      </c>
      <c r="J64" s="48">
        <f>'Avg Week Sonde-Namugongo'!J64+'Avg Week Namugongo-Sonde'!J64</f>
        <v>2</v>
      </c>
      <c r="K64" s="48">
        <f>'Avg Week Sonde-Namugongo'!K64+'Avg Week Namugongo-Sonde'!K64</f>
        <v>1</v>
      </c>
      <c r="L64" s="48">
        <f>'Avg Week Sonde-Namugongo'!L64+'Avg Week Namugongo-Sonde'!L64</f>
        <v>0</v>
      </c>
      <c r="M64" s="48">
        <f>'Avg Week Sonde-Namugongo'!M64+'Avg Week Namugongo-Sonde'!M64</f>
        <v>78</v>
      </c>
      <c r="N64" s="48">
        <f>'Avg Week Sonde-Namugongo'!N64+'Avg Week Namugongo-Sonde'!N64</f>
        <v>2</v>
      </c>
      <c r="O64" s="15">
        <f t="shared" si="35"/>
        <v>198.5</v>
      </c>
      <c r="P64" s="15">
        <f t="shared" si="36"/>
        <v>276.5</v>
      </c>
      <c r="R64" s="8"/>
      <c r="T64"/>
    </row>
    <row r="65" spans="2:20" ht="23.1" customHeight="1" x14ac:dyDescent="0.25">
      <c r="B65" s="22" t="s">
        <v>158</v>
      </c>
      <c r="C65" s="48">
        <f>'Avg Week Sonde-Namugongo'!C65+'Avg Week Namugongo-Sonde'!C65</f>
        <v>55.5</v>
      </c>
      <c r="D65" s="48">
        <f>'Avg Week Sonde-Namugongo'!D65+'Avg Week Namugongo-Sonde'!D65</f>
        <v>34</v>
      </c>
      <c r="E65" s="48">
        <f>'Avg Week Sonde-Namugongo'!E65+'Avg Week Namugongo-Sonde'!E65</f>
        <v>12.5</v>
      </c>
      <c r="F65" s="48">
        <f>'Avg Week Sonde-Namugongo'!F65+'Avg Week Namugongo-Sonde'!F65</f>
        <v>18</v>
      </c>
      <c r="G65" s="48">
        <f>'Avg Week Sonde-Namugongo'!G65+'Avg Week Namugongo-Sonde'!G65</f>
        <v>1</v>
      </c>
      <c r="H65" s="48">
        <f>'Avg Week Sonde-Namugongo'!H65+'Avg Week Namugongo-Sonde'!H65</f>
        <v>0.5</v>
      </c>
      <c r="I65" s="48">
        <f>'Avg Week Sonde-Namugongo'!I65+'Avg Week Namugongo-Sonde'!I65</f>
        <v>8.5</v>
      </c>
      <c r="J65" s="48">
        <f>'Avg Week Sonde-Namugongo'!J65+'Avg Week Namugongo-Sonde'!J65</f>
        <v>2</v>
      </c>
      <c r="K65" s="48">
        <f>'Avg Week Sonde-Namugongo'!K65+'Avg Week Namugongo-Sonde'!K65</f>
        <v>0.5</v>
      </c>
      <c r="L65" s="48">
        <f>'Avg Week Sonde-Namugongo'!L65+'Avg Week Namugongo-Sonde'!L65</f>
        <v>0</v>
      </c>
      <c r="M65" s="48">
        <f>'Avg Week Sonde-Namugongo'!M65+'Avg Week Namugongo-Sonde'!M65</f>
        <v>50</v>
      </c>
      <c r="N65" s="48">
        <f>'Avg Week Sonde-Namugongo'!N65+'Avg Week Namugongo-Sonde'!N65</f>
        <v>1</v>
      </c>
      <c r="O65" s="15">
        <f t="shared" si="35"/>
        <v>133.5</v>
      </c>
      <c r="P65" s="15">
        <f t="shared" si="36"/>
        <v>183.5</v>
      </c>
      <c r="R65" s="8"/>
      <c r="T65"/>
    </row>
    <row r="66" spans="2:20" ht="23.1" customHeight="1" x14ac:dyDescent="0.25">
      <c r="B66" s="22" t="s">
        <v>103</v>
      </c>
      <c r="C66" s="48">
        <f>'Avg Week Sonde-Namugongo'!C66+'Avg Week Namugongo-Sonde'!C66</f>
        <v>51</v>
      </c>
      <c r="D66" s="48">
        <f>'Avg Week Sonde-Namugongo'!D66+'Avg Week Namugongo-Sonde'!D66</f>
        <v>47.5</v>
      </c>
      <c r="E66" s="48">
        <f>'Avg Week Sonde-Namugongo'!E66+'Avg Week Namugongo-Sonde'!E66</f>
        <v>6.5</v>
      </c>
      <c r="F66" s="48">
        <f>'Avg Week Sonde-Namugongo'!F66+'Avg Week Namugongo-Sonde'!F66</f>
        <v>19</v>
      </c>
      <c r="G66" s="48">
        <f>'Avg Week Sonde-Namugongo'!G66+'Avg Week Namugongo-Sonde'!G66</f>
        <v>1.5</v>
      </c>
      <c r="H66" s="48">
        <f>'Avg Week Sonde-Namugongo'!H66+'Avg Week Namugongo-Sonde'!H66</f>
        <v>0</v>
      </c>
      <c r="I66" s="48">
        <f>'Avg Week Sonde-Namugongo'!I66+'Avg Week Namugongo-Sonde'!I66</f>
        <v>8</v>
      </c>
      <c r="J66" s="48">
        <f>'Avg Week Sonde-Namugongo'!J66+'Avg Week Namugongo-Sonde'!J66</f>
        <v>7.5</v>
      </c>
      <c r="K66" s="48">
        <f>'Avg Week Sonde-Namugongo'!K66+'Avg Week Namugongo-Sonde'!K66</f>
        <v>0</v>
      </c>
      <c r="L66" s="48">
        <f>'Avg Week Sonde-Namugongo'!L66+'Avg Week Namugongo-Sonde'!L66</f>
        <v>0.5</v>
      </c>
      <c r="M66" s="48">
        <f>'Avg Week Sonde-Namugongo'!M66+'Avg Week Namugongo-Sonde'!M66</f>
        <v>59</v>
      </c>
      <c r="N66" s="48">
        <f>'Avg Week Sonde-Namugongo'!N66+'Avg Week Namugongo-Sonde'!N66</f>
        <v>0</v>
      </c>
      <c r="O66" s="15">
        <f t="shared" si="35"/>
        <v>141.5</v>
      </c>
      <c r="P66" s="15">
        <f t="shared" si="36"/>
        <v>200.5</v>
      </c>
      <c r="R66" s="8"/>
      <c r="T66"/>
    </row>
    <row r="67" spans="2:20" ht="23.1" customHeight="1" x14ac:dyDescent="0.25">
      <c r="B67" s="22" t="s">
        <v>104</v>
      </c>
      <c r="C67" s="48">
        <f>'Avg Week Sonde-Namugongo'!C67+'Avg Week Namugongo-Sonde'!C67</f>
        <v>47</v>
      </c>
      <c r="D67" s="48">
        <f>'Avg Week Sonde-Namugongo'!D67+'Avg Week Namugongo-Sonde'!D67</f>
        <v>27.5</v>
      </c>
      <c r="E67" s="48">
        <f>'Avg Week Sonde-Namugongo'!E67+'Avg Week Namugongo-Sonde'!E67</f>
        <v>7</v>
      </c>
      <c r="F67" s="48">
        <f>'Avg Week Sonde-Namugongo'!F67+'Avg Week Namugongo-Sonde'!F67</f>
        <v>14</v>
      </c>
      <c r="G67" s="48">
        <f>'Avg Week Sonde-Namugongo'!G67+'Avg Week Namugongo-Sonde'!G67</f>
        <v>1</v>
      </c>
      <c r="H67" s="48">
        <f>'Avg Week Sonde-Namugongo'!H67+'Avg Week Namugongo-Sonde'!H67</f>
        <v>3</v>
      </c>
      <c r="I67" s="48">
        <f>'Avg Week Sonde-Namugongo'!I67+'Avg Week Namugongo-Sonde'!I67</f>
        <v>8</v>
      </c>
      <c r="J67" s="48">
        <f>'Avg Week Sonde-Namugongo'!J67+'Avg Week Namugongo-Sonde'!J67</f>
        <v>2</v>
      </c>
      <c r="K67" s="48">
        <f>'Avg Week Sonde-Namugongo'!K67+'Avg Week Namugongo-Sonde'!K67</f>
        <v>0.5</v>
      </c>
      <c r="L67" s="48">
        <f>'Avg Week Sonde-Namugongo'!L67+'Avg Week Namugongo-Sonde'!L67</f>
        <v>0</v>
      </c>
      <c r="M67" s="48">
        <f>'Avg Week Sonde-Namugongo'!M67+'Avg Week Namugongo-Sonde'!M67</f>
        <v>60</v>
      </c>
      <c r="N67" s="48">
        <f>'Avg Week Sonde-Namugongo'!N67+'Avg Week Namugongo-Sonde'!N67</f>
        <v>0</v>
      </c>
      <c r="O67" s="15">
        <f t="shared" si="35"/>
        <v>110</v>
      </c>
      <c r="P67" s="15">
        <f t="shared" si="36"/>
        <v>170</v>
      </c>
      <c r="R67" s="8"/>
      <c r="T67"/>
    </row>
    <row r="68" spans="2:20" ht="23.1" customHeight="1" x14ac:dyDescent="0.25">
      <c r="B68" s="22" t="s">
        <v>105</v>
      </c>
      <c r="C68" s="48">
        <f>'Avg Week Sonde-Namugongo'!C68+'Avg Week Namugongo-Sonde'!C68</f>
        <v>59.5</v>
      </c>
      <c r="D68" s="48">
        <f>'Avg Week Sonde-Namugongo'!D68+'Avg Week Namugongo-Sonde'!D68</f>
        <v>39.5</v>
      </c>
      <c r="E68" s="48">
        <f>'Avg Week Sonde-Namugongo'!E68+'Avg Week Namugongo-Sonde'!E68</f>
        <v>8.5</v>
      </c>
      <c r="F68" s="48">
        <f>'Avg Week Sonde-Namugongo'!F68+'Avg Week Namugongo-Sonde'!F68</f>
        <v>19.5</v>
      </c>
      <c r="G68" s="48">
        <f>'Avg Week Sonde-Namugongo'!G68+'Avg Week Namugongo-Sonde'!G68</f>
        <v>2</v>
      </c>
      <c r="H68" s="48">
        <f>'Avg Week Sonde-Namugongo'!H68+'Avg Week Namugongo-Sonde'!H68</f>
        <v>0</v>
      </c>
      <c r="I68" s="48">
        <f>'Avg Week Sonde-Namugongo'!I68+'Avg Week Namugongo-Sonde'!I68</f>
        <v>8.5</v>
      </c>
      <c r="J68" s="48">
        <f>'Avg Week Sonde-Namugongo'!J68+'Avg Week Namugongo-Sonde'!J68</f>
        <v>4</v>
      </c>
      <c r="K68" s="48">
        <f>'Avg Week Sonde-Namugongo'!K68+'Avg Week Namugongo-Sonde'!K68</f>
        <v>0</v>
      </c>
      <c r="L68" s="48">
        <f>'Avg Week Sonde-Namugongo'!L68+'Avg Week Namugongo-Sonde'!L68</f>
        <v>0</v>
      </c>
      <c r="M68" s="48">
        <f>'Avg Week Sonde-Namugongo'!M68+'Avg Week Namugongo-Sonde'!M68</f>
        <v>51.5</v>
      </c>
      <c r="N68" s="48">
        <f>'Avg Week Sonde-Namugongo'!N68+'Avg Week Namugongo-Sonde'!N68</f>
        <v>0</v>
      </c>
      <c r="O68" s="15">
        <f t="shared" si="35"/>
        <v>141.5</v>
      </c>
      <c r="P68" s="15">
        <f t="shared" si="36"/>
        <v>193</v>
      </c>
      <c r="R68" s="8"/>
      <c r="T68"/>
    </row>
    <row r="69" spans="2:20" ht="23.1" customHeight="1" x14ac:dyDescent="0.25">
      <c r="B69" s="22" t="s">
        <v>106</v>
      </c>
      <c r="C69" s="48">
        <f>'Avg Week Sonde-Namugongo'!C69+'Avg Week Namugongo-Sonde'!C69</f>
        <v>27</v>
      </c>
      <c r="D69" s="48">
        <f>'Avg Week Sonde-Namugongo'!D69+'Avg Week Namugongo-Sonde'!D69</f>
        <v>34.5</v>
      </c>
      <c r="E69" s="48">
        <f>'Avg Week Sonde-Namugongo'!E69+'Avg Week Namugongo-Sonde'!E69</f>
        <v>16.5</v>
      </c>
      <c r="F69" s="48">
        <f>'Avg Week Sonde-Namugongo'!F69+'Avg Week Namugongo-Sonde'!F69</f>
        <v>17</v>
      </c>
      <c r="G69" s="48">
        <f>'Avg Week Sonde-Namugongo'!G69+'Avg Week Namugongo-Sonde'!G69</f>
        <v>6.5</v>
      </c>
      <c r="H69" s="48">
        <f>'Avg Week Sonde-Namugongo'!H69+'Avg Week Namugongo-Sonde'!H69</f>
        <v>1</v>
      </c>
      <c r="I69" s="48">
        <f>'Avg Week Sonde-Namugongo'!I69+'Avg Week Namugongo-Sonde'!I69</f>
        <v>4.5</v>
      </c>
      <c r="J69" s="48">
        <f>'Avg Week Sonde-Namugongo'!J69+'Avg Week Namugongo-Sonde'!J69</f>
        <v>3</v>
      </c>
      <c r="K69" s="48">
        <f>'Avg Week Sonde-Namugongo'!K69+'Avg Week Namugongo-Sonde'!K69</f>
        <v>2</v>
      </c>
      <c r="L69" s="48">
        <f>'Avg Week Sonde-Namugongo'!L69+'Avg Week Namugongo-Sonde'!L69</f>
        <v>0.5</v>
      </c>
      <c r="M69" s="48">
        <f>'Avg Week Sonde-Namugongo'!M69+'Avg Week Namugongo-Sonde'!M69</f>
        <v>37</v>
      </c>
      <c r="N69" s="48">
        <f>'Avg Week Sonde-Namugongo'!N69+'Avg Week Namugongo-Sonde'!N69</f>
        <v>0</v>
      </c>
      <c r="O69" s="15">
        <f t="shared" si="35"/>
        <v>112.5</v>
      </c>
      <c r="P69" s="15">
        <f t="shared" si="36"/>
        <v>149.5</v>
      </c>
      <c r="R69" s="8"/>
      <c r="T69"/>
    </row>
    <row r="70" spans="2:20" ht="23.1" customHeight="1" x14ac:dyDescent="0.25">
      <c r="B70" s="22" t="s">
        <v>110</v>
      </c>
      <c r="C70" s="48">
        <f>'Avg Week Sonde-Namugongo'!C70+'Avg Week Namugongo-Sonde'!C70</f>
        <v>50.5</v>
      </c>
      <c r="D70" s="48">
        <f>'Avg Week Sonde-Namugongo'!D70+'Avg Week Namugongo-Sonde'!D70</f>
        <v>41</v>
      </c>
      <c r="E70" s="48">
        <f>'Avg Week Sonde-Namugongo'!E70+'Avg Week Namugongo-Sonde'!E70</f>
        <v>12.5</v>
      </c>
      <c r="F70" s="48">
        <f>'Avg Week Sonde-Namugongo'!F70+'Avg Week Namugongo-Sonde'!F70</f>
        <v>17.5</v>
      </c>
      <c r="G70" s="48">
        <f>'Avg Week Sonde-Namugongo'!G70+'Avg Week Namugongo-Sonde'!G70</f>
        <v>0</v>
      </c>
      <c r="H70" s="48">
        <f>'Avg Week Sonde-Namugongo'!H70+'Avg Week Namugongo-Sonde'!H70</f>
        <v>0</v>
      </c>
      <c r="I70" s="48">
        <f>'Avg Week Sonde-Namugongo'!I70+'Avg Week Namugongo-Sonde'!I70</f>
        <v>6</v>
      </c>
      <c r="J70" s="48">
        <f>'Avg Week Sonde-Namugongo'!J70+'Avg Week Namugongo-Sonde'!J70</f>
        <v>1</v>
      </c>
      <c r="K70" s="48">
        <f>'Avg Week Sonde-Namugongo'!K70+'Avg Week Namugongo-Sonde'!K70</f>
        <v>1</v>
      </c>
      <c r="L70" s="48">
        <f>'Avg Week Sonde-Namugongo'!L70+'Avg Week Namugongo-Sonde'!L70</f>
        <v>0</v>
      </c>
      <c r="M70" s="48">
        <f>'Avg Week Sonde-Namugongo'!M70+'Avg Week Namugongo-Sonde'!M70</f>
        <v>42</v>
      </c>
      <c r="N70" s="48">
        <f>'Avg Week Sonde-Namugongo'!N70+'Avg Week Namugongo-Sonde'!N70</f>
        <v>0</v>
      </c>
      <c r="O70" s="15">
        <f t="shared" si="35"/>
        <v>129.5</v>
      </c>
      <c r="P70" s="15">
        <f t="shared" si="36"/>
        <v>171.5</v>
      </c>
      <c r="R70" s="8"/>
      <c r="T70"/>
    </row>
    <row r="71" spans="2:20" ht="23.1" customHeight="1" x14ac:dyDescent="0.25">
      <c r="B71" s="22" t="s">
        <v>111</v>
      </c>
      <c r="C71" s="48">
        <f>'Avg Week Sonde-Namugongo'!C71+'Avg Week Namugongo-Sonde'!C71</f>
        <v>51</v>
      </c>
      <c r="D71" s="48">
        <f>'Avg Week Sonde-Namugongo'!D71+'Avg Week Namugongo-Sonde'!D71</f>
        <v>36.5</v>
      </c>
      <c r="E71" s="48">
        <f>'Avg Week Sonde-Namugongo'!E71+'Avg Week Namugongo-Sonde'!E71</f>
        <v>9.5</v>
      </c>
      <c r="F71" s="48">
        <f>'Avg Week Sonde-Namugongo'!F71+'Avg Week Namugongo-Sonde'!F71</f>
        <v>15.5</v>
      </c>
      <c r="G71" s="48">
        <f>'Avg Week Sonde-Namugongo'!G71+'Avg Week Namugongo-Sonde'!G71</f>
        <v>1.5</v>
      </c>
      <c r="H71" s="48">
        <f>'Avg Week Sonde-Namugongo'!H71+'Avg Week Namugongo-Sonde'!H71</f>
        <v>1.5</v>
      </c>
      <c r="I71" s="48">
        <f>'Avg Week Sonde-Namugongo'!I71+'Avg Week Namugongo-Sonde'!I71</f>
        <v>2.5</v>
      </c>
      <c r="J71" s="48">
        <f>'Avg Week Sonde-Namugongo'!J71+'Avg Week Namugongo-Sonde'!J71</f>
        <v>0</v>
      </c>
      <c r="K71" s="48">
        <f>'Avg Week Sonde-Namugongo'!K71+'Avg Week Namugongo-Sonde'!K71</f>
        <v>0.5</v>
      </c>
      <c r="L71" s="48">
        <f>'Avg Week Sonde-Namugongo'!L71+'Avg Week Namugongo-Sonde'!L71</f>
        <v>0.5</v>
      </c>
      <c r="M71" s="48">
        <f>'Avg Week Sonde-Namugongo'!M71+'Avg Week Namugongo-Sonde'!M71</f>
        <v>42.5</v>
      </c>
      <c r="N71" s="48">
        <f>'Avg Week Sonde-Namugongo'!N71+'Avg Week Namugongo-Sonde'!N71</f>
        <v>0</v>
      </c>
      <c r="O71" s="15">
        <f t="shared" si="35"/>
        <v>119</v>
      </c>
      <c r="P71" s="15">
        <f t="shared" si="36"/>
        <v>161.5</v>
      </c>
      <c r="R71" s="8"/>
      <c r="T71"/>
    </row>
    <row r="72" spans="2:20" ht="23.1" customHeight="1" x14ac:dyDescent="0.25">
      <c r="B72" s="22" t="s">
        <v>112</v>
      </c>
      <c r="C72" s="48">
        <f>'Avg Week Sonde-Namugongo'!C72+'Avg Week Namugongo-Sonde'!C72</f>
        <v>55</v>
      </c>
      <c r="D72" s="48">
        <f>'Avg Week Sonde-Namugongo'!D72+'Avg Week Namugongo-Sonde'!D72</f>
        <v>47</v>
      </c>
      <c r="E72" s="48">
        <f>'Avg Week Sonde-Namugongo'!E72+'Avg Week Namugongo-Sonde'!E72</f>
        <v>13</v>
      </c>
      <c r="F72" s="48">
        <f>'Avg Week Sonde-Namugongo'!F72+'Avg Week Namugongo-Sonde'!F72</f>
        <v>11</v>
      </c>
      <c r="G72" s="48">
        <f>'Avg Week Sonde-Namugongo'!G72+'Avg Week Namugongo-Sonde'!G72</f>
        <v>0.5</v>
      </c>
      <c r="H72" s="48">
        <f>'Avg Week Sonde-Namugongo'!H72+'Avg Week Namugongo-Sonde'!H72</f>
        <v>0</v>
      </c>
      <c r="I72" s="48">
        <f>'Avg Week Sonde-Namugongo'!I72+'Avg Week Namugongo-Sonde'!I72</f>
        <v>5</v>
      </c>
      <c r="J72" s="48">
        <f>'Avg Week Sonde-Namugongo'!J72+'Avg Week Namugongo-Sonde'!J72</f>
        <v>2.5</v>
      </c>
      <c r="K72" s="48">
        <f>'Avg Week Sonde-Namugongo'!K72+'Avg Week Namugongo-Sonde'!K72</f>
        <v>0</v>
      </c>
      <c r="L72" s="48">
        <f>'Avg Week Sonde-Namugongo'!L72+'Avg Week Namugongo-Sonde'!L72</f>
        <v>0</v>
      </c>
      <c r="M72" s="48">
        <f>'Avg Week Sonde-Namugongo'!M72+'Avg Week Namugongo-Sonde'!M72</f>
        <v>37.5</v>
      </c>
      <c r="N72" s="48">
        <f>'Avg Week Sonde-Namugongo'!N72+'Avg Week Namugongo-Sonde'!N72</f>
        <v>0</v>
      </c>
      <c r="O72" s="15">
        <f t="shared" si="35"/>
        <v>134</v>
      </c>
      <c r="P72" s="15">
        <f t="shared" si="36"/>
        <v>171.5</v>
      </c>
      <c r="R72" s="8"/>
      <c r="T72"/>
    </row>
    <row r="73" spans="2:20" ht="23.1" customHeight="1" x14ac:dyDescent="0.25">
      <c r="B73" s="22" t="s">
        <v>113</v>
      </c>
      <c r="C73" s="48">
        <f>'Avg Week Sonde-Namugongo'!C73+'Avg Week Namugongo-Sonde'!C73</f>
        <v>54.5</v>
      </c>
      <c r="D73" s="48">
        <f>'Avg Week Sonde-Namugongo'!D73+'Avg Week Namugongo-Sonde'!D73</f>
        <v>29</v>
      </c>
      <c r="E73" s="48">
        <f>'Avg Week Sonde-Namugongo'!E73+'Avg Week Namugongo-Sonde'!E73</f>
        <v>6</v>
      </c>
      <c r="F73" s="48">
        <f>'Avg Week Sonde-Namugongo'!F73+'Avg Week Namugongo-Sonde'!F73</f>
        <v>11.5</v>
      </c>
      <c r="G73" s="48">
        <f>'Avg Week Sonde-Namugongo'!G73+'Avg Week Namugongo-Sonde'!G73</f>
        <v>1</v>
      </c>
      <c r="H73" s="48">
        <f>'Avg Week Sonde-Namugongo'!H73+'Avg Week Namugongo-Sonde'!H73</f>
        <v>0</v>
      </c>
      <c r="I73" s="48">
        <f>'Avg Week Sonde-Namugongo'!I73+'Avg Week Namugongo-Sonde'!I73</f>
        <v>4.5</v>
      </c>
      <c r="J73" s="48">
        <f>'Avg Week Sonde-Namugongo'!J73+'Avg Week Namugongo-Sonde'!J73</f>
        <v>0.5</v>
      </c>
      <c r="K73" s="48">
        <f>'Avg Week Sonde-Namugongo'!K73+'Avg Week Namugongo-Sonde'!K73</f>
        <v>1</v>
      </c>
      <c r="L73" s="48">
        <f>'Avg Week Sonde-Namugongo'!L73+'Avg Week Namugongo-Sonde'!L73</f>
        <v>2</v>
      </c>
      <c r="M73" s="48">
        <f>'Avg Week Sonde-Namugongo'!M73+'Avg Week Namugongo-Sonde'!M73</f>
        <v>33.5</v>
      </c>
      <c r="N73" s="48">
        <f>'Avg Week Sonde-Namugongo'!N73+'Avg Week Namugongo-Sonde'!N73</f>
        <v>0</v>
      </c>
      <c r="O73" s="15">
        <f t="shared" si="35"/>
        <v>110</v>
      </c>
      <c r="P73" s="15">
        <f t="shared" si="36"/>
        <v>143.5</v>
      </c>
      <c r="R73" s="8"/>
      <c r="T73"/>
    </row>
    <row r="74" spans="2:20" ht="23.1" customHeight="1" x14ac:dyDescent="0.25">
      <c r="B74" s="22" t="s">
        <v>114</v>
      </c>
      <c r="C74" s="48">
        <f>'Avg Week Sonde-Namugongo'!C74+'Avg Week Namugongo-Sonde'!C74</f>
        <v>42</v>
      </c>
      <c r="D74" s="48">
        <f>'Avg Week Sonde-Namugongo'!D74+'Avg Week Namugongo-Sonde'!D74</f>
        <v>26.5</v>
      </c>
      <c r="E74" s="48">
        <f>'Avg Week Sonde-Namugongo'!E74+'Avg Week Namugongo-Sonde'!E74</f>
        <v>6.5</v>
      </c>
      <c r="F74" s="48">
        <f>'Avg Week Sonde-Namugongo'!F74+'Avg Week Namugongo-Sonde'!F74</f>
        <v>14.5</v>
      </c>
      <c r="G74" s="48">
        <f>'Avg Week Sonde-Namugongo'!G74+'Avg Week Namugongo-Sonde'!G74</f>
        <v>1</v>
      </c>
      <c r="H74" s="48">
        <f>'Avg Week Sonde-Namugongo'!H74+'Avg Week Namugongo-Sonde'!H74</f>
        <v>0</v>
      </c>
      <c r="I74" s="48">
        <f>'Avg Week Sonde-Namugongo'!I74+'Avg Week Namugongo-Sonde'!I74</f>
        <v>2.5</v>
      </c>
      <c r="J74" s="48">
        <f>'Avg Week Sonde-Namugongo'!J74+'Avg Week Namugongo-Sonde'!J74</f>
        <v>1.5</v>
      </c>
      <c r="K74" s="48">
        <f>'Avg Week Sonde-Namugongo'!K74+'Avg Week Namugongo-Sonde'!K74</f>
        <v>0.5</v>
      </c>
      <c r="L74" s="48">
        <f>'Avg Week Sonde-Namugongo'!L74+'Avg Week Namugongo-Sonde'!L74</f>
        <v>0</v>
      </c>
      <c r="M74" s="48">
        <f>'Avg Week Sonde-Namugongo'!M74+'Avg Week Namugongo-Sonde'!M74</f>
        <v>41.5</v>
      </c>
      <c r="N74" s="48">
        <f>'Avg Week Sonde-Namugongo'!N74+'Avg Week Namugongo-Sonde'!N74</f>
        <v>0</v>
      </c>
      <c r="O74" s="15">
        <f t="shared" si="35"/>
        <v>95</v>
      </c>
      <c r="P74" s="15">
        <f t="shared" si="36"/>
        <v>136.5</v>
      </c>
      <c r="R74" s="8"/>
      <c r="T74"/>
    </row>
    <row r="75" spans="2:20" ht="23.1" customHeight="1" x14ac:dyDescent="0.25">
      <c r="B75" s="22" t="s">
        <v>115</v>
      </c>
      <c r="C75" s="48">
        <f>'Avg Week Sonde-Namugongo'!C75+'Avg Week Namugongo-Sonde'!C75</f>
        <v>24</v>
      </c>
      <c r="D75" s="48">
        <f>'Avg Week Sonde-Namugongo'!D75+'Avg Week Namugongo-Sonde'!D75</f>
        <v>15</v>
      </c>
      <c r="E75" s="48">
        <f>'Avg Week Sonde-Namugongo'!E75+'Avg Week Namugongo-Sonde'!E75</f>
        <v>1.5</v>
      </c>
      <c r="F75" s="48">
        <f>'Avg Week Sonde-Namugongo'!F75+'Avg Week Namugongo-Sonde'!F75</f>
        <v>4.5</v>
      </c>
      <c r="G75" s="48">
        <f>'Avg Week Sonde-Namugongo'!G75+'Avg Week Namugongo-Sonde'!G75</f>
        <v>1</v>
      </c>
      <c r="H75" s="48">
        <f>'Avg Week Sonde-Namugongo'!H75+'Avg Week Namugongo-Sonde'!H75</f>
        <v>0</v>
      </c>
      <c r="I75" s="48">
        <f>'Avg Week Sonde-Namugongo'!I75+'Avg Week Namugongo-Sonde'!I75</f>
        <v>5</v>
      </c>
      <c r="J75" s="48">
        <f>'Avg Week Sonde-Namugongo'!J75+'Avg Week Namugongo-Sonde'!J75</f>
        <v>1</v>
      </c>
      <c r="K75" s="48">
        <f>'Avg Week Sonde-Namugongo'!K75+'Avg Week Namugongo-Sonde'!K75</f>
        <v>0</v>
      </c>
      <c r="L75" s="48">
        <f>'Avg Week Sonde-Namugongo'!L75+'Avg Week Namugongo-Sonde'!L75</f>
        <v>1</v>
      </c>
      <c r="M75" s="48">
        <f>'Avg Week Sonde-Namugongo'!M75+'Avg Week Namugongo-Sonde'!M75</f>
        <v>23</v>
      </c>
      <c r="N75" s="48">
        <f>'Avg Week Sonde-Namugongo'!N75+'Avg Week Namugongo-Sonde'!N75</f>
        <v>10</v>
      </c>
      <c r="O75" s="15">
        <f t="shared" si="35"/>
        <v>63</v>
      </c>
      <c r="P75" s="15">
        <f t="shared" si="36"/>
        <v>86</v>
      </c>
      <c r="R75" s="8"/>
      <c r="T75"/>
    </row>
    <row r="76" spans="2:20" ht="23.1" customHeight="1" x14ac:dyDescent="0.25">
      <c r="B76" s="22" t="s">
        <v>116</v>
      </c>
      <c r="C76" s="48">
        <f>'Avg Week Sonde-Namugongo'!C76+'Avg Week Namugongo-Sonde'!C76</f>
        <v>39.5</v>
      </c>
      <c r="D76" s="48">
        <f>'Avg Week Sonde-Namugongo'!D76+'Avg Week Namugongo-Sonde'!D76</f>
        <v>22.5</v>
      </c>
      <c r="E76" s="48">
        <f>'Avg Week Sonde-Namugongo'!E76+'Avg Week Namugongo-Sonde'!E76</f>
        <v>5.5</v>
      </c>
      <c r="F76" s="48">
        <f>'Avg Week Sonde-Namugongo'!F76+'Avg Week Namugongo-Sonde'!F76</f>
        <v>5</v>
      </c>
      <c r="G76" s="48">
        <f>'Avg Week Sonde-Namugongo'!G76+'Avg Week Namugongo-Sonde'!G76</f>
        <v>0</v>
      </c>
      <c r="H76" s="48">
        <f>'Avg Week Sonde-Namugongo'!H76+'Avg Week Namugongo-Sonde'!H76</f>
        <v>0.5</v>
      </c>
      <c r="I76" s="48">
        <f>'Avg Week Sonde-Namugongo'!I76+'Avg Week Namugongo-Sonde'!I76</f>
        <v>1</v>
      </c>
      <c r="J76" s="48">
        <f>'Avg Week Sonde-Namugongo'!J76+'Avg Week Namugongo-Sonde'!J76</f>
        <v>1.5</v>
      </c>
      <c r="K76" s="48">
        <f>'Avg Week Sonde-Namugongo'!K76+'Avg Week Namugongo-Sonde'!K76</f>
        <v>0</v>
      </c>
      <c r="L76" s="48">
        <f>'Avg Week Sonde-Namugongo'!L76+'Avg Week Namugongo-Sonde'!L76</f>
        <v>0.5</v>
      </c>
      <c r="M76" s="48">
        <f>'Avg Week Sonde-Namugongo'!M76+'Avg Week Namugongo-Sonde'!M76</f>
        <v>39</v>
      </c>
      <c r="N76" s="48">
        <f>'Avg Week Sonde-Namugongo'!N76+'Avg Week Namugongo-Sonde'!N76</f>
        <v>0</v>
      </c>
      <c r="O76" s="15">
        <f t="shared" si="35"/>
        <v>76</v>
      </c>
      <c r="P76" s="15">
        <f t="shared" si="36"/>
        <v>115</v>
      </c>
      <c r="R76" s="8"/>
      <c r="T76"/>
    </row>
    <row r="77" spans="2:20" ht="23.1" customHeight="1" x14ac:dyDescent="0.25">
      <c r="B77" s="22" t="s">
        <v>117</v>
      </c>
      <c r="C77" s="48">
        <f>'Avg Week Sonde-Namugongo'!C77+'Avg Week Namugongo-Sonde'!C77</f>
        <v>23</v>
      </c>
      <c r="D77" s="48">
        <f>'Avg Week Sonde-Namugongo'!D77+'Avg Week Namugongo-Sonde'!D77</f>
        <v>10.5</v>
      </c>
      <c r="E77" s="48">
        <f>'Avg Week Sonde-Namugongo'!E77+'Avg Week Namugongo-Sonde'!E77</f>
        <v>3</v>
      </c>
      <c r="F77" s="48">
        <f>'Avg Week Sonde-Namugongo'!F77+'Avg Week Namugongo-Sonde'!F77</f>
        <v>3.5</v>
      </c>
      <c r="G77" s="48">
        <f>'Avg Week Sonde-Namugongo'!G77+'Avg Week Namugongo-Sonde'!G77</f>
        <v>0</v>
      </c>
      <c r="H77" s="48">
        <f>'Avg Week Sonde-Namugongo'!H77+'Avg Week Namugongo-Sonde'!H77</f>
        <v>0</v>
      </c>
      <c r="I77" s="48">
        <f>'Avg Week Sonde-Namugongo'!I77+'Avg Week Namugongo-Sonde'!I77</f>
        <v>2</v>
      </c>
      <c r="J77" s="48">
        <f>'Avg Week Sonde-Namugongo'!J77+'Avg Week Namugongo-Sonde'!J77</f>
        <v>1</v>
      </c>
      <c r="K77" s="48">
        <f>'Avg Week Sonde-Namugongo'!K77+'Avg Week Namugongo-Sonde'!K77</f>
        <v>0</v>
      </c>
      <c r="L77" s="48">
        <f>'Avg Week Sonde-Namugongo'!L77+'Avg Week Namugongo-Sonde'!L77</f>
        <v>0</v>
      </c>
      <c r="M77" s="48">
        <f>'Avg Week Sonde-Namugongo'!M77+'Avg Week Namugongo-Sonde'!M77</f>
        <v>29</v>
      </c>
      <c r="N77" s="48">
        <f>'Avg Week Sonde-Namugongo'!N77+'Avg Week Namugongo-Sonde'!N77</f>
        <v>0</v>
      </c>
      <c r="O77" s="15">
        <f t="shared" si="35"/>
        <v>43</v>
      </c>
      <c r="P77" s="15">
        <f t="shared" si="36"/>
        <v>72</v>
      </c>
      <c r="R77" s="8"/>
      <c r="T77"/>
    </row>
    <row r="78" spans="2:20" ht="23.1" customHeight="1" x14ac:dyDescent="0.25">
      <c r="B78" s="23" t="s">
        <v>118</v>
      </c>
      <c r="C78" s="48">
        <f>'Avg Week Sonde-Namugongo'!C78+'Avg Week Namugongo-Sonde'!C78</f>
        <v>16.5</v>
      </c>
      <c r="D78" s="48">
        <f>'Avg Week Sonde-Namugongo'!D78+'Avg Week Namugongo-Sonde'!D78</f>
        <v>5.5</v>
      </c>
      <c r="E78" s="48">
        <f>'Avg Week Sonde-Namugongo'!E78+'Avg Week Namugongo-Sonde'!E78</f>
        <v>3.5</v>
      </c>
      <c r="F78" s="48">
        <f>'Avg Week Sonde-Namugongo'!F78+'Avg Week Namugongo-Sonde'!F78</f>
        <v>2.5</v>
      </c>
      <c r="G78" s="48">
        <f>'Avg Week Sonde-Namugongo'!G78+'Avg Week Namugongo-Sonde'!G78</f>
        <v>0</v>
      </c>
      <c r="H78" s="48">
        <f>'Avg Week Sonde-Namugongo'!H78+'Avg Week Namugongo-Sonde'!H78</f>
        <v>0</v>
      </c>
      <c r="I78" s="48">
        <f>'Avg Week Sonde-Namugongo'!I78+'Avg Week Namugongo-Sonde'!I78</f>
        <v>4</v>
      </c>
      <c r="J78" s="48">
        <f>'Avg Week Sonde-Namugongo'!J78+'Avg Week Namugongo-Sonde'!J78</f>
        <v>1</v>
      </c>
      <c r="K78" s="48">
        <f>'Avg Week Sonde-Namugongo'!K78+'Avg Week Namugongo-Sonde'!K78</f>
        <v>1</v>
      </c>
      <c r="L78" s="48">
        <f>'Avg Week Sonde-Namugongo'!L78+'Avg Week Namugongo-Sonde'!L78</f>
        <v>0</v>
      </c>
      <c r="M78" s="48">
        <f>'Avg Week Sonde-Namugongo'!M78+'Avg Week Namugongo-Sonde'!M78</f>
        <v>25.5</v>
      </c>
      <c r="N78" s="48">
        <f>'Avg Week Sonde-Namugongo'!N78+'Avg Week Namugongo-Sonde'!N78</f>
        <v>0</v>
      </c>
      <c r="O78" s="15">
        <f t="shared" si="35"/>
        <v>34</v>
      </c>
      <c r="P78" s="15">
        <f t="shared" si="36"/>
        <v>59.5</v>
      </c>
      <c r="R78" s="8"/>
      <c r="T78"/>
    </row>
    <row r="79" spans="2:20" ht="23.1" customHeight="1" x14ac:dyDescent="0.25">
      <c r="B79" s="22" t="s">
        <v>119</v>
      </c>
      <c r="C79" s="48">
        <f>'Avg Week Sonde-Namugongo'!C79+'Avg Week Namugongo-Sonde'!C79</f>
        <v>23.5</v>
      </c>
      <c r="D79" s="48">
        <f>'Avg Week Sonde-Namugongo'!D79+'Avg Week Namugongo-Sonde'!D79</f>
        <v>9.5</v>
      </c>
      <c r="E79" s="48">
        <f>'Avg Week Sonde-Namugongo'!E79+'Avg Week Namugongo-Sonde'!E79</f>
        <v>3.5</v>
      </c>
      <c r="F79" s="48">
        <f>'Avg Week Sonde-Namugongo'!F79+'Avg Week Namugongo-Sonde'!F79</f>
        <v>2</v>
      </c>
      <c r="G79" s="48">
        <f>'Avg Week Sonde-Namugongo'!G79+'Avg Week Namugongo-Sonde'!G79</f>
        <v>0</v>
      </c>
      <c r="H79" s="48">
        <f>'Avg Week Sonde-Namugongo'!H79+'Avg Week Namugongo-Sonde'!H79</f>
        <v>0</v>
      </c>
      <c r="I79" s="48">
        <f>'Avg Week Sonde-Namugongo'!I79+'Avg Week Namugongo-Sonde'!I79</f>
        <v>1.5</v>
      </c>
      <c r="J79" s="48">
        <f>'Avg Week Sonde-Namugongo'!J79+'Avg Week Namugongo-Sonde'!J79</f>
        <v>1</v>
      </c>
      <c r="K79" s="48">
        <f>'Avg Week Sonde-Namugongo'!K79+'Avg Week Namugongo-Sonde'!K79</f>
        <v>0</v>
      </c>
      <c r="L79" s="48">
        <f>'Avg Week Sonde-Namugongo'!L79+'Avg Week Namugongo-Sonde'!L79</f>
        <v>0</v>
      </c>
      <c r="M79" s="48">
        <f>'Avg Week Sonde-Namugongo'!M79+'Avg Week Namugongo-Sonde'!M79</f>
        <v>24</v>
      </c>
      <c r="N79" s="48">
        <f>'Avg Week Sonde-Namugongo'!N79+'Avg Week Namugongo-Sonde'!N79</f>
        <v>0</v>
      </c>
      <c r="O79" s="15">
        <f t="shared" si="35"/>
        <v>41</v>
      </c>
      <c r="P79" s="15">
        <f t="shared" si="36"/>
        <v>65</v>
      </c>
      <c r="R79" s="8"/>
      <c r="T79"/>
    </row>
    <row r="80" spans="2:20" ht="23.1" customHeight="1" x14ac:dyDescent="0.25">
      <c r="B80" s="24" t="s">
        <v>120</v>
      </c>
      <c r="C80" s="48">
        <f>'Avg Week Sonde-Namugongo'!C80+'Avg Week Namugongo-Sonde'!C80</f>
        <v>14</v>
      </c>
      <c r="D80" s="48">
        <f>'Avg Week Sonde-Namugongo'!D80+'Avg Week Namugongo-Sonde'!D80</f>
        <v>7.5</v>
      </c>
      <c r="E80" s="48">
        <f>'Avg Week Sonde-Namugongo'!E80+'Avg Week Namugongo-Sonde'!E80</f>
        <v>1</v>
      </c>
      <c r="F80" s="48">
        <f>'Avg Week Sonde-Namugongo'!F80+'Avg Week Namugongo-Sonde'!F80</f>
        <v>0.5</v>
      </c>
      <c r="G80" s="48">
        <f>'Avg Week Sonde-Namugongo'!G80+'Avg Week Namugongo-Sonde'!G80</f>
        <v>0</v>
      </c>
      <c r="H80" s="48">
        <f>'Avg Week Sonde-Namugongo'!H80+'Avg Week Namugongo-Sonde'!H80</f>
        <v>0</v>
      </c>
      <c r="I80" s="48">
        <f>'Avg Week Sonde-Namugongo'!I80+'Avg Week Namugongo-Sonde'!I80</f>
        <v>1.5</v>
      </c>
      <c r="J80" s="48">
        <f>'Avg Week Sonde-Namugongo'!J80+'Avg Week Namugongo-Sonde'!J80</f>
        <v>1</v>
      </c>
      <c r="K80" s="48">
        <f>'Avg Week Sonde-Namugongo'!K80+'Avg Week Namugongo-Sonde'!K80</f>
        <v>0</v>
      </c>
      <c r="L80" s="48">
        <f>'Avg Week Sonde-Namugongo'!L80+'Avg Week Namugongo-Sonde'!L80</f>
        <v>0</v>
      </c>
      <c r="M80" s="48">
        <f>'Avg Week Sonde-Namugongo'!M80+'Avg Week Namugongo-Sonde'!M80</f>
        <v>20</v>
      </c>
      <c r="N80" s="48">
        <f>'Avg Week Sonde-Namugongo'!N80+'Avg Week Namugongo-Sonde'!N80</f>
        <v>0</v>
      </c>
      <c r="O80" s="15">
        <f t="shared" si="35"/>
        <v>25.5</v>
      </c>
      <c r="P80" s="15">
        <f t="shared" si="36"/>
        <v>45.5</v>
      </c>
      <c r="R80" s="8"/>
      <c r="T80"/>
    </row>
    <row r="81" spans="2:20" ht="23.1" customHeight="1" x14ac:dyDescent="0.25">
      <c r="B81" s="22" t="s">
        <v>121</v>
      </c>
      <c r="C81" s="48">
        <f>'Avg Week Sonde-Namugongo'!C81+'Avg Week Namugongo-Sonde'!C81</f>
        <v>13</v>
      </c>
      <c r="D81" s="48">
        <f>'Avg Week Sonde-Namugongo'!D81+'Avg Week Namugongo-Sonde'!D81</f>
        <v>5.5</v>
      </c>
      <c r="E81" s="48">
        <f>'Avg Week Sonde-Namugongo'!E81+'Avg Week Namugongo-Sonde'!E81</f>
        <v>2</v>
      </c>
      <c r="F81" s="48">
        <f>'Avg Week Sonde-Namugongo'!F81+'Avg Week Namugongo-Sonde'!F81</f>
        <v>1.5</v>
      </c>
      <c r="G81" s="48">
        <f>'Avg Week Sonde-Namugongo'!G81+'Avg Week Namugongo-Sonde'!G81</f>
        <v>1</v>
      </c>
      <c r="H81" s="48">
        <f>'Avg Week Sonde-Namugongo'!H81+'Avg Week Namugongo-Sonde'!H81</f>
        <v>0</v>
      </c>
      <c r="I81" s="48">
        <f>'Avg Week Sonde-Namugongo'!I81+'Avg Week Namugongo-Sonde'!I81</f>
        <v>2</v>
      </c>
      <c r="J81" s="48">
        <f>'Avg Week Sonde-Namugongo'!J81+'Avg Week Namugongo-Sonde'!J81</f>
        <v>1</v>
      </c>
      <c r="K81" s="48">
        <f>'Avg Week Sonde-Namugongo'!K81+'Avg Week Namugongo-Sonde'!K81</f>
        <v>0</v>
      </c>
      <c r="L81" s="48">
        <f>'Avg Week Sonde-Namugongo'!L81+'Avg Week Namugongo-Sonde'!L81</f>
        <v>0.5</v>
      </c>
      <c r="M81" s="48">
        <f>'Avg Week Sonde-Namugongo'!M81+'Avg Week Namugongo-Sonde'!M81</f>
        <v>10</v>
      </c>
      <c r="N81" s="48">
        <f>'Avg Week Sonde-Namugongo'!N81+'Avg Week Namugongo-Sonde'!N81</f>
        <v>0</v>
      </c>
      <c r="O81" s="15">
        <f t="shared" si="35"/>
        <v>26.5</v>
      </c>
      <c r="P81" s="15">
        <f t="shared" si="36"/>
        <v>36.5</v>
      </c>
      <c r="R81" s="8"/>
      <c r="T81"/>
    </row>
    <row r="82" spans="2:20" ht="23.1" customHeight="1" x14ac:dyDescent="0.25">
      <c r="B82" s="23" t="s">
        <v>122</v>
      </c>
      <c r="C82" s="48">
        <f>'Avg Week Sonde-Namugongo'!C82+'Avg Week Namugongo-Sonde'!C82</f>
        <v>11</v>
      </c>
      <c r="D82" s="48">
        <f>'Avg Week Sonde-Namugongo'!D82+'Avg Week Namugongo-Sonde'!D82</f>
        <v>5</v>
      </c>
      <c r="E82" s="48">
        <f>'Avg Week Sonde-Namugongo'!E82+'Avg Week Namugongo-Sonde'!E82</f>
        <v>2.5</v>
      </c>
      <c r="F82" s="48">
        <f>'Avg Week Sonde-Namugongo'!F82+'Avg Week Namugongo-Sonde'!F82</f>
        <v>1.5</v>
      </c>
      <c r="G82" s="48">
        <f>'Avg Week Sonde-Namugongo'!G82+'Avg Week Namugongo-Sonde'!G82</f>
        <v>0</v>
      </c>
      <c r="H82" s="48">
        <f>'Avg Week Sonde-Namugongo'!H82+'Avg Week Namugongo-Sonde'!H82</f>
        <v>0</v>
      </c>
      <c r="I82" s="48">
        <f>'Avg Week Sonde-Namugongo'!I82+'Avg Week Namugongo-Sonde'!I82</f>
        <v>3.5</v>
      </c>
      <c r="J82" s="48">
        <f>'Avg Week Sonde-Namugongo'!J82+'Avg Week Namugongo-Sonde'!J82</f>
        <v>1.5</v>
      </c>
      <c r="K82" s="48">
        <f>'Avg Week Sonde-Namugongo'!K82+'Avg Week Namugongo-Sonde'!K82</f>
        <v>1.5</v>
      </c>
      <c r="L82" s="48">
        <f>'Avg Week Sonde-Namugongo'!L82+'Avg Week Namugongo-Sonde'!L82</f>
        <v>0</v>
      </c>
      <c r="M82" s="48">
        <f>'Avg Week Sonde-Namugongo'!M82+'Avg Week Namugongo-Sonde'!M82</f>
        <v>17.5</v>
      </c>
      <c r="N82" s="48">
        <f>'Avg Week Sonde-Namugongo'!N82+'Avg Week Namugongo-Sonde'!N82</f>
        <v>0</v>
      </c>
      <c r="O82" s="15">
        <f t="shared" si="35"/>
        <v>26.5</v>
      </c>
      <c r="P82" s="15">
        <f t="shared" si="36"/>
        <v>44</v>
      </c>
      <c r="R82" s="8"/>
      <c r="T82"/>
    </row>
    <row r="83" spans="2:20" ht="23.1" customHeight="1" x14ac:dyDescent="0.25">
      <c r="B83" s="22" t="s">
        <v>123</v>
      </c>
      <c r="C83" s="48">
        <f>'Avg Week Sonde-Namugongo'!C83+'Avg Week Namugongo-Sonde'!C83</f>
        <v>5</v>
      </c>
      <c r="D83" s="48">
        <f>'Avg Week Sonde-Namugongo'!D83+'Avg Week Namugongo-Sonde'!D83</f>
        <v>2.5</v>
      </c>
      <c r="E83" s="48">
        <f>'Avg Week Sonde-Namugongo'!E83+'Avg Week Namugongo-Sonde'!E83</f>
        <v>2.5</v>
      </c>
      <c r="F83" s="48">
        <f>'Avg Week Sonde-Namugongo'!F83+'Avg Week Namugongo-Sonde'!F83</f>
        <v>0</v>
      </c>
      <c r="G83" s="48">
        <f>'Avg Week Sonde-Namugongo'!G83+'Avg Week Namugongo-Sonde'!G83</f>
        <v>0</v>
      </c>
      <c r="H83" s="48">
        <f>'Avg Week Sonde-Namugongo'!H83+'Avg Week Namugongo-Sonde'!H83</f>
        <v>0</v>
      </c>
      <c r="I83" s="48">
        <f>'Avg Week Sonde-Namugongo'!I83+'Avg Week Namugongo-Sonde'!I83</f>
        <v>1</v>
      </c>
      <c r="J83" s="48">
        <f>'Avg Week Sonde-Namugongo'!J83+'Avg Week Namugongo-Sonde'!J83</f>
        <v>0.5</v>
      </c>
      <c r="K83" s="48">
        <f>'Avg Week Sonde-Namugongo'!K83+'Avg Week Namugongo-Sonde'!K83</f>
        <v>0.5</v>
      </c>
      <c r="L83" s="48">
        <f>'Avg Week Sonde-Namugongo'!L83+'Avg Week Namugongo-Sonde'!L83</f>
        <v>0</v>
      </c>
      <c r="M83" s="48">
        <f>'Avg Week Sonde-Namugongo'!M83+'Avg Week Namugongo-Sonde'!M83</f>
        <v>15.5</v>
      </c>
      <c r="N83" s="48">
        <f>'Avg Week Sonde-Namugongo'!N83+'Avg Week Namugongo-Sonde'!N83</f>
        <v>0</v>
      </c>
      <c r="O83" s="15">
        <f t="shared" si="35"/>
        <v>12</v>
      </c>
      <c r="P83" s="15">
        <f t="shared" si="36"/>
        <v>27.5</v>
      </c>
      <c r="R83" s="8"/>
      <c r="T83"/>
    </row>
    <row r="84" spans="2:20" ht="23.1" customHeight="1" x14ac:dyDescent="0.25">
      <c r="B84" s="24" t="s">
        <v>124</v>
      </c>
      <c r="C84" s="48">
        <f>'Avg Week Sonde-Namugongo'!C84+'Avg Week Namugongo-Sonde'!C84</f>
        <v>9.5</v>
      </c>
      <c r="D84" s="48">
        <f>'Avg Week Sonde-Namugongo'!D84+'Avg Week Namugongo-Sonde'!D84</f>
        <v>5.5</v>
      </c>
      <c r="E84" s="48">
        <f>'Avg Week Sonde-Namugongo'!E84+'Avg Week Namugongo-Sonde'!E84</f>
        <v>2</v>
      </c>
      <c r="F84" s="48">
        <f>'Avg Week Sonde-Namugongo'!F84+'Avg Week Namugongo-Sonde'!F84</f>
        <v>0.5</v>
      </c>
      <c r="G84" s="48">
        <f>'Avg Week Sonde-Namugongo'!G84+'Avg Week Namugongo-Sonde'!G84</f>
        <v>0</v>
      </c>
      <c r="H84" s="48">
        <f>'Avg Week Sonde-Namugongo'!H84+'Avg Week Namugongo-Sonde'!H84</f>
        <v>0</v>
      </c>
      <c r="I84" s="48">
        <f>'Avg Week Sonde-Namugongo'!I84+'Avg Week Namugongo-Sonde'!I84</f>
        <v>2.5</v>
      </c>
      <c r="J84" s="48">
        <f>'Avg Week Sonde-Namugongo'!J84+'Avg Week Namugongo-Sonde'!J84</f>
        <v>2</v>
      </c>
      <c r="K84" s="48">
        <f>'Avg Week Sonde-Namugongo'!K84+'Avg Week Namugongo-Sonde'!K84</f>
        <v>0</v>
      </c>
      <c r="L84" s="48">
        <f>'Avg Week Sonde-Namugongo'!L84+'Avg Week Namugongo-Sonde'!L84</f>
        <v>0</v>
      </c>
      <c r="M84" s="48">
        <f>'Avg Week Sonde-Namugongo'!M84+'Avg Week Namugongo-Sonde'!M84</f>
        <v>5.5</v>
      </c>
      <c r="N84" s="48">
        <f>'Avg Week Sonde-Namugongo'!N84+'Avg Week Namugongo-Sonde'!N84</f>
        <v>0</v>
      </c>
      <c r="O84" s="15">
        <f t="shared" si="35"/>
        <v>22</v>
      </c>
      <c r="P84" s="15">
        <f t="shared" si="36"/>
        <v>27.5</v>
      </c>
      <c r="R84" s="8"/>
      <c r="T84"/>
    </row>
    <row r="85" spans="2:20" ht="23.1" customHeight="1" x14ac:dyDescent="0.25">
      <c r="B85" s="22" t="s">
        <v>125</v>
      </c>
      <c r="C85" s="48">
        <f>'Avg Week Sonde-Namugongo'!C85+'Avg Week Namugongo-Sonde'!C85</f>
        <v>6.5</v>
      </c>
      <c r="D85" s="48">
        <f>'Avg Week Sonde-Namugongo'!D85+'Avg Week Namugongo-Sonde'!D85</f>
        <v>4</v>
      </c>
      <c r="E85" s="48">
        <f>'Avg Week Sonde-Namugongo'!E85+'Avg Week Namugongo-Sonde'!E85</f>
        <v>0.5</v>
      </c>
      <c r="F85" s="48">
        <f>'Avg Week Sonde-Namugongo'!F85+'Avg Week Namugongo-Sonde'!F85</f>
        <v>1</v>
      </c>
      <c r="G85" s="48">
        <f>'Avg Week Sonde-Namugongo'!G85+'Avg Week Namugongo-Sonde'!G85</f>
        <v>0.5</v>
      </c>
      <c r="H85" s="48">
        <f>'Avg Week Sonde-Namugongo'!H85+'Avg Week Namugongo-Sonde'!H85</f>
        <v>0</v>
      </c>
      <c r="I85" s="48">
        <f>'Avg Week Sonde-Namugongo'!I85+'Avg Week Namugongo-Sonde'!I85</f>
        <v>1.5</v>
      </c>
      <c r="J85" s="48">
        <f>'Avg Week Sonde-Namugongo'!J85+'Avg Week Namugongo-Sonde'!J85</f>
        <v>0</v>
      </c>
      <c r="K85" s="48">
        <f>'Avg Week Sonde-Namugongo'!K85+'Avg Week Namugongo-Sonde'!K85</f>
        <v>0.5</v>
      </c>
      <c r="L85" s="48">
        <f>'Avg Week Sonde-Namugongo'!L85+'Avg Week Namugongo-Sonde'!L85</f>
        <v>0</v>
      </c>
      <c r="M85" s="48">
        <f>'Avg Week Sonde-Namugongo'!M85+'Avg Week Namugongo-Sonde'!M85</f>
        <v>7</v>
      </c>
      <c r="N85" s="48">
        <f>'Avg Week Sonde-Namugongo'!N85+'Avg Week Namugongo-Sonde'!N85</f>
        <v>0</v>
      </c>
      <c r="O85" s="15">
        <f t="shared" si="35"/>
        <v>14.5</v>
      </c>
      <c r="P85" s="15">
        <f t="shared" si="36"/>
        <v>21.5</v>
      </c>
      <c r="R85" s="8"/>
      <c r="T85"/>
    </row>
    <row r="86" spans="2:20" ht="23.1" customHeight="1" x14ac:dyDescent="0.25">
      <c r="B86" s="23" t="s">
        <v>126</v>
      </c>
      <c r="C86" s="48">
        <f>'Avg Week Sonde-Namugongo'!C86+'Avg Week Namugongo-Sonde'!C86</f>
        <v>4.5</v>
      </c>
      <c r="D86" s="48">
        <f>'Avg Week Sonde-Namugongo'!D86+'Avg Week Namugongo-Sonde'!D86</f>
        <v>1</v>
      </c>
      <c r="E86" s="48">
        <f>'Avg Week Sonde-Namugongo'!E86+'Avg Week Namugongo-Sonde'!E86</f>
        <v>0.5</v>
      </c>
      <c r="F86" s="48">
        <f>'Avg Week Sonde-Namugongo'!F86+'Avg Week Namugongo-Sonde'!F86</f>
        <v>1</v>
      </c>
      <c r="G86" s="48">
        <f>'Avg Week Sonde-Namugongo'!G86+'Avg Week Namugongo-Sonde'!G86</f>
        <v>0</v>
      </c>
      <c r="H86" s="48">
        <f>'Avg Week Sonde-Namugongo'!H86+'Avg Week Namugongo-Sonde'!H86</f>
        <v>0.5</v>
      </c>
      <c r="I86" s="48">
        <f>'Avg Week Sonde-Namugongo'!I86+'Avg Week Namugongo-Sonde'!I86</f>
        <v>1</v>
      </c>
      <c r="J86" s="48">
        <f>'Avg Week Sonde-Namugongo'!J86+'Avg Week Namugongo-Sonde'!J86</f>
        <v>1.5</v>
      </c>
      <c r="K86" s="48">
        <f>'Avg Week Sonde-Namugongo'!K86+'Avg Week Namugongo-Sonde'!K86</f>
        <v>0.5</v>
      </c>
      <c r="L86" s="48">
        <f>'Avg Week Sonde-Namugongo'!L86+'Avg Week Namugongo-Sonde'!L86</f>
        <v>0</v>
      </c>
      <c r="M86" s="48">
        <f>'Avg Week Sonde-Namugongo'!M86+'Avg Week Namugongo-Sonde'!M86</f>
        <v>7</v>
      </c>
      <c r="N86" s="48">
        <f>'Avg Week Sonde-Namugongo'!N86+'Avg Week Namugongo-Sonde'!N86</f>
        <v>0</v>
      </c>
      <c r="O86" s="15">
        <f t="shared" si="35"/>
        <v>10.5</v>
      </c>
      <c r="P86" s="15">
        <f t="shared" si="36"/>
        <v>17.5</v>
      </c>
      <c r="R86" s="8"/>
      <c r="T86"/>
    </row>
    <row r="87" spans="2:20" ht="23.1" customHeight="1" x14ac:dyDescent="0.25">
      <c r="B87" s="22" t="s">
        <v>127</v>
      </c>
      <c r="C87" s="48">
        <f>'Avg Week Sonde-Namugongo'!C87+'Avg Week Namugongo-Sonde'!C87</f>
        <v>7.5</v>
      </c>
      <c r="D87" s="48">
        <f>'Avg Week Sonde-Namugongo'!D87+'Avg Week Namugongo-Sonde'!D87</f>
        <v>3</v>
      </c>
      <c r="E87" s="48">
        <f>'Avg Week Sonde-Namugongo'!E87+'Avg Week Namugongo-Sonde'!E87</f>
        <v>1</v>
      </c>
      <c r="F87" s="48">
        <f>'Avg Week Sonde-Namugongo'!F87+'Avg Week Namugongo-Sonde'!F87</f>
        <v>0.5</v>
      </c>
      <c r="G87" s="48">
        <f>'Avg Week Sonde-Namugongo'!G87+'Avg Week Namugongo-Sonde'!G87</f>
        <v>0</v>
      </c>
      <c r="H87" s="48">
        <f>'Avg Week Sonde-Namugongo'!H87+'Avg Week Namugongo-Sonde'!H87</f>
        <v>0</v>
      </c>
      <c r="I87" s="48">
        <f>'Avg Week Sonde-Namugongo'!I87+'Avg Week Namugongo-Sonde'!I87</f>
        <v>2</v>
      </c>
      <c r="J87" s="48">
        <f>'Avg Week Sonde-Namugongo'!J87+'Avg Week Namugongo-Sonde'!J87</f>
        <v>0</v>
      </c>
      <c r="K87" s="48">
        <f>'Avg Week Sonde-Namugongo'!K87+'Avg Week Namugongo-Sonde'!K87</f>
        <v>0</v>
      </c>
      <c r="L87" s="48">
        <f>'Avg Week Sonde-Namugongo'!L87+'Avg Week Namugongo-Sonde'!L87</f>
        <v>0</v>
      </c>
      <c r="M87" s="48">
        <f>'Avg Week Sonde-Namugongo'!M87+'Avg Week Namugongo-Sonde'!M87</f>
        <v>6</v>
      </c>
      <c r="N87" s="48">
        <f>'Avg Week Sonde-Namugongo'!N87+'Avg Week Namugongo-Sonde'!N87</f>
        <v>0</v>
      </c>
      <c r="O87" s="15">
        <f t="shared" si="35"/>
        <v>14</v>
      </c>
      <c r="P87" s="15">
        <f t="shared" si="36"/>
        <v>20</v>
      </c>
      <c r="R87" s="8"/>
      <c r="T87"/>
    </row>
    <row r="88" spans="2:20" ht="23.1" customHeight="1" x14ac:dyDescent="0.25">
      <c r="B88" s="24" t="s">
        <v>128</v>
      </c>
      <c r="C88" s="48">
        <f>'Avg Week Sonde-Namugongo'!C88+'Avg Week Namugongo-Sonde'!C88</f>
        <v>5</v>
      </c>
      <c r="D88" s="48">
        <f>'Avg Week Sonde-Namugongo'!D88+'Avg Week Namugongo-Sonde'!D88</f>
        <v>2.5</v>
      </c>
      <c r="E88" s="48">
        <f>'Avg Week Sonde-Namugongo'!E88+'Avg Week Namugongo-Sonde'!E88</f>
        <v>1</v>
      </c>
      <c r="F88" s="48">
        <f>'Avg Week Sonde-Namugongo'!F88+'Avg Week Namugongo-Sonde'!F88</f>
        <v>0</v>
      </c>
      <c r="G88" s="48">
        <f>'Avg Week Sonde-Namugongo'!G88+'Avg Week Namugongo-Sonde'!G88</f>
        <v>0</v>
      </c>
      <c r="H88" s="48">
        <f>'Avg Week Sonde-Namugongo'!H88+'Avg Week Namugongo-Sonde'!H88</f>
        <v>0</v>
      </c>
      <c r="I88" s="48">
        <f>'Avg Week Sonde-Namugongo'!I88+'Avg Week Namugongo-Sonde'!I88</f>
        <v>2</v>
      </c>
      <c r="J88" s="48">
        <f>'Avg Week Sonde-Namugongo'!J88+'Avg Week Namugongo-Sonde'!J88</f>
        <v>0.5</v>
      </c>
      <c r="K88" s="48">
        <f>'Avg Week Sonde-Namugongo'!K88+'Avg Week Namugongo-Sonde'!K88</f>
        <v>0</v>
      </c>
      <c r="L88" s="48">
        <f>'Avg Week Sonde-Namugongo'!L88+'Avg Week Namugongo-Sonde'!L88</f>
        <v>0</v>
      </c>
      <c r="M88" s="48">
        <f>'Avg Week Sonde-Namugongo'!M88+'Avg Week Namugongo-Sonde'!M88</f>
        <v>3.5</v>
      </c>
      <c r="N88" s="48">
        <f>'Avg Week Sonde-Namugongo'!N88+'Avg Week Namugongo-Sonde'!N88</f>
        <v>0</v>
      </c>
      <c r="O88" s="15">
        <f t="shared" si="35"/>
        <v>11</v>
      </c>
      <c r="P88" s="15">
        <f t="shared" si="36"/>
        <v>14.5</v>
      </c>
      <c r="R88" s="8"/>
      <c r="T88"/>
    </row>
    <row r="89" spans="2:20" ht="23.1" customHeight="1" x14ac:dyDescent="0.25">
      <c r="B89" s="22" t="s">
        <v>129</v>
      </c>
      <c r="C89" s="48">
        <f>'Avg Week Sonde-Namugongo'!C89+'Avg Week Namugongo-Sonde'!C89</f>
        <v>3.5</v>
      </c>
      <c r="D89" s="48">
        <f>'Avg Week Sonde-Namugongo'!D89+'Avg Week Namugongo-Sonde'!D89</f>
        <v>3.5</v>
      </c>
      <c r="E89" s="48">
        <f>'Avg Week Sonde-Namugongo'!E89+'Avg Week Namugongo-Sonde'!E89</f>
        <v>1.5</v>
      </c>
      <c r="F89" s="48">
        <f>'Avg Week Sonde-Namugongo'!F89+'Avg Week Namugongo-Sonde'!F89</f>
        <v>0.5</v>
      </c>
      <c r="G89" s="48">
        <f>'Avg Week Sonde-Namugongo'!G89+'Avg Week Namugongo-Sonde'!G89</f>
        <v>0</v>
      </c>
      <c r="H89" s="48">
        <f>'Avg Week Sonde-Namugongo'!H89+'Avg Week Namugongo-Sonde'!H89</f>
        <v>0</v>
      </c>
      <c r="I89" s="48">
        <f>'Avg Week Sonde-Namugongo'!I89+'Avg Week Namugongo-Sonde'!I89</f>
        <v>1.5</v>
      </c>
      <c r="J89" s="48">
        <f>'Avg Week Sonde-Namugongo'!J89+'Avg Week Namugongo-Sonde'!J89</f>
        <v>0.5</v>
      </c>
      <c r="K89" s="48">
        <f>'Avg Week Sonde-Namugongo'!K89+'Avg Week Namugongo-Sonde'!K89</f>
        <v>0.5</v>
      </c>
      <c r="L89" s="48">
        <f>'Avg Week Sonde-Namugongo'!L89+'Avg Week Namugongo-Sonde'!L89</f>
        <v>0</v>
      </c>
      <c r="M89" s="48">
        <f>'Avg Week Sonde-Namugongo'!M89+'Avg Week Namugongo-Sonde'!M89</f>
        <v>3</v>
      </c>
      <c r="N89" s="48">
        <f>'Avg Week Sonde-Namugongo'!N89+'Avg Week Namugongo-Sonde'!N89</f>
        <v>0</v>
      </c>
      <c r="O89" s="15">
        <f t="shared" si="35"/>
        <v>11.5</v>
      </c>
      <c r="P89" s="15">
        <f t="shared" si="36"/>
        <v>14.5</v>
      </c>
      <c r="R89" s="8"/>
      <c r="T89"/>
    </row>
    <row r="90" spans="2:20" ht="23.1" customHeight="1" x14ac:dyDescent="0.25">
      <c r="B90" s="23" t="s">
        <v>130</v>
      </c>
      <c r="C90" s="48">
        <f>'Avg Week Sonde-Namugongo'!C90+'Avg Week Namugongo-Sonde'!C90</f>
        <v>2</v>
      </c>
      <c r="D90" s="48">
        <f>'Avg Week Sonde-Namugongo'!D90+'Avg Week Namugongo-Sonde'!D90</f>
        <v>3.5</v>
      </c>
      <c r="E90" s="48">
        <f>'Avg Week Sonde-Namugongo'!E90+'Avg Week Namugongo-Sonde'!E90</f>
        <v>2.5</v>
      </c>
      <c r="F90" s="48">
        <f>'Avg Week Sonde-Namugongo'!F90+'Avg Week Namugongo-Sonde'!F90</f>
        <v>0.5</v>
      </c>
      <c r="G90" s="48">
        <f>'Avg Week Sonde-Namugongo'!G90+'Avg Week Namugongo-Sonde'!G90</f>
        <v>0</v>
      </c>
      <c r="H90" s="48">
        <f>'Avg Week Sonde-Namugongo'!H90+'Avg Week Namugongo-Sonde'!H90</f>
        <v>0</v>
      </c>
      <c r="I90" s="48">
        <f>'Avg Week Sonde-Namugongo'!I90+'Avg Week Namugongo-Sonde'!I90</f>
        <v>1.5</v>
      </c>
      <c r="J90" s="48">
        <f>'Avg Week Sonde-Namugongo'!J90+'Avg Week Namugongo-Sonde'!J90</f>
        <v>1</v>
      </c>
      <c r="K90" s="48">
        <f>'Avg Week Sonde-Namugongo'!K90+'Avg Week Namugongo-Sonde'!K90</f>
        <v>0</v>
      </c>
      <c r="L90" s="48">
        <f>'Avg Week Sonde-Namugongo'!L90+'Avg Week Namugongo-Sonde'!L90</f>
        <v>0</v>
      </c>
      <c r="M90" s="48">
        <f>'Avg Week Sonde-Namugongo'!M90+'Avg Week Namugongo-Sonde'!M90</f>
        <v>2.5</v>
      </c>
      <c r="N90" s="48">
        <f>'Avg Week Sonde-Namugongo'!N90+'Avg Week Namugongo-Sonde'!N90</f>
        <v>0</v>
      </c>
      <c r="O90" s="15">
        <f t="shared" si="35"/>
        <v>11</v>
      </c>
      <c r="P90" s="15">
        <f t="shared" si="36"/>
        <v>13.5</v>
      </c>
      <c r="R90" s="8"/>
      <c r="T90"/>
    </row>
    <row r="91" spans="2:20" ht="23.1" customHeight="1" x14ac:dyDescent="0.25">
      <c r="B91" s="22" t="s">
        <v>131</v>
      </c>
      <c r="C91" s="48">
        <f>'Avg Week Sonde-Namugongo'!C91+'Avg Week Namugongo-Sonde'!C91</f>
        <v>4</v>
      </c>
      <c r="D91" s="48">
        <f>'Avg Week Sonde-Namugongo'!D91+'Avg Week Namugongo-Sonde'!D91</f>
        <v>4</v>
      </c>
      <c r="E91" s="48">
        <f>'Avg Week Sonde-Namugongo'!E91+'Avg Week Namugongo-Sonde'!E91</f>
        <v>0.5</v>
      </c>
      <c r="F91" s="48">
        <f>'Avg Week Sonde-Namugongo'!F91+'Avg Week Namugongo-Sonde'!F91</f>
        <v>0</v>
      </c>
      <c r="G91" s="48">
        <f>'Avg Week Sonde-Namugongo'!G91+'Avg Week Namugongo-Sonde'!G91</f>
        <v>0</v>
      </c>
      <c r="H91" s="48">
        <f>'Avg Week Sonde-Namugongo'!H91+'Avg Week Namugongo-Sonde'!H91</f>
        <v>0</v>
      </c>
      <c r="I91" s="48">
        <f>'Avg Week Sonde-Namugongo'!I91+'Avg Week Namugongo-Sonde'!I91</f>
        <v>1</v>
      </c>
      <c r="J91" s="48">
        <f>'Avg Week Sonde-Namugongo'!J91+'Avg Week Namugongo-Sonde'!J91</f>
        <v>0</v>
      </c>
      <c r="K91" s="48">
        <f>'Avg Week Sonde-Namugongo'!K91+'Avg Week Namugongo-Sonde'!K91</f>
        <v>0.5</v>
      </c>
      <c r="L91" s="48">
        <f>'Avg Week Sonde-Namugongo'!L91+'Avg Week Namugongo-Sonde'!L91</f>
        <v>0</v>
      </c>
      <c r="M91" s="48">
        <f>'Avg Week Sonde-Namugongo'!M91+'Avg Week Namugongo-Sonde'!M91</f>
        <v>6</v>
      </c>
      <c r="N91" s="48">
        <f>'Avg Week Sonde-Namugongo'!N91+'Avg Week Namugongo-Sonde'!N91</f>
        <v>0</v>
      </c>
      <c r="O91" s="15">
        <f t="shared" si="35"/>
        <v>10</v>
      </c>
      <c r="P91" s="15">
        <f t="shared" si="36"/>
        <v>16</v>
      </c>
      <c r="R91" s="8"/>
      <c r="T91"/>
    </row>
    <row r="92" spans="2:20" ht="23.1" customHeight="1" x14ac:dyDescent="0.25">
      <c r="B92" s="24" t="s">
        <v>132</v>
      </c>
      <c r="C92" s="48">
        <f>'Avg Week Sonde-Namugongo'!C92+'Avg Week Namugongo-Sonde'!C92</f>
        <v>3.5</v>
      </c>
      <c r="D92" s="48">
        <f>'Avg Week Sonde-Namugongo'!D92+'Avg Week Namugongo-Sonde'!D92</f>
        <v>0.5</v>
      </c>
      <c r="E92" s="48">
        <f>'Avg Week Sonde-Namugongo'!E92+'Avg Week Namugongo-Sonde'!E92</f>
        <v>0.5</v>
      </c>
      <c r="F92" s="48">
        <f>'Avg Week Sonde-Namugongo'!F92+'Avg Week Namugongo-Sonde'!F92</f>
        <v>0</v>
      </c>
      <c r="G92" s="48">
        <f>'Avg Week Sonde-Namugongo'!G92+'Avg Week Namugongo-Sonde'!G92</f>
        <v>0</v>
      </c>
      <c r="H92" s="48">
        <f>'Avg Week Sonde-Namugongo'!H92+'Avg Week Namugongo-Sonde'!H92</f>
        <v>0</v>
      </c>
      <c r="I92" s="48">
        <f>'Avg Week Sonde-Namugongo'!I92+'Avg Week Namugongo-Sonde'!I92</f>
        <v>2</v>
      </c>
      <c r="J92" s="48">
        <f>'Avg Week Sonde-Namugongo'!J92+'Avg Week Namugongo-Sonde'!J92</f>
        <v>0</v>
      </c>
      <c r="K92" s="48">
        <f>'Avg Week Sonde-Namugongo'!K92+'Avg Week Namugongo-Sonde'!K92</f>
        <v>0</v>
      </c>
      <c r="L92" s="48">
        <f>'Avg Week Sonde-Namugongo'!L92+'Avg Week Namugongo-Sonde'!L92</f>
        <v>0.5</v>
      </c>
      <c r="M92" s="48">
        <f>'Avg Week Sonde-Namugongo'!M92+'Avg Week Namugongo-Sonde'!M92</f>
        <v>3.5</v>
      </c>
      <c r="N92" s="48">
        <f>'Avg Week Sonde-Namugongo'!N92+'Avg Week Namugongo-Sonde'!N92</f>
        <v>0</v>
      </c>
      <c r="O92" s="15">
        <f t="shared" si="35"/>
        <v>7</v>
      </c>
      <c r="P92" s="15">
        <f t="shared" si="36"/>
        <v>10.5</v>
      </c>
      <c r="R92" s="8"/>
      <c r="T92"/>
    </row>
    <row r="93" spans="2:20" ht="23.1" customHeight="1" x14ac:dyDescent="0.25">
      <c r="B93" s="22" t="s">
        <v>133</v>
      </c>
      <c r="C93" s="48">
        <f>'Avg Week Sonde-Namugongo'!C93+'Avg Week Namugongo-Sonde'!C93</f>
        <v>4</v>
      </c>
      <c r="D93" s="48">
        <f>'Avg Week Sonde-Namugongo'!D93+'Avg Week Namugongo-Sonde'!D93</f>
        <v>2</v>
      </c>
      <c r="E93" s="48">
        <f>'Avg Week Sonde-Namugongo'!E93+'Avg Week Namugongo-Sonde'!E93</f>
        <v>0</v>
      </c>
      <c r="F93" s="48">
        <f>'Avg Week Sonde-Namugongo'!F93+'Avg Week Namugongo-Sonde'!F93</f>
        <v>0.5</v>
      </c>
      <c r="G93" s="48">
        <f>'Avg Week Sonde-Namugongo'!G93+'Avg Week Namugongo-Sonde'!G93</f>
        <v>0</v>
      </c>
      <c r="H93" s="48">
        <f>'Avg Week Sonde-Namugongo'!H93+'Avg Week Namugongo-Sonde'!H93</f>
        <v>0</v>
      </c>
      <c r="I93" s="48">
        <f>'Avg Week Sonde-Namugongo'!I93+'Avg Week Namugongo-Sonde'!I93</f>
        <v>0.5</v>
      </c>
      <c r="J93" s="48">
        <f>'Avg Week Sonde-Namugongo'!J93+'Avg Week Namugongo-Sonde'!J93</f>
        <v>0</v>
      </c>
      <c r="K93" s="48">
        <f>'Avg Week Sonde-Namugongo'!K93+'Avg Week Namugongo-Sonde'!K93</f>
        <v>0</v>
      </c>
      <c r="L93" s="48">
        <f>'Avg Week Sonde-Namugongo'!L93+'Avg Week Namugongo-Sonde'!L93</f>
        <v>0</v>
      </c>
      <c r="M93" s="48">
        <f>'Avg Week Sonde-Namugongo'!M93+'Avg Week Namugongo-Sonde'!M93</f>
        <v>3.5</v>
      </c>
      <c r="N93" s="48">
        <f>'Avg Week Sonde-Namugongo'!N93+'Avg Week Namugongo-Sonde'!N93</f>
        <v>0</v>
      </c>
      <c r="O93" s="15">
        <f t="shared" si="35"/>
        <v>7</v>
      </c>
      <c r="P93" s="15">
        <f t="shared" si="36"/>
        <v>10.5</v>
      </c>
      <c r="R93" s="8"/>
      <c r="T93"/>
    </row>
    <row r="94" spans="2:20" ht="23.1" customHeight="1" x14ac:dyDescent="0.25">
      <c r="B94" s="23" t="s">
        <v>134</v>
      </c>
      <c r="C94" s="48">
        <f>'Avg Week Sonde-Namugongo'!C94+'Avg Week Namugongo-Sonde'!C94</f>
        <v>3.5</v>
      </c>
      <c r="D94" s="48">
        <f>'Avg Week Sonde-Namugongo'!D94+'Avg Week Namugongo-Sonde'!D94</f>
        <v>2.5</v>
      </c>
      <c r="E94" s="48">
        <f>'Avg Week Sonde-Namugongo'!E94+'Avg Week Namugongo-Sonde'!E94</f>
        <v>1</v>
      </c>
      <c r="F94" s="48">
        <f>'Avg Week Sonde-Namugongo'!F94+'Avg Week Namugongo-Sonde'!F94</f>
        <v>0.5</v>
      </c>
      <c r="G94" s="48">
        <f>'Avg Week Sonde-Namugongo'!G94+'Avg Week Namugongo-Sonde'!G94</f>
        <v>0</v>
      </c>
      <c r="H94" s="48">
        <f>'Avg Week Sonde-Namugongo'!H94+'Avg Week Namugongo-Sonde'!H94</f>
        <v>0</v>
      </c>
      <c r="I94" s="48">
        <f>'Avg Week Sonde-Namugongo'!I94+'Avg Week Namugongo-Sonde'!I94</f>
        <v>1.5</v>
      </c>
      <c r="J94" s="48">
        <f>'Avg Week Sonde-Namugongo'!J94+'Avg Week Namugongo-Sonde'!J94</f>
        <v>0.5</v>
      </c>
      <c r="K94" s="48">
        <f>'Avg Week Sonde-Namugongo'!K94+'Avg Week Namugongo-Sonde'!K94</f>
        <v>0</v>
      </c>
      <c r="L94" s="48">
        <f>'Avg Week Sonde-Namugongo'!L94+'Avg Week Namugongo-Sonde'!L94</f>
        <v>0</v>
      </c>
      <c r="M94" s="48">
        <f>'Avg Week Sonde-Namugongo'!M94+'Avg Week Namugongo-Sonde'!M94</f>
        <v>3</v>
      </c>
      <c r="N94" s="48">
        <f>'Avg Week Sonde-Namugongo'!N94+'Avg Week Namugongo-Sonde'!N94</f>
        <v>0</v>
      </c>
      <c r="O94" s="15">
        <f t="shared" si="35"/>
        <v>9.5</v>
      </c>
      <c r="P94" s="15">
        <f t="shared" si="36"/>
        <v>12.5</v>
      </c>
      <c r="R94" s="8"/>
      <c r="T94"/>
    </row>
    <row r="95" spans="2:20" ht="23.1" customHeight="1" x14ac:dyDescent="0.25">
      <c r="B95" s="22" t="s">
        <v>135</v>
      </c>
      <c r="C95" s="48">
        <f>'Avg Week Sonde-Namugongo'!C95+'Avg Week Namugongo-Sonde'!C95</f>
        <v>3</v>
      </c>
      <c r="D95" s="48">
        <f>'Avg Week Sonde-Namugongo'!D95+'Avg Week Namugongo-Sonde'!D95</f>
        <v>1.5</v>
      </c>
      <c r="E95" s="48">
        <f>'Avg Week Sonde-Namugongo'!E95+'Avg Week Namugongo-Sonde'!E95</f>
        <v>0.5</v>
      </c>
      <c r="F95" s="48">
        <f>'Avg Week Sonde-Namugongo'!F95+'Avg Week Namugongo-Sonde'!F95</f>
        <v>0</v>
      </c>
      <c r="G95" s="48">
        <f>'Avg Week Sonde-Namugongo'!G95+'Avg Week Namugongo-Sonde'!G95</f>
        <v>0</v>
      </c>
      <c r="H95" s="48">
        <f>'Avg Week Sonde-Namugongo'!H95+'Avg Week Namugongo-Sonde'!H95</f>
        <v>0</v>
      </c>
      <c r="I95" s="48">
        <f>'Avg Week Sonde-Namugongo'!I95+'Avg Week Namugongo-Sonde'!I95</f>
        <v>1</v>
      </c>
      <c r="J95" s="48">
        <f>'Avg Week Sonde-Namugongo'!J95+'Avg Week Namugongo-Sonde'!J95</f>
        <v>0</v>
      </c>
      <c r="K95" s="48">
        <f>'Avg Week Sonde-Namugongo'!K95+'Avg Week Namugongo-Sonde'!K95</f>
        <v>0</v>
      </c>
      <c r="L95" s="48">
        <f>'Avg Week Sonde-Namugongo'!L95+'Avg Week Namugongo-Sonde'!L95</f>
        <v>0</v>
      </c>
      <c r="M95" s="48">
        <f>'Avg Week Sonde-Namugongo'!M95+'Avg Week Namugongo-Sonde'!M95</f>
        <v>4.5</v>
      </c>
      <c r="N95" s="48">
        <f>'Avg Week Sonde-Namugongo'!N95+'Avg Week Namugongo-Sonde'!N95</f>
        <v>0</v>
      </c>
      <c r="O95" s="15">
        <f t="shared" si="35"/>
        <v>6</v>
      </c>
      <c r="P95" s="15">
        <f t="shared" si="36"/>
        <v>10.5</v>
      </c>
      <c r="R95" s="8"/>
      <c r="T95"/>
    </row>
    <row r="96" spans="2:20" ht="23.1" customHeight="1" x14ac:dyDescent="0.25">
      <c r="B96" s="24" t="s">
        <v>136</v>
      </c>
      <c r="C96" s="48">
        <f>'Avg Week Sonde-Namugongo'!C96+'Avg Week Namugongo-Sonde'!C96</f>
        <v>5</v>
      </c>
      <c r="D96" s="48">
        <f>'Avg Week Sonde-Namugongo'!D96+'Avg Week Namugongo-Sonde'!D96</f>
        <v>2</v>
      </c>
      <c r="E96" s="48">
        <f>'Avg Week Sonde-Namugongo'!E96+'Avg Week Namugongo-Sonde'!E96</f>
        <v>2</v>
      </c>
      <c r="F96" s="48">
        <f>'Avg Week Sonde-Namugongo'!F96+'Avg Week Namugongo-Sonde'!F96</f>
        <v>1</v>
      </c>
      <c r="G96" s="48">
        <f>'Avg Week Sonde-Namugongo'!G96+'Avg Week Namugongo-Sonde'!G96</f>
        <v>0</v>
      </c>
      <c r="H96" s="48">
        <f>'Avg Week Sonde-Namugongo'!H96+'Avg Week Namugongo-Sonde'!H96</f>
        <v>0</v>
      </c>
      <c r="I96" s="48">
        <f>'Avg Week Sonde-Namugongo'!I96+'Avg Week Namugongo-Sonde'!I96</f>
        <v>1</v>
      </c>
      <c r="J96" s="48">
        <f>'Avg Week Sonde-Namugongo'!J96+'Avg Week Namugongo-Sonde'!J96</f>
        <v>0.5</v>
      </c>
      <c r="K96" s="48">
        <f>'Avg Week Sonde-Namugongo'!K96+'Avg Week Namugongo-Sonde'!K96</f>
        <v>0</v>
      </c>
      <c r="L96" s="48">
        <f>'Avg Week Sonde-Namugongo'!L96+'Avg Week Namugongo-Sonde'!L96</f>
        <v>0.5</v>
      </c>
      <c r="M96" s="48">
        <f>'Avg Week Sonde-Namugongo'!M96+'Avg Week Namugongo-Sonde'!M96</f>
        <v>5.5</v>
      </c>
      <c r="N96" s="48">
        <f>'Avg Week Sonde-Namugongo'!N96+'Avg Week Namugongo-Sonde'!N96</f>
        <v>0</v>
      </c>
      <c r="O96" s="15">
        <f t="shared" si="35"/>
        <v>12</v>
      </c>
      <c r="P96" s="15">
        <f t="shared" si="36"/>
        <v>17.5</v>
      </c>
      <c r="R96" s="8"/>
      <c r="T96"/>
    </row>
    <row r="97" spans="2:20" ht="23.1" customHeight="1" x14ac:dyDescent="0.25">
      <c r="B97" s="22" t="s">
        <v>137</v>
      </c>
      <c r="C97" s="48">
        <f>'Avg Week Sonde-Namugongo'!C97+'Avg Week Namugongo-Sonde'!C97</f>
        <v>5</v>
      </c>
      <c r="D97" s="48">
        <f>'Avg Week Sonde-Namugongo'!D97+'Avg Week Namugongo-Sonde'!D97</f>
        <v>1.5</v>
      </c>
      <c r="E97" s="48">
        <f>'Avg Week Sonde-Namugongo'!E97+'Avg Week Namugongo-Sonde'!E97</f>
        <v>1</v>
      </c>
      <c r="F97" s="48">
        <f>'Avg Week Sonde-Namugongo'!F97+'Avg Week Namugongo-Sonde'!F97</f>
        <v>4</v>
      </c>
      <c r="G97" s="48">
        <f>'Avg Week Sonde-Namugongo'!G97+'Avg Week Namugongo-Sonde'!G97</f>
        <v>1</v>
      </c>
      <c r="H97" s="48">
        <f>'Avg Week Sonde-Namugongo'!H97+'Avg Week Namugongo-Sonde'!H97</f>
        <v>0</v>
      </c>
      <c r="I97" s="48">
        <f>'Avg Week Sonde-Namugongo'!I97+'Avg Week Namugongo-Sonde'!I97</f>
        <v>0.5</v>
      </c>
      <c r="J97" s="48">
        <f>'Avg Week Sonde-Namugongo'!J97+'Avg Week Namugongo-Sonde'!J97</f>
        <v>0</v>
      </c>
      <c r="K97" s="48">
        <f>'Avg Week Sonde-Namugongo'!K97+'Avg Week Namugongo-Sonde'!K97</f>
        <v>0.5</v>
      </c>
      <c r="L97" s="48">
        <f>'Avg Week Sonde-Namugongo'!L97+'Avg Week Namugongo-Sonde'!L97</f>
        <v>0</v>
      </c>
      <c r="M97" s="48">
        <f>'Avg Week Sonde-Namugongo'!M97+'Avg Week Namugongo-Sonde'!M97</f>
        <v>5.5</v>
      </c>
      <c r="N97" s="48">
        <f>'Avg Week Sonde-Namugongo'!N97+'Avg Week Namugongo-Sonde'!N97</f>
        <v>0</v>
      </c>
      <c r="O97" s="15">
        <f t="shared" si="35"/>
        <v>13.5</v>
      </c>
      <c r="P97" s="15">
        <f t="shared" si="36"/>
        <v>19</v>
      </c>
      <c r="R97" s="8"/>
      <c r="T97"/>
    </row>
    <row r="98" spans="2:20" ht="23.1" customHeight="1" x14ac:dyDescent="0.25">
      <c r="B98" s="23" t="s">
        <v>138</v>
      </c>
      <c r="C98" s="48">
        <f>'Avg Week Sonde-Namugongo'!C98+'Avg Week Namugongo-Sonde'!C98</f>
        <v>8.5</v>
      </c>
      <c r="D98" s="48">
        <f>'Avg Week Sonde-Namugongo'!D98+'Avg Week Namugongo-Sonde'!D98</f>
        <v>3</v>
      </c>
      <c r="E98" s="48">
        <f>'Avg Week Sonde-Namugongo'!E98+'Avg Week Namugongo-Sonde'!E98</f>
        <v>1.5</v>
      </c>
      <c r="F98" s="48">
        <f>'Avg Week Sonde-Namugongo'!F98+'Avg Week Namugongo-Sonde'!F98</f>
        <v>7</v>
      </c>
      <c r="G98" s="48">
        <f>'Avg Week Sonde-Namugongo'!G98+'Avg Week Namugongo-Sonde'!G98</f>
        <v>1</v>
      </c>
      <c r="H98" s="48">
        <f>'Avg Week Sonde-Namugongo'!H98+'Avg Week Namugongo-Sonde'!H98</f>
        <v>0</v>
      </c>
      <c r="I98" s="48">
        <f>'Avg Week Sonde-Namugongo'!I98+'Avg Week Namugongo-Sonde'!I98</f>
        <v>3</v>
      </c>
      <c r="J98" s="48">
        <f>'Avg Week Sonde-Namugongo'!J98+'Avg Week Namugongo-Sonde'!J98</f>
        <v>0.5</v>
      </c>
      <c r="K98" s="48">
        <f>'Avg Week Sonde-Namugongo'!K98+'Avg Week Namugongo-Sonde'!K98</f>
        <v>0</v>
      </c>
      <c r="L98" s="48">
        <f>'Avg Week Sonde-Namugongo'!L98+'Avg Week Namugongo-Sonde'!L98</f>
        <v>0</v>
      </c>
      <c r="M98" s="48">
        <f>'Avg Week Sonde-Namugongo'!M98+'Avg Week Namugongo-Sonde'!M98</f>
        <v>6</v>
      </c>
      <c r="N98" s="48">
        <f>'Avg Week Sonde-Namugongo'!N98+'Avg Week Namugongo-Sonde'!N98</f>
        <v>0</v>
      </c>
      <c r="O98" s="15">
        <f t="shared" si="35"/>
        <v>24.5</v>
      </c>
      <c r="P98" s="15">
        <f t="shared" si="36"/>
        <v>30.5</v>
      </c>
      <c r="R98" s="8"/>
      <c r="T98"/>
    </row>
    <row r="99" spans="2:20" ht="23.1" customHeight="1" x14ac:dyDescent="0.25">
      <c r="B99" s="22" t="s">
        <v>139</v>
      </c>
      <c r="C99" s="48">
        <f>'Avg Week Sonde-Namugongo'!C99+'Avg Week Namugongo-Sonde'!C99</f>
        <v>6</v>
      </c>
      <c r="D99" s="48">
        <f>'Avg Week Sonde-Namugongo'!D99+'Avg Week Namugongo-Sonde'!D99</f>
        <v>4</v>
      </c>
      <c r="E99" s="48">
        <f>'Avg Week Sonde-Namugongo'!E99+'Avg Week Namugongo-Sonde'!E99</f>
        <v>1.5</v>
      </c>
      <c r="F99" s="48">
        <f>'Avg Week Sonde-Namugongo'!F99+'Avg Week Namugongo-Sonde'!F99</f>
        <v>12.5</v>
      </c>
      <c r="G99" s="48">
        <f>'Avg Week Sonde-Namugongo'!G99+'Avg Week Namugongo-Sonde'!G99</f>
        <v>0.5</v>
      </c>
      <c r="H99" s="48">
        <f>'Avg Week Sonde-Namugongo'!H99+'Avg Week Namugongo-Sonde'!H99</f>
        <v>0</v>
      </c>
      <c r="I99" s="48">
        <f>'Avg Week Sonde-Namugongo'!I99+'Avg Week Namugongo-Sonde'!I99</f>
        <v>3</v>
      </c>
      <c r="J99" s="48">
        <f>'Avg Week Sonde-Namugongo'!J99+'Avg Week Namugongo-Sonde'!J99</f>
        <v>0.5</v>
      </c>
      <c r="K99" s="48">
        <f>'Avg Week Sonde-Namugongo'!K99+'Avg Week Namugongo-Sonde'!K99</f>
        <v>0</v>
      </c>
      <c r="L99" s="48">
        <f>'Avg Week Sonde-Namugongo'!L99+'Avg Week Namugongo-Sonde'!L99</f>
        <v>0</v>
      </c>
      <c r="M99" s="48">
        <f>'Avg Week Sonde-Namugongo'!M99+'Avg Week Namugongo-Sonde'!M99</f>
        <v>4</v>
      </c>
      <c r="N99" s="48">
        <f>'Avg Week Sonde-Namugongo'!N99+'Avg Week Namugongo-Sonde'!N99</f>
        <v>0</v>
      </c>
      <c r="O99" s="15">
        <f t="shared" si="35"/>
        <v>28</v>
      </c>
      <c r="P99" s="15">
        <f t="shared" si="36"/>
        <v>32</v>
      </c>
      <c r="R99" s="8"/>
      <c r="T99"/>
    </row>
    <row r="100" spans="2:20" ht="23.1" customHeight="1" x14ac:dyDescent="0.25">
      <c r="B100" s="24" t="s">
        <v>140</v>
      </c>
      <c r="C100" s="48">
        <f>'Avg Week Sonde-Namugongo'!C100+'Avg Week Namugongo-Sonde'!C100</f>
        <v>14.5</v>
      </c>
      <c r="D100" s="48">
        <f>'Avg Week Sonde-Namugongo'!D100+'Avg Week Namugongo-Sonde'!D100</f>
        <v>9.5</v>
      </c>
      <c r="E100" s="48">
        <f>'Avg Week Sonde-Namugongo'!E100+'Avg Week Namugongo-Sonde'!E100</f>
        <v>1</v>
      </c>
      <c r="F100" s="48">
        <f>'Avg Week Sonde-Namugongo'!F100+'Avg Week Namugongo-Sonde'!F100</f>
        <v>16.5</v>
      </c>
      <c r="G100" s="48">
        <f>'Avg Week Sonde-Namugongo'!G100+'Avg Week Namugongo-Sonde'!G100</f>
        <v>0.5</v>
      </c>
      <c r="H100" s="48">
        <f>'Avg Week Sonde-Namugongo'!H100+'Avg Week Namugongo-Sonde'!H100</f>
        <v>0</v>
      </c>
      <c r="I100" s="48">
        <f>'Avg Week Sonde-Namugongo'!I100+'Avg Week Namugongo-Sonde'!I100</f>
        <v>1</v>
      </c>
      <c r="J100" s="48">
        <f>'Avg Week Sonde-Namugongo'!J100+'Avg Week Namugongo-Sonde'!J100</f>
        <v>0</v>
      </c>
      <c r="K100" s="48">
        <f>'Avg Week Sonde-Namugongo'!K100+'Avg Week Namugongo-Sonde'!K100</f>
        <v>1</v>
      </c>
      <c r="L100" s="48">
        <f>'Avg Week Sonde-Namugongo'!L100+'Avg Week Namugongo-Sonde'!L100</f>
        <v>0</v>
      </c>
      <c r="M100" s="48">
        <f>'Avg Week Sonde-Namugongo'!M100+'Avg Week Namugongo-Sonde'!M100</f>
        <v>9</v>
      </c>
      <c r="N100" s="48">
        <f>'Avg Week Sonde-Namugongo'!N100+'Avg Week Namugongo-Sonde'!N100</f>
        <v>0</v>
      </c>
      <c r="O100" s="15">
        <f t="shared" si="35"/>
        <v>44</v>
      </c>
      <c r="P100" s="15">
        <f t="shared" si="36"/>
        <v>53</v>
      </c>
      <c r="R100" s="8"/>
      <c r="T100"/>
    </row>
    <row r="101" spans="2:20" ht="23.1" customHeight="1" x14ac:dyDescent="0.25">
      <c r="B101" s="22" t="s">
        <v>141</v>
      </c>
      <c r="C101" s="48">
        <f>'Avg Week Sonde-Namugongo'!C101+'Avg Week Namugongo-Sonde'!C101</f>
        <v>25</v>
      </c>
      <c r="D101" s="48">
        <f>'Avg Week Sonde-Namugongo'!D101+'Avg Week Namugongo-Sonde'!D101</f>
        <v>6.5</v>
      </c>
      <c r="E101" s="48">
        <f>'Avg Week Sonde-Namugongo'!E101+'Avg Week Namugongo-Sonde'!E101</f>
        <v>1.5</v>
      </c>
      <c r="F101" s="48">
        <f>'Avg Week Sonde-Namugongo'!F101+'Avg Week Namugongo-Sonde'!F101</f>
        <v>12</v>
      </c>
      <c r="G101" s="48">
        <f>'Avg Week Sonde-Namugongo'!G101+'Avg Week Namugongo-Sonde'!G101</f>
        <v>0.5</v>
      </c>
      <c r="H101" s="48">
        <f>'Avg Week Sonde-Namugongo'!H101+'Avg Week Namugongo-Sonde'!H101</f>
        <v>0</v>
      </c>
      <c r="I101" s="48">
        <f>'Avg Week Sonde-Namugongo'!I101+'Avg Week Namugongo-Sonde'!I101</f>
        <v>4</v>
      </c>
      <c r="J101" s="48">
        <f>'Avg Week Sonde-Namugongo'!J101+'Avg Week Namugongo-Sonde'!J101</f>
        <v>0.5</v>
      </c>
      <c r="K101" s="48">
        <f>'Avg Week Sonde-Namugongo'!K101+'Avg Week Namugongo-Sonde'!K101</f>
        <v>0</v>
      </c>
      <c r="L101" s="48">
        <f>'Avg Week Sonde-Namugongo'!L101+'Avg Week Namugongo-Sonde'!L101</f>
        <v>0</v>
      </c>
      <c r="M101" s="48">
        <f>'Avg Week Sonde-Namugongo'!M101+'Avg Week Namugongo-Sonde'!M101</f>
        <v>10.5</v>
      </c>
      <c r="N101" s="48">
        <f>'Avg Week Sonde-Namugongo'!N101+'Avg Week Namugongo-Sonde'!N101</f>
        <v>0</v>
      </c>
      <c r="O101" s="15">
        <f t="shared" si="35"/>
        <v>50</v>
      </c>
      <c r="P101" s="15">
        <f t="shared" si="36"/>
        <v>60.5</v>
      </c>
      <c r="R101" s="8"/>
      <c r="T101"/>
    </row>
    <row r="102" spans="2:20" ht="23.1" customHeight="1" x14ac:dyDescent="0.25">
      <c r="B102" s="23" t="s">
        <v>142</v>
      </c>
      <c r="C102" s="48">
        <f>'Avg Week Sonde-Namugongo'!C102+'Avg Week Namugongo-Sonde'!C102</f>
        <v>37.5</v>
      </c>
      <c r="D102" s="48">
        <f>'Avg Week Sonde-Namugongo'!D102+'Avg Week Namugongo-Sonde'!D102</f>
        <v>19</v>
      </c>
      <c r="E102" s="48">
        <f>'Avg Week Sonde-Namugongo'!E102+'Avg Week Namugongo-Sonde'!E102</f>
        <v>3.5</v>
      </c>
      <c r="F102" s="48">
        <f>'Avg Week Sonde-Namugongo'!F102+'Avg Week Namugongo-Sonde'!F102</f>
        <v>20.5</v>
      </c>
      <c r="G102" s="48">
        <f>'Avg Week Sonde-Namugongo'!G102+'Avg Week Namugongo-Sonde'!G102</f>
        <v>0.5</v>
      </c>
      <c r="H102" s="48">
        <f>'Avg Week Sonde-Namugongo'!H102+'Avg Week Namugongo-Sonde'!H102</f>
        <v>0.5</v>
      </c>
      <c r="I102" s="48">
        <f>'Avg Week Sonde-Namugongo'!I102+'Avg Week Namugongo-Sonde'!I102</f>
        <v>1.5</v>
      </c>
      <c r="J102" s="48">
        <f>'Avg Week Sonde-Namugongo'!J102+'Avg Week Namugongo-Sonde'!J102</f>
        <v>0.5</v>
      </c>
      <c r="K102" s="48">
        <f>'Avg Week Sonde-Namugongo'!K102+'Avg Week Namugongo-Sonde'!K102</f>
        <v>0.5</v>
      </c>
      <c r="L102" s="48">
        <f>'Avg Week Sonde-Namugongo'!L102+'Avg Week Namugongo-Sonde'!L102</f>
        <v>0</v>
      </c>
      <c r="M102" s="48">
        <f>'Avg Week Sonde-Namugongo'!M102+'Avg Week Namugongo-Sonde'!M102</f>
        <v>11.5</v>
      </c>
      <c r="N102" s="48">
        <f>'Avg Week Sonde-Namugongo'!N102+'Avg Week Namugongo-Sonde'!N102</f>
        <v>0</v>
      </c>
      <c r="O102" s="15">
        <f t="shared" si="35"/>
        <v>84</v>
      </c>
      <c r="P102" s="15">
        <f t="shared" si="36"/>
        <v>95.5</v>
      </c>
      <c r="R102" s="8"/>
      <c r="T102"/>
    </row>
    <row r="103" spans="2:20" ht="23.1" customHeight="1" x14ac:dyDescent="0.25">
      <c r="B103" s="22" t="s">
        <v>143</v>
      </c>
      <c r="C103" s="48">
        <f>'Avg Week Sonde-Namugongo'!C103+'Avg Week Namugongo-Sonde'!C103</f>
        <v>46.5</v>
      </c>
      <c r="D103" s="48">
        <f>'Avg Week Sonde-Namugongo'!D103+'Avg Week Namugongo-Sonde'!D103</f>
        <v>24</v>
      </c>
      <c r="E103" s="48">
        <f>'Avg Week Sonde-Namugongo'!E103+'Avg Week Namugongo-Sonde'!E103</f>
        <v>7.5</v>
      </c>
      <c r="F103" s="48">
        <f>'Avg Week Sonde-Namugongo'!F103+'Avg Week Namugongo-Sonde'!F103</f>
        <v>24.5</v>
      </c>
      <c r="G103" s="48">
        <f>'Avg Week Sonde-Namugongo'!G103+'Avg Week Namugongo-Sonde'!G103</f>
        <v>0.5</v>
      </c>
      <c r="H103" s="48">
        <f>'Avg Week Sonde-Namugongo'!H103+'Avg Week Namugongo-Sonde'!H103</f>
        <v>2</v>
      </c>
      <c r="I103" s="48">
        <f>'Avg Week Sonde-Namugongo'!I103+'Avg Week Namugongo-Sonde'!I103</f>
        <v>4.5</v>
      </c>
      <c r="J103" s="48">
        <f>'Avg Week Sonde-Namugongo'!J103+'Avg Week Namugongo-Sonde'!J103</f>
        <v>1</v>
      </c>
      <c r="K103" s="48">
        <f>'Avg Week Sonde-Namugongo'!K103+'Avg Week Namugongo-Sonde'!K103</f>
        <v>0.5</v>
      </c>
      <c r="L103" s="48">
        <f>'Avg Week Sonde-Namugongo'!L103+'Avg Week Namugongo-Sonde'!L103</f>
        <v>0</v>
      </c>
      <c r="M103" s="48">
        <f>'Avg Week Sonde-Namugongo'!M103+'Avg Week Namugongo-Sonde'!M103</f>
        <v>24</v>
      </c>
      <c r="N103" s="48">
        <f>'Avg Week Sonde-Namugongo'!N103+'Avg Week Namugongo-Sonde'!N103</f>
        <v>0</v>
      </c>
      <c r="O103" s="15">
        <f t="shared" si="35"/>
        <v>111</v>
      </c>
      <c r="P103" s="15">
        <f t="shared" si="36"/>
        <v>135</v>
      </c>
      <c r="R103" s="8"/>
      <c r="T103"/>
    </row>
    <row r="104" spans="2:20" ht="23.1" customHeight="1" x14ac:dyDescent="0.25">
      <c r="B104" s="24" t="s">
        <v>144</v>
      </c>
      <c r="C104" s="48">
        <f>'Avg Week Sonde-Namugongo'!C104+'Avg Week Namugongo-Sonde'!C104</f>
        <v>23</v>
      </c>
      <c r="D104" s="48">
        <f>'Avg Week Sonde-Namugongo'!D104+'Avg Week Namugongo-Sonde'!D104</f>
        <v>19</v>
      </c>
      <c r="E104" s="48">
        <f>'Avg Week Sonde-Namugongo'!E104+'Avg Week Namugongo-Sonde'!E104</f>
        <v>3.5</v>
      </c>
      <c r="F104" s="48">
        <f>'Avg Week Sonde-Namugongo'!F104+'Avg Week Namugongo-Sonde'!F104</f>
        <v>13</v>
      </c>
      <c r="G104" s="48">
        <f>'Avg Week Sonde-Namugongo'!G104+'Avg Week Namugongo-Sonde'!G104</f>
        <v>1.5</v>
      </c>
      <c r="H104" s="48">
        <f>'Avg Week Sonde-Namugongo'!H104+'Avg Week Namugongo-Sonde'!H104</f>
        <v>0</v>
      </c>
      <c r="I104" s="48">
        <f>'Avg Week Sonde-Namugongo'!I104+'Avg Week Namugongo-Sonde'!I104</f>
        <v>3</v>
      </c>
      <c r="J104" s="48">
        <f>'Avg Week Sonde-Namugongo'!J104+'Avg Week Namugongo-Sonde'!J104</f>
        <v>0.5</v>
      </c>
      <c r="K104" s="48">
        <f>'Avg Week Sonde-Namugongo'!K104+'Avg Week Namugongo-Sonde'!K104</f>
        <v>1.5</v>
      </c>
      <c r="L104" s="48">
        <f>'Avg Week Sonde-Namugongo'!L104+'Avg Week Namugongo-Sonde'!L104</f>
        <v>0.5</v>
      </c>
      <c r="M104" s="48">
        <f>'Avg Week Sonde-Namugongo'!M104+'Avg Week Namugongo-Sonde'!M104</f>
        <v>24</v>
      </c>
      <c r="N104" s="48">
        <f>'Avg Week Sonde-Namugongo'!N104+'Avg Week Namugongo-Sonde'!N104</f>
        <v>0.5</v>
      </c>
      <c r="O104" s="15">
        <f t="shared" si="35"/>
        <v>66</v>
      </c>
      <c r="P104" s="15">
        <f t="shared" si="36"/>
        <v>90</v>
      </c>
      <c r="R104" s="8"/>
      <c r="T104"/>
    </row>
    <row r="105" spans="2:20" ht="23.1" customHeight="1" x14ac:dyDescent="0.25">
      <c r="B105" s="22" t="s">
        <v>145</v>
      </c>
      <c r="C105" s="48">
        <f>'Avg Week Sonde-Namugongo'!C105+'Avg Week Namugongo-Sonde'!C105</f>
        <v>24.5</v>
      </c>
      <c r="D105" s="48">
        <f>'Avg Week Sonde-Namugongo'!D105+'Avg Week Namugongo-Sonde'!D105</f>
        <v>15.5</v>
      </c>
      <c r="E105" s="48">
        <f>'Avg Week Sonde-Namugongo'!E105+'Avg Week Namugongo-Sonde'!E105</f>
        <v>11.5</v>
      </c>
      <c r="F105" s="48">
        <f>'Avg Week Sonde-Namugongo'!F105+'Avg Week Namugongo-Sonde'!F105</f>
        <v>10</v>
      </c>
      <c r="G105" s="48">
        <f>'Avg Week Sonde-Namugongo'!G105+'Avg Week Namugongo-Sonde'!G105</f>
        <v>0</v>
      </c>
      <c r="H105" s="48">
        <f>'Avg Week Sonde-Namugongo'!H105+'Avg Week Namugongo-Sonde'!H105</f>
        <v>0</v>
      </c>
      <c r="I105" s="48">
        <f>'Avg Week Sonde-Namugongo'!I105+'Avg Week Namugongo-Sonde'!I105</f>
        <v>2.5</v>
      </c>
      <c r="J105" s="48">
        <f>'Avg Week Sonde-Namugongo'!J105+'Avg Week Namugongo-Sonde'!J105</f>
        <v>2</v>
      </c>
      <c r="K105" s="48">
        <f>'Avg Week Sonde-Namugongo'!K105+'Avg Week Namugongo-Sonde'!K105</f>
        <v>0</v>
      </c>
      <c r="L105" s="48">
        <f>'Avg Week Sonde-Namugongo'!L105+'Avg Week Namugongo-Sonde'!L105</f>
        <v>0</v>
      </c>
      <c r="M105" s="48">
        <f>'Avg Week Sonde-Namugongo'!M105+'Avg Week Namugongo-Sonde'!M105</f>
        <v>23.5</v>
      </c>
      <c r="N105" s="48">
        <f>'Avg Week Sonde-Namugongo'!N105+'Avg Week Namugongo-Sonde'!N105</f>
        <v>0</v>
      </c>
      <c r="O105" s="15">
        <f t="shared" si="35"/>
        <v>66</v>
      </c>
      <c r="P105" s="15">
        <f t="shared" si="36"/>
        <v>89.5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4202.7142857142853</v>
      </c>
      <c r="D106" s="16">
        <f t="shared" ref="D106:P106" si="37">SUM(D10:D105)</f>
        <v>2725.6428571428569</v>
      </c>
      <c r="E106" s="16">
        <f t="shared" si="37"/>
        <v>911.57142857142856</v>
      </c>
      <c r="F106" s="16">
        <f t="shared" si="37"/>
        <v>1496.785714285714</v>
      </c>
      <c r="G106" s="16">
        <f t="shared" si="37"/>
        <v>73.428571428571416</v>
      </c>
      <c r="H106" s="16">
        <f t="shared" si="37"/>
        <v>29.928571428571427</v>
      </c>
      <c r="I106" s="16">
        <f t="shared" si="37"/>
        <v>750.07142857142878</v>
      </c>
      <c r="J106" s="16">
        <f t="shared" si="37"/>
        <v>281.35714285714278</v>
      </c>
      <c r="K106" s="16">
        <f t="shared" si="37"/>
        <v>87.071428571428555</v>
      </c>
      <c r="L106" s="16">
        <f t="shared" si="37"/>
        <v>63.285714285714278</v>
      </c>
      <c r="M106" s="16">
        <f t="shared" si="37"/>
        <v>4346.9285714285716</v>
      </c>
      <c r="N106" s="16">
        <f t="shared" si="37"/>
        <v>15.571428571428571</v>
      </c>
      <c r="O106" s="16">
        <f t="shared" si="37"/>
        <v>10637.428571428572</v>
      </c>
      <c r="P106" s="16">
        <f t="shared" si="37"/>
        <v>14984.357142857143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0.28047344611761788</v>
      </c>
      <c r="D107" s="42">
        <f t="shared" si="38"/>
        <v>0.18189921870903464</v>
      </c>
      <c r="E107" s="42">
        <f t="shared" si="38"/>
        <v>6.0834870650821569E-2</v>
      </c>
      <c r="F107" s="42">
        <f t="shared" si="38"/>
        <v>9.9889885165958758E-2</v>
      </c>
      <c r="G107" s="42">
        <f t="shared" si="38"/>
        <v>4.9003484586306661E-3</v>
      </c>
      <c r="H107" s="42">
        <f t="shared" si="38"/>
        <v>1.9973210157259234E-3</v>
      </c>
      <c r="I107" s="42">
        <f t="shared" si="38"/>
        <v>5.0056964167393629E-2</v>
      </c>
      <c r="J107" s="42">
        <f t="shared" si="38"/>
        <v>1.8776724298196684E-2</v>
      </c>
      <c r="K107" s="42">
        <f t="shared" si="38"/>
        <v>5.8108217617420061E-3</v>
      </c>
      <c r="L107" s="42">
        <f t="shared" si="38"/>
        <v>4.223452076212812E-3</v>
      </c>
      <c r="M107" s="42">
        <f t="shared" si="38"/>
        <v>0.29009776862537601</v>
      </c>
      <c r="N107" s="42">
        <f t="shared" si="38"/>
        <v>1.0391789532893827E-3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0.39508742714404654</v>
      </c>
      <c r="D108" s="43">
        <f t="shared" ref="D108:N108" si="39">D106/$O$106</f>
        <v>0.25623136633450616</v>
      </c>
      <c r="E108" s="43">
        <f t="shared" si="39"/>
        <v>8.5694716768284482E-2</v>
      </c>
      <c r="F108" s="43">
        <f t="shared" si="39"/>
        <v>0.14070935510730301</v>
      </c>
      <c r="G108" s="43">
        <f t="shared" si="39"/>
        <v>6.9028497757245288E-3</v>
      </c>
      <c r="H108" s="43">
        <f t="shared" si="39"/>
        <v>2.8135156187048425E-3</v>
      </c>
      <c r="I108" s="43">
        <f t="shared" si="39"/>
        <v>7.0512476162337856E-2</v>
      </c>
      <c r="J108" s="43">
        <f t="shared" si="39"/>
        <v>2.6449732749590386E-2</v>
      </c>
      <c r="K108" s="43">
        <f t="shared" si="39"/>
        <v>8.1853831484515575E-3</v>
      </c>
      <c r="L108" s="43">
        <f t="shared" si="39"/>
        <v>5.9493432891944871E-3</v>
      </c>
      <c r="M108" s="43"/>
      <c r="N108" s="43">
        <f t="shared" si="39"/>
        <v>1.46383390185598E-3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 Sonde-Namugongo</vt:lpstr>
      <vt:lpstr>23.09 Namugongo-Sonde</vt:lpstr>
      <vt:lpstr>24.09 Sonde-Namugongo</vt:lpstr>
      <vt:lpstr>24.09 Namugongo-Sonde</vt:lpstr>
      <vt:lpstr>25.09 Sonde-Namugongo</vt:lpstr>
      <vt:lpstr>25.09 Namugongo-Sonde</vt:lpstr>
      <vt:lpstr>26.09.19 Sonde-Namugongo-24h</vt:lpstr>
      <vt:lpstr>26.09.19 Namugongo-Sonde-24h</vt:lpstr>
      <vt:lpstr>27.09.19 Sonde-Namugongo</vt:lpstr>
      <vt:lpstr>27.09.19 Namugongo-Sonde</vt:lpstr>
      <vt:lpstr>28.09 Sonde-Namugongo-24h</vt:lpstr>
      <vt:lpstr>28.09 Namugongo-Sonde-24h</vt:lpstr>
      <vt:lpstr>29.09 Sonde-Namugongo</vt:lpstr>
      <vt:lpstr>29.09 Namugongo-Sonde</vt:lpstr>
      <vt:lpstr>Avg Week Sonde-Namugongo</vt:lpstr>
      <vt:lpstr>Avg Week Namugongo-Sonde</vt:lpstr>
      <vt:lpstr>Avg Week Sonde-Namugongo-2Dir</vt:lpstr>
      <vt:lpstr>'23.09 Namugongo-Sonde'!Print_Area</vt:lpstr>
      <vt:lpstr>'23.09 Sonde-Namugongo'!Print_Area</vt:lpstr>
      <vt:lpstr>'24.09 Namugongo-Sonde'!Print_Area</vt:lpstr>
      <vt:lpstr>'24.09 Sonde-Namugongo'!Print_Area</vt:lpstr>
      <vt:lpstr>'25.09 Namugongo-Sonde'!Print_Area</vt:lpstr>
      <vt:lpstr>'25.09 Sonde-Namugongo'!Print_Area</vt:lpstr>
      <vt:lpstr>'26.09.19 Namugongo-Sonde-24h'!Print_Area</vt:lpstr>
      <vt:lpstr>'26.09.19 Sonde-Namugongo-24h'!Print_Area</vt:lpstr>
      <vt:lpstr>'27.09.19 Namugongo-Sonde'!Print_Area</vt:lpstr>
      <vt:lpstr>'27.09.19 Sonde-Namugongo'!Print_Area</vt:lpstr>
      <vt:lpstr>'28.09 Namugongo-Sonde-24h'!Print_Area</vt:lpstr>
      <vt:lpstr>'28.09 Sonde-Namugongo-24h'!Print_Area</vt:lpstr>
      <vt:lpstr>'29.09 Namugongo-Sonde'!Print_Area</vt:lpstr>
      <vt:lpstr>'29.09 Sonde-Namugongo'!Print_Area</vt:lpstr>
      <vt:lpstr>'Avg Week Namugongo-Sonde'!Print_Area</vt:lpstr>
      <vt:lpstr>'Avg Week Sonde-Namugongo'!Print_Area</vt:lpstr>
      <vt:lpstr>'Avg Week Sonde-Namugongo-2Dir'!Print_Area</vt:lpstr>
      <vt:lpstr>'23.09 Namugongo-Sonde'!Print_Titles</vt:lpstr>
      <vt:lpstr>'23.09 Sonde-Namugongo'!Print_Titles</vt:lpstr>
      <vt:lpstr>'24.09 Namugongo-Sonde'!Print_Titles</vt:lpstr>
      <vt:lpstr>'24.09 Sonde-Namugongo'!Print_Titles</vt:lpstr>
      <vt:lpstr>'25.09 Namugongo-Sonde'!Print_Titles</vt:lpstr>
      <vt:lpstr>'25.09 Sonde-Namugongo'!Print_Titles</vt:lpstr>
      <vt:lpstr>'26.09.19 Namugongo-Sonde-24h'!Print_Titles</vt:lpstr>
      <vt:lpstr>'26.09.19 Sonde-Namugongo-24h'!Print_Titles</vt:lpstr>
      <vt:lpstr>'27.09.19 Namugongo-Sonde'!Print_Titles</vt:lpstr>
      <vt:lpstr>'27.09.19 Sonde-Namugongo'!Print_Titles</vt:lpstr>
      <vt:lpstr>'28.09 Namugongo-Sonde-24h'!Print_Titles</vt:lpstr>
      <vt:lpstr>'28.09 Sonde-Namugongo-24h'!Print_Titles</vt:lpstr>
      <vt:lpstr>'29.09 Namugongo-Sonde'!Print_Titles</vt:lpstr>
      <vt:lpstr>'29.09 Sonde-Namugongo'!Print_Titles</vt:lpstr>
      <vt:lpstr>'Avg Week Namugongo-Sonde'!Print_Titles</vt:lpstr>
      <vt:lpstr>'Avg Week Sonde-Namugongo'!Print_Titles</vt:lpstr>
      <vt:lpstr>'Avg Week Sonde-Namugongo-2Dir'!Print_Titles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2020-01-16T12:01:05Z</dcterms:modified>
</cp:coreProperties>
</file>