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5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drawings/drawing6.xml" ContentType="application/vnd.openxmlformats-officedocument.drawing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drawings/drawing7.xml" ContentType="application/vnd.openxmlformats-officedocument.drawing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8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drawings/drawing9.xml" ContentType="application/vnd.openxmlformats-officedocument.drawing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drawings/drawing10.xml" ContentType="application/vnd.openxmlformats-officedocument.drawing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drawings/drawing11.xml" ContentType="application/vnd.openxmlformats-officedocument.drawing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drawings/drawing12.xml" ContentType="application/vnd.openxmlformats-officedocument.drawing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drawings/drawing13.xml" ContentType="application/vnd.openxmlformats-officedocument.drawing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drawings/drawing14.xml" ContentType="application/vnd.openxmlformats-officedocument.drawing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drawings/drawing15.xml" ContentType="application/vnd.openxmlformats-officedocument.drawing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drawings/drawing16.xml" ContentType="application/vnd.openxmlformats-officedocument.drawing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drawings/drawing17.xml" ContentType="application/vnd.openxmlformats-officedocument.drawing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9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\Desktop\C-3 Analysis   Complete-Steve\STN142 BUSIA BORDER POST\MCC\"/>
    </mc:Choice>
  </mc:AlternateContent>
  <bookViews>
    <workbookView xWindow="-120" yWindow="-120" windowWidth="20730" windowHeight="11160" tabRatio="916" firstSheet="14" activeTab="16"/>
  </bookViews>
  <sheets>
    <sheet name="29.07 BUSITEMA-BUSIA" sheetId="93" r:id="rId1"/>
    <sheet name="29.07 BUSIA-BUSITEMA" sheetId="94" r:id="rId2"/>
    <sheet name="30.07 BUSITEMA-BUSIA" sheetId="95" r:id="rId3"/>
    <sheet name="30.07 BUSIA-BUSITEMA" sheetId="96" r:id="rId4"/>
    <sheet name="31.07. BUSITEMA-BUSIA" sheetId="97" r:id="rId5"/>
    <sheet name="31.07. BUSIA-BUSITEMA" sheetId="98" r:id="rId6"/>
    <sheet name="1.08. BUSITEMA-BUSIA" sheetId="99" r:id="rId7"/>
    <sheet name="1.08. BUSIA-BUSITEMA" sheetId="100" r:id="rId8"/>
    <sheet name="2.08 BUSITEMA-BUSIA-24h" sheetId="101" r:id="rId9"/>
    <sheet name="2.08 BUSIA-BUSITEMA-24h" sheetId="109" r:id="rId10"/>
    <sheet name="3.08 BUSITEMA-BUSIA-24h" sheetId="105" r:id="rId11"/>
    <sheet name="3.08 BUSIA-BUSITEMA-24h" sheetId="110" r:id="rId12"/>
    <sheet name="4.08 BUSITEMA-BUSIA" sheetId="103" r:id="rId13"/>
    <sheet name="4.08 BUSIA-BUSITEMA" sheetId="104" r:id="rId14"/>
    <sheet name="Avg Week BUSITEMA-BUSIA" sheetId="107" r:id="rId15"/>
    <sheet name="Avg Week BUSIA-BUSITEMA" sheetId="108" r:id="rId16"/>
    <sheet name="Avg Week BUSITEMA-BUSIA-2Dir" sheetId="111" r:id="rId17"/>
  </sheets>
  <externalReferences>
    <externalReference r:id="rId18"/>
    <externalReference r:id="rId19"/>
  </externalReferences>
  <definedNames>
    <definedName name="_xlnm.Print_Area" localSheetId="7">'1.08. BUSIA-BUSITEMA'!$A$1:$AF$60</definedName>
    <definedName name="_xlnm.Print_Area" localSheetId="6">'1.08. BUSITEMA-BUSIA'!$A$1:$AF$60</definedName>
    <definedName name="_xlnm.Print_Area" localSheetId="9">'2.08 BUSIA-BUSITEMA-24h'!$A$1:$AF$108</definedName>
    <definedName name="_xlnm.Print_Area" localSheetId="8">'2.08 BUSITEMA-BUSIA-24h'!$A$1:$AF$108</definedName>
    <definedName name="_xlnm.Print_Area" localSheetId="1">'29.07 BUSIA-BUSITEMA'!$A$1:$AF$60</definedName>
    <definedName name="_xlnm.Print_Area" localSheetId="0">'29.07 BUSITEMA-BUSIA'!$A$1:$AF$60</definedName>
    <definedName name="_xlnm.Print_Area" localSheetId="11">'3.08 BUSIA-BUSITEMA-24h'!$A$1:$AF$108</definedName>
    <definedName name="_xlnm.Print_Area" localSheetId="10">'3.08 BUSITEMA-BUSIA-24h'!$A$1:$AF$108</definedName>
    <definedName name="_xlnm.Print_Area" localSheetId="3">'30.07 BUSIA-BUSITEMA'!$A$1:$AF$60</definedName>
    <definedName name="_xlnm.Print_Area" localSheetId="2">'30.07 BUSITEMA-BUSIA'!$A$1:$AF$60</definedName>
    <definedName name="_xlnm.Print_Area" localSheetId="5">'31.07. BUSIA-BUSITEMA'!$A$1:$AF$60</definedName>
    <definedName name="_xlnm.Print_Area" localSheetId="4">'31.07. BUSITEMA-BUSIA'!$A$1:$AF$60</definedName>
    <definedName name="_xlnm.Print_Area" localSheetId="13">'4.08 BUSIA-BUSITEMA'!$A$1:$AF$60</definedName>
    <definedName name="_xlnm.Print_Area" localSheetId="12">'4.08 BUSITEMA-BUSIA'!$A$1:$AF$60</definedName>
    <definedName name="_xlnm.Print_Area" localSheetId="15">'Avg Week BUSIA-BUSITEMA'!$A$1:$AF$108</definedName>
    <definedName name="_xlnm.Print_Area" localSheetId="14">'Avg Week BUSITEMA-BUSIA'!$A$1:$AF$108</definedName>
    <definedName name="_xlnm.Print_Area" localSheetId="16">'Avg Week BUSITEMA-BUSIA-2Dir'!$A$1:$AF$108</definedName>
    <definedName name="_xlnm.Print_Titles" localSheetId="7">'1.08. BUSIA-BUSITEMA'!$1:$8</definedName>
    <definedName name="_xlnm.Print_Titles" localSheetId="6">'1.08. BUSITEMA-BUSIA'!$1:$8</definedName>
    <definedName name="_xlnm.Print_Titles" localSheetId="9">'2.08 BUSIA-BUSITEMA-24h'!$1:$8</definedName>
    <definedName name="_xlnm.Print_Titles" localSheetId="8">'2.08 BUSITEMA-BUSIA-24h'!$1:$8</definedName>
    <definedName name="_xlnm.Print_Titles" localSheetId="1">'29.07 BUSIA-BUSITEMA'!$1:$8</definedName>
    <definedName name="_xlnm.Print_Titles" localSheetId="0">'29.07 BUSITEMA-BUSIA'!$1:$8</definedName>
    <definedName name="_xlnm.Print_Titles" localSheetId="11">'3.08 BUSIA-BUSITEMA-24h'!$1:$8</definedName>
    <definedName name="_xlnm.Print_Titles" localSheetId="10">'3.08 BUSITEMA-BUSIA-24h'!$1:$8</definedName>
    <definedName name="_xlnm.Print_Titles" localSheetId="3">'30.07 BUSIA-BUSITEMA'!$1:$8</definedName>
    <definedName name="_xlnm.Print_Titles" localSheetId="2">'30.07 BUSITEMA-BUSIA'!$1:$8</definedName>
    <definedName name="_xlnm.Print_Titles" localSheetId="5">'31.07. BUSIA-BUSITEMA'!$1:$8</definedName>
    <definedName name="_xlnm.Print_Titles" localSheetId="4">'31.07. BUSITEMA-BUSIA'!$1:$8</definedName>
    <definedName name="_xlnm.Print_Titles" localSheetId="13">'4.08 BUSIA-BUSITEMA'!$1:$8</definedName>
    <definedName name="_xlnm.Print_Titles" localSheetId="12">'4.08 BUSITEMA-BUSIA'!$1:$8</definedName>
    <definedName name="_xlnm.Print_Titles" localSheetId="15">'Avg Week BUSIA-BUSITEMA'!$1:$8</definedName>
    <definedName name="_xlnm.Print_Titles" localSheetId="14">'Avg Week BUSITEMA-BUSIA'!$1:$8</definedName>
    <definedName name="_xlnm.Print_Titles" localSheetId="16">'Avg Week BUSITEMA-BUSIA-2Dir'!$1:$8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AF41" i="111" l="1"/>
  <c r="AF42" i="111" s="1"/>
  <c r="AE41" i="111"/>
  <c r="AE42" i="111" s="1"/>
  <c r="AD41" i="111"/>
  <c r="AD42" i="111" s="1"/>
  <c r="AC41" i="111"/>
  <c r="AC42" i="111" s="1"/>
  <c r="AB41" i="111"/>
  <c r="AB42" i="111" s="1"/>
  <c r="AA41" i="111"/>
  <c r="AA42" i="111" s="1"/>
  <c r="Z41" i="111"/>
  <c r="Z42" i="111" s="1"/>
  <c r="Y41" i="111"/>
  <c r="Y42" i="111" s="1"/>
  <c r="X41" i="111"/>
  <c r="X42" i="111" s="1"/>
  <c r="W41" i="111"/>
  <c r="W42" i="111" s="1"/>
  <c r="V41" i="111"/>
  <c r="V42" i="111" s="1"/>
  <c r="U41" i="111"/>
  <c r="U42" i="111" s="1"/>
  <c r="T41" i="111"/>
  <c r="T42" i="111" s="1"/>
  <c r="S41" i="111"/>
  <c r="S42" i="111" s="1"/>
  <c r="T22" i="111"/>
  <c r="U22" i="111"/>
  <c r="V22" i="111"/>
  <c r="W22" i="111"/>
  <c r="X22" i="111"/>
  <c r="Y22" i="111"/>
  <c r="Z22" i="111"/>
  <c r="AA22" i="111"/>
  <c r="AB22" i="111"/>
  <c r="AC22" i="111"/>
  <c r="AD22" i="111"/>
  <c r="AE22" i="111"/>
  <c r="AF22" i="111"/>
  <c r="T23" i="111"/>
  <c r="U23" i="111"/>
  <c r="V23" i="111"/>
  <c r="W23" i="111"/>
  <c r="X23" i="111"/>
  <c r="Y23" i="111"/>
  <c r="Z23" i="111"/>
  <c r="AA23" i="111"/>
  <c r="AB23" i="111"/>
  <c r="AC23" i="111"/>
  <c r="AD23" i="111"/>
  <c r="AE23" i="111"/>
  <c r="AF23" i="111"/>
  <c r="T24" i="111"/>
  <c r="U24" i="111"/>
  <c r="V24" i="111"/>
  <c r="W24" i="111"/>
  <c r="X24" i="111"/>
  <c r="Y24" i="111"/>
  <c r="Z24" i="111"/>
  <c r="AA24" i="111"/>
  <c r="AB24" i="111"/>
  <c r="AC24" i="111"/>
  <c r="AD24" i="111"/>
  <c r="AE24" i="111"/>
  <c r="AF24" i="111"/>
  <c r="T25" i="111"/>
  <c r="U25" i="111"/>
  <c r="V25" i="111"/>
  <c r="W25" i="111"/>
  <c r="X25" i="111"/>
  <c r="Y25" i="111"/>
  <c r="Z25" i="111"/>
  <c r="AA25" i="111"/>
  <c r="AB25" i="111"/>
  <c r="AC25" i="111"/>
  <c r="AD25" i="111"/>
  <c r="AE25" i="111"/>
  <c r="AF25" i="111"/>
  <c r="T26" i="111"/>
  <c r="U26" i="111"/>
  <c r="V26" i="111"/>
  <c r="W26" i="111"/>
  <c r="X26" i="111"/>
  <c r="Y26" i="111"/>
  <c r="Z26" i="111"/>
  <c r="AA26" i="111"/>
  <c r="AB26" i="111"/>
  <c r="AC26" i="111"/>
  <c r="AD26" i="111"/>
  <c r="AE26" i="111"/>
  <c r="AF26" i="111"/>
  <c r="T27" i="111"/>
  <c r="U27" i="111"/>
  <c r="V27" i="111"/>
  <c r="W27" i="111"/>
  <c r="X27" i="111"/>
  <c r="Y27" i="111"/>
  <c r="Z27" i="111"/>
  <c r="AA27" i="111"/>
  <c r="AB27" i="111"/>
  <c r="AC27" i="111"/>
  <c r="AD27" i="111"/>
  <c r="AE27" i="111"/>
  <c r="AF27" i="111"/>
  <c r="T28" i="111"/>
  <c r="U28" i="111"/>
  <c r="V28" i="111"/>
  <c r="W28" i="111"/>
  <c r="X28" i="111"/>
  <c r="Y28" i="111"/>
  <c r="Z28" i="111"/>
  <c r="AA28" i="111"/>
  <c r="AB28" i="111"/>
  <c r="AC28" i="111"/>
  <c r="AD28" i="111"/>
  <c r="AE28" i="111"/>
  <c r="AF28" i="111"/>
  <c r="T29" i="111"/>
  <c r="U29" i="111"/>
  <c r="V29" i="111"/>
  <c r="W29" i="111"/>
  <c r="X29" i="111"/>
  <c r="Y29" i="111"/>
  <c r="Z29" i="111"/>
  <c r="AA29" i="111"/>
  <c r="AB29" i="111"/>
  <c r="AC29" i="111"/>
  <c r="AD29" i="111"/>
  <c r="AE29" i="111"/>
  <c r="AF29" i="111"/>
  <c r="T30" i="111"/>
  <c r="U30" i="111"/>
  <c r="V30" i="111"/>
  <c r="W30" i="111"/>
  <c r="X30" i="111"/>
  <c r="Y30" i="111"/>
  <c r="Z30" i="111"/>
  <c r="AA30" i="111"/>
  <c r="AB30" i="111"/>
  <c r="AC30" i="111"/>
  <c r="AD30" i="111"/>
  <c r="AE30" i="111"/>
  <c r="AF30" i="111"/>
  <c r="T31" i="111"/>
  <c r="U31" i="111"/>
  <c r="V31" i="111"/>
  <c r="W31" i="111"/>
  <c r="X31" i="111"/>
  <c r="Y31" i="111"/>
  <c r="Z31" i="111"/>
  <c r="AA31" i="111"/>
  <c r="AB31" i="111"/>
  <c r="AC31" i="111"/>
  <c r="AD31" i="111"/>
  <c r="AE31" i="111"/>
  <c r="AF31" i="111"/>
  <c r="T32" i="111"/>
  <c r="U32" i="111"/>
  <c r="V32" i="111"/>
  <c r="W32" i="111"/>
  <c r="X32" i="111"/>
  <c r="Y32" i="111"/>
  <c r="Z32" i="111"/>
  <c r="AA32" i="111"/>
  <c r="AB32" i="111"/>
  <c r="AC32" i="111"/>
  <c r="AD32" i="111"/>
  <c r="AE32" i="111"/>
  <c r="AF32" i="111"/>
  <c r="T33" i="111"/>
  <c r="U33" i="111"/>
  <c r="V33" i="111"/>
  <c r="W33" i="111"/>
  <c r="X33" i="111"/>
  <c r="Y33" i="111"/>
  <c r="Z33" i="111"/>
  <c r="AA33" i="111"/>
  <c r="AB33" i="111"/>
  <c r="AC33" i="111"/>
  <c r="AD33" i="111"/>
  <c r="AE33" i="111"/>
  <c r="AF33" i="111"/>
  <c r="S33" i="111"/>
  <c r="S32" i="111"/>
  <c r="S31" i="111"/>
  <c r="S30" i="111"/>
  <c r="S29" i="111"/>
  <c r="S28" i="111"/>
  <c r="S27" i="111"/>
  <c r="S26" i="111"/>
  <c r="S25" i="111"/>
  <c r="S24" i="111"/>
  <c r="S23" i="111"/>
  <c r="S22" i="111"/>
  <c r="S34" i="111"/>
  <c r="AF41" i="108"/>
  <c r="AF42" i="108" s="1"/>
  <c r="AE41" i="108"/>
  <c r="AE42" i="108" s="1"/>
  <c r="AD41" i="108"/>
  <c r="AD42" i="108" s="1"/>
  <c r="AC41" i="108"/>
  <c r="AC42" i="108" s="1"/>
  <c r="AB41" i="108"/>
  <c r="AB42" i="108" s="1"/>
  <c r="AA41" i="108"/>
  <c r="AA42" i="108" s="1"/>
  <c r="Z41" i="108"/>
  <c r="Z42" i="108" s="1"/>
  <c r="Y41" i="108"/>
  <c r="Y42" i="108" s="1"/>
  <c r="X41" i="108"/>
  <c r="X42" i="108" s="1"/>
  <c r="W41" i="108"/>
  <c r="W42" i="108" s="1"/>
  <c r="V41" i="108"/>
  <c r="V42" i="108" s="1"/>
  <c r="U41" i="108"/>
  <c r="U42" i="108" s="1"/>
  <c r="T41" i="108"/>
  <c r="T42" i="108" s="1"/>
  <c r="S41" i="108"/>
  <c r="S42" i="108" s="1"/>
  <c r="T22" i="108"/>
  <c r="U22" i="108"/>
  <c r="V22" i="108"/>
  <c r="W22" i="108"/>
  <c r="X22" i="108"/>
  <c r="Y22" i="108"/>
  <c r="Z22" i="108"/>
  <c r="AA22" i="108"/>
  <c r="AB22" i="108"/>
  <c r="AC22" i="108"/>
  <c r="AD22" i="108"/>
  <c r="AE22" i="108"/>
  <c r="AF22" i="108"/>
  <c r="T23" i="108"/>
  <c r="U23" i="108"/>
  <c r="V23" i="108"/>
  <c r="W23" i="108"/>
  <c r="X23" i="108"/>
  <c r="Y23" i="108"/>
  <c r="Z23" i="108"/>
  <c r="AA23" i="108"/>
  <c r="AB23" i="108"/>
  <c r="AC23" i="108"/>
  <c r="AD23" i="108"/>
  <c r="AE23" i="108"/>
  <c r="AF23" i="108"/>
  <c r="T24" i="108"/>
  <c r="U24" i="108"/>
  <c r="V24" i="108"/>
  <c r="W24" i="108"/>
  <c r="X24" i="108"/>
  <c r="Y24" i="108"/>
  <c r="Z24" i="108"/>
  <c r="AA24" i="108"/>
  <c r="AB24" i="108"/>
  <c r="AC24" i="108"/>
  <c r="AD24" i="108"/>
  <c r="AE24" i="108"/>
  <c r="AF24" i="108"/>
  <c r="T25" i="108"/>
  <c r="U25" i="108"/>
  <c r="V25" i="108"/>
  <c r="W25" i="108"/>
  <c r="X25" i="108"/>
  <c r="Y25" i="108"/>
  <c r="Z25" i="108"/>
  <c r="AA25" i="108"/>
  <c r="AB25" i="108"/>
  <c r="AC25" i="108"/>
  <c r="AD25" i="108"/>
  <c r="AE25" i="108"/>
  <c r="AF25" i="108"/>
  <c r="T26" i="108"/>
  <c r="U26" i="108"/>
  <c r="V26" i="108"/>
  <c r="W26" i="108"/>
  <c r="X26" i="108"/>
  <c r="Y26" i="108"/>
  <c r="Z26" i="108"/>
  <c r="AA26" i="108"/>
  <c r="AB26" i="108"/>
  <c r="AC26" i="108"/>
  <c r="AD26" i="108"/>
  <c r="AE26" i="108"/>
  <c r="AF26" i="108"/>
  <c r="T27" i="108"/>
  <c r="U27" i="108"/>
  <c r="V27" i="108"/>
  <c r="W27" i="108"/>
  <c r="X27" i="108"/>
  <c r="Y27" i="108"/>
  <c r="Z27" i="108"/>
  <c r="AA27" i="108"/>
  <c r="AB27" i="108"/>
  <c r="AC27" i="108"/>
  <c r="AD27" i="108"/>
  <c r="AE27" i="108"/>
  <c r="AF27" i="108"/>
  <c r="T28" i="108"/>
  <c r="U28" i="108"/>
  <c r="V28" i="108"/>
  <c r="W28" i="108"/>
  <c r="X28" i="108"/>
  <c r="Y28" i="108"/>
  <c r="Z28" i="108"/>
  <c r="AA28" i="108"/>
  <c r="AB28" i="108"/>
  <c r="AC28" i="108"/>
  <c r="AD28" i="108"/>
  <c r="AE28" i="108"/>
  <c r="AF28" i="108"/>
  <c r="T29" i="108"/>
  <c r="U29" i="108"/>
  <c r="V29" i="108"/>
  <c r="W29" i="108"/>
  <c r="X29" i="108"/>
  <c r="Y29" i="108"/>
  <c r="Z29" i="108"/>
  <c r="AA29" i="108"/>
  <c r="AB29" i="108"/>
  <c r="AC29" i="108"/>
  <c r="AD29" i="108"/>
  <c r="AE29" i="108"/>
  <c r="AF29" i="108"/>
  <c r="T30" i="108"/>
  <c r="U30" i="108"/>
  <c r="V30" i="108"/>
  <c r="W30" i="108"/>
  <c r="X30" i="108"/>
  <c r="Y30" i="108"/>
  <c r="Z30" i="108"/>
  <c r="AA30" i="108"/>
  <c r="AB30" i="108"/>
  <c r="AC30" i="108"/>
  <c r="AD30" i="108"/>
  <c r="AE30" i="108"/>
  <c r="AF30" i="108"/>
  <c r="T31" i="108"/>
  <c r="U31" i="108"/>
  <c r="V31" i="108"/>
  <c r="W31" i="108"/>
  <c r="X31" i="108"/>
  <c r="Y31" i="108"/>
  <c r="Z31" i="108"/>
  <c r="AA31" i="108"/>
  <c r="AB31" i="108"/>
  <c r="AC31" i="108"/>
  <c r="AD31" i="108"/>
  <c r="AE31" i="108"/>
  <c r="AF31" i="108"/>
  <c r="T32" i="108"/>
  <c r="U32" i="108"/>
  <c r="V32" i="108"/>
  <c r="W32" i="108"/>
  <c r="X32" i="108"/>
  <c r="Y32" i="108"/>
  <c r="Z32" i="108"/>
  <c r="AA32" i="108"/>
  <c r="AB32" i="108"/>
  <c r="AC32" i="108"/>
  <c r="AD32" i="108"/>
  <c r="AE32" i="108"/>
  <c r="AF32" i="108"/>
  <c r="T33" i="108"/>
  <c r="U33" i="108"/>
  <c r="V33" i="108"/>
  <c r="W33" i="108"/>
  <c r="X33" i="108"/>
  <c r="Y33" i="108"/>
  <c r="Z33" i="108"/>
  <c r="AA33" i="108"/>
  <c r="AB33" i="108"/>
  <c r="AC33" i="108"/>
  <c r="AD33" i="108"/>
  <c r="AE33" i="108"/>
  <c r="AF33" i="108"/>
  <c r="S33" i="108"/>
  <c r="S32" i="108"/>
  <c r="S31" i="108"/>
  <c r="S30" i="108"/>
  <c r="S29" i="108"/>
  <c r="S28" i="108"/>
  <c r="S27" i="108"/>
  <c r="S26" i="108"/>
  <c r="S25" i="108"/>
  <c r="S24" i="108"/>
  <c r="S23" i="108"/>
  <c r="S22" i="108"/>
  <c r="AF41" i="107"/>
  <c r="AF42" i="107" s="1"/>
  <c r="AE41" i="107"/>
  <c r="AE42" i="107" s="1"/>
  <c r="AD41" i="107"/>
  <c r="AD42" i="107" s="1"/>
  <c r="AC41" i="107"/>
  <c r="AC42" i="107" s="1"/>
  <c r="AB41" i="107"/>
  <c r="AB42" i="107" s="1"/>
  <c r="AA41" i="107"/>
  <c r="AA42" i="107" s="1"/>
  <c r="Z41" i="107"/>
  <c r="Z42" i="107" s="1"/>
  <c r="Y41" i="107"/>
  <c r="Y42" i="107" s="1"/>
  <c r="X41" i="107"/>
  <c r="X42" i="107" s="1"/>
  <c r="W41" i="107"/>
  <c r="W42" i="107" s="1"/>
  <c r="V41" i="107"/>
  <c r="V42" i="107" s="1"/>
  <c r="U41" i="107"/>
  <c r="U42" i="107" s="1"/>
  <c r="T41" i="107"/>
  <c r="T42" i="107" s="1"/>
  <c r="S41" i="107"/>
  <c r="S42" i="107" s="1"/>
  <c r="T22" i="107"/>
  <c r="U22" i="107"/>
  <c r="V22" i="107"/>
  <c r="W22" i="107"/>
  <c r="X22" i="107"/>
  <c r="Y22" i="107"/>
  <c r="Z22" i="107"/>
  <c r="AA22" i="107"/>
  <c r="AB22" i="107"/>
  <c r="AC22" i="107"/>
  <c r="AD22" i="107"/>
  <c r="AE22" i="107"/>
  <c r="AF22" i="107"/>
  <c r="T23" i="107"/>
  <c r="U23" i="107"/>
  <c r="V23" i="107"/>
  <c r="W23" i="107"/>
  <c r="X23" i="107"/>
  <c r="Y23" i="107"/>
  <c r="Z23" i="107"/>
  <c r="AA23" i="107"/>
  <c r="AB23" i="107"/>
  <c r="AC23" i="107"/>
  <c r="AD23" i="107"/>
  <c r="AE23" i="107"/>
  <c r="AF23" i="107"/>
  <c r="T24" i="107"/>
  <c r="U24" i="107"/>
  <c r="V24" i="107"/>
  <c r="W24" i="107"/>
  <c r="X24" i="107"/>
  <c r="Y24" i="107"/>
  <c r="Z24" i="107"/>
  <c r="AA24" i="107"/>
  <c r="AB24" i="107"/>
  <c r="AC24" i="107"/>
  <c r="AD24" i="107"/>
  <c r="AE24" i="107"/>
  <c r="AF24" i="107"/>
  <c r="T25" i="107"/>
  <c r="U25" i="107"/>
  <c r="V25" i="107"/>
  <c r="W25" i="107"/>
  <c r="X25" i="107"/>
  <c r="Y25" i="107"/>
  <c r="Z25" i="107"/>
  <c r="AA25" i="107"/>
  <c r="AB25" i="107"/>
  <c r="AC25" i="107"/>
  <c r="AD25" i="107"/>
  <c r="AE25" i="107"/>
  <c r="AF25" i="107"/>
  <c r="T26" i="107"/>
  <c r="U26" i="107"/>
  <c r="V26" i="107"/>
  <c r="W26" i="107"/>
  <c r="X26" i="107"/>
  <c r="Y26" i="107"/>
  <c r="Z26" i="107"/>
  <c r="AA26" i="107"/>
  <c r="AB26" i="107"/>
  <c r="AC26" i="107"/>
  <c r="AD26" i="107"/>
  <c r="AE26" i="107"/>
  <c r="AF26" i="107"/>
  <c r="T27" i="107"/>
  <c r="U27" i="107"/>
  <c r="V27" i="107"/>
  <c r="W27" i="107"/>
  <c r="X27" i="107"/>
  <c r="Y27" i="107"/>
  <c r="Z27" i="107"/>
  <c r="AA27" i="107"/>
  <c r="AB27" i="107"/>
  <c r="AC27" i="107"/>
  <c r="AD27" i="107"/>
  <c r="AE27" i="107"/>
  <c r="AF27" i="107"/>
  <c r="T28" i="107"/>
  <c r="U28" i="107"/>
  <c r="V28" i="107"/>
  <c r="W28" i="107"/>
  <c r="X28" i="107"/>
  <c r="Y28" i="107"/>
  <c r="Z28" i="107"/>
  <c r="AA28" i="107"/>
  <c r="AB28" i="107"/>
  <c r="AC28" i="107"/>
  <c r="AD28" i="107"/>
  <c r="AE28" i="107"/>
  <c r="AF28" i="107"/>
  <c r="T29" i="107"/>
  <c r="U29" i="107"/>
  <c r="V29" i="107"/>
  <c r="W29" i="107"/>
  <c r="X29" i="107"/>
  <c r="Y29" i="107"/>
  <c r="Z29" i="107"/>
  <c r="AA29" i="107"/>
  <c r="AB29" i="107"/>
  <c r="AC29" i="107"/>
  <c r="AD29" i="107"/>
  <c r="AE29" i="107"/>
  <c r="AF29" i="107"/>
  <c r="T30" i="107"/>
  <c r="U30" i="107"/>
  <c r="V30" i="107"/>
  <c r="W30" i="107"/>
  <c r="X30" i="107"/>
  <c r="Y30" i="107"/>
  <c r="Z30" i="107"/>
  <c r="AA30" i="107"/>
  <c r="AB30" i="107"/>
  <c r="AC30" i="107"/>
  <c r="AD30" i="107"/>
  <c r="AE30" i="107"/>
  <c r="AF30" i="107"/>
  <c r="T31" i="107"/>
  <c r="U31" i="107"/>
  <c r="V31" i="107"/>
  <c r="W31" i="107"/>
  <c r="X31" i="107"/>
  <c r="Y31" i="107"/>
  <c r="Z31" i="107"/>
  <c r="AA31" i="107"/>
  <c r="AB31" i="107"/>
  <c r="AC31" i="107"/>
  <c r="AD31" i="107"/>
  <c r="AE31" i="107"/>
  <c r="AF31" i="107"/>
  <c r="T32" i="107"/>
  <c r="U32" i="107"/>
  <c r="V32" i="107"/>
  <c r="W32" i="107"/>
  <c r="X32" i="107"/>
  <c r="Y32" i="107"/>
  <c r="Z32" i="107"/>
  <c r="AA32" i="107"/>
  <c r="AB32" i="107"/>
  <c r="AC32" i="107"/>
  <c r="AD32" i="107"/>
  <c r="AE32" i="107"/>
  <c r="AF32" i="107"/>
  <c r="T33" i="107"/>
  <c r="U33" i="107"/>
  <c r="V33" i="107"/>
  <c r="W33" i="107"/>
  <c r="X33" i="107"/>
  <c r="Y33" i="107"/>
  <c r="Z33" i="107"/>
  <c r="AA33" i="107"/>
  <c r="AB33" i="107"/>
  <c r="AC33" i="107"/>
  <c r="AD33" i="107"/>
  <c r="AE33" i="107"/>
  <c r="AF33" i="107"/>
  <c r="S33" i="107"/>
  <c r="S32" i="107"/>
  <c r="S31" i="107"/>
  <c r="S30" i="107"/>
  <c r="S29" i="107"/>
  <c r="S28" i="107"/>
  <c r="S27" i="107"/>
  <c r="S26" i="107"/>
  <c r="S25" i="107"/>
  <c r="S24" i="107"/>
  <c r="S23" i="107"/>
  <c r="S22" i="107"/>
  <c r="D58" i="111"/>
  <c r="E58" i="111"/>
  <c r="F58" i="111"/>
  <c r="G58" i="111"/>
  <c r="H58" i="111"/>
  <c r="I58" i="111"/>
  <c r="J58" i="111"/>
  <c r="K58" i="111"/>
  <c r="L58" i="111"/>
  <c r="M58" i="111"/>
  <c r="N58" i="111"/>
  <c r="D59" i="111"/>
  <c r="E59" i="111"/>
  <c r="F59" i="111"/>
  <c r="G59" i="111"/>
  <c r="H59" i="111"/>
  <c r="I59" i="111"/>
  <c r="J59" i="111"/>
  <c r="K59" i="111"/>
  <c r="L59" i="111"/>
  <c r="M59" i="111"/>
  <c r="N59" i="111"/>
  <c r="D60" i="111"/>
  <c r="E60" i="111"/>
  <c r="F60" i="111"/>
  <c r="G60" i="111"/>
  <c r="H60" i="111"/>
  <c r="I60" i="111"/>
  <c r="J60" i="111"/>
  <c r="K60" i="111"/>
  <c r="L60" i="111"/>
  <c r="M60" i="111"/>
  <c r="N60" i="111"/>
  <c r="D61" i="111"/>
  <c r="E61" i="111"/>
  <c r="F61" i="111"/>
  <c r="G61" i="111"/>
  <c r="H61" i="111"/>
  <c r="I61" i="111"/>
  <c r="J61" i="111"/>
  <c r="K61" i="111"/>
  <c r="L61" i="111"/>
  <c r="M61" i="111"/>
  <c r="N61" i="111"/>
  <c r="D62" i="111"/>
  <c r="E62" i="111"/>
  <c r="F62" i="111"/>
  <c r="G62" i="111"/>
  <c r="H62" i="111"/>
  <c r="I62" i="111"/>
  <c r="J62" i="111"/>
  <c r="K62" i="111"/>
  <c r="L62" i="111"/>
  <c r="M62" i="111"/>
  <c r="N62" i="111"/>
  <c r="D63" i="111"/>
  <c r="E63" i="111"/>
  <c r="F63" i="111"/>
  <c r="G63" i="111"/>
  <c r="H63" i="111"/>
  <c r="I63" i="111"/>
  <c r="J63" i="111"/>
  <c r="K63" i="111"/>
  <c r="L63" i="111"/>
  <c r="M63" i="111"/>
  <c r="N63" i="111"/>
  <c r="D64" i="111"/>
  <c r="E64" i="111"/>
  <c r="F64" i="111"/>
  <c r="G64" i="111"/>
  <c r="H64" i="111"/>
  <c r="I64" i="111"/>
  <c r="J64" i="111"/>
  <c r="K64" i="111"/>
  <c r="L64" i="111"/>
  <c r="M64" i="111"/>
  <c r="N64" i="111"/>
  <c r="D65" i="111"/>
  <c r="E65" i="111"/>
  <c r="F65" i="111"/>
  <c r="G65" i="111"/>
  <c r="H65" i="111"/>
  <c r="I65" i="111"/>
  <c r="J65" i="111"/>
  <c r="K65" i="111"/>
  <c r="L65" i="111"/>
  <c r="M65" i="111"/>
  <c r="N65" i="111"/>
  <c r="D66" i="111"/>
  <c r="E66" i="111"/>
  <c r="F66" i="111"/>
  <c r="G66" i="111"/>
  <c r="H66" i="111"/>
  <c r="I66" i="111"/>
  <c r="J66" i="111"/>
  <c r="K66" i="111"/>
  <c r="L66" i="111"/>
  <c r="M66" i="111"/>
  <c r="N66" i="111"/>
  <c r="D67" i="111"/>
  <c r="E67" i="111"/>
  <c r="F67" i="111"/>
  <c r="G67" i="111"/>
  <c r="H67" i="111"/>
  <c r="I67" i="111"/>
  <c r="J67" i="111"/>
  <c r="K67" i="111"/>
  <c r="L67" i="111"/>
  <c r="M67" i="111"/>
  <c r="N67" i="111"/>
  <c r="D68" i="111"/>
  <c r="E68" i="111"/>
  <c r="F68" i="111"/>
  <c r="G68" i="111"/>
  <c r="H68" i="111"/>
  <c r="I68" i="111"/>
  <c r="J68" i="111"/>
  <c r="K68" i="111"/>
  <c r="L68" i="111"/>
  <c r="M68" i="111"/>
  <c r="N68" i="111"/>
  <c r="D69" i="111"/>
  <c r="E69" i="111"/>
  <c r="F69" i="111"/>
  <c r="G69" i="111"/>
  <c r="H69" i="111"/>
  <c r="I69" i="111"/>
  <c r="J69" i="111"/>
  <c r="K69" i="111"/>
  <c r="L69" i="111"/>
  <c r="M69" i="111"/>
  <c r="N69" i="111"/>
  <c r="D70" i="111"/>
  <c r="E70" i="111"/>
  <c r="F70" i="111"/>
  <c r="G70" i="111"/>
  <c r="H70" i="111"/>
  <c r="I70" i="111"/>
  <c r="J70" i="111"/>
  <c r="K70" i="111"/>
  <c r="L70" i="111"/>
  <c r="M70" i="111"/>
  <c r="N70" i="111"/>
  <c r="D71" i="111"/>
  <c r="E71" i="111"/>
  <c r="F71" i="111"/>
  <c r="G71" i="111"/>
  <c r="H71" i="111"/>
  <c r="I71" i="111"/>
  <c r="J71" i="111"/>
  <c r="K71" i="111"/>
  <c r="L71" i="111"/>
  <c r="M71" i="111"/>
  <c r="N71" i="111"/>
  <c r="D72" i="111"/>
  <c r="E72" i="111"/>
  <c r="F72" i="111"/>
  <c r="G72" i="111"/>
  <c r="H72" i="111"/>
  <c r="I72" i="111"/>
  <c r="J72" i="111"/>
  <c r="K72" i="111"/>
  <c r="L72" i="111"/>
  <c r="M72" i="111"/>
  <c r="N72" i="111"/>
  <c r="D73" i="111"/>
  <c r="E73" i="111"/>
  <c r="F73" i="111"/>
  <c r="G73" i="111"/>
  <c r="H73" i="111"/>
  <c r="I73" i="111"/>
  <c r="J73" i="111"/>
  <c r="K73" i="111"/>
  <c r="L73" i="111"/>
  <c r="M73" i="111"/>
  <c r="N73" i="111"/>
  <c r="D74" i="111"/>
  <c r="E74" i="111"/>
  <c r="F74" i="111"/>
  <c r="G74" i="111"/>
  <c r="H74" i="111"/>
  <c r="I74" i="111"/>
  <c r="J74" i="111"/>
  <c r="K74" i="111"/>
  <c r="L74" i="111"/>
  <c r="M74" i="111"/>
  <c r="N74" i="111"/>
  <c r="D75" i="111"/>
  <c r="E75" i="111"/>
  <c r="F75" i="111"/>
  <c r="G75" i="111"/>
  <c r="H75" i="111"/>
  <c r="I75" i="111"/>
  <c r="J75" i="111"/>
  <c r="K75" i="111"/>
  <c r="L75" i="111"/>
  <c r="M75" i="111"/>
  <c r="N75" i="111"/>
  <c r="D76" i="111"/>
  <c r="E76" i="111"/>
  <c r="F76" i="111"/>
  <c r="G76" i="111"/>
  <c r="H76" i="111"/>
  <c r="I76" i="111"/>
  <c r="J76" i="111"/>
  <c r="K76" i="111"/>
  <c r="L76" i="111"/>
  <c r="M76" i="111"/>
  <c r="N76" i="111"/>
  <c r="D77" i="111"/>
  <c r="E77" i="111"/>
  <c r="F77" i="111"/>
  <c r="G77" i="111"/>
  <c r="H77" i="111"/>
  <c r="I77" i="111"/>
  <c r="J77" i="111"/>
  <c r="K77" i="111"/>
  <c r="L77" i="111"/>
  <c r="M77" i="111"/>
  <c r="N77" i="111"/>
  <c r="D78" i="111"/>
  <c r="E78" i="111"/>
  <c r="F78" i="111"/>
  <c r="G78" i="111"/>
  <c r="H78" i="111"/>
  <c r="I78" i="111"/>
  <c r="J78" i="111"/>
  <c r="K78" i="111"/>
  <c r="L78" i="111"/>
  <c r="M78" i="111"/>
  <c r="N78" i="111"/>
  <c r="D79" i="111"/>
  <c r="E79" i="111"/>
  <c r="F79" i="111"/>
  <c r="G79" i="111"/>
  <c r="H79" i="111"/>
  <c r="I79" i="111"/>
  <c r="J79" i="111"/>
  <c r="K79" i="111"/>
  <c r="L79" i="111"/>
  <c r="M79" i="111"/>
  <c r="N79" i="111"/>
  <c r="D80" i="111"/>
  <c r="E80" i="111"/>
  <c r="F80" i="111"/>
  <c r="G80" i="111"/>
  <c r="H80" i="111"/>
  <c r="I80" i="111"/>
  <c r="J80" i="111"/>
  <c r="K80" i="111"/>
  <c r="L80" i="111"/>
  <c r="M80" i="111"/>
  <c r="N80" i="111"/>
  <c r="D81" i="111"/>
  <c r="E81" i="111"/>
  <c r="F81" i="111"/>
  <c r="G81" i="111"/>
  <c r="H81" i="111"/>
  <c r="I81" i="111"/>
  <c r="J81" i="111"/>
  <c r="K81" i="111"/>
  <c r="L81" i="111"/>
  <c r="M81" i="111"/>
  <c r="N81" i="111"/>
  <c r="D82" i="111"/>
  <c r="E82" i="111"/>
  <c r="F82" i="111"/>
  <c r="G82" i="111"/>
  <c r="H82" i="111"/>
  <c r="I82" i="111"/>
  <c r="J82" i="111"/>
  <c r="K82" i="111"/>
  <c r="L82" i="111"/>
  <c r="M82" i="111"/>
  <c r="N82" i="111"/>
  <c r="D83" i="111"/>
  <c r="E83" i="111"/>
  <c r="F83" i="111"/>
  <c r="G83" i="111"/>
  <c r="H83" i="111"/>
  <c r="I83" i="111"/>
  <c r="J83" i="111"/>
  <c r="K83" i="111"/>
  <c r="L83" i="111"/>
  <c r="M83" i="111"/>
  <c r="N83" i="111"/>
  <c r="D84" i="111"/>
  <c r="E84" i="111"/>
  <c r="F84" i="111"/>
  <c r="G84" i="111"/>
  <c r="H84" i="111"/>
  <c r="I84" i="111"/>
  <c r="J84" i="111"/>
  <c r="K84" i="111"/>
  <c r="L84" i="111"/>
  <c r="M84" i="111"/>
  <c r="N84" i="111"/>
  <c r="D85" i="111"/>
  <c r="E85" i="111"/>
  <c r="F85" i="111"/>
  <c r="G85" i="111"/>
  <c r="H85" i="111"/>
  <c r="I85" i="111"/>
  <c r="J85" i="111"/>
  <c r="K85" i="111"/>
  <c r="L85" i="111"/>
  <c r="M85" i="111"/>
  <c r="N85" i="111"/>
  <c r="D86" i="111"/>
  <c r="E86" i="111"/>
  <c r="F86" i="111"/>
  <c r="G86" i="111"/>
  <c r="H86" i="111"/>
  <c r="I86" i="111"/>
  <c r="J86" i="111"/>
  <c r="K86" i="111"/>
  <c r="L86" i="111"/>
  <c r="M86" i="111"/>
  <c r="N86" i="111"/>
  <c r="D87" i="111"/>
  <c r="E87" i="111"/>
  <c r="F87" i="111"/>
  <c r="G87" i="111"/>
  <c r="H87" i="111"/>
  <c r="I87" i="111"/>
  <c r="J87" i="111"/>
  <c r="K87" i="111"/>
  <c r="L87" i="111"/>
  <c r="M87" i="111"/>
  <c r="N87" i="111"/>
  <c r="D88" i="111"/>
  <c r="E88" i="111"/>
  <c r="F88" i="111"/>
  <c r="G88" i="111"/>
  <c r="H88" i="111"/>
  <c r="I88" i="111"/>
  <c r="J88" i="111"/>
  <c r="K88" i="111"/>
  <c r="L88" i="111"/>
  <c r="M88" i="111"/>
  <c r="N88" i="111"/>
  <c r="D89" i="111"/>
  <c r="E89" i="111"/>
  <c r="F89" i="111"/>
  <c r="G89" i="111"/>
  <c r="H89" i="111"/>
  <c r="I89" i="111"/>
  <c r="J89" i="111"/>
  <c r="K89" i="111"/>
  <c r="L89" i="111"/>
  <c r="M89" i="111"/>
  <c r="N89" i="111"/>
  <c r="D90" i="111"/>
  <c r="E90" i="111"/>
  <c r="F90" i="111"/>
  <c r="G90" i="111"/>
  <c r="H90" i="111"/>
  <c r="I90" i="111"/>
  <c r="J90" i="111"/>
  <c r="K90" i="111"/>
  <c r="L90" i="111"/>
  <c r="M90" i="111"/>
  <c r="N90" i="111"/>
  <c r="D91" i="111"/>
  <c r="E91" i="111"/>
  <c r="F91" i="111"/>
  <c r="G91" i="111"/>
  <c r="H91" i="111"/>
  <c r="I91" i="111"/>
  <c r="J91" i="111"/>
  <c r="K91" i="111"/>
  <c r="L91" i="111"/>
  <c r="M91" i="111"/>
  <c r="N91" i="111"/>
  <c r="D92" i="111"/>
  <c r="E92" i="111"/>
  <c r="F92" i="111"/>
  <c r="G92" i="111"/>
  <c r="H92" i="111"/>
  <c r="I92" i="111"/>
  <c r="J92" i="111"/>
  <c r="K92" i="111"/>
  <c r="L92" i="111"/>
  <c r="M92" i="111"/>
  <c r="N92" i="111"/>
  <c r="D93" i="111"/>
  <c r="E93" i="111"/>
  <c r="F93" i="111"/>
  <c r="G93" i="111"/>
  <c r="H93" i="111"/>
  <c r="I93" i="111"/>
  <c r="J93" i="111"/>
  <c r="K93" i="111"/>
  <c r="L93" i="111"/>
  <c r="M93" i="111"/>
  <c r="N93" i="111"/>
  <c r="D94" i="111"/>
  <c r="E94" i="111"/>
  <c r="F94" i="111"/>
  <c r="G94" i="111"/>
  <c r="H94" i="111"/>
  <c r="I94" i="111"/>
  <c r="J94" i="111"/>
  <c r="K94" i="111"/>
  <c r="L94" i="111"/>
  <c r="M94" i="111"/>
  <c r="N94" i="111"/>
  <c r="D95" i="111"/>
  <c r="E95" i="111"/>
  <c r="F95" i="111"/>
  <c r="G95" i="111"/>
  <c r="H95" i="111"/>
  <c r="I95" i="111"/>
  <c r="J95" i="111"/>
  <c r="K95" i="111"/>
  <c r="L95" i="111"/>
  <c r="M95" i="111"/>
  <c r="N95" i="111"/>
  <c r="D96" i="111"/>
  <c r="E96" i="111"/>
  <c r="F96" i="111"/>
  <c r="G96" i="111"/>
  <c r="H96" i="111"/>
  <c r="I96" i="111"/>
  <c r="J96" i="111"/>
  <c r="K96" i="111"/>
  <c r="L96" i="111"/>
  <c r="M96" i="111"/>
  <c r="N96" i="111"/>
  <c r="D97" i="111"/>
  <c r="E97" i="111"/>
  <c r="F97" i="111"/>
  <c r="G97" i="111"/>
  <c r="H97" i="111"/>
  <c r="I97" i="111"/>
  <c r="J97" i="111"/>
  <c r="K97" i="111"/>
  <c r="L97" i="111"/>
  <c r="M97" i="111"/>
  <c r="N97" i="111"/>
  <c r="D98" i="111"/>
  <c r="E98" i="111"/>
  <c r="F98" i="111"/>
  <c r="G98" i="111"/>
  <c r="H98" i="111"/>
  <c r="I98" i="111"/>
  <c r="J98" i="111"/>
  <c r="K98" i="111"/>
  <c r="L98" i="111"/>
  <c r="M98" i="111"/>
  <c r="N98" i="111"/>
  <c r="D99" i="111"/>
  <c r="E99" i="111"/>
  <c r="F99" i="111"/>
  <c r="G99" i="111"/>
  <c r="H99" i="111"/>
  <c r="I99" i="111"/>
  <c r="J99" i="111"/>
  <c r="K99" i="111"/>
  <c r="L99" i="111"/>
  <c r="M99" i="111"/>
  <c r="N99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C59" i="111"/>
  <c r="P59" i="111" s="1"/>
  <c r="C60" i="111"/>
  <c r="C61" i="111"/>
  <c r="P61" i="111" s="1"/>
  <c r="C62" i="111"/>
  <c r="C63" i="111"/>
  <c r="P63" i="111" s="1"/>
  <c r="C64" i="111"/>
  <c r="C65" i="111"/>
  <c r="P65" i="111" s="1"/>
  <c r="C66" i="111"/>
  <c r="C67" i="111"/>
  <c r="P67" i="111" s="1"/>
  <c r="C68" i="111"/>
  <c r="C69" i="111"/>
  <c r="P69" i="111" s="1"/>
  <c r="C70" i="111"/>
  <c r="C71" i="111"/>
  <c r="P71" i="111" s="1"/>
  <c r="C72" i="111"/>
  <c r="C73" i="111"/>
  <c r="P73" i="111" s="1"/>
  <c r="C74" i="111"/>
  <c r="C75" i="111"/>
  <c r="P75" i="111" s="1"/>
  <c r="C76" i="111"/>
  <c r="C77" i="111"/>
  <c r="P77" i="111" s="1"/>
  <c r="C78" i="111"/>
  <c r="C79" i="111"/>
  <c r="P79" i="111" s="1"/>
  <c r="C80" i="111"/>
  <c r="C81" i="111"/>
  <c r="P81" i="111" s="1"/>
  <c r="C82" i="111"/>
  <c r="C83" i="111"/>
  <c r="P83" i="111" s="1"/>
  <c r="C84" i="111"/>
  <c r="C85" i="111"/>
  <c r="P85" i="111" s="1"/>
  <c r="C86" i="111"/>
  <c r="C87" i="111"/>
  <c r="P87" i="111" s="1"/>
  <c r="C88" i="111"/>
  <c r="C89" i="111"/>
  <c r="P89" i="111" s="1"/>
  <c r="C90" i="111"/>
  <c r="C91" i="111"/>
  <c r="P91" i="111" s="1"/>
  <c r="C92" i="111"/>
  <c r="C93" i="111"/>
  <c r="P93" i="111" s="1"/>
  <c r="C94" i="111"/>
  <c r="C95" i="111"/>
  <c r="P95" i="111" s="1"/>
  <c r="C96" i="111"/>
  <c r="C97" i="111"/>
  <c r="P97" i="111" s="1"/>
  <c r="C98" i="111"/>
  <c r="C99" i="111"/>
  <c r="P99" i="111" s="1"/>
  <c r="C100" i="111"/>
  <c r="C101" i="111"/>
  <c r="P101" i="111" s="1"/>
  <c r="C102" i="111"/>
  <c r="C103" i="111"/>
  <c r="P103" i="111" s="1"/>
  <c r="C104" i="111"/>
  <c r="C105" i="111"/>
  <c r="P105" i="111" s="1"/>
  <c r="C58" i="111"/>
  <c r="P105" i="108"/>
  <c r="O105" i="108"/>
  <c r="P104" i="108"/>
  <c r="O104" i="108"/>
  <c r="P103" i="108"/>
  <c r="O103" i="108"/>
  <c r="P102" i="108"/>
  <c r="O102" i="108"/>
  <c r="P101" i="108"/>
  <c r="O101" i="108"/>
  <c r="P100" i="108"/>
  <c r="O100" i="108"/>
  <c r="P99" i="108"/>
  <c r="O99" i="108"/>
  <c r="P98" i="108"/>
  <c r="O98" i="108"/>
  <c r="P97" i="108"/>
  <c r="O97" i="108"/>
  <c r="P96" i="108"/>
  <c r="O96" i="108"/>
  <c r="P95" i="108"/>
  <c r="O95" i="108"/>
  <c r="P94" i="108"/>
  <c r="O94" i="108"/>
  <c r="P93" i="108"/>
  <c r="O93" i="108"/>
  <c r="P92" i="108"/>
  <c r="O92" i="108"/>
  <c r="P91" i="108"/>
  <c r="O91" i="108"/>
  <c r="P90" i="108"/>
  <c r="O90" i="108"/>
  <c r="P89" i="108"/>
  <c r="O89" i="108"/>
  <c r="P88" i="108"/>
  <c r="O88" i="108"/>
  <c r="P87" i="108"/>
  <c r="O87" i="108"/>
  <c r="P86" i="108"/>
  <c r="O86" i="108"/>
  <c r="P85" i="108"/>
  <c r="O85" i="108"/>
  <c r="P84" i="108"/>
  <c r="O84" i="108"/>
  <c r="P83" i="108"/>
  <c r="O83" i="108"/>
  <c r="P82" i="108"/>
  <c r="O82" i="108"/>
  <c r="P81" i="108"/>
  <c r="O81" i="108"/>
  <c r="P80" i="108"/>
  <c r="O80" i="108"/>
  <c r="P79" i="108"/>
  <c r="O79" i="108"/>
  <c r="P78" i="108"/>
  <c r="O78" i="108"/>
  <c r="P77" i="108"/>
  <c r="O77" i="108"/>
  <c r="P76" i="108"/>
  <c r="O76" i="108"/>
  <c r="P75" i="108"/>
  <c r="O75" i="108"/>
  <c r="P74" i="108"/>
  <c r="O74" i="108"/>
  <c r="P73" i="108"/>
  <c r="O73" i="108"/>
  <c r="P72" i="108"/>
  <c r="O72" i="108"/>
  <c r="P71" i="108"/>
  <c r="O71" i="108"/>
  <c r="P70" i="108"/>
  <c r="O70" i="108"/>
  <c r="P69" i="108"/>
  <c r="O69" i="108"/>
  <c r="P68" i="108"/>
  <c r="O68" i="108"/>
  <c r="P67" i="108"/>
  <c r="O67" i="108"/>
  <c r="P66" i="108"/>
  <c r="O66" i="108"/>
  <c r="P65" i="108"/>
  <c r="O65" i="108"/>
  <c r="P64" i="108"/>
  <c r="O64" i="108"/>
  <c r="P63" i="108"/>
  <c r="O63" i="108"/>
  <c r="P62" i="108"/>
  <c r="O62" i="108"/>
  <c r="P61" i="108"/>
  <c r="O61" i="108"/>
  <c r="P60" i="108"/>
  <c r="O60" i="108"/>
  <c r="P59" i="108"/>
  <c r="O59" i="108"/>
  <c r="P58" i="108"/>
  <c r="O58" i="108"/>
  <c r="D106" i="108"/>
  <c r="E106" i="108"/>
  <c r="F106" i="108"/>
  <c r="G106" i="108"/>
  <c r="H106" i="108"/>
  <c r="I106" i="108"/>
  <c r="J106" i="108"/>
  <c r="K106" i="108"/>
  <c r="L106" i="108"/>
  <c r="M106" i="108"/>
  <c r="N106" i="108"/>
  <c r="O106" i="108"/>
  <c r="P106" i="108"/>
  <c r="C106" i="108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P105" i="107"/>
  <c r="O105" i="107"/>
  <c r="P104" i="107"/>
  <c r="O104" i="107"/>
  <c r="P103" i="107"/>
  <c r="O103" i="107"/>
  <c r="P102" i="107"/>
  <c r="O102" i="107"/>
  <c r="P101" i="107"/>
  <c r="O101" i="107"/>
  <c r="P100" i="107"/>
  <c r="O100" i="107"/>
  <c r="P99" i="107"/>
  <c r="O99" i="107"/>
  <c r="P98" i="107"/>
  <c r="O98" i="107"/>
  <c r="P97" i="107"/>
  <c r="O97" i="107"/>
  <c r="P96" i="107"/>
  <c r="O96" i="107"/>
  <c r="P95" i="107"/>
  <c r="O95" i="107"/>
  <c r="P94" i="107"/>
  <c r="O94" i="107"/>
  <c r="P93" i="107"/>
  <c r="O93" i="107"/>
  <c r="P92" i="107"/>
  <c r="O92" i="107"/>
  <c r="P91" i="107"/>
  <c r="O91" i="107"/>
  <c r="P90" i="107"/>
  <c r="O90" i="107"/>
  <c r="P89" i="107"/>
  <c r="O89" i="107"/>
  <c r="P88" i="107"/>
  <c r="O88" i="107"/>
  <c r="P87" i="107"/>
  <c r="O87" i="107"/>
  <c r="P86" i="107"/>
  <c r="O86" i="107"/>
  <c r="P85" i="107"/>
  <c r="O85" i="107"/>
  <c r="P84" i="107"/>
  <c r="O84" i="107"/>
  <c r="P83" i="107"/>
  <c r="O83" i="107"/>
  <c r="P82" i="107"/>
  <c r="O82" i="107"/>
  <c r="P81" i="107"/>
  <c r="O81" i="107"/>
  <c r="P80" i="107"/>
  <c r="O80" i="107"/>
  <c r="P79" i="107"/>
  <c r="O79" i="107"/>
  <c r="P78" i="107"/>
  <c r="O78" i="107"/>
  <c r="P77" i="107"/>
  <c r="O77" i="107"/>
  <c r="P76" i="107"/>
  <c r="O76" i="107"/>
  <c r="P75" i="107"/>
  <c r="O75" i="107"/>
  <c r="P74" i="107"/>
  <c r="O74" i="107"/>
  <c r="P73" i="107"/>
  <c r="O73" i="107"/>
  <c r="P72" i="107"/>
  <c r="O72" i="107"/>
  <c r="P71" i="107"/>
  <c r="O71" i="107"/>
  <c r="P70" i="107"/>
  <c r="O70" i="107"/>
  <c r="P69" i="107"/>
  <c r="O69" i="107"/>
  <c r="P68" i="107"/>
  <c r="O68" i="107"/>
  <c r="P67" i="107"/>
  <c r="O67" i="107"/>
  <c r="P66" i="107"/>
  <c r="O66" i="107"/>
  <c r="P65" i="107"/>
  <c r="O65" i="107"/>
  <c r="P64" i="107"/>
  <c r="O64" i="107"/>
  <c r="P63" i="107"/>
  <c r="O63" i="107"/>
  <c r="P62" i="107"/>
  <c r="O62" i="107"/>
  <c r="P61" i="107"/>
  <c r="O61" i="107"/>
  <c r="P60" i="107"/>
  <c r="O60" i="107"/>
  <c r="P59" i="107"/>
  <c r="O59" i="107"/>
  <c r="P58" i="107"/>
  <c r="O58" i="107"/>
  <c r="D106" i="107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H82" i="107"/>
  <c r="I82" i="107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C58" i="108"/>
  <c r="C58" i="107"/>
  <c r="O72" i="111" l="1"/>
  <c r="O68" i="111"/>
  <c r="O64" i="111"/>
  <c r="O60" i="111"/>
  <c r="P58" i="111"/>
  <c r="P74" i="111"/>
  <c r="P72" i="111"/>
  <c r="P70" i="111"/>
  <c r="P68" i="111"/>
  <c r="P66" i="111"/>
  <c r="P64" i="111"/>
  <c r="P62" i="111"/>
  <c r="P60" i="111"/>
  <c r="O75" i="111"/>
  <c r="O73" i="111"/>
  <c r="O71" i="111"/>
  <c r="O69" i="111"/>
  <c r="O67" i="111"/>
  <c r="O65" i="111"/>
  <c r="O63" i="111"/>
  <c r="O61" i="111"/>
  <c r="O59" i="111"/>
  <c r="O58" i="111"/>
  <c r="O62" i="111"/>
  <c r="O66" i="111"/>
  <c r="O70" i="111"/>
  <c r="O74" i="111"/>
  <c r="P104" i="111"/>
  <c r="O104" i="111"/>
  <c r="P102" i="111"/>
  <c r="O102" i="111"/>
  <c r="P100" i="111"/>
  <c r="O100" i="111"/>
  <c r="P98" i="111"/>
  <c r="O98" i="111"/>
  <c r="P96" i="111"/>
  <c r="O96" i="111"/>
  <c r="P94" i="111"/>
  <c r="O94" i="111"/>
  <c r="P92" i="111"/>
  <c r="O92" i="111"/>
  <c r="P90" i="111"/>
  <c r="O90" i="111"/>
  <c r="P88" i="111"/>
  <c r="O88" i="111"/>
  <c r="P86" i="111"/>
  <c r="O86" i="111"/>
  <c r="P84" i="111"/>
  <c r="O84" i="111"/>
  <c r="P82" i="111"/>
  <c r="O82" i="111"/>
  <c r="P80" i="111"/>
  <c r="O80" i="111"/>
  <c r="P78" i="111"/>
  <c r="O78" i="111"/>
  <c r="P76" i="111"/>
  <c r="O76" i="111"/>
  <c r="O105" i="111"/>
  <c r="O103" i="111"/>
  <c r="O101" i="111"/>
  <c r="O99" i="111"/>
  <c r="O97" i="111"/>
  <c r="O95" i="111"/>
  <c r="O93" i="111"/>
  <c r="O91" i="111"/>
  <c r="O89" i="111"/>
  <c r="O87" i="111"/>
  <c r="O85" i="111"/>
  <c r="O83" i="111"/>
  <c r="O81" i="111"/>
  <c r="O79" i="111"/>
  <c r="O77" i="111"/>
  <c r="N11" i="108" l="1"/>
  <c r="F12" i="108"/>
  <c r="F13" i="108"/>
  <c r="J13" i="108"/>
  <c r="J14" i="108"/>
  <c r="N14" i="108"/>
  <c r="N15" i="108"/>
  <c r="F16" i="108"/>
  <c r="F17" i="108"/>
  <c r="J17" i="108"/>
  <c r="J18" i="108"/>
  <c r="N18" i="108"/>
  <c r="N19" i="108"/>
  <c r="F20" i="108"/>
  <c r="F21" i="108"/>
  <c r="J21" i="108"/>
  <c r="J22" i="108"/>
  <c r="N22" i="108"/>
  <c r="N23" i="108"/>
  <c r="F24" i="108"/>
  <c r="F25" i="108"/>
  <c r="J25" i="108"/>
  <c r="J26" i="108"/>
  <c r="N26" i="108"/>
  <c r="N27" i="108"/>
  <c r="F28" i="108"/>
  <c r="F29" i="108"/>
  <c r="J29" i="108"/>
  <c r="J30" i="108"/>
  <c r="N30" i="108"/>
  <c r="N31" i="108"/>
  <c r="F32" i="108"/>
  <c r="F33" i="108"/>
  <c r="J33" i="108"/>
  <c r="J34" i="108"/>
  <c r="N34" i="108"/>
  <c r="N35" i="108"/>
  <c r="F36" i="108"/>
  <c r="F37" i="108"/>
  <c r="J37" i="108"/>
  <c r="J38" i="108"/>
  <c r="N38" i="108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C11" i="108"/>
  <c r="D11" i="108"/>
  <c r="E11" i="108"/>
  <c r="F11" i="108"/>
  <c r="G11" i="108"/>
  <c r="H11" i="108"/>
  <c r="I11" i="108"/>
  <c r="J11" i="108"/>
  <c r="K11" i="108"/>
  <c r="L11" i="108"/>
  <c r="M11" i="108"/>
  <c r="C12" i="108"/>
  <c r="D12" i="108"/>
  <c r="E12" i="108"/>
  <c r="G12" i="108"/>
  <c r="H12" i="108"/>
  <c r="I12" i="108"/>
  <c r="J12" i="108"/>
  <c r="K12" i="108"/>
  <c r="L12" i="108"/>
  <c r="M12" i="108"/>
  <c r="N12" i="108"/>
  <c r="C13" i="108"/>
  <c r="D13" i="108"/>
  <c r="E13" i="108"/>
  <c r="G13" i="108"/>
  <c r="H13" i="108"/>
  <c r="I13" i="108"/>
  <c r="K13" i="108"/>
  <c r="L13" i="108"/>
  <c r="M13" i="108"/>
  <c r="N13" i="108"/>
  <c r="C14" i="108"/>
  <c r="D14" i="108"/>
  <c r="E14" i="108"/>
  <c r="F14" i="108"/>
  <c r="G14" i="108"/>
  <c r="H14" i="108"/>
  <c r="I14" i="108"/>
  <c r="K14" i="108"/>
  <c r="L14" i="108"/>
  <c r="M14" i="108"/>
  <c r="C15" i="108"/>
  <c r="D15" i="108"/>
  <c r="E15" i="108"/>
  <c r="F15" i="108"/>
  <c r="G15" i="108"/>
  <c r="H15" i="108"/>
  <c r="I15" i="108"/>
  <c r="J15" i="108"/>
  <c r="K15" i="108"/>
  <c r="L15" i="108"/>
  <c r="M15" i="108"/>
  <c r="C16" i="108"/>
  <c r="D16" i="108"/>
  <c r="E16" i="108"/>
  <c r="G16" i="108"/>
  <c r="H16" i="108"/>
  <c r="I16" i="108"/>
  <c r="J16" i="108"/>
  <c r="K16" i="108"/>
  <c r="L16" i="108"/>
  <c r="M16" i="108"/>
  <c r="N16" i="108"/>
  <c r="C17" i="108"/>
  <c r="D17" i="108"/>
  <c r="E17" i="108"/>
  <c r="G17" i="108"/>
  <c r="H17" i="108"/>
  <c r="I17" i="108"/>
  <c r="K17" i="108"/>
  <c r="L17" i="108"/>
  <c r="M17" i="108"/>
  <c r="N17" i="108"/>
  <c r="C18" i="108"/>
  <c r="D18" i="108"/>
  <c r="E18" i="108"/>
  <c r="F18" i="108"/>
  <c r="G18" i="108"/>
  <c r="H18" i="108"/>
  <c r="I18" i="108"/>
  <c r="K18" i="108"/>
  <c r="L18" i="108"/>
  <c r="M18" i="108"/>
  <c r="C19" i="108"/>
  <c r="D19" i="108"/>
  <c r="E19" i="108"/>
  <c r="F19" i="108"/>
  <c r="G19" i="108"/>
  <c r="H19" i="108"/>
  <c r="I19" i="108"/>
  <c r="J19" i="108"/>
  <c r="K19" i="108"/>
  <c r="L19" i="108"/>
  <c r="M19" i="108"/>
  <c r="C20" i="108"/>
  <c r="D20" i="108"/>
  <c r="E20" i="108"/>
  <c r="G20" i="108"/>
  <c r="H20" i="108"/>
  <c r="I20" i="108"/>
  <c r="J20" i="108"/>
  <c r="K20" i="108"/>
  <c r="L20" i="108"/>
  <c r="M20" i="108"/>
  <c r="N20" i="108"/>
  <c r="C21" i="108"/>
  <c r="D21" i="108"/>
  <c r="E21" i="108"/>
  <c r="G21" i="108"/>
  <c r="H21" i="108"/>
  <c r="I21" i="108"/>
  <c r="K21" i="108"/>
  <c r="L21" i="108"/>
  <c r="M21" i="108"/>
  <c r="N21" i="108"/>
  <c r="C22" i="108"/>
  <c r="D22" i="108"/>
  <c r="E22" i="108"/>
  <c r="F22" i="108"/>
  <c r="G22" i="108"/>
  <c r="H22" i="108"/>
  <c r="I22" i="108"/>
  <c r="K22" i="108"/>
  <c r="L22" i="108"/>
  <c r="M22" i="108"/>
  <c r="C23" i="108"/>
  <c r="D23" i="108"/>
  <c r="E23" i="108"/>
  <c r="F23" i="108"/>
  <c r="G23" i="108"/>
  <c r="H23" i="108"/>
  <c r="I23" i="108"/>
  <c r="J23" i="108"/>
  <c r="K23" i="108"/>
  <c r="L23" i="108"/>
  <c r="M23" i="108"/>
  <c r="C24" i="108"/>
  <c r="D24" i="108"/>
  <c r="E24" i="108"/>
  <c r="G24" i="108"/>
  <c r="H24" i="108"/>
  <c r="I24" i="108"/>
  <c r="J24" i="108"/>
  <c r="K24" i="108"/>
  <c r="L24" i="108"/>
  <c r="M24" i="108"/>
  <c r="N24" i="108"/>
  <c r="C25" i="108"/>
  <c r="D25" i="108"/>
  <c r="E25" i="108"/>
  <c r="G25" i="108"/>
  <c r="H25" i="108"/>
  <c r="I25" i="108"/>
  <c r="K25" i="108"/>
  <c r="L25" i="108"/>
  <c r="M25" i="108"/>
  <c r="N25" i="108"/>
  <c r="C26" i="108"/>
  <c r="D26" i="108"/>
  <c r="E26" i="108"/>
  <c r="F26" i="108"/>
  <c r="G26" i="108"/>
  <c r="H26" i="108"/>
  <c r="I26" i="108"/>
  <c r="K26" i="108"/>
  <c r="L26" i="108"/>
  <c r="M26" i="108"/>
  <c r="C27" i="108"/>
  <c r="D27" i="108"/>
  <c r="E27" i="108"/>
  <c r="F27" i="108"/>
  <c r="G27" i="108"/>
  <c r="H27" i="108"/>
  <c r="I27" i="108"/>
  <c r="J27" i="108"/>
  <c r="K27" i="108"/>
  <c r="L27" i="108"/>
  <c r="M27" i="108"/>
  <c r="C28" i="108"/>
  <c r="D28" i="108"/>
  <c r="E28" i="108"/>
  <c r="G28" i="108"/>
  <c r="H28" i="108"/>
  <c r="I28" i="108"/>
  <c r="J28" i="108"/>
  <c r="K28" i="108"/>
  <c r="L28" i="108"/>
  <c r="M28" i="108"/>
  <c r="N28" i="108"/>
  <c r="C29" i="108"/>
  <c r="D29" i="108"/>
  <c r="E29" i="108"/>
  <c r="G29" i="108"/>
  <c r="H29" i="108"/>
  <c r="I29" i="108"/>
  <c r="K29" i="108"/>
  <c r="L29" i="108"/>
  <c r="M29" i="108"/>
  <c r="N29" i="108"/>
  <c r="C30" i="108"/>
  <c r="D30" i="108"/>
  <c r="E30" i="108"/>
  <c r="F30" i="108"/>
  <c r="G30" i="108"/>
  <c r="H30" i="108"/>
  <c r="I30" i="108"/>
  <c r="K30" i="108"/>
  <c r="L30" i="108"/>
  <c r="M30" i="108"/>
  <c r="C31" i="108"/>
  <c r="D31" i="108"/>
  <c r="E31" i="108"/>
  <c r="F31" i="108"/>
  <c r="G31" i="108"/>
  <c r="H31" i="108"/>
  <c r="I31" i="108"/>
  <c r="J31" i="108"/>
  <c r="K31" i="108"/>
  <c r="L31" i="108"/>
  <c r="M31" i="108"/>
  <c r="C32" i="108"/>
  <c r="D32" i="108"/>
  <c r="E32" i="108"/>
  <c r="G32" i="108"/>
  <c r="H32" i="108"/>
  <c r="I32" i="108"/>
  <c r="J32" i="108"/>
  <c r="K32" i="108"/>
  <c r="L32" i="108"/>
  <c r="M32" i="108"/>
  <c r="N32" i="108"/>
  <c r="C33" i="108"/>
  <c r="D33" i="108"/>
  <c r="E33" i="108"/>
  <c r="G33" i="108"/>
  <c r="H33" i="108"/>
  <c r="I33" i="108"/>
  <c r="K33" i="108"/>
  <c r="L33" i="108"/>
  <c r="M33" i="108"/>
  <c r="N33" i="108"/>
  <c r="C34" i="108"/>
  <c r="D34" i="108"/>
  <c r="E34" i="108"/>
  <c r="F34" i="108"/>
  <c r="G34" i="108"/>
  <c r="H34" i="108"/>
  <c r="I34" i="108"/>
  <c r="K34" i="108"/>
  <c r="L34" i="108"/>
  <c r="M34" i="108"/>
  <c r="C35" i="108"/>
  <c r="D35" i="108"/>
  <c r="E35" i="108"/>
  <c r="F35" i="108"/>
  <c r="G35" i="108"/>
  <c r="H35" i="108"/>
  <c r="I35" i="108"/>
  <c r="J35" i="108"/>
  <c r="K35" i="108"/>
  <c r="L35" i="108"/>
  <c r="M35" i="108"/>
  <c r="C36" i="108"/>
  <c r="D36" i="108"/>
  <c r="E36" i="108"/>
  <c r="G36" i="108"/>
  <c r="H36" i="108"/>
  <c r="I36" i="108"/>
  <c r="J36" i="108"/>
  <c r="K36" i="108"/>
  <c r="L36" i="108"/>
  <c r="M36" i="108"/>
  <c r="N36" i="108"/>
  <c r="C37" i="108"/>
  <c r="D37" i="108"/>
  <c r="E37" i="108"/>
  <c r="G37" i="108"/>
  <c r="H37" i="108"/>
  <c r="I37" i="108"/>
  <c r="K37" i="108"/>
  <c r="L37" i="108"/>
  <c r="M37" i="108"/>
  <c r="N37" i="108"/>
  <c r="C38" i="108"/>
  <c r="D38" i="108"/>
  <c r="E38" i="108"/>
  <c r="F38" i="108"/>
  <c r="G38" i="108"/>
  <c r="H38" i="108"/>
  <c r="I38" i="108"/>
  <c r="K38" i="108"/>
  <c r="L38" i="108"/>
  <c r="M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E10" i="108"/>
  <c r="F10" i="108"/>
  <c r="G10" i="108"/>
  <c r="H10" i="108"/>
  <c r="I10" i="108"/>
  <c r="J10" i="108"/>
  <c r="K10" i="108"/>
  <c r="L10" i="108"/>
  <c r="M10" i="108"/>
  <c r="N10" i="108"/>
  <c r="C10" i="108"/>
  <c r="C103" i="109"/>
  <c r="D103" i="109"/>
  <c r="E103" i="109"/>
  <c r="F103" i="109"/>
  <c r="G103" i="109"/>
  <c r="H103" i="109"/>
  <c r="I103" i="109"/>
  <c r="J103" i="109"/>
  <c r="K103" i="109"/>
  <c r="L103" i="109"/>
  <c r="M103" i="109"/>
  <c r="N103" i="109"/>
  <c r="C104" i="109"/>
  <c r="D104" i="109"/>
  <c r="E104" i="109"/>
  <c r="F104" i="109"/>
  <c r="G104" i="109"/>
  <c r="H104" i="109"/>
  <c r="I104" i="109"/>
  <c r="J104" i="109"/>
  <c r="K104" i="109"/>
  <c r="L104" i="109"/>
  <c r="M104" i="109"/>
  <c r="N104" i="109"/>
  <c r="C105" i="109"/>
  <c r="D105" i="109"/>
  <c r="E105" i="109"/>
  <c r="F105" i="109"/>
  <c r="G105" i="109"/>
  <c r="H105" i="109"/>
  <c r="I105" i="109"/>
  <c r="J105" i="109"/>
  <c r="K105" i="109"/>
  <c r="L105" i="109"/>
  <c r="M105" i="109"/>
  <c r="N105" i="109"/>
  <c r="D102" i="109"/>
  <c r="E102" i="109"/>
  <c r="F102" i="109"/>
  <c r="G102" i="109"/>
  <c r="H102" i="109"/>
  <c r="I102" i="109"/>
  <c r="J102" i="109"/>
  <c r="K102" i="109"/>
  <c r="L102" i="109"/>
  <c r="M102" i="109"/>
  <c r="N102" i="109"/>
  <c r="C102" i="109"/>
  <c r="C101" i="109"/>
  <c r="D101" i="109"/>
  <c r="E101" i="109"/>
  <c r="F101" i="109"/>
  <c r="G101" i="109"/>
  <c r="H101" i="109"/>
  <c r="I101" i="109"/>
  <c r="J101" i="109"/>
  <c r="K101" i="109"/>
  <c r="L101" i="109"/>
  <c r="M101" i="109"/>
  <c r="N101" i="109"/>
  <c r="D100" i="109"/>
  <c r="E100" i="109"/>
  <c r="F100" i="109"/>
  <c r="G100" i="109"/>
  <c r="H100" i="109"/>
  <c r="I100" i="109"/>
  <c r="J100" i="109"/>
  <c r="K100" i="109"/>
  <c r="L100" i="109"/>
  <c r="M100" i="109"/>
  <c r="N100" i="109"/>
  <c r="C100" i="109"/>
  <c r="C91" i="109"/>
  <c r="D91" i="109"/>
  <c r="E91" i="109"/>
  <c r="F91" i="109"/>
  <c r="G91" i="109"/>
  <c r="H91" i="109"/>
  <c r="I91" i="109"/>
  <c r="J91" i="109"/>
  <c r="K91" i="109"/>
  <c r="L91" i="109"/>
  <c r="M91" i="109"/>
  <c r="N91" i="109"/>
  <c r="C92" i="109"/>
  <c r="D92" i="109"/>
  <c r="E92" i="109"/>
  <c r="F92" i="109"/>
  <c r="G92" i="109"/>
  <c r="H92" i="109"/>
  <c r="I92" i="109"/>
  <c r="J92" i="109"/>
  <c r="K92" i="109"/>
  <c r="L92" i="109"/>
  <c r="M92" i="109"/>
  <c r="N92" i="109"/>
  <c r="C93" i="109"/>
  <c r="D93" i="109"/>
  <c r="E93" i="109"/>
  <c r="F93" i="109"/>
  <c r="G93" i="109"/>
  <c r="H93" i="109"/>
  <c r="I93" i="109"/>
  <c r="J93" i="109"/>
  <c r="K93" i="109"/>
  <c r="L93" i="109"/>
  <c r="M93" i="109"/>
  <c r="N93" i="109"/>
  <c r="C94" i="109"/>
  <c r="D94" i="109"/>
  <c r="E94" i="109"/>
  <c r="F94" i="109"/>
  <c r="G94" i="109"/>
  <c r="H94" i="109"/>
  <c r="I94" i="109"/>
  <c r="J94" i="109"/>
  <c r="K94" i="109"/>
  <c r="L94" i="109"/>
  <c r="M94" i="109"/>
  <c r="N94" i="109"/>
  <c r="C95" i="109"/>
  <c r="D95" i="109"/>
  <c r="E95" i="109"/>
  <c r="F95" i="109"/>
  <c r="G95" i="109"/>
  <c r="H95" i="109"/>
  <c r="I95" i="109"/>
  <c r="J95" i="109"/>
  <c r="K95" i="109"/>
  <c r="L95" i="109"/>
  <c r="M95" i="109"/>
  <c r="N95" i="109"/>
  <c r="C96" i="109"/>
  <c r="D96" i="109"/>
  <c r="E96" i="109"/>
  <c r="F96" i="109"/>
  <c r="G96" i="109"/>
  <c r="H96" i="109"/>
  <c r="I96" i="109"/>
  <c r="J96" i="109"/>
  <c r="K96" i="109"/>
  <c r="L96" i="109"/>
  <c r="M96" i="109"/>
  <c r="N96" i="109"/>
  <c r="C97" i="109"/>
  <c r="D97" i="109"/>
  <c r="E97" i="109"/>
  <c r="F97" i="109"/>
  <c r="G97" i="109"/>
  <c r="H97" i="109"/>
  <c r="I97" i="109"/>
  <c r="J97" i="109"/>
  <c r="K97" i="109"/>
  <c r="L97" i="109"/>
  <c r="M97" i="109"/>
  <c r="N97" i="109"/>
  <c r="C98" i="109"/>
  <c r="D98" i="109"/>
  <c r="E98" i="109"/>
  <c r="F98" i="109"/>
  <c r="G98" i="109"/>
  <c r="H98" i="109"/>
  <c r="I98" i="109"/>
  <c r="J98" i="109"/>
  <c r="K98" i="109"/>
  <c r="L98" i="109"/>
  <c r="M98" i="109"/>
  <c r="N98" i="109"/>
  <c r="C99" i="109"/>
  <c r="D99" i="109"/>
  <c r="E99" i="109"/>
  <c r="F99" i="109"/>
  <c r="G99" i="109"/>
  <c r="H99" i="109"/>
  <c r="I99" i="109"/>
  <c r="J99" i="109"/>
  <c r="K99" i="109"/>
  <c r="L99" i="109"/>
  <c r="M99" i="109"/>
  <c r="N99" i="109"/>
  <c r="C83" i="109"/>
  <c r="D83" i="109"/>
  <c r="E83" i="109"/>
  <c r="F83" i="109"/>
  <c r="G83" i="109"/>
  <c r="H83" i="109"/>
  <c r="I83" i="109"/>
  <c r="J83" i="109"/>
  <c r="K83" i="109"/>
  <c r="L83" i="109"/>
  <c r="M83" i="109"/>
  <c r="N83" i="109"/>
  <c r="C84" i="109"/>
  <c r="D84" i="109"/>
  <c r="E84" i="109"/>
  <c r="F84" i="109"/>
  <c r="G84" i="109"/>
  <c r="H84" i="109"/>
  <c r="I84" i="109"/>
  <c r="J84" i="109"/>
  <c r="K84" i="109"/>
  <c r="L84" i="109"/>
  <c r="M84" i="109"/>
  <c r="N84" i="109"/>
  <c r="C85" i="109"/>
  <c r="D85" i="109"/>
  <c r="E85" i="109"/>
  <c r="F85" i="109"/>
  <c r="G85" i="109"/>
  <c r="H85" i="109"/>
  <c r="I85" i="109"/>
  <c r="J85" i="109"/>
  <c r="K85" i="109"/>
  <c r="L85" i="109"/>
  <c r="M85" i="109"/>
  <c r="N85" i="109"/>
  <c r="C86" i="109"/>
  <c r="D86" i="109"/>
  <c r="E86" i="109"/>
  <c r="F86" i="109"/>
  <c r="G86" i="109"/>
  <c r="H86" i="109"/>
  <c r="I86" i="109"/>
  <c r="J86" i="109"/>
  <c r="K86" i="109"/>
  <c r="L86" i="109"/>
  <c r="M86" i="109"/>
  <c r="N86" i="109"/>
  <c r="C87" i="109"/>
  <c r="D87" i="109"/>
  <c r="E87" i="109"/>
  <c r="F87" i="109"/>
  <c r="G87" i="109"/>
  <c r="H87" i="109"/>
  <c r="I87" i="109"/>
  <c r="J87" i="109"/>
  <c r="K87" i="109"/>
  <c r="L87" i="109"/>
  <c r="M87" i="109"/>
  <c r="N87" i="109"/>
  <c r="C88" i="109"/>
  <c r="D88" i="109"/>
  <c r="E88" i="109"/>
  <c r="F88" i="109"/>
  <c r="G88" i="109"/>
  <c r="H88" i="109"/>
  <c r="I88" i="109"/>
  <c r="J88" i="109"/>
  <c r="K88" i="109"/>
  <c r="L88" i="109"/>
  <c r="M88" i="109"/>
  <c r="N88" i="109"/>
  <c r="C89" i="109"/>
  <c r="D89" i="109"/>
  <c r="E89" i="109"/>
  <c r="F89" i="109"/>
  <c r="G89" i="109"/>
  <c r="H89" i="109"/>
  <c r="I89" i="109"/>
  <c r="J89" i="109"/>
  <c r="K89" i="109"/>
  <c r="L89" i="109"/>
  <c r="M89" i="109"/>
  <c r="N89" i="109"/>
  <c r="C90" i="109"/>
  <c r="D90" i="109"/>
  <c r="E90" i="109"/>
  <c r="F90" i="109"/>
  <c r="G90" i="109"/>
  <c r="H90" i="109"/>
  <c r="I90" i="109"/>
  <c r="J90" i="109"/>
  <c r="K90" i="109"/>
  <c r="L90" i="109"/>
  <c r="M90" i="109"/>
  <c r="N90" i="109"/>
  <c r="C74" i="109"/>
  <c r="D74" i="109"/>
  <c r="E74" i="109"/>
  <c r="F74" i="109"/>
  <c r="G74" i="109"/>
  <c r="H74" i="109"/>
  <c r="I74" i="109"/>
  <c r="J74" i="109"/>
  <c r="K74" i="109"/>
  <c r="L74" i="109"/>
  <c r="M74" i="109"/>
  <c r="N74" i="109"/>
  <c r="C75" i="109"/>
  <c r="D75" i="109"/>
  <c r="E75" i="109"/>
  <c r="F75" i="109"/>
  <c r="G75" i="109"/>
  <c r="H75" i="109"/>
  <c r="I75" i="109"/>
  <c r="J75" i="109"/>
  <c r="K75" i="109"/>
  <c r="L75" i="109"/>
  <c r="M75" i="109"/>
  <c r="N75" i="109"/>
  <c r="C76" i="109"/>
  <c r="D76" i="109"/>
  <c r="E76" i="109"/>
  <c r="F76" i="109"/>
  <c r="G76" i="109"/>
  <c r="H76" i="109"/>
  <c r="I76" i="109"/>
  <c r="J76" i="109"/>
  <c r="K76" i="109"/>
  <c r="L76" i="109"/>
  <c r="M76" i="109"/>
  <c r="N76" i="109"/>
  <c r="C77" i="109"/>
  <c r="D77" i="109"/>
  <c r="E77" i="109"/>
  <c r="F77" i="109"/>
  <c r="G77" i="109"/>
  <c r="H77" i="109"/>
  <c r="I77" i="109"/>
  <c r="J77" i="109"/>
  <c r="K77" i="109"/>
  <c r="L77" i="109"/>
  <c r="M77" i="109"/>
  <c r="N77" i="109"/>
  <c r="C78" i="109"/>
  <c r="D78" i="109"/>
  <c r="E78" i="109"/>
  <c r="F78" i="109"/>
  <c r="G78" i="109"/>
  <c r="H78" i="109"/>
  <c r="I78" i="109"/>
  <c r="J78" i="109"/>
  <c r="K78" i="109"/>
  <c r="L78" i="109"/>
  <c r="M78" i="109"/>
  <c r="N78" i="109"/>
  <c r="C79" i="109"/>
  <c r="D79" i="109"/>
  <c r="E79" i="109"/>
  <c r="F79" i="109"/>
  <c r="G79" i="109"/>
  <c r="H79" i="109"/>
  <c r="I79" i="109"/>
  <c r="J79" i="109"/>
  <c r="K79" i="109"/>
  <c r="L79" i="109"/>
  <c r="M79" i="109"/>
  <c r="N79" i="109"/>
  <c r="C80" i="109"/>
  <c r="D80" i="109"/>
  <c r="E80" i="109"/>
  <c r="F80" i="109"/>
  <c r="G80" i="109"/>
  <c r="H80" i="109"/>
  <c r="I80" i="109"/>
  <c r="J80" i="109"/>
  <c r="K80" i="109"/>
  <c r="L80" i="109"/>
  <c r="M80" i="109"/>
  <c r="N80" i="109"/>
  <c r="C81" i="109"/>
  <c r="D81" i="109"/>
  <c r="E81" i="109"/>
  <c r="F81" i="109"/>
  <c r="G81" i="109"/>
  <c r="H81" i="109"/>
  <c r="I81" i="109"/>
  <c r="J81" i="109"/>
  <c r="K81" i="109"/>
  <c r="L81" i="109"/>
  <c r="M81" i="109"/>
  <c r="N81" i="109"/>
  <c r="C82" i="109"/>
  <c r="D82" i="109"/>
  <c r="E82" i="109"/>
  <c r="F82" i="109"/>
  <c r="G82" i="109"/>
  <c r="H82" i="109"/>
  <c r="I82" i="109"/>
  <c r="J82" i="109"/>
  <c r="K82" i="109"/>
  <c r="L82" i="109"/>
  <c r="M82" i="109"/>
  <c r="N82" i="109"/>
  <c r="D73" i="109"/>
  <c r="E73" i="109"/>
  <c r="F73" i="109"/>
  <c r="G73" i="109"/>
  <c r="H73" i="109"/>
  <c r="I73" i="109"/>
  <c r="J73" i="109"/>
  <c r="K73" i="109"/>
  <c r="L73" i="109"/>
  <c r="M73" i="109"/>
  <c r="N73" i="109"/>
  <c r="C73" i="109"/>
  <c r="C63" i="109"/>
  <c r="D63" i="109"/>
  <c r="E63" i="109"/>
  <c r="F63" i="109"/>
  <c r="G63" i="109"/>
  <c r="H63" i="109"/>
  <c r="I63" i="109"/>
  <c r="J63" i="109"/>
  <c r="K63" i="109"/>
  <c r="L63" i="109"/>
  <c r="M63" i="109"/>
  <c r="N63" i="109"/>
  <c r="C64" i="109"/>
  <c r="D64" i="109"/>
  <c r="E64" i="109"/>
  <c r="F64" i="109"/>
  <c r="G64" i="109"/>
  <c r="H64" i="109"/>
  <c r="I64" i="109"/>
  <c r="J64" i="109"/>
  <c r="K64" i="109"/>
  <c r="L64" i="109"/>
  <c r="M64" i="109"/>
  <c r="N64" i="109"/>
  <c r="C65" i="109"/>
  <c r="D65" i="109"/>
  <c r="E65" i="109"/>
  <c r="F65" i="109"/>
  <c r="G65" i="109"/>
  <c r="H65" i="109"/>
  <c r="I65" i="109"/>
  <c r="J65" i="109"/>
  <c r="K65" i="109"/>
  <c r="L65" i="109"/>
  <c r="M65" i="109"/>
  <c r="N65" i="109"/>
  <c r="C66" i="109"/>
  <c r="D66" i="109"/>
  <c r="E66" i="109"/>
  <c r="F66" i="109"/>
  <c r="G66" i="109"/>
  <c r="H66" i="109"/>
  <c r="I66" i="109"/>
  <c r="J66" i="109"/>
  <c r="K66" i="109"/>
  <c r="L66" i="109"/>
  <c r="M66" i="109"/>
  <c r="N66" i="109"/>
  <c r="C67" i="109"/>
  <c r="D67" i="109"/>
  <c r="E67" i="109"/>
  <c r="F67" i="109"/>
  <c r="G67" i="109"/>
  <c r="H67" i="109"/>
  <c r="I67" i="109"/>
  <c r="J67" i="109"/>
  <c r="K67" i="109"/>
  <c r="L67" i="109"/>
  <c r="M67" i="109"/>
  <c r="N67" i="109"/>
  <c r="C68" i="109"/>
  <c r="D68" i="109"/>
  <c r="E68" i="109"/>
  <c r="F68" i="109"/>
  <c r="G68" i="109"/>
  <c r="H68" i="109"/>
  <c r="I68" i="109"/>
  <c r="J68" i="109"/>
  <c r="K68" i="109"/>
  <c r="L68" i="109"/>
  <c r="M68" i="109"/>
  <c r="N68" i="109"/>
  <c r="C69" i="109"/>
  <c r="D69" i="109"/>
  <c r="E69" i="109"/>
  <c r="F69" i="109"/>
  <c r="G69" i="109"/>
  <c r="H69" i="109"/>
  <c r="I69" i="109"/>
  <c r="J69" i="109"/>
  <c r="K69" i="109"/>
  <c r="L69" i="109"/>
  <c r="M69" i="109"/>
  <c r="N69" i="109"/>
  <c r="C70" i="109"/>
  <c r="D70" i="109"/>
  <c r="E70" i="109"/>
  <c r="F70" i="109"/>
  <c r="G70" i="109"/>
  <c r="H70" i="109"/>
  <c r="I70" i="109"/>
  <c r="J70" i="109"/>
  <c r="K70" i="109"/>
  <c r="L70" i="109"/>
  <c r="M70" i="109"/>
  <c r="N70" i="109"/>
  <c r="C71" i="109"/>
  <c r="D71" i="109"/>
  <c r="E71" i="109"/>
  <c r="F71" i="109"/>
  <c r="G71" i="109"/>
  <c r="H71" i="109"/>
  <c r="I71" i="109"/>
  <c r="J71" i="109"/>
  <c r="K71" i="109"/>
  <c r="L71" i="109"/>
  <c r="M71" i="109"/>
  <c r="N71" i="109"/>
  <c r="C72" i="109"/>
  <c r="D72" i="109"/>
  <c r="E72" i="109"/>
  <c r="F72" i="109"/>
  <c r="G72" i="109"/>
  <c r="H72" i="109"/>
  <c r="I72" i="109"/>
  <c r="J72" i="109"/>
  <c r="K72" i="109"/>
  <c r="L72" i="109"/>
  <c r="M72" i="109"/>
  <c r="N72" i="109"/>
  <c r="D62" i="109"/>
  <c r="E62" i="109"/>
  <c r="F62" i="109"/>
  <c r="G62" i="109"/>
  <c r="H62" i="109"/>
  <c r="I62" i="109"/>
  <c r="J62" i="109"/>
  <c r="K62" i="109"/>
  <c r="L62" i="109"/>
  <c r="M62" i="109"/>
  <c r="N62" i="109"/>
  <c r="C62" i="109"/>
  <c r="C59" i="109"/>
  <c r="D59" i="109"/>
  <c r="E59" i="109"/>
  <c r="F59" i="109"/>
  <c r="G59" i="109"/>
  <c r="H59" i="109"/>
  <c r="I59" i="109"/>
  <c r="J59" i="109"/>
  <c r="K59" i="109"/>
  <c r="L59" i="109"/>
  <c r="M59" i="109"/>
  <c r="N59" i="109"/>
  <c r="C60" i="109"/>
  <c r="D60" i="109"/>
  <c r="E60" i="109"/>
  <c r="F60" i="109"/>
  <c r="G60" i="109"/>
  <c r="H60" i="109"/>
  <c r="I60" i="109"/>
  <c r="J60" i="109"/>
  <c r="K60" i="109"/>
  <c r="L60" i="109"/>
  <c r="M60" i="109"/>
  <c r="N60" i="109"/>
  <c r="C61" i="109"/>
  <c r="D61" i="109"/>
  <c r="E61" i="109"/>
  <c r="F61" i="109"/>
  <c r="G61" i="109"/>
  <c r="H61" i="109"/>
  <c r="I61" i="109"/>
  <c r="J61" i="109"/>
  <c r="K61" i="109"/>
  <c r="L61" i="109"/>
  <c r="M61" i="109"/>
  <c r="N61" i="109"/>
  <c r="D58" i="109"/>
  <c r="E58" i="109"/>
  <c r="F58" i="109"/>
  <c r="G58" i="109"/>
  <c r="H58" i="109"/>
  <c r="I58" i="109"/>
  <c r="J58" i="109"/>
  <c r="K58" i="109"/>
  <c r="L58" i="109"/>
  <c r="M58" i="109"/>
  <c r="N58" i="109"/>
  <c r="C58" i="109"/>
  <c r="L58" i="103"/>
  <c r="D58" i="103"/>
  <c r="P57" i="103"/>
  <c r="O57" i="103"/>
  <c r="P56" i="103"/>
  <c r="O56" i="103"/>
  <c r="P55" i="103"/>
  <c r="O55" i="103"/>
  <c r="P54" i="103"/>
  <c r="O54" i="103"/>
  <c r="P53" i="103"/>
  <c r="O53" i="103"/>
  <c r="P52" i="103"/>
  <c r="O52" i="103"/>
  <c r="P51" i="103"/>
  <c r="O51" i="103"/>
  <c r="P50" i="103"/>
  <c r="O50" i="103"/>
  <c r="P49" i="103"/>
  <c r="O49" i="103"/>
  <c r="P48" i="103"/>
  <c r="O48" i="103"/>
  <c r="P47" i="103"/>
  <c r="O47" i="103"/>
  <c r="P46" i="103"/>
  <c r="O46" i="103"/>
  <c r="P45" i="103"/>
  <c r="O45" i="103"/>
  <c r="P44" i="103"/>
  <c r="O44" i="103"/>
  <c r="P43" i="103"/>
  <c r="O43" i="103"/>
  <c r="P42" i="103"/>
  <c r="O42" i="103"/>
  <c r="P41" i="103"/>
  <c r="O41" i="103"/>
  <c r="P40" i="103"/>
  <c r="O40" i="103"/>
  <c r="P39" i="103"/>
  <c r="O39" i="103"/>
  <c r="P38" i="103"/>
  <c r="O38" i="103"/>
  <c r="P37" i="103"/>
  <c r="O37" i="103"/>
  <c r="P36" i="103"/>
  <c r="O36" i="103"/>
  <c r="P35" i="103"/>
  <c r="O35" i="103"/>
  <c r="P34" i="103"/>
  <c r="O34" i="103"/>
  <c r="P33" i="103"/>
  <c r="O33" i="103"/>
  <c r="P32" i="103"/>
  <c r="O32" i="103"/>
  <c r="P31" i="103"/>
  <c r="O31" i="103"/>
  <c r="P30" i="103"/>
  <c r="O30" i="103"/>
  <c r="P29" i="103"/>
  <c r="O29" i="103"/>
  <c r="P28" i="103"/>
  <c r="O28" i="103"/>
  <c r="P27" i="103"/>
  <c r="O27" i="103"/>
  <c r="P26" i="103"/>
  <c r="O26" i="103"/>
  <c r="P25" i="103"/>
  <c r="O25" i="103"/>
  <c r="P24" i="103"/>
  <c r="O24" i="103"/>
  <c r="P23" i="103"/>
  <c r="O23" i="103"/>
  <c r="P22" i="103"/>
  <c r="O22" i="103"/>
  <c r="AF21" i="103"/>
  <c r="AE21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P21" i="103"/>
  <c r="O21" i="103"/>
  <c r="AF20" i="103"/>
  <c r="AE20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P20" i="103"/>
  <c r="O20" i="103"/>
  <c r="AF19" i="103"/>
  <c r="AF27" i="103" s="1"/>
  <c r="AE19" i="103"/>
  <c r="AE24" i="103" s="1"/>
  <c r="AD19" i="103"/>
  <c r="AD27" i="103" s="1"/>
  <c r="AC19" i="103"/>
  <c r="AC27" i="103" s="1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7" i="103" s="1"/>
  <c r="T19" i="103"/>
  <c r="T27" i="103" s="1"/>
  <c r="S19" i="103"/>
  <c r="S27" i="103" s="1"/>
  <c r="P19" i="103"/>
  <c r="O19" i="103"/>
  <c r="AF18" i="103"/>
  <c r="AE18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P18" i="103"/>
  <c r="O18" i="103"/>
  <c r="AF17" i="103"/>
  <c r="AE17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P17" i="103"/>
  <c r="O17" i="103"/>
  <c r="AF16" i="103"/>
  <c r="AE16" i="103"/>
  <c r="AD16" i="103"/>
  <c r="AC16" i="103"/>
  <c r="AB16" i="103"/>
  <c r="AA16" i="103"/>
  <c r="Z16" i="103"/>
  <c r="Y16" i="103"/>
  <c r="X16" i="103"/>
  <c r="W16" i="103"/>
  <c r="V16" i="103"/>
  <c r="U16" i="103"/>
  <c r="T16" i="103"/>
  <c r="S16" i="103"/>
  <c r="P16" i="103"/>
  <c r="O16" i="103"/>
  <c r="AF15" i="103"/>
  <c r="AE15" i="103"/>
  <c r="AD15" i="103"/>
  <c r="AC15" i="103"/>
  <c r="AB15" i="103"/>
  <c r="AA15" i="103"/>
  <c r="Z15" i="103"/>
  <c r="Y15" i="103"/>
  <c r="X15" i="103"/>
  <c r="W15" i="103"/>
  <c r="V15" i="103"/>
  <c r="U15" i="103"/>
  <c r="T15" i="103"/>
  <c r="S15" i="103"/>
  <c r="P15" i="103"/>
  <c r="O15" i="103"/>
  <c r="AF14" i="103"/>
  <c r="AE14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P14" i="103"/>
  <c r="O14" i="103"/>
  <c r="AF13" i="103"/>
  <c r="AF26" i="103" s="1"/>
  <c r="AE13" i="103"/>
  <c r="AE26" i="103" s="1"/>
  <c r="AD13" i="103"/>
  <c r="AD26" i="103" s="1"/>
  <c r="AC13" i="103"/>
  <c r="AC26" i="103" s="1"/>
  <c r="AB13" i="103"/>
  <c r="AB26" i="103" s="1"/>
  <c r="AA13" i="103"/>
  <c r="AA23" i="103" s="1"/>
  <c r="Z13" i="103"/>
  <c r="Z26" i="103" s="1"/>
  <c r="Y13" i="103"/>
  <c r="Y26" i="103" s="1"/>
  <c r="X13" i="103"/>
  <c r="X26" i="103" s="1"/>
  <c r="W13" i="103"/>
  <c r="W26" i="103" s="1"/>
  <c r="V13" i="103"/>
  <c r="V26" i="103" s="1"/>
  <c r="U13" i="103"/>
  <c r="U26" i="103" s="1"/>
  <c r="T13" i="103"/>
  <c r="T26" i="103" s="1"/>
  <c r="S13" i="103"/>
  <c r="S23" i="103" s="1"/>
  <c r="P13" i="103"/>
  <c r="O13" i="103"/>
  <c r="AF12" i="103"/>
  <c r="AE12" i="103"/>
  <c r="AD12" i="103"/>
  <c r="AC12" i="103"/>
  <c r="AB12" i="103"/>
  <c r="AA12" i="103"/>
  <c r="Z12" i="103"/>
  <c r="Y12" i="103"/>
  <c r="X12" i="103"/>
  <c r="W12" i="103"/>
  <c r="V12" i="103"/>
  <c r="U12" i="103"/>
  <c r="T12" i="103"/>
  <c r="S12" i="103"/>
  <c r="P12" i="103"/>
  <c r="O12" i="103"/>
  <c r="AF11" i="103"/>
  <c r="AE11" i="103"/>
  <c r="AD11" i="103"/>
  <c r="AC11" i="103"/>
  <c r="AB11" i="103"/>
  <c r="AA11" i="103"/>
  <c r="Z11" i="103"/>
  <c r="Y11" i="103"/>
  <c r="X11" i="103"/>
  <c r="W11" i="103"/>
  <c r="V11" i="103"/>
  <c r="U11" i="103"/>
  <c r="T11" i="103"/>
  <c r="S11" i="103"/>
  <c r="P11" i="103"/>
  <c r="O11" i="103"/>
  <c r="AE10" i="103"/>
  <c r="AE28" i="103" s="1"/>
  <c r="AD10" i="103"/>
  <c r="AD28" i="103" s="1"/>
  <c r="AC10" i="103"/>
  <c r="AC28" i="103" s="1"/>
  <c r="AB10" i="103"/>
  <c r="AB28" i="103" s="1"/>
  <c r="AA10" i="103"/>
  <c r="AA25" i="103" s="1"/>
  <c r="Z10" i="103"/>
  <c r="Z28" i="103" s="1"/>
  <c r="Y10" i="103"/>
  <c r="Y28" i="103" s="1"/>
  <c r="X10" i="103"/>
  <c r="X28" i="103" s="1"/>
  <c r="W10" i="103"/>
  <c r="W28" i="103" s="1"/>
  <c r="V10" i="103"/>
  <c r="V28" i="103" s="1"/>
  <c r="U10" i="103"/>
  <c r="U28" i="103" s="1"/>
  <c r="T10" i="103"/>
  <c r="T28" i="103" s="1"/>
  <c r="S10" i="103"/>
  <c r="S28" i="103" s="1"/>
  <c r="P10" i="103"/>
  <c r="P58" i="103" s="1"/>
  <c r="O10" i="103"/>
  <c r="O58" i="103" s="1"/>
  <c r="K6" i="103"/>
  <c r="K5" i="103"/>
  <c r="G5" i="103"/>
  <c r="L58" i="104"/>
  <c r="D58" i="104"/>
  <c r="P57" i="104"/>
  <c r="O57" i="104"/>
  <c r="P56" i="104"/>
  <c r="O56" i="104"/>
  <c r="P55" i="104"/>
  <c r="O55" i="104"/>
  <c r="P54" i="104"/>
  <c r="O54" i="104"/>
  <c r="P53" i="104"/>
  <c r="O53" i="104"/>
  <c r="P52" i="104"/>
  <c r="O52" i="104"/>
  <c r="P51" i="104"/>
  <c r="O51" i="104"/>
  <c r="P50" i="104"/>
  <c r="O50" i="104"/>
  <c r="P49" i="104"/>
  <c r="O49" i="104"/>
  <c r="P48" i="104"/>
  <c r="O48" i="104"/>
  <c r="P47" i="104"/>
  <c r="O47" i="104"/>
  <c r="P46" i="104"/>
  <c r="O46" i="104"/>
  <c r="P45" i="104"/>
  <c r="O45" i="104"/>
  <c r="P44" i="104"/>
  <c r="O44" i="104"/>
  <c r="P43" i="104"/>
  <c r="O43" i="104"/>
  <c r="P42" i="104"/>
  <c r="O42" i="104"/>
  <c r="P41" i="104"/>
  <c r="O41" i="104"/>
  <c r="P40" i="104"/>
  <c r="O40" i="104"/>
  <c r="P39" i="104"/>
  <c r="O39" i="104"/>
  <c r="P38" i="104"/>
  <c r="O38" i="104"/>
  <c r="P37" i="104"/>
  <c r="O37" i="104"/>
  <c r="P36" i="104"/>
  <c r="O36" i="104"/>
  <c r="P35" i="104"/>
  <c r="O35" i="104"/>
  <c r="P34" i="104"/>
  <c r="O34" i="104"/>
  <c r="P33" i="104"/>
  <c r="O33" i="104"/>
  <c r="P32" i="104"/>
  <c r="O32" i="104"/>
  <c r="P31" i="104"/>
  <c r="O31" i="104"/>
  <c r="P30" i="104"/>
  <c r="O30" i="104"/>
  <c r="P29" i="104"/>
  <c r="O29" i="104"/>
  <c r="P28" i="104"/>
  <c r="O28" i="104"/>
  <c r="P27" i="104"/>
  <c r="O27" i="104"/>
  <c r="P26" i="104"/>
  <c r="O26" i="104"/>
  <c r="P25" i="104"/>
  <c r="O25" i="104"/>
  <c r="P24" i="104"/>
  <c r="O24" i="104"/>
  <c r="P23" i="104"/>
  <c r="O23" i="104"/>
  <c r="P22" i="104"/>
  <c r="O22" i="104"/>
  <c r="AF21" i="104"/>
  <c r="AE21" i="104"/>
  <c r="AD21" i="104"/>
  <c r="AC21" i="104"/>
  <c r="AB21" i="104"/>
  <c r="AA21" i="104"/>
  <c r="Z21" i="104"/>
  <c r="Y21" i="104"/>
  <c r="X21" i="104"/>
  <c r="W21" i="104"/>
  <c r="V21" i="104"/>
  <c r="U21" i="104"/>
  <c r="T21" i="104"/>
  <c r="S21" i="104"/>
  <c r="P21" i="104"/>
  <c r="O21" i="104"/>
  <c r="AF20" i="104"/>
  <c r="AE20" i="104"/>
  <c r="AD20" i="104"/>
  <c r="AC20" i="104"/>
  <c r="AB20" i="104"/>
  <c r="AA20" i="104"/>
  <c r="Z20" i="104"/>
  <c r="Y20" i="104"/>
  <c r="X20" i="104"/>
  <c r="W20" i="104"/>
  <c r="V20" i="104"/>
  <c r="U20" i="104"/>
  <c r="T20" i="104"/>
  <c r="S20" i="104"/>
  <c r="P20" i="104"/>
  <c r="O20" i="104"/>
  <c r="AF19" i="104"/>
  <c r="AF27" i="104" s="1"/>
  <c r="AE19" i="104"/>
  <c r="AE24" i="104" s="1"/>
  <c r="AD19" i="104"/>
  <c r="AD27" i="104" s="1"/>
  <c r="AC19" i="104"/>
  <c r="AC27" i="104" s="1"/>
  <c r="AB19" i="104"/>
  <c r="AB27" i="104" s="1"/>
  <c r="AA19" i="104"/>
  <c r="AA24" i="104" s="1"/>
  <c r="Z19" i="104"/>
  <c r="Z27" i="104" s="1"/>
  <c r="Y19" i="104"/>
  <c r="Y27" i="104" s="1"/>
  <c r="X19" i="104"/>
  <c r="X27" i="104" s="1"/>
  <c r="W19" i="104"/>
  <c r="W24" i="104" s="1"/>
  <c r="V19" i="104"/>
  <c r="V27" i="104" s="1"/>
  <c r="U19" i="104"/>
  <c r="U27" i="104" s="1"/>
  <c r="T19" i="104"/>
  <c r="T27" i="104" s="1"/>
  <c r="S19" i="104"/>
  <c r="S24" i="104" s="1"/>
  <c r="P19" i="104"/>
  <c r="O19" i="104"/>
  <c r="AF18" i="104"/>
  <c r="AE18" i="104"/>
  <c r="AD18" i="104"/>
  <c r="AC18" i="104"/>
  <c r="AB18" i="104"/>
  <c r="AA18" i="104"/>
  <c r="Z18" i="104"/>
  <c r="Y18" i="104"/>
  <c r="X18" i="104"/>
  <c r="W18" i="104"/>
  <c r="V18" i="104"/>
  <c r="U18" i="104"/>
  <c r="T18" i="104"/>
  <c r="S18" i="104"/>
  <c r="P18" i="104"/>
  <c r="O18" i="104"/>
  <c r="AF17" i="104"/>
  <c r="AE17" i="104"/>
  <c r="AD17" i="104"/>
  <c r="AC17" i="104"/>
  <c r="AB17" i="104"/>
  <c r="AA17" i="104"/>
  <c r="Z17" i="104"/>
  <c r="Y17" i="104"/>
  <c r="X17" i="104"/>
  <c r="W17" i="104"/>
  <c r="V17" i="104"/>
  <c r="U17" i="104"/>
  <c r="T17" i="104"/>
  <c r="S17" i="104"/>
  <c r="P17" i="104"/>
  <c r="O17" i="104"/>
  <c r="AF16" i="104"/>
  <c r="AE16" i="104"/>
  <c r="AD16" i="104"/>
  <c r="AC16" i="104"/>
  <c r="AB16" i="104"/>
  <c r="AA16" i="104"/>
  <c r="Z16" i="104"/>
  <c r="Y16" i="104"/>
  <c r="X16" i="104"/>
  <c r="W16" i="104"/>
  <c r="V16" i="104"/>
  <c r="U16" i="104"/>
  <c r="T16" i="104"/>
  <c r="S16" i="104"/>
  <c r="P16" i="104"/>
  <c r="O16" i="104"/>
  <c r="AF15" i="104"/>
  <c r="AE15" i="104"/>
  <c r="AD15" i="104"/>
  <c r="AC15" i="104"/>
  <c r="AB15" i="104"/>
  <c r="AA15" i="104"/>
  <c r="Z15" i="104"/>
  <c r="Y15" i="104"/>
  <c r="X15" i="104"/>
  <c r="W15" i="104"/>
  <c r="V15" i="104"/>
  <c r="U15" i="104"/>
  <c r="T15" i="104"/>
  <c r="S15" i="104"/>
  <c r="P15" i="104"/>
  <c r="O15" i="104"/>
  <c r="AF14" i="104"/>
  <c r="AE14" i="104"/>
  <c r="AD14" i="104"/>
  <c r="AC14" i="104"/>
  <c r="AB14" i="104"/>
  <c r="AA14" i="104"/>
  <c r="Z14" i="104"/>
  <c r="Y14" i="104"/>
  <c r="X14" i="104"/>
  <c r="W14" i="104"/>
  <c r="V14" i="104"/>
  <c r="U14" i="104"/>
  <c r="T14" i="104"/>
  <c r="S14" i="104"/>
  <c r="P14" i="104"/>
  <c r="O14" i="104"/>
  <c r="AF13" i="104"/>
  <c r="AF26" i="104" s="1"/>
  <c r="AE13" i="104"/>
  <c r="AE23" i="104" s="1"/>
  <c r="AD13" i="104"/>
  <c r="AD26" i="104" s="1"/>
  <c r="AC13" i="104"/>
  <c r="AC26" i="104" s="1"/>
  <c r="AB13" i="104"/>
  <c r="AB26" i="104" s="1"/>
  <c r="AA13" i="104"/>
  <c r="AA23" i="104" s="1"/>
  <c r="Z13" i="104"/>
  <c r="Z26" i="104" s="1"/>
  <c r="Y13" i="104"/>
  <c r="Y26" i="104" s="1"/>
  <c r="X13" i="104"/>
  <c r="X26" i="104" s="1"/>
  <c r="W13" i="104"/>
  <c r="W23" i="104" s="1"/>
  <c r="V13" i="104"/>
  <c r="V26" i="104" s="1"/>
  <c r="U13" i="104"/>
  <c r="U26" i="104" s="1"/>
  <c r="T13" i="104"/>
  <c r="T26" i="104" s="1"/>
  <c r="S13" i="104"/>
  <c r="S23" i="104" s="1"/>
  <c r="P13" i="104"/>
  <c r="O13" i="104"/>
  <c r="AF12" i="104"/>
  <c r="AE12" i="104"/>
  <c r="AD12" i="104"/>
  <c r="AC12" i="104"/>
  <c r="AB12" i="104"/>
  <c r="AA12" i="104"/>
  <c r="Z12" i="104"/>
  <c r="Y12" i="104"/>
  <c r="X12" i="104"/>
  <c r="W12" i="104"/>
  <c r="V12" i="104"/>
  <c r="U12" i="104"/>
  <c r="T12" i="104"/>
  <c r="S12" i="104"/>
  <c r="P12" i="104"/>
  <c r="O12" i="104"/>
  <c r="AF11" i="104"/>
  <c r="AE11" i="104"/>
  <c r="AD11" i="104"/>
  <c r="AC11" i="104"/>
  <c r="AB11" i="104"/>
  <c r="AA11" i="104"/>
  <c r="Z11" i="104"/>
  <c r="Y11" i="104"/>
  <c r="X11" i="104"/>
  <c r="W11" i="104"/>
  <c r="V11" i="104"/>
  <c r="U11" i="104"/>
  <c r="T11" i="104"/>
  <c r="S11" i="104"/>
  <c r="P11" i="104"/>
  <c r="O11" i="104"/>
  <c r="AF10" i="104"/>
  <c r="AF28" i="104" s="1"/>
  <c r="AE10" i="104"/>
  <c r="AE22" i="104" s="1"/>
  <c r="AD10" i="104"/>
  <c r="AD28" i="104" s="1"/>
  <c r="AC10" i="104"/>
  <c r="AC28" i="104" s="1"/>
  <c r="AB10" i="104"/>
  <c r="AB28" i="104" s="1"/>
  <c r="AA10" i="104"/>
  <c r="AA25" i="104" s="1"/>
  <c r="Z10" i="104"/>
  <c r="Z28" i="104" s="1"/>
  <c r="Y10" i="104"/>
  <c r="Y28" i="104" s="1"/>
  <c r="X10" i="104"/>
  <c r="X28" i="104" s="1"/>
  <c r="W10" i="104"/>
  <c r="W25" i="104" s="1"/>
  <c r="V10" i="104"/>
  <c r="V28" i="104" s="1"/>
  <c r="U10" i="104"/>
  <c r="U28" i="104" s="1"/>
  <c r="T10" i="104"/>
  <c r="T28" i="104" s="1"/>
  <c r="S10" i="104"/>
  <c r="S25" i="104" s="1"/>
  <c r="P10" i="104"/>
  <c r="P58" i="104" s="1"/>
  <c r="O10" i="104"/>
  <c r="O58" i="104" s="1"/>
  <c r="K6" i="104"/>
  <c r="K5" i="104"/>
  <c r="G5" i="104"/>
  <c r="L58" i="99"/>
  <c r="D58" i="99"/>
  <c r="P57" i="99"/>
  <c r="O57" i="99"/>
  <c r="P56" i="99"/>
  <c r="O56" i="99"/>
  <c r="P55" i="99"/>
  <c r="O55" i="99"/>
  <c r="P54" i="99"/>
  <c r="O54" i="99"/>
  <c r="P53" i="99"/>
  <c r="O53" i="99"/>
  <c r="P52" i="99"/>
  <c r="O52" i="99"/>
  <c r="P51" i="99"/>
  <c r="O51" i="99"/>
  <c r="P50" i="99"/>
  <c r="O50" i="99"/>
  <c r="P49" i="99"/>
  <c r="O49" i="99"/>
  <c r="P48" i="99"/>
  <c r="O48" i="99"/>
  <c r="P47" i="99"/>
  <c r="O47" i="99"/>
  <c r="P46" i="99"/>
  <c r="O46" i="99"/>
  <c r="P45" i="99"/>
  <c r="O45" i="99"/>
  <c r="P44" i="99"/>
  <c r="O44" i="99"/>
  <c r="P43" i="99"/>
  <c r="O43" i="99"/>
  <c r="P42" i="99"/>
  <c r="O42" i="99"/>
  <c r="P41" i="99"/>
  <c r="O41" i="99"/>
  <c r="P40" i="99"/>
  <c r="O40" i="99"/>
  <c r="P39" i="99"/>
  <c r="O39" i="99"/>
  <c r="P38" i="99"/>
  <c r="O38" i="99"/>
  <c r="P37" i="99"/>
  <c r="O37" i="99"/>
  <c r="P36" i="99"/>
  <c r="O36" i="99"/>
  <c r="P35" i="99"/>
  <c r="O35" i="99"/>
  <c r="P34" i="99"/>
  <c r="O34" i="99"/>
  <c r="P33" i="99"/>
  <c r="O33" i="99"/>
  <c r="P32" i="99"/>
  <c r="O32" i="99"/>
  <c r="P31" i="99"/>
  <c r="O31" i="99"/>
  <c r="P30" i="99"/>
  <c r="O30" i="99"/>
  <c r="P29" i="99"/>
  <c r="O29" i="99"/>
  <c r="P28" i="99"/>
  <c r="O28" i="99"/>
  <c r="P27" i="99"/>
  <c r="O27" i="99"/>
  <c r="P26" i="99"/>
  <c r="O26" i="99"/>
  <c r="P25" i="99"/>
  <c r="O25" i="99"/>
  <c r="P24" i="99"/>
  <c r="O24" i="99"/>
  <c r="P23" i="99"/>
  <c r="O23" i="99"/>
  <c r="P22" i="99"/>
  <c r="O22" i="99"/>
  <c r="AF21" i="99"/>
  <c r="AE21" i="99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P21" i="99"/>
  <c r="O21" i="99"/>
  <c r="AF20" i="99"/>
  <c r="AE20" i="99"/>
  <c r="AD20" i="99"/>
  <c r="AC20" i="99"/>
  <c r="AB20" i="99"/>
  <c r="AA20" i="99"/>
  <c r="Z20" i="99"/>
  <c r="Y20" i="99"/>
  <c r="X20" i="99"/>
  <c r="W20" i="99"/>
  <c r="V20" i="99"/>
  <c r="U20" i="99"/>
  <c r="T20" i="99"/>
  <c r="S20" i="99"/>
  <c r="P20" i="99"/>
  <c r="O20" i="99"/>
  <c r="AF19" i="99"/>
  <c r="AF27" i="99" s="1"/>
  <c r="AE19" i="99"/>
  <c r="AE27" i="99" s="1"/>
  <c r="AD19" i="99"/>
  <c r="AD27" i="99" s="1"/>
  <c r="AC19" i="99"/>
  <c r="AC27" i="99" s="1"/>
  <c r="AB19" i="99"/>
  <c r="AB27" i="99" s="1"/>
  <c r="AA19" i="99"/>
  <c r="AA27" i="99" s="1"/>
  <c r="Z19" i="99"/>
  <c r="Z27" i="99" s="1"/>
  <c r="Y19" i="99"/>
  <c r="Y27" i="99" s="1"/>
  <c r="X19" i="99"/>
  <c r="X27" i="99" s="1"/>
  <c r="W19" i="99"/>
  <c r="W24" i="99" s="1"/>
  <c r="V19" i="99"/>
  <c r="V27" i="99" s="1"/>
  <c r="U19" i="99"/>
  <c r="U27" i="99" s="1"/>
  <c r="T19" i="99"/>
  <c r="T27" i="99" s="1"/>
  <c r="S19" i="99"/>
  <c r="S27" i="99" s="1"/>
  <c r="P19" i="99"/>
  <c r="O19" i="99"/>
  <c r="AF18" i="99"/>
  <c r="AE18" i="99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P18" i="99"/>
  <c r="O18" i="99"/>
  <c r="AF17" i="99"/>
  <c r="AE17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P17" i="99"/>
  <c r="O17" i="99"/>
  <c r="AF16" i="99"/>
  <c r="AE16" i="99"/>
  <c r="AD16" i="99"/>
  <c r="AC16" i="99"/>
  <c r="AB16" i="99"/>
  <c r="AA16" i="99"/>
  <c r="Z16" i="99"/>
  <c r="Y16" i="99"/>
  <c r="X16" i="99"/>
  <c r="W16" i="99"/>
  <c r="V16" i="99"/>
  <c r="U16" i="99"/>
  <c r="T16" i="99"/>
  <c r="S16" i="99"/>
  <c r="P16" i="99"/>
  <c r="O16" i="99"/>
  <c r="AF15" i="99"/>
  <c r="AE15" i="99"/>
  <c r="AD15" i="99"/>
  <c r="AC15" i="99"/>
  <c r="AB15" i="99"/>
  <c r="AA15" i="99"/>
  <c r="Z15" i="99"/>
  <c r="Y15" i="99"/>
  <c r="X15" i="99"/>
  <c r="W15" i="99"/>
  <c r="V15" i="99"/>
  <c r="U15" i="99"/>
  <c r="T15" i="99"/>
  <c r="S15" i="99"/>
  <c r="P15" i="99"/>
  <c r="O15" i="99"/>
  <c r="AF14" i="99"/>
  <c r="AE14" i="99"/>
  <c r="AD14" i="99"/>
  <c r="AC14" i="99"/>
  <c r="AB14" i="99"/>
  <c r="AA14" i="99"/>
  <c r="Z14" i="99"/>
  <c r="Y14" i="99"/>
  <c r="X14" i="99"/>
  <c r="W14" i="99"/>
  <c r="V14" i="99"/>
  <c r="U14" i="99"/>
  <c r="T14" i="99"/>
  <c r="S14" i="99"/>
  <c r="P14" i="99"/>
  <c r="O14" i="99"/>
  <c r="AF13" i="99"/>
  <c r="AF26" i="99" s="1"/>
  <c r="AE13" i="99"/>
  <c r="AE26" i="99" s="1"/>
  <c r="AD13" i="99"/>
  <c r="AD26" i="99" s="1"/>
  <c r="AC13" i="99"/>
  <c r="AC26" i="99" s="1"/>
  <c r="AB13" i="99"/>
  <c r="AB26" i="99" s="1"/>
  <c r="AA13" i="99"/>
  <c r="AA23" i="99" s="1"/>
  <c r="Z13" i="99"/>
  <c r="Z26" i="99" s="1"/>
  <c r="Y13" i="99"/>
  <c r="Y26" i="99" s="1"/>
  <c r="X13" i="99"/>
  <c r="X26" i="99" s="1"/>
  <c r="W13" i="99"/>
  <c r="W26" i="99" s="1"/>
  <c r="V13" i="99"/>
  <c r="V26" i="99" s="1"/>
  <c r="U13" i="99"/>
  <c r="U26" i="99" s="1"/>
  <c r="T13" i="99"/>
  <c r="T26" i="99" s="1"/>
  <c r="S13" i="99"/>
  <c r="S26" i="99" s="1"/>
  <c r="P13" i="99"/>
  <c r="O13" i="99"/>
  <c r="AF12" i="99"/>
  <c r="AE12" i="99"/>
  <c r="AD12" i="99"/>
  <c r="AC12" i="99"/>
  <c r="AB12" i="99"/>
  <c r="AA12" i="99"/>
  <c r="Z12" i="99"/>
  <c r="Y12" i="99"/>
  <c r="X12" i="99"/>
  <c r="W12" i="99"/>
  <c r="V12" i="99"/>
  <c r="U12" i="99"/>
  <c r="T12" i="99"/>
  <c r="S12" i="99"/>
  <c r="P12" i="99"/>
  <c r="O12" i="99"/>
  <c r="AF11" i="99"/>
  <c r="AE11" i="99"/>
  <c r="AD11" i="99"/>
  <c r="AC11" i="99"/>
  <c r="AB11" i="99"/>
  <c r="AA11" i="99"/>
  <c r="Z11" i="99"/>
  <c r="Y11" i="99"/>
  <c r="X11" i="99"/>
  <c r="W11" i="99"/>
  <c r="V11" i="99"/>
  <c r="U11" i="99"/>
  <c r="T11" i="99"/>
  <c r="S11" i="99"/>
  <c r="P11" i="99"/>
  <c r="O11" i="99"/>
  <c r="AF10" i="99"/>
  <c r="AF28" i="99" s="1"/>
  <c r="AE10" i="99"/>
  <c r="AE22" i="99" s="1"/>
  <c r="AD10" i="99"/>
  <c r="AD28" i="99" s="1"/>
  <c r="AC10" i="99"/>
  <c r="AC28" i="99" s="1"/>
  <c r="AB10" i="99"/>
  <c r="AB28" i="99" s="1"/>
  <c r="AA10" i="99"/>
  <c r="AA28" i="99" s="1"/>
  <c r="Z10" i="99"/>
  <c r="Z28" i="99" s="1"/>
  <c r="Y10" i="99"/>
  <c r="Y28" i="99" s="1"/>
  <c r="X10" i="99"/>
  <c r="X28" i="99" s="1"/>
  <c r="W10" i="99"/>
  <c r="W22" i="99" s="1"/>
  <c r="V10" i="99"/>
  <c r="V28" i="99" s="1"/>
  <c r="U10" i="99"/>
  <c r="U28" i="99" s="1"/>
  <c r="T10" i="99"/>
  <c r="T28" i="99" s="1"/>
  <c r="S10" i="99"/>
  <c r="S25" i="99" s="1"/>
  <c r="P10" i="99"/>
  <c r="P58" i="99" s="1"/>
  <c r="O10" i="99"/>
  <c r="O58" i="99" s="1"/>
  <c r="K6" i="99"/>
  <c r="K5" i="99"/>
  <c r="G5" i="99"/>
  <c r="D5" i="99"/>
  <c r="L58" i="100"/>
  <c r="D58" i="100"/>
  <c r="P57" i="100"/>
  <c r="O57" i="100"/>
  <c r="P56" i="100"/>
  <c r="O56" i="100"/>
  <c r="P55" i="100"/>
  <c r="O55" i="100"/>
  <c r="P54" i="100"/>
  <c r="O54" i="100"/>
  <c r="P53" i="100"/>
  <c r="O53" i="100"/>
  <c r="P52" i="100"/>
  <c r="O52" i="100"/>
  <c r="P51" i="100"/>
  <c r="O51" i="100"/>
  <c r="P50" i="100"/>
  <c r="O50" i="100"/>
  <c r="P49" i="100"/>
  <c r="O49" i="100"/>
  <c r="P48" i="100"/>
  <c r="O48" i="100"/>
  <c r="P47" i="100"/>
  <c r="O47" i="100"/>
  <c r="P46" i="100"/>
  <c r="O46" i="100"/>
  <c r="P45" i="100"/>
  <c r="O45" i="100"/>
  <c r="P44" i="100"/>
  <c r="O44" i="100"/>
  <c r="P43" i="100"/>
  <c r="O43" i="100"/>
  <c r="P42" i="100"/>
  <c r="O42" i="100"/>
  <c r="P41" i="100"/>
  <c r="O41" i="100"/>
  <c r="P40" i="100"/>
  <c r="O40" i="100"/>
  <c r="P39" i="100"/>
  <c r="O39" i="100"/>
  <c r="P38" i="100"/>
  <c r="O38" i="100"/>
  <c r="P37" i="100"/>
  <c r="O37" i="100"/>
  <c r="P36" i="100"/>
  <c r="O36" i="100"/>
  <c r="P35" i="100"/>
  <c r="O35" i="100"/>
  <c r="P34" i="100"/>
  <c r="O34" i="100"/>
  <c r="P33" i="100"/>
  <c r="O33" i="100"/>
  <c r="P32" i="100"/>
  <c r="O32" i="100"/>
  <c r="P31" i="100"/>
  <c r="O31" i="100"/>
  <c r="P30" i="100"/>
  <c r="O30" i="100"/>
  <c r="P29" i="100"/>
  <c r="O29" i="100"/>
  <c r="P28" i="100"/>
  <c r="O28" i="100"/>
  <c r="P27" i="100"/>
  <c r="O27" i="100"/>
  <c r="P26" i="100"/>
  <c r="O26" i="100"/>
  <c r="P25" i="100"/>
  <c r="O25" i="100"/>
  <c r="P24" i="100"/>
  <c r="O24" i="100"/>
  <c r="P23" i="100"/>
  <c r="O23" i="100"/>
  <c r="P22" i="100"/>
  <c r="O22" i="100"/>
  <c r="AF21" i="100"/>
  <c r="AE21" i="100"/>
  <c r="AD21" i="100"/>
  <c r="AC21" i="100"/>
  <c r="AB21" i="100"/>
  <c r="AA21" i="100"/>
  <c r="Z21" i="100"/>
  <c r="Y21" i="100"/>
  <c r="X21" i="100"/>
  <c r="W21" i="100"/>
  <c r="V21" i="100"/>
  <c r="U21" i="100"/>
  <c r="T21" i="100"/>
  <c r="S21" i="100"/>
  <c r="P21" i="100"/>
  <c r="O21" i="100"/>
  <c r="AF20" i="100"/>
  <c r="AE20" i="100"/>
  <c r="AD20" i="100"/>
  <c r="AC20" i="100"/>
  <c r="AB20" i="100"/>
  <c r="AA20" i="100"/>
  <c r="Z20" i="100"/>
  <c r="Y20" i="100"/>
  <c r="X20" i="100"/>
  <c r="W20" i="100"/>
  <c r="V20" i="100"/>
  <c r="U20" i="100"/>
  <c r="T20" i="100"/>
  <c r="S20" i="100"/>
  <c r="P20" i="100"/>
  <c r="O20" i="100"/>
  <c r="AF19" i="100"/>
  <c r="AF27" i="100" s="1"/>
  <c r="AE19" i="100"/>
  <c r="AE27" i="100" s="1"/>
  <c r="AD19" i="100"/>
  <c r="AD27" i="100" s="1"/>
  <c r="AC19" i="100"/>
  <c r="AC27" i="100" s="1"/>
  <c r="AB19" i="100"/>
  <c r="AB27" i="100" s="1"/>
  <c r="AA19" i="100"/>
  <c r="AA24" i="100" s="1"/>
  <c r="Z19" i="100"/>
  <c r="Z27" i="100" s="1"/>
  <c r="Y19" i="100"/>
  <c r="Y27" i="100" s="1"/>
  <c r="X19" i="100"/>
  <c r="X27" i="100" s="1"/>
  <c r="W19" i="100"/>
  <c r="W27" i="100" s="1"/>
  <c r="V19" i="100"/>
  <c r="V27" i="100" s="1"/>
  <c r="U19" i="100"/>
  <c r="U27" i="100" s="1"/>
  <c r="T19" i="100"/>
  <c r="T27" i="100" s="1"/>
  <c r="S19" i="100"/>
  <c r="S24" i="100" s="1"/>
  <c r="P19" i="100"/>
  <c r="O19" i="100"/>
  <c r="AF18" i="100"/>
  <c r="AE18" i="100"/>
  <c r="AD18" i="100"/>
  <c r="AC18" i="100"/>
  <c r="AB18" i="100"/>
  <c r="AA18" i="100"/>
  <c r="Z18" i="100"/>
  <c r="Y18" i="100"/>
  <c r="X18" i="100"/>
  <c r="W18" i="100"/>
  <c r="V18" i="100"/>
  <c r="U18" i="100"/>
  <c r="T18" i="100"/>
  <c r="S18" i="100"/>
  <c r="P18" i="100"/>
  <c r="O18" i="100"/>
  <c r="AF17" i="100"/>
  <c r="AE17" i="100"/>
  <c r="AD17" i="100"/>
  <c r="AC17" i="100"/>
  <c r="AB17" i="100"/>
  <c r="AA17" i="100"/>
  <c r="Z17" i="100"/>
  <c r="Y17" i="100"/>
  <c r="X17" i="100"/>
  <c r="W17" i="100"/>
  <c r="V17" i="100"/>
  <c r="U17" i="100"/>
  <c r="T17" i="100"/>
  <c r="S17" i="100"/>
  <c r="P17" i="100"/>
  <c r="O17" i="100"/>
  <c r="AF16" i="100"/>
  <c r="AE16" i="100"/>
  <c r="AD16" i="100"/>
  <c r="AC16" i="100"/>
  <c r="AB16" i="100"/>
  <c r="AA16" i="100"/>
  <c r="Z16" i="100"/>
  <c r="Y16" i="100"/>
  <c r="X16" i="100"/>
  <c r="W16" i="100"/>
  <c r="V16" i="100"/>
  <c r="U16" i="100"/>
  <c r="T16" i="100"/>
  <c r="S16" i="100"/>
  <c r="P16" i="100"/>
  <c r="O16" i="100"/>
  <c r="AF15" i="100"/>
  <c r="AE15" i="100"/>
  <c r="AD15" i="100"/>
  <c r="AC15" i="100"/>
  <c r="AB15" i="100"/>
  <c r="AA15" i="100"/>
  <c r="Z15" i="100"/>
  <c r="Y15" i="100"/>
  <c r="X15" i="100"/>
  <c r="W15" i="100"/>
  <c r="V15" i="100"/>
  <c r="U15" i="100"/>
  <c r="T15" i="100"/>
  <c r="S15" i="100"/>
  <c r="P15" i="100"/>
  <c r="O15" i="100"/>
  <c r="AF14" i="100"/>
  <c r="AE14" i="100"/>
  <c r="AD14" i="100"/>
  <c r="AC14" i="100"/>
  <c r="AB14" i="100"/>
  <c r="AA14" i="100"/>
  <c r="Z14" i="100"/>
  <c r="Y14" i="100"/>
  <c r="X14" i="100"/>
  <c r="W14" i="100"/>
  <c r="V14" i="100"/>
  <c r="U14" i="100"/>
  <c r="T14" i="100"/>
  <c r="S14" i="100"/>
  <c r="P14" i="100"/>
  <c r="O14" i="100"/>
  <c r="AF13" i="100"/>
  <c r="AF26" i="100" s="1"/>
  <c r="AE13" i="100"/>
  <c r="AE26" i="100" s="1"/>
  <c r="AD13" i="100"/>
  <c r="AD26" i="100" s="1"/>
  <c r="AC13" i="100"/>
  <c r="AC26" i="100" s="1"/>
  <c r="AB13" i="100"/>
  <c r="AB26" i="100" s="1"/>
  <c r="AA13" i="100"/>
  <c r="AA26" i="100" s="1"/>
  <c r="Z13" i="100"/>
  <c r="Z26" i="100" s="1"/>
  <c r="Y13" i="100"/>
  <c r="Y26" i="100" s="1"/>
  <c r="X13" i="100"/>
  <c r="X26" i="100" s="1"/>
  <c r="W13" i="100"/>
  <c r="W23" i="100" s="1"/>
  <c r="V13" i="100"/>
  <c r="V26" i="100" s="1"/>
  <c r="U13" i="100"/>
  <c r="U26" i="100" s="1"/>
  <c r="T13" i="100"/>
  <c r="T26" i="100" s="1"/>
  <c r="S13" i="100"/>
  <c r="S26" i="100" s="1"/>
  <c r="P13" i="100"/>
  <c r="O13" i="100"/>
  <c r="AF12" i="100"/>
  <c r="AE12" i="100"/>
  <c r="AD12" i="100"/>
  <c r="AC12" i="100"/>
  <c r="AB12" i="100"/>
  <c r="AA12" i="100"/>
  <c r="Z12" i="100"/>
  <c r="Y12" i="100"/>
  <c r="X12" i="100"/>
  <c r="W12" i="100"/>
  <c r="V12" i="100"/>
  <c r="U12" i="100"/>
  <c r="T12" i="100"/>
  <c r="S12" i="100"/>
  <c r="P12" i="100"/>
  <c r="O12" i="100"/>
  <c r="AF11" i="100"/>
  <c r="AE11" i="100"/>
  <c r="AD11" i="100"/>
  <c r="AC11" i="100"/>
  <c r="AB11" i="100"/>
  <c r="AA11" i="100"/>
  <c r="Z11" i="100"/>
  <c r="Y11" i="100"/>
  <c r="X11" i="100"/>
  <c r="W11" i="100"/>
  <c r="V11" i="100"/>
  <c r="U11" i="100"/>
  <c r="T11" i="100"/>
  <c r="S11" i="100"/>
  <c r="P11" i="100"/>
  <c r="O11" i="100"/>
  <c r="AE10" i="100"/>
  <c r="AE28" i="100" s="1"/>
  <c r="AD10" i="100"/>
  <c r="AD28" i="100" s="1"/>
  <c r="AC10" i="100"/>
  <c r="AC28" i="100" s="1"/>
  <c r="AB10" i="100"/>
  <c r="AB28" i="100" s="1"/>
  <c r="AA10" i="100"/>
  <c r="AA22" i="100" s="1"/>
  <c r="Z10" i="100"/>
  <c r="Z28" i="100" s="1"/>
  <c r="Y10" i="100"/>
  <c r="Y28" i="100" s="1"/>
  <c r="X10" i="100"/>
  <c r="X28" i="100" s="1"/>
  <c r="W10" i="100"/>
  <c r="W28" i="100" s="1"/>
  <c r="V10" i="100"/>
  <c r="V28" i="100" s="1"/>
  <c r="U10" i="100"/>
  <c r="U28" i="100" s="1"/>
  <c r="T10" i="100"/>
  <c r="T28" i="100" s="1"/>
  <c r="S10" i="100"/>
  <c r="S22" i="100" s="1"/>
  <c r="P10" i="100"/>
  <c r="P58" i="100" s="1"/>
  <c r="O10" i="100"/>
  <c r="O58" i="100" s="1"/>
  <c r="K6" i="100"/>
  <c r="K5" i="100"/>
  <c r="G5" i="100"/>
  <c r="D58" i="97"/>
  <c r="L57" i="97"/>
  <c r="P57" i="97" s="1"/>
  <c r="P56" i="97"/>
  <c r="L56" i="97"/>
  <c r="O56" i="97" s="1"/>
  <c r="P55" i="97"/>
  <c r="O55" i="97"/>
  <c r="L55" i="97"/>
  <c r="L54" i="97"/>
  <c r="P54" i="97" s="1"/>
  <c r="AF21" i="97" s="1"/>
  <c r="L53" i="97"/>
  <c r="P53" i="97" s="1"/>
  <c r="P52" i="97"/>
  <c r="L52" i="97"/>
  <c r="O52" i="97" s="1"/>
  <c r="P51" i="97"/>
  <c r="O51" i="97"/>
  <c r="L51" i="97"/>
  <c r="L50" i="97"/>
  <c r="P50" i="97" s="1"/>
  <c r="AF20" i="97" s="1"/>
  <c r="L49" i="97"/>
  <c r="P49" i="97" s="1"/>
  <c r="P48" i="97"/>
  <c r="L48" i="97"/>
  <c r="O48" i="97" s="1"/>
  <c r="P47" i="97"/>
  <c r="O47" i="97"/>
  <c r="L47" i="97"/>
  <c r="L46" i="97"/>
  <c r="AB19" i="97" s="1"/>
  <c r="L45" i="97"/>
  <c r="P45" i="97" s="1"/>
  <c r="P44" i="97"/>
  <c r="L44" i="97"/>
  <c r="O44" i="97" s="1"/>
  <c r="O43" i="97"/>
  <c r="L43" i="97"/>
  <c r="P43" i="97" s="1"/>
  <c r="L42" i="97"/>
  <c r="P42" i="97" s="1"/>
  <c r="AF18" i="97" s="1"/>
  <c r="L41" i="97"/>
  <c r="P41" i="97" s="1"/>
  <c r="P40" i="97"/>
  <c r="L40" i="97"/>
  <c r="O40" i="97" s="1"/>
  <c r="P39" i="97"/>
  <c r="O39" i="97"/>
  <c r="L39" i="97"/>
  <c r="L38" i="97"/>
  <c r="P38" i="97" s="1"/>
  <c r="AF17" i="97" s="1"/>
  <c r="L37" i="97"/>
  <c r="P37" i="97" s="1"/>
  <c r="P36" i="97"/>
  <c r="L36" i="97"/>
  <c r="O36" i="97" s="1"/>
  <c r="P35" i="97"/>
  <c r="O35" i="97"/>
  <c r="L35" i="97"/>
  <c r="L34" i="97"/>
  <c r="P34" i="97" s="1"/>
  <c r="L33" i="97"/>
  <c r="P33" i="97" s="1"/>
  <c r="P32" i="97"/>
  <c r="L32" i="97"/>
  <c r="O32" i="97" s="1"/>
  <c r="P31" i="97"/>
  <c r="O31" i="97"/>
  <c r="L31" i="97"/>
  <c r="L30" i="97"/>
  <c r="AB15" i="97" s="1"/>
  <c r="L29" i="97"/>
  <c r="P29" i="97" s="1"/>
  <c r="L28" i="97"/>
  <c r="P28" i="97" s="1"/>
  <c r="P27" i="97"/>
  <c r="O27" i="97"/>
  <c r="L27" i="97"/>
  <c r="P26" i="97"/>
  <c r="AF14" i="97" s="1"/>
  <c r="L26" i="97"/>
  <c r="O26" i="97" s="1"/>
  <c r="AA25" i="97"/>
  <c r="W25" i="97"/>
  <c r="S25" i="97"/>
  <c r="L25" i="97"/>
  <c r="P25" i="97" s="1"/>
  <c r="L24" i="97"/>
  <c r="P24" i="97" s="1"/>
  <c r="P23" i="97"/>
  <c r="O23" i="97"/>
  <c r="L23" i="97"/>
  <c r="P22" i="97"/>
  <c r="L22" i="97"/>
  <c r="O22" i="97" s="1"/>
  <c r="AD21" i="97"/>
  <c r="AC21" i="97"/>
  <c r="AA21" i="97"/>
  <c r="Z21" i="97"/>
  <c r="Y21" i="97"/>
  <c r="X21" i="97"/>
  <c r="W21" i="97"/>
  <c r="V21" i="97"/>
  <c r="U21" i="97"/>
  <c r="T21" i="97"/>
  <c r="S21" i="97"/>
  <c r="L21" i="97"/>
  <c r="P21" i="97" s="1"/>
  <c r="AD20" i="97"/>
  <c r="AC20" i="97"/>
  <c r="AB20" i="97"/>
  <c r="AA20" i="97"/>
  <c r="Z20" i="97"/>
  <c r="Y20" i="97"/>
  <c r="X20" i="97"/>
  <c r="X24" i="97" s="1"/>
  <c r="W20" i="97"/>
  <c r="V20" i="97"/>
  <c r="U20" i="97"/>
  <c r="T20" i="97"/>
  <c r="T24" i="97" s="1"/>
  <c r="S20" i="97"/>
  <c r="L20" i="97"/>
  <c r="P20" i="97" s="1"/>
  <c r="AF12" i="97" s="1"/>
  <c r="AD19" i="97"/>
  <c r="AD24" i="97" s="1"/>
  <c r="AC19" i="97"/>
  <c r="AC24" i="97" s="1"/>
  <c r="AA19" i="97"/>
  <c r="AA24" i="97" s="1"/>
  <c r="Z19" i="97"/>
  <c r="Z24" i="97" s="1"/>
  <c r="Y19" i="97"/>
  <c r="Y27" i="97" s="1"/>
  <c r="X19" i="97"/>
  <c r="X27" i="97" s="1"/>
  <c r="W19" i="97"/>
  <c r="W24" i="97" s="1"/>
  <c r="V19" i="97"/>
  <c r="V24" i="97" s="1"/>
  <c r="U19" i="97"/>
  <c r="U24" i="97" s="1"/>
  <c r="T19" i="97"/>
  <c r="T27" i="97" s="1"/>
  <c r="S19" i="97"/>
  <c r="S24" i="97" s="1"/>
  <c r="P19" i="97"/>
  <c r="O19" i="97"/>
  <c r="L19" i="97"/>
  <c r="AD18" i="97"/>
  <c r="AC18" i="97"/>
  <c r="AA18" i="97"/>
  <c r="Z18" i="97"/>
  <c r="Y18" i="97"/>
  <c r="X18" i="97"/>
  <c r="W18" i="97"/>
  <c r="V18" i="97"/>
  <c r="U18" i="97"/>
  <c r="T18" i="97"/>
  <c r="S18" i="97"/>
  <c r="P18" i="97"/>
  <c r="L18" i="97"/>
  <c r="O18" i="97" s="1"/>
  <c r="AD17" i="97"/>
  <c r="AC17" i="97"/>
  <c r="AA17" i="97"/>
  <c r="Z17" i="97"/>
  <c r="Y17" i="97"/>
  <c r="X17" i="97"/>
  <c r="W17" i="97"/>
  <c r="V17" i="97"/>
  <c r="U17" i="97"/>
  <c r="T17" i="97"/>
  <c r="S17" i="97"/>
  <c r="L17" i="97"/>
  <c r="P17" i="97" s="1"/>
  <c r="AD16" i="97"/>
  <c r="AC16" i="97"/>
  <c r="AB16" i="97"/>
  <c r="AA16" i="97"/>
  <c r="Z16" i="97"/>
  <c r="Y16" i="97"/>
  <c r="X16" i="97"/>
  <c r="W16" i="97"/>
  <c r="V16" i="97"/>
  <c r="U16" i="97"/>
  <c r="T16" i="97"/>
  <c r="S16" i="97"/>
  <c r="L16" i="97"/>
  <c r="AB11" i="97" s="1"/>
  <c r="AD15" i="97"/>
  <c r="AC15" i="97"/>
  <c r="AC23" i="97" s="1"/>
  <c r="AA15" i="97"/>
  <c r="Z15" i="97"/>
  <c r="Y15" i="97"/>
  <c r="Y23" i="97" s="1"/>
  <c r="X15" i="97"/>
  <c r="W15" i="97"/>
  <c r="V15" i="97"/>
  <c r="U15" i="97"/>
  <c r="U23" i="97" s="1"/>
  <c r="T15" i="97"/>
  <c r="S15" i="97"/>
  <c r="P15" i="97"/>
  <c r="O15" i="97"/>
  <c r="L15" i="97"/>
  <c r="AD14" i="97"/>
  <c r="AD26" i="97" s="1"/>
  <c r="AC14" i="97"/>
  <c r="AA14" i="97"/>
  <c r="Z14" i="97"/>
  <c r="Z26" i="97" s="1"/>
  <c r="Y14" i="97"/>
  <c r="X14" i="97"/>
  <c r="W14" i="97"/>
  <c r="V14" i="97"/>
  <c r="V26" i="97" s="1"/>
  <c r="U14" i="97"/>
  <c r="T14" i="97"/>
  <c r="S14" i="97"/>
  <c r="P14" i="97"/>
  <c r="L14" i="97"/>
  <c r="O14" i="97" s="1"/>
  <c r="AD13" i="97"/>
  <c r="AD23" i="97" s="1"/>
  <c r="AC13" i="97"/>
  <c r="AC26" i="97" s="1"/>
  <c r="AA13" i="97"/>
  <c r="AA23" i="97" s="1"/>
  <c r="Z13" i="97"/>
  <c r="Z23" i="97" s="1"/>
  <c r="Y13" i="97"/>
  <c r="Y26" i="97" s="1"/>
  <c r="X13" i="97"/>
  <c r="X23" i="97" s="1"/>
  <c r="W13" i="97"/>
  <c r="W23" i="97" s="1"/>
  <c r="V13" i="97"/>
  <c r="V23" i="97" s="1"/>
  <c r="U13" i="97"/>
  <c r="U26" i="97" s="1"/>
  <c r="T13" i="97"/>
  <c r="T23" i="97" s="1"/>
  <c r="S13" i="97"/>
  <c r="S23" i="97" s="1"/>
  <c r="O13" i="97"/>
  <c r="L13" i="97"/>
  <c r="P13" i="97" s="1"/>
  <c r="AD12" i="97"/>
  <c r="AC12" i="97"/>
  <c r="AB12" i="97"/>
  <c r="AA12" i="97"/>
  <c r="Z12" i="97"/>
  <c r="Y12" i="97"/>
  <c r="X12" i="97"/>
  <c r="X28" i="97" s="1"/>
  <c r="W12" i="97"/>
  <c r="V12" i="97"/>
  <c r="U12" i="97"/>
  <c r="T12" i="97"/>
  <c r="T28" i="97" s="1"/>
  <c r="S12" i="97"/>
  <c r="L12" i="97"/>
  <c r="P12" i="97" s="1"/>
  <c r="AD11" i="97"/>
  <c r="AC11" i="97"/>
  <c r="AA11" i="97"/>
  <c r="Z11" i="97"/>
  <c r="Y11" i="97"/>
  <c r="X11" i="97"/>
  <c r="W11" i="97"/>
  <c r="V11" i="97"/>
  <c r="U11" i="97"/>
  <c r="T11" i="97"/>
  <c r="S11" i="97"/>
  <c r="P11" i="97"/>
  <c r="O11" i="97"/>
  <c r="L11" i="97"/>
  <c r="AD10" i="97"/>
  <c r="AD25" i="97" s="1"/>
  <c r="AC10" i="97"/>
  <c r="AC22" i="97" s="1"/>
  <c r="AA10" i="97"/>
  <c r="AA28" i="97" s="1"/>
  <c r="Z10" i="97"/>
  <c r="Z25" i="97" s="1"/>
  <c r="Y10" i="97"/>
  <c r="Y22" i="97" s="1"/>
  <c r="X10" i="97"/>
  <c r="X22" i="97" s="1"/>
  <c r="W10" i="97"/>
  <c r="W28" i="97" s="1"/>
  <c r="V10" i="97"/>
  <c r="V25" i="97" s="1"/>
  <c r="U10" i="97"/>
  <c r="U22" i="97" s="1"/>
  <c r="T10" i="97"/>
  <c r="T22" i="97" s="1"/>
  <c r="S10" i="97"/>
  <c r="S28" i="97" s="1"/>
  <c r="P10" i="97"/>
  <c r="L10" i="97"/>
  <c r="O10" i="97" s="1"/>
  <c r="K6" i="97"/>
  <c r="G6" i="97"/>
  <c r="D6" i="97"/>
  <c r="K5" i="97"/>
  <c r="G5" i="97"/>
  <c r="D5" i="97"/>
  <c r="N58" i="98"/>
  <c r="M58" i="98"/>
  <c r="L58" i="98"/>
  <c r="K58" i="98"/>
  <c r="J58" i="98"/>
  <c r="I58" i="98"/>
  <c r="H58" i="98"/>
  <c r="G58" i="98"/>
  <c r="F58" i="98"/>
  <c r="E58" i="98"/>
  <c r="D58" i="98"/>
  <c r="C58" i="98"/>
  <c r="P57" i="98"/>
  <c r="O57" i="98"/>
  <c r="P56" i="98"/>
  <c r="O56" i="98"/>
  <c r="P55" i="98"/>
  <c r="O55" i="98"/>
  <c r="P54" i="98"/>
  <c r="O54" i="98"/>
  <c r="P53" i="98"/>
  <c r="O53" i="98"/>
  <c r="P52" i="98"/>
  <c r="O52" i="98"/>
  <c r="P51" i="98"/>
  <c r="O51" i="98"/>
  <c r="P50" i="98"/>
  <c r="O50" i="98"/>
  <c r="P49" i="98"/>
  <c r="O49" i="98"/>
  <c r="P48" i="98"/>
  <c r="O48" i="98"/>
  <c r="P47" i="98"/>
  <c r="O47" i="98"/>
  <c r="P46" i="98"/>
  <c r="O46" i="98"/>
  <c r="P45" i="98"/>
  <c r="O45" i="98"/>
  <c r="P44" i="98"/>
  <c r="O44" i="98"/>
  <c r="P43" i="98"/>
  <c r="O43" i="98"/>
  <c r="P42" i="98"/>
  <c r="O42" i="98"/>
  <c r="P41" i="98"/>
  <c r="O41" i="98"/>
  <c r="P40" i="98"/>
  <c r="O40" i="98"/>
  <c r="P39" i="98"/>
  <c r="O39" i="98"/>
  <c r="P38" i="98"/>
  <c r="O38" i="98"/>
  <c r="P37" i="98"/>
  <c r="O37" i="98"/>
  <c r="P36" i="98"/>
  <c r="O36" i="98"/>
  <c r="P35" i="98"/>
  <c r="O35" i="98"/>
  <c r="P34" i="98"/>
  <c r="O34" i="98"/>
  <c r="P33" i="98"/>
  <c r="O33" i="98"/>
  <c r="P32" i="98"/>
  <c r="O32" i="98"/>
  <c r="P31" i="98"/>
  <c r="O31" i="98"/>
  <c r="P30" i="98"/>
  <c r="P58" i="98" s="1"/>
  <c r="O30" i="98"/>
  <c r="P29" i="98"/>
  <c r="O29" i="98"/>
  <c r="P28" i="98"/>
  <c r="O28" i="98"/>
  <c r="P27" i="98"/>
  <c r="O27" i="98"/>
  <c r="P26" i="98"/>
  <c r="O26" i="98"/>
  <c r="AE14" i="98" s="1"/>
  <c r="P25" i="98"/>
  <c r="O25" i="98"/>
  <c r="P24" i="98"/>
  <c r="O24" i="98"/>
  <c r="P23" i="98"/>
  <c r="O23" i="98"/>
  <c r="P22" i="98"/>
  <c r="O22" i="98"/>
  <c r="AE13" i="98" s="1"/>
  <c r="AF21" i="98"/>
  <c r="AE21" i="98"/>
  <c r="AD21" i="98"/>
  <c r="AC21" i="98"/>
  <c r="AB21" i="98"/>
  <c r="AA21" i="98"/>
  <c r="Z21" i="98"/>
  <c r="Y21" i="98"/>
  <c r="X21" i="98"/>
  <c r="W21" i="98"/>
  <c r="V21" i="98"/>
  <c r="U21" i="98"/>
  <c r="T21" i="98"/>
  <c r="S21" i="98"/>
  <c r="P21" i="98"/>
  <c r="O21" i="98"/>
  <c r="AF20" i="98"/>
  <c r="AE20" i="98"/>
  <c r="AD20" i="98"/>
  <c r="AC20" i="98"/>
  <c r="AB20" i="98"/>
  <c r="AA20" i="98"/>
  <c r="Z20" i="98"/>
  <c r="Y20" i="98"/>
  <c r="X20" i="98"/>
  <c r="W20" i="98"/>
  <c r="V20" i="98"/>
  <c r="U20" i="98"/>
  <c r="T20" i="98"/>
  <c r="S20" i="98"/>
  <c r="P20" i="98"/>
  <c r="O20" i="98"/>
  <c r="AF19" i="98"/>
  <c r="AF27" i="98" s="1"/>
  <c r="AE19" i="98"/>
  <c r="AE27" i="98" s="1"/>
  <c r="AD19" i="98"/>
  <c r="AD27" i="98" s="1"/>
  <c r="AC19" i="98"/>
  <c r="AC27" i="98" s="1"/>
  <c r="AB19" i="98"/>
  <c r="AB27" i="98" s="1"/>
  <c r="AA19" i="98"/>
  <c r="AA27" i="98" s="1"/>
  <c r="Z19" i="98"/>
  <c r="Z27" i="98" s="1"/>
  <c r="Y19" i="98"/>
  <c r="Y27" i="98" s="1"/>
  <c r="X19" i="98"/>
  <c r="X27" i="98" s="1"/>
  <c r="W19" i="98"/>
  <c r="W27" i="98" s="1"/>
  <c r="V19" i="98"/>
  <c r="V27" i="98" s="1"/>
  <c r="U19" i="98"/>
  <c r="U27" i="98" s="1"/>
  <c r="T19" i="98"/>
  <c r="T27" i="98" s="1"/>
  <c r="S19" i="98"/>
  <c r="S27" i="98" s="1"/>
  <c r="P19" i="98"/>
  <c r="O19" i="98"/>
  <c r="AF18" i="98"/>
  <c r="AE18" i="98"/>
  <c r="AD18" i="98"/>
  <c r="AC18" i="98"/>
  <c r="AB18" i="98"/>
  <c r="AA18" i="98"/>
  <c r="Z18" i="98"/>
  <c r="Y18" i="98"/>
  <c r="X18" i="98"/>
  <c r="W18" i="98"/>
  <c r="V18" i="98"/>
  <c r="U18" i="98"/>
  <c r="T18" i="98"/>
  <c r="S18" i="98"/>
  <c r="P18" i="98"/>
  <c r="O18" i="98"/>
  <c r="AE12" i="98" s="1"/>
  <c r="AF17" i="98"/>
  <c r="AE17" i="98"/>
  <c r="AD17" i="98"/>
  <c r="AC17" i="98"/>
  <c r="AB17" i="98"/>
  <c r="AA17" i="98"/>
  <c r="Z17" i="98"/>
  <c r="Y17" i="98"/>
  <c r="X17" i="98"/>
  <c r="W17" i="98"/>
  <c r="V17" i="98"/>
  <c r="U17" i="98"/>
  <c r="T17" i="98"/>
  <c r="S17" i="98"/>
  <c r="P17" i="98"/>
  <c r="O17" i="98"/>
  <c r="AF16" i="98"/>
  <c r="AE16" i="98"/>
  <c r="AD16" i="98"/>
  <c r="AC16" i="98"/>
  <c r="AB16" i="98"/>
  <c r="AA16" i="98"/>
  <c r="Z16" i="98"/>
  <c r="Y16" i="98"/>
  <c r="X16" i="98"/>
  <c r="W16" i="98"/>
  <c r="V16" i="98"/>
  <c r="U16" i="98"/>
  <c r="T16" i="98"/>
  <c r="S16" i="98"/>
  <c r="P16" i="98"/>
  <c r="O16" i="98"/>
  <c r="AF15" i="98"/>
  <c r="AE15" i="98"/>
  <c r="AD15" i="98"/>
  <c r="AC15" i="98"/>
  <c r="AB15" i="98"/>
  <c r="AA15" i="98"/>
  <c r="Z15" i="98"/>
  <c r="Y15" i="98"/>
  <c r="X15" i="98"/>
  <c r="W15" i="98"/>
  <c r="V15" i="98"/>
  <c r="U15" i="98"/>
  <c r="T15" i="98"/>
  <c r="S15" i="98"/>
  <c r="P15" i="98"/>
  <c r="O15" i="98"/>
  <c r="AF14" i="98"/>
  <c r="AD14" i="98"/>
  <c r="AC14" i="98"/>
  <c r="AB14" i="98"/>
  <c r="AA14" i="98"/>
  <c r="Z14" i="98"/>
  <c r="Y14" i="98"/>
  <c r="X14" i="98"/>
  <c r="W14" i="98"/>
  <c r="V14" i="98"/>
  <c r="U14" i="98"/>
  <c r="T14" i="98"/>
  <c r="S14" i="98"/>
  <c r="P14" i="98"/>
  <c r="O14" i="98"/>
  <c r="AE11" i="98" s="1"/>
  <c r="AF13" i="98"/>
  <c r="AF23" i="98" s="1"/>
  <c r="AD13" i="98"/>
  <c r="AD26" i="98" s="1"/>
  <c r="AC13" i="98"/>
  <c r="AC26" i="98" s="1"/>
  <c r="AB13" i="98"/>
  <c r="AB26" i="98" s="1"/>
  <c r="AA13" i="98"/>
  <c r="AA26" i="98" s="1"/>
  <c r="Z13" i="98"/>
  <c r="Z26" i="98" s="1"/>
  <c r="Y13" i="98"/>
  <c r="Y26" i="98" s="1"/>
  <c r="X13" i="98"/>
  <c r="X26" i="98" s="1"/>
  <c r="W13" i="98"/>
  <c r="W26" i="98" s="1"/>
  <c r="V13" i="98"/>
  <c r="V26" i="98" s="1"/>
  <c r="U13" i="98"/>
  <c r="U26" i="98" s="1"/>
  <c r="T13" i="98"/>
  <c r="T23" i="98" s="1"/>
  <c r="S13" i="98"/>
  <c r="S26" i="98" s="1"/>
  <c r="P13" i="98"/>
  <c r="O13" i="98"/>
  <c r="AF12" i="98"/>
  <c r="AD12" i="98"/>
  <c r="AC12" i="98"/>
  <c r="AB12" i="98"/>
  <c r="AA12" i="98"/>
  <c r="Z12" i="98"/>
  <c r="Y12" i="98"/>
  <c r="X12" i="98"/>
  <c r="W12" i="98"/>
  <c r="V12" i="98"/>
  <c r="U12" i="98"/>
  <c r="T12" i="98"/>
  <c r="S12" i="98"/>
  <c r="P12" i="98"/>
  <c r="O12" i="98"/>
  <c r="AF11" i="98"/>
  <c r="AD11" i="98"/>
  <c r="AC11" i="98"/>
  <c r="AB11" i="98"/>
  <c r="AA11" i="98"/>
  <c r="Z11" i="98"/>
  <c r="Y11" i="98"/>
  <c r="X11" i="98"/>
  <c r="W11" i="98"/>
  <c r="V11" i="98"/>
  <c r="U11" i="98"/>
  <c r="T11" i="98"/>
  <c r="S11" i="98"/>
  <c r="P11" i="98"/>
  <c r="O11" i="98"/>
  <c r="AF10" i="98"/>
  <c r="AF28" i="98" s="1"/>
  <c r="AD10" i="98"/>
  <c r="AD28" i="98" s="1"/>
  <c r="AC10" i="98"/>
  <c r="AC28" i="98" s="1"/>
  <c r="AB10" i="98"/>
  <c r="AB28" i="98" s="1"/>
  <c r="AA10" i="98"/>
  <c r="AA28" i="98" s="1"/>
  <c r="Z10" i="98"/>
  <c r="Z28" i="98" s="1"/>
  <c r="Y10" i="98"/>
  <c r="Y28" i="98" s="1"/>
  <c r="X10" i="98"/>
  <c r="X28" i="98" s="1"/>
  <c r="W10" i="98"/>
  <c r="W28" i="98" s="1"/>
  <c r="V10" i="98"/>
  <c r="V28" i="98" s="1"/>
  <c r="U10" i="98"/>
  <c r="U28" i="98" s="1"/>
  <c r="T10" i="98"/>
  <c r="T28" i="98" s="1"/>
  <c r="S10" i="98"/>
  <c r="S28" i="98" s="1"/>
  <c r="P10" i="98"/>
  <c r="O10" i="98"/>
  <c r="O58" i="98" s="1"/>
  <c r="K6" i="98"/>
  <c r="K5" i="98"/>
  <c r="G5" i="98"/>
  <c r="N58" i="95"/>
  <c r="M58" i="95"/>
  <c r="L58" i="95"/>
  <c r="K58" i="95"/>
  <c r="J58" i="95"/>
  <c r="I58" i="95"/>
  <c r="H58" i="95"/>
  <c r="G58" i="95"/>
  <c r="F58" i="95"/>
  <c r="E58" i="95"/>
  <c r="D58" i="95"/>
  <c r="C58" i="95"/>
  <c r="P57" i="95"/>
  <c r="O57" i="95"/>
  <c r="P56" i="95"/>
  <c r="O56" i="95"/>
  <c r="P55" i="95"/>
  <c r="O55" i="95"/>
  <c r="P54" i="95"/>
  <c r="O54" i="95"/>
  <c r="P53" i="95"/>
  <c r="O53" i="95"/>
  <c r="P52" i="95"/>
  <c r="O52" i="95"/>
  <c r="P51" i="95"/>
  <c r="O51" i="95"/>
  <c r="P50" i="95"/>
  <c r="O50" i="95"/>
  <c r="P49" i="95"/>
  <c r="O49" i="95"/>
  <c r="P48" i="95"/>
  <c r="O48" i="95"/>
  <c r="P47" i="95"/>
  <c r="O47" i="95"/>
  <c r="P46" i="95"/>
  <c r="O46" i="95"/>
  <c r="P45" i="95"/>
  <c r="O45" i="95"/>
  <c r="P44" i="95"/>
  <c r="O44" i="95"/>
  <c r="P43" i="95"/>
  <c r="O43" i="95"/>
  <c r="P42" i="95"/>
  <c r="O42" i="95"/>
  <c r="P41" i="95"/>
  <c r="O41" i="95"/>
  <c r="P40" i="95"/>
  <c r="O40" i="95"/>
  <c r="P39" i="95"/>
  <c r="O39" i="95"/>
  <c r="P38" i="95"/>
  <c r="O38" i="95"/>
  <c r="P37" i="95"/>
  <c r="O37" i="95"/>
  <c r="P36" i="95"/>
  <c r="O36" i="95"/>
  <c r="P35" i="95"/>
  <c r="O35" i="95"/>
  <c r="P34" i="95"/>
  <c r="O34" i="95"/>
  <c r="P33" i="95"/>
  <c r="O33" i="95"/>
  <c r="P32" i="95"/>
  <c r="O32" i="95"/>
  <c r="P31" i="95"/>
  <c r="O31" i="95"/>
  <c r="P30" i="95"/>
  <c r="O30" i="95"/>
  <c r="P29" i="95"/>
  <c r="O29" i="95"/>
  <c r="P28" i="95"/>
  <c r="O28" i="95"/>
  <c r="P27" i="95"/>
  <c r="O27" i="95"/>
  <c r="P26" i="95"/>
  <c r="O26" i="95"/>
  <c r="P25" i="95"/>
  <c r="O25" i="95"/>
  <c r="P24" i="95"/>
  <c r="O24" i="95"/>
  <c r="P23" i="95"/>
  <c r="O23" i="95"/>
  <c r="P22" i="95"/>
  <c r="O22" i="95"/>
  <c r="AF21" i="95"/>
  <c r="AE21" i="95"/>
  <c r="AD21" i="95"/>
  <c r="AC21" i="95"/>
  <c r="AB21" i="95"/>
  <c r="AA21" i="95"/>
  <c r="Z21" i="95"/>
  <c r="Y21" i="95"/>
  <c r="X21" i="95"/>
  <c r="W21" i="95"/>
  <c r="V21" i="95"/>
  <c r="U21" i="95"/>
  <c r="T21" i="95"/>
  <c r="S21" i="95"/>
  <c r="P21" i="95"/>
  <c r="O21" i="95"/>
  <c r="AF20" i="95"/>
  <c r="AE20" i="95"/>
  <c r="AD20" i="95"/>
  <c r="AC20" i="95"/>
  <c r="AB20" i="95"/>
  <c r="AA20" i="95"/>
  <c r="Z20" i="95"/>
  <c r="Y20" i="95"/>
  <c r="X20" i="95"/>
  <c r="W20" i="95"/>
  <c r="V20" i="95"/>
  <c r="U20" i="95"/>
  <c r="T20" i="95"/>
  <c r="S20" i="95"/>
  <c r="P20" i="95"/>
  <c r="O20" i="95"/>
  <c r="AF19" i="95"/>
  <c r="AF27" i="95" s="1"/>
  <c r="AE19" i="95"/>
  <c r="AE27" i="95" s="1"/>
  <c r="AD19" i="95"/>
  <c r="AD27" i="95" s="1"/>
  <c r="AC19" i="95"/>
  <c r="AC27" i="95" s="1"/>
  <c r="AB19" i="95"/>
  <c r="AB27" i="95" s="1"/>
  <c r="AA19" i="95"/>
  <c r="AA27" i="95" s="1"/>
  <c r="Z19" i="95"/>
  <c r="Z27" i="95" s="1"/>
  <c r="Y19" i="95"/>
  <c r="Y27" i="95" s="1"/>
  <c r="X19" i="95"/>
  <c r="X27" i="95" s="1"/>
  <c r="W19" i="95"/>
  <c r="W27" i="95" s="1"/>
  <c r="V19" i="95"/>
  <c r="V27" i="95" s="1"/>
  <c r="U19" i="95"/>
  <c r="U27" i="95" s="1"/>
  <c r="T19" i="95"/>
  <c r="T27" i="95" s="1"/>
  <c r="S19" i="95"/>
  <c r="S27" i="95" s="1"/>
  <c r="P19" i="95"/>
  <c r="O19" i="95"/>
  <c r="AF18" i="95"/>
  <c r="AE18" i="95"/>
  <c r="AD18" i="95"/>
  <c r="AC18" i="95"/>
  <c r="AB18" i="95"/>
  <c r="AA18" i="95"/>
  <c r="Z18" i="95"/>
  <c r="Y18" i="95"/>
  <c r="X18" i="95"/>
  <c r="W18" i="95"/>
  <c r="V18" i="95"/>
  <c r="U18" i="95"/>
  <c r="T18" i="95"/>
  <c r="S18" i="95"/>
  <c r="P18" i="95"/>
  <c r="O18" i="95"/>
  <c r="AF17" i="95"/>
  <c r="AE17" i="95"/>
  <c r="AD17" i="95"/>
  <c r="AC17" i="95"/>
  <c r="AB17" i="95"/>
  <c r="AA17" i="95"/>
  <c r="Z17" i="95"/>
  <c r="Y17" i="95"/>
  <c r="X17" i="95"/>
  <c r="W17" i="95"/>
  <c r="V17" i="95"/>
  <c r="U17" i="95"/>
  <c r="T17" i="95"/>
  <c r="S17" i="95"/>
  <c r="P17" i="95"/>
  <c r="O17" i="95"/>
  <c r="AF16" i="95"/>
  <c r="AE16" i="95"/>
  <c r="AD16" i="95"/>
  <c r="AC16" i="95"/>
  <c r="AB16" i="95"/>
  <c r="AA16" i="95"/>
  <c r="Z16" i="95"/>
  <c r="Y16" i="95"/>
  <c r="X16" i="95"/>
  <c r="W16" i="95"/>
  <c r="V16" i="95"/>
  <c r="U16" i="95"/>
  <c r="T16" i="95"/>
  <c r="S16" i="95"/>
  <c r="P16" i="95"/>
  <c r="O16" i="95"/>
  <c r="AF15" i="95"/>
  <c r="AE15" i="95"/>
  <c r="AD15" i="95"/>
  <c r="AC15" i="95"/>
  <c r="AB15" i="95"/>
  <c r="AA15" i="95"/>
  <c r="Z15" i="95"/>
  <c r="Y15" i="95"/>
  <c r="X15" i="95"/>
  <c r="W15" i="95"/>
  <c r="V15" i="95"/>
  <c r="U15" i="95"/>
  <c r="T15" i="95"/>
  <c r="S15" i="95"/>
  <c r="P15" i="95"/>
  <c r="O15" i="95"/>
  <c r="AF14" i="95"/>
  <c r="AE14" i="95"/>
  <c r="AD14" i="95"/>
  <c r="AC14" i="95"/>
  <c r="AB14" i="95"/>
  <c r="AA14" i="95"/>
  <c r="Z14" i="95"/>
  <c r="Y14" i="95"/>
  <c r="X14" i="95"/>
  <c r="W14" i="95"/>
  <c r="V14" i="95"/>
  <c r="U14" i="95"/>
  <c r="T14" i="95"/>
  <c r="S14" i="95"/>
  <c r="P14" i="95"/>
  <c r="O14" i="95"/>
  <c r="AE11" i="95" s="1"/>
  <c r="AF13" i="95"/>
  <c r="AF26" i="95" s="1"/>
  <c r="AE13" i="95"/>
  <c r="AE26" i="95" s="1"/>
  <c r="AD13" i="95"/>
  <c r="AD26" i="95" s="1"/>
  <c r="AC13" i="95"/>
  <c r="AC26" i="95" s="1"/>
  <c r="AB13" i="95"/>
  <c r="AB26" i="95" s="1"/>
  <c r="AA13" i="95"/>
  <c r="AA26" i="95" s="1"/>
  <c r="Z13" i="95"/>
  <c r="Z26" i="95" s="1"/>
  <c r="Y13" i="95"/>
  <c r="Y26" i="95" s="1"/>
  <c r="X13" i="95"/>
  <c r="X26" i="95" s="1"/>
  <c r="W13" i="95"/>
  <c r="W26" i="95" s="1"/>
  <c r="V13" i="95"/>
  <c r="V26" i="95" s="1"/>
  <c r="U13" i="95"/>
  <c r="U26" i="95" s="1"/>
  <c r="T13" i="95"/>
  <c r="T26" i="95" s="1"/>
  <c r="S13" i="95"/>
  <c r="S26" i="95" s="1"/>
  <c r="P13" i="95"/>
  <c r="O13" i="95"/>
  <c r="AF12" i="95"/>
  <c r="AE12" i="95"/>
  <c r="AD12" i="95"/>
  <c r="AC12" i="95"/>
  <c r="AB12" i="95"/>
  <c r="AA12" i="95"/>
  <c r="Z12" i="95"/>
  <c r="Y12" i="95"/>
  <c r="X12" i="95"/>
  <c r="W12" i="95"/>
  <c r="V12" i="95"/>
  <c r="U12" i="95"/>
  <c r="T12" i="95"/>
  <c r="S12" i="95"/>
  <c r="P12" i="95"/>
  <c r="O12" i="95"/>
  <c r="AF11" i="95"/>
  <c r="AD11" i="95"/>
  <c r="AC11" i="95"/>
  <c r="AB11" i="95"/>
  <c r="AA11" i="95"/>
  <c r="Z11" i="95"/>
  <c r="Y11" i="95"/>
  <c r="X11" i="95"/>
  <c r="W11" i="95"/>
  <c r="V11" i="95"/>
  <c r="U11" i="95"/>
  <c r="T11" i="95"/>
  <c r="S11" i="95"/>
  <c r="P11" i="95"/>
  <c r="O11" i="95"/>
  <c r="AF10" i="95"/>
  <c r="AF28" i="95" s="1"/>
  <c r="AD10" i="95"/>
  <c r="AD28" i="95" s="1"/>
  <c r="AC10" i="95"/>
  <c r="AC28" i="95" s="1"/>
  <c r="AB10" i="95"/>
  <c r="AB28" i="95" s="1"/>
  <c r="AA10" i="95"/>
  <c r="AA28" i="95" s="1"/>
  <c r="Z10" i="95"/>
  <c r="Z28" i="95" s="1"/>
  <c r="Y10" i="95"/>
  <c r="Y28" i="95" s="1"/>
  <c r="X10" i="95"/>
  <c r="X28" i="95" s="1"/>
  <c r="W10" i="95"/>
  <c r="W28" i="95" s="1"/>
  <c r="V10" i="95"/>
  <c r="V28" i="95" s="1"/>
  <c r="U10" i="95"/>
  <c r="U28" i="95" s="1"/>
  <c r="T10" i="95"/>
  <c r="T28" i="95" s="1"/>
  <c r="S10" i="95"/>
  <c r="S28" i="95" s="1"/>
  <c r="P10" i="95"/>
  <c r="P58" i="95" s="1"/>
  <c r="O10" i="95"/>
  <c r="O58" i="95" s="1"/>
  <c r="K6" i="95"/>
  <c r="K5" i="95"/>
  <c r="G5" i="95"/>
  <c r="L58" i="96"/>
  <c r="D58" i="96"/>
  <c r="P57" i="96"/>
  <c r="O57" i="96"/>
  <c r="P56" i="96"/>
  <c r="O56" i="96"/>
  <c r="P55" i="96"/>
  <c r="O55" i="96"/>
  <c r="P54" i="96"/>
  <c r="O54" i="96"/>
  <c r="P53" i="96"/>
  <c r="O53" i="96"/>
  <c r="P52" i="96"/>
  <c r="O52" i="96"/>
  <c r="P51" i="96"/>
  <c r="O51" i="96"/>
  <c r="P50" i="96"/>
  <c r="O50" i="96"/>
  <c r="P49" i="96"/>
  <c r="O49" i="96"/>
  <c r="P48" i="96"/>
  <c r="O48" i="96"/>
  <c r="P47" i="96"/>
  <c r="O47" i="96"/>
  <c r="P46" i="96"/>
  <c r="O46" i="96"/>
  <c r="P45" i="96"/>
  <c r="O45" i="96"/>
  <c r="P44" i="96"/>
  <c r="O44" i="96"/>
  <c r="P43" i="96"/>
  <c r="O43" i="96"/>
  <c r="P42" i="96"/>
  <c r="O42" i="96"/>
  <c r="P41" i="96"/>
  <c r="O41" i="96"/>
  <c r="P40" i="96"/>
  <c r="O40" i="96"/>
  <c r="P39" i="96"/>
  <c r="O39" i="96"/>
  <c r="P38" i="96"/>
  <c r="O38" i="96"/>
  <c r="P37" i="96"/>
  <c r="O37" i="96"/>
  <c r="P36" i="96"/>
  <c r="O36" i="96"/>
  <c r="P35" i="96"/>
  <c r="O35" i="96"/>
  <c r="P34" i="96"/>
  <c r="O34" i="96"/>
  <c r="P33" i="96"/>
  <c r="O33" i="96"/>
  <c r="P32" i="96"/>
  <c r="O32" i="96"/>
  <c r="P31" i="96"/>
  <c r="O31" i="96"/>
  <c r="P30" i="96"/>
  <c r="O30" i="96"/>
  <c r="P29" i="96"/>
  <c r="O29" i="96"/>
  <c r="P28" i="96"/>
  <c r="O28" i="96"/>
  <c r="P27" i="96"/>
  <c r="O27" i="96"/>
  <c r="P26" i="96"/>
  <c r="O26" i="96"/>
  <c r="P25" i="96"/>
  <c r="O25" i="96"/>
  <c r="P24" i="96"/>
  <c r="O24" i="96"/>
  <c r="P23" i="96"/>
  <c r="O23" i="96"/>
  <c r="P22" i="96"/>
  <c r="O22" i="96"/>
  <c r="AF21" i="96"/>
  <c r="AE21" i="96"/>
  <c r="AD21" i="96"/>
  <c r="AC21" i="96"/>
  <c r="AB21" i="96"/>
  <c r="AA21" i="96"/>
  <c r="Z21" i="96"/>
  <c r="Y21" i="96"/>
  <c r="X21" i="96"/>
  <c r="W21" i="96"/>
  <c r="V21" i="96"/>
  <c r="U21" i="96"/>
  <c r="T21" i="96"/>
  <c r="S21" i="96"/>
  <c r="P21" i="96"/>
  <c r="O21" i="96"/>
  <c r="AF20" i="96"/>
  <c r="AE20" i="96"/>
  <c r="AD20" i="96"/>
  <c r="AC20" i="96"/>
  <c r="AB20" i="96"/>
  <c r="AA20" i="96"/>
  <c r="Z20" i="96"/>
  <c r="Y20" i="96"/>
  <c r="X20" i="96"/>
  <c r="W20" i="96"/>
  <c r="V20" i="96"/>
  <c r="U20" i="96"/>
  <c r="T20" i="96"/>
  <c r="S20" i="96"/>
  <c r="P20" i="96"/>
  <c r="O20" i="96"/>
  <c r="AF19" i="96"/>
  <c r="AF27" i="96" s="1"/>
  <c r="AE19" i="96"/>
  <c r="AE27" i="96" s="1"/>
  <c r="AD19" i="96"/>
  <c r="AD27" i="96" s="1"/>
  <c r="AC19" i="96"/>
  <c r="AC27" i="96" s="1"/>
  <c r="AB19" i="96"/>
  <c r="AB27" i="96" s="1"/>
  <c r="AA19" i="96"/>
  <c r="AA27" i="96" s="1"/>
  <c r="Z19" i="96"/>
  <c r="Z27" i="96" s="1"/>
  <c r="Y19" i="96"/>
  <c r="Y27" i="96" s="1"/>
  <c r="X19" i="96"/>
  <c r="X27" i="96" s="1"/>
  <c r="W19" i="96"/>
  <c r="W24" i="96" s="1"/>
  <c r="V19" i="96"/>
  <c r="V27" i="96" s="1"/>
  <c r="U19" i="96"/>
  <c r="U27" i="96" s="1"/>
  <c r="T19" i="96"/>
  <c r="T27" i="96" s="1"/>
  <c r="S19" i="96"/>
  <c r="S27" i="96" s="1"/>
  <c r="P19" i="96"/>
  <c r="O19" i="96"/>
  <c r="AF18" i="96"/>
  <c r="AE18" i="96"/>
  <c r="AD18" i="96"/>
  <c r="AC18" i="96"/>
  <c r="AB18" i="96"/>
  <c r="AA18" i="96"/>
  <c r="Z18" i="96"/>
  <c r="Y18" i="96"/>
  <c r="X18" i="96"/>
  <c r="W18" i="96"/>
  <c r="V18" i="96"/>
  <c r="U18" i="96"/>
  <c r="T18" i="96"/>
  <c r="S18" i="96"/>
  <c r="P18" i="96"/>
  <c r="O18" i="96"/>
  <c r="AF17" i="96"/>
  <c r="AE17" i="96"/>
  <c r="AD17" i="96"/>
  <c r="AC17" i="96"/>
  <c r="AB17" i="96"/>
  <c r="AA17" i="96"/>
  <c r="Z17" i="96"/>
  <c r="Y17" i="96"/>
  <c r="X17" i="96"/>
  <c r="W17" i="96"/>
  <c r="V17" i="96"/>
  <c r="U17" i="96"/>
  <c r="T17" i="96"/>
  <c r="S17" i="96"/>
  <c r="P17" i="96"/>
  <c r="O17" i="96"/>
  <c r="AF16" i="96"/>
  <c r="AE16" i="96"/>
  <c r="AD16" i="96"/>
  <c r="AC16" i="96"/>
  <c r="AB16" i="96"/>
  <c r="AA16" i="96"/>
  <c r="Z16" i="96"/>
  <c r="Y16" i="96"/>
  <c r="X16" i="96"/>
  <c r="W16" i="96"/>
  <c r="V16" i="96"/>
  <c r="U16" i="96"/>
  <c r="T16" i="96"/>
  <c r="S16" i="96"/>
  <c r="P16" i="96"/>
  <c r="O16" i="96"/>
  <c r="AF15" i="96"/>
  <c r="AE15" i="96"/>
  <c r="AD15" i="96"/>
  <c r="AC15" i="96"/>
  <c r="AB15" i="96"/>
  <c r="AA15" i="96"/>
  <c r="Z15" i="96"/>
  <c r="Y15" i="96"/>
  <c r="X15" i="96"/>
  <c r="W15" i="96"/>
  <c r="V15" i="96"/>
  <c r="U15" i="96"/>
  <c r="T15" i="96"/>
  <c r="S15" i="96"/>
  <c r="P15" i="96"/>
  <c r="O15" i="96"/>
  <c r="AF14" i="96"/>
  <c r="AE14" i="96"/>
  <c r="AD14" i="96"/>
  <c r="AC14" i="96"/>
  <c r="AB14" i="96"/>
  <c r="AA14" i="96"/>
  <c r="Z14" i="96"/>
  <c r="Y14" i="96"/>
  <c r="X14" i="96"/>
  <c r="W14" i="96"/>
  <c r="V14" i="96"/>
  <c r="U14" i="96"/>
  <c r="T14" i="96"/>
  <c r="S14" i="96"/>
  <c r="P14" i="96"/>
  <c r="O14" i="96"/>
  <c r="AF13" i="96"/>
  <c r="AF26" i="96" s="1"/>
  <c r="AE13" i="96"/>
  <c r="AE26" i="96" s="1"/>
  <c r="AD13" i="96"/>
  <c r="AD26" i="96" s="1"/>
  <c r="AC13" i="96"/>
  <c r="AC26" i="96" s="1"/>
  <c r="AB13" i="96"/>
  <c r="AB26" i="96" s="1"/>
  <c r="AA13" i="96"/>
  <c r="AA26" i="96" s="1"/>
  <c r="Z13" i="96"/>
  <c r="Z26" i="96" s="1"/>
  <c r="Y13" i="96"/>
  <c r="Y26" i="96" s="1"/>
  <c r="X13" i="96"/>
  <c r="X26" i="96" s="1"/>
  <c r="W13" i="96"/>
  <c r="W26" i="96" s="1"/>
  <c r="V13" i="96"/>
  <c r="V26" i="96" s="1"/>
  <c r="U13" i="96"/>
  <c r="U26" i="96" s="1"/>
  <c r="T13" i="96"/>
  <c r="T26" i="96" s="1"/>
  <c r="S13" i="96"/>
  <c r="S23" i="96" s="1"/>
  <c r="P13" i="96"/>
  <c r="O13" i="96"/>
  <c r="AF12" i="96"/>
  <c r="AE12" i="96"/>
  <c r="AD12" i="96"/>
  <c r="AC12" i="96"/>
  <c r="AB12" i="96"/>
  <c r="AA12" i="96"/>
  <c r="Z12" i="96"/>
  <c r="Y12" i="96"/>
  <c r="X12" i="96"/>
  <c r="W12" i="96"/>
  <c r="V12" i="96"/>
  <c r="U12" i="96"/>
  <c r="T12" i="96"/>
  <c r="S12" i="96"/>
  <c r="P12" i="96"/>
  <c r="O12" i="96"/>
  <c r="AF11" i="96"/>
  <c r="AE11" i="96"/>
  <c r="AD11" i="96"/>
  <c r="AC11" i="96"/>
  <c r="AB11" i="96"/>
  <c r="AA11" i="96"/>
  <c r="Z11" i="96"/>
  <c r="Y11" i="96"/>
  <c r="X11" i="96"/>
  <c r="W11" i="96"/>
  <c r="V11" i="96"/>
  <c r="U11" i="96"/>
  <c r="T11" i="96"/>
  <c r="S11" i="96"/>
  <c r="P11" i="96"/>
  <c r="O11" i="96"/>
  <c r="AE10" i="96"/>
  <c r="AE25" i="96" s="1"/>
  <c r="AD10" i="96"/>
  <c r="AD28" i="96" s="1"/>
  <c r="AC10" i="96"/>
  <c r="AC28" i="96" s="1"/>
  <c r="AB10" i="96"/>
  <c r="AB28" i="96" s="1"/>
  <c r="AA10" i="96"/>
  <c r="AA28" i="96" s="1"/>
  <c r="Z10" i="96"/>
  <c r="Z28" i="96" s="1"/>
  <c r="Y10" i="96"/>
  <c r="Y28" i="96" s="1"/>
  <c r="X10" i="96"/>
  <c r="X28" i="96" s="1"/>
  <c r="W10" i="96"/>
  <c r="W28" i="96" s="1"/>
  <c r="V10" i="96"/>
  <c r="V28" i="96" s="1"/>
  <c r="U10" i="96"/>
  <c r="U28" i="96" s="1"/>
  <c r="T10" i="96"/>
  <c r="T28" i="96" s="1"/>
  <c r="S10" i="96"/>
  <c r="S25" i="96" s="1"/>
  <c r="P10" i="96"/>
  <c r="P58" i="96" s="1"/>
  <c r="O10" i="96"/>
  <c r="O58" i="96" s="1"/>
  <c r="K6" i="96"/>
  <c r="K5" i="96"/>
  <c r="G5" i="96"/>
  <c r="N58" i="94"/>
  <c r="M58" i="94"/>
  <c r="L58" i="94"/>
  <c r="K58" i="94"/>
  <c r="K60" i="94" s="1"/>
  <c r="J58" i="94"/>
  <c r="I58" i="94"/>
  <c r="H58" i="94"/>
  <c r="G58" i="94"/>
  <c r="G60" i="94" s="1"/>
  <c r="F58" i="94"/>
  <c r="E58" i="94"/>
  <c r="D58" i="94"/>
  <c r="C58" i="94"/>
  <c r="C60" i="94" s="1"/>
  <c r="P57" i="94"/>
  <c r="O57" i="94"/>
  <c r="P56" i="94"/>
  <c r="O56" i="94"/>
  <c r="P55" i="94"/>
  <c r="O55" i="94"/>
  <c r="P54" i="94"/>
  <c r="O54" i="94"/>
  <c r="P53" i="94"/>
  <c r="O53" i="94"/>
  <c r="P52" i="94"/>
  <c r="O52" i="94"/>
  <c r="P51" i="94"/>
  <c r="O51" i="94"/>
  <c r="P50" i="94"/>
  <c r="O50" i="94"/>
  <c r="P49" i="94"/>
  <c r="O49" i="94"/>
  <c r="P48" i="94"/>
  <c r="O48" i="94"/>
  <c r="P47" i="94"/>
  <c r="O47" i="94"/>
  <c r="P46" i="94"/>
  <c r="O46" i="94"/>
  <c r="P45" i="94"/>
  <c r="O45" i="94"/>
  <c r="P44" i="94"/>
  <c r="O44" i="94"/>
  <c r="P43" i="94"/>
  <c r="O43" i="94"/>
  <c r="P42" i="94"/>
  <c r="O42" i="94"/>
  <c r="P41" i="94"/>
  <c r="O41" i="94"/>
  <c r="P40" i="94"/>
  <c r="O40" i="94"/>
  <c r="P39" i="94"/>
  <c r="O39" i="94"/>
  <c r="P38" i="94"/>
  <c r="O38" i="94"/>
  <c r="P37" i="94"/>
  <c r="O37" i="94"/>
  <c r="P36" i="94"/>
  <c r="O36" i="94"/>
  <c r="P35" i="94"/>
  <c r="O35" i="94"/>
  <c r="P34" i="94"/>
  <c r="O34" i="94"/>
  <c r="P33" i="94"/>
  <c r="O33" i="94"/>
  <c r="P32" i="94"/>
  <c r="O32" i="94"/>
  <c r="P31" i="94"/>
  <c r="O31" i="94"/>
  <c r="P30" i="94"/>
  <c r="P58" i="94" s="1"/>
  <c r="O30" i="94"/>
  <c r="P29" i="94"/>
  <c r="O29" i="94"/>
  <c r="P28" i="94"/>
  <c r="O28" i="94"/>
  <c r="P27" i="94"/>
  <c r="O27" i="94"/>
  <c r="P26" i="94"/>
  <c r="O26" i="94"/>
  <c r="P25" i="94"/>
  <c r="O25" i="94"/>
  <c r="P24" i="94"/>
  <c r="O24" i="94"/>
  <c r="P23" i="94"/>
  <c r="O23" i="94"/>
  <c r="P22" i="94"/>
  <c r="O22" i="94"/>
  <c r="AF21" i="94"/>
  <c r="AE21" i="94"/>
  <c r="AD21" i="94"/>
  <c r="AC21" i="94"/>
  <c r="AB21" i="94"/>
  <c r="AA21" i="94"/>
  <c r="Z21" i="94"/>
  <c r="Y21" i="94"/>
  <c r="X21" i="94"/>
  <c r="W21" i="94"/>
  <c r="V21" i="94"/>
  <c r="U21" i="94"/>
  <c r="T21" i="94"/>
  <c r="S21" i="94"/>
  <c r="P21" i="94"/>
  <c r="O21" i="94"/>
  <c r="AF20" i="94"/>
  <c r="AE20" i="94"/>
  <c r="AD20" i="94"/>
  <c r="AC20" i="94"/>
  <c r="AB20" i="94"/>
  <c r="AA20" i="94"/>
  <c r="Z20" i="94"/>
  <c r="Y20" i="94"/>
  <c r="X20" i="94"/>
  <c r="W20" i="94"/>
  <c r="V20" i="94"/>
  <c r="U20" i="94"/>
  <c r="T20" i="94"/>
  <c r="S20" i="94"/>
  <c r="P20" i="94"/>
  <c r="O20" i="94"/>
  <c r="AF19" i="94"/>
  <c r="AF27" i="94" s="1"/>
  <c r="AE19" i="94"/>
  <c r="AE27" i="94" s="1"/>
  <c r="AD19" i="94"/>
  <c r="AD27" i="94" s="1"/>
  <c r="AC19" i="94"/>
  <c r="AC27" i="94" s="1"/>
  <c r="AB19" i="94"/>
  <c r="AB27" i="94" s="1"/>
  <c r="AA19" i="94"/>
  <c r="AA27" i="94" s="1"/>
  <c r="Z19" i="94"/>
  <c r="Z27" i="94" s="1"/>
  <c r="Y19" i="94"/>
  <c r="Y27" i="94" s="1"/>
  <c r="X19" i="94"/>
  <c r="X27" i="94" s="1"/>
  <c r="W19" i="94"/>
  <c r="W27" i="94" s="1"/>
  <c r="V19" i="94"/>
  <c r="V27" i="94" s="1"/>
  <c r="U19" i="94"/>
  <c r="U27" i="94" s="1"/>
  <c r="T19" i="94"/>
  <c r="T24" i="94" s="1"/>
  <c r="S19" i="94"/>
  <c r="S27" i="94" s="1"/>
  <c r="P19" i="94"/>
  <c r="O19" i="94"/>
  <c r="AF18" i="94"/>
  <c r="AE18" i="94"/>
  <c r="AD18" i="94"/>
  <c r="AC18" i="94"/>
  <c r="AB18" i="94"/>
  <c r="AA18" i="94"/>
  <c r="Z18" i="94"/>
  <c r="Y18" i="94"/>
  <c r="X18" i="94"/>
  <c r="W18" i="94"/>
  <c r="V18" i="94"/>
  <c r="U18" i="94"/>
  <c r="T18" i="94"/>
  <c r="S18" i="94"/>
  <c r="P18" i="94"/>
  <c r="O18" i="94"/>
  <c r="AF17" i="94"/>
  <c r="AE17" i="94"/>
  <c r="AD17" i="94"/>
  <c r="AC17" i="94"/>
  <c r="AB17" i="94"/>
  <c r="AA17" i="94"/>
  <c r="Z17" i="94"/>
  <c r="Y17" i="94"/>
  <c r="X17" i="94"/>
  <c r="W17" i="94"/>
  <c r="V17" i="94"/>
  <c r="U17" i="94"/>
  <c r="T17" i="94"/>
  <c r="S17" i="94"/>
  <c r="P17" i="94"/>
  <c r="O17" i="94"/>
  <c r="AF16" i="94"/>
  <c r="AE16" i="94"/>
  <c r="AD16" i="94"/>
  <c r="AC16" i="94"/>
  <c r="AB16" i="94"/>
  <c r="AA16" i="94"/>
  <c r="Z16" i="94"/>
  <c r="Y16" i="94"/>
  <c r="X16" i="94"/>
  <c r="W16" i="94"/>
  <c r="V16" i="94"/>
  <c r="U16" i="94"/>
  <c r="T16" i="94"/>
  <c r="S16" i="94"/>
  <c r="P16" i="94"/>
  <c r="O16" i="94"/>
  <c r="AF15" i="94"/>
  <c r="AE15" i="94"/>
  <c r="AD15" i="94"/>
  <c r="AC15" i="94"/>
  <c r="AB15" i="94"/>
  <c r="AA15" i="94"/>
  <c r="Z15" i="94"/>
  <c r="Y15" i="94"/>
  <c r="X15" i="94"/>
  <c r="W15" i="94"/>
  <c r="V15" i="94"/>
  <c r="U15" i="94"/>
  <c r="T15" i="94"/>
  <c r="S15" i="94"/>
  <c r="P15" i="94"/>
  <c r="O15" i="94"/>
  <c r="AF14" i="94"/>
  <c r="AE14" i="94"/>
  <c r="AD14" i="94"/>
  <c r="AC14" i="94"/>
  <c r="AB14" i="94"/>
  <c r="AA14" i="94"/>
  <c r="Z14" i="94"/>
  <c r="Y14" i="94"/>
  <c r="X14" i="94"/>
  <c r="W14" i="94"/>
  <c r="V14" i="94"/>
  <c r="U14" i="94"/>
  <c r="T14" i="94"/>
  <c r="S14" i="94"/>
  <c r="P14" i="94"/>
  <c r="O14" i="94"/>
  <c r="AF13" i="94"/>
  <c r="AF26" i="94" s="1"/>
  <c r="AE13" i="94"/>
  <c r="AE26" i="94" s="1"/>
  <c r="AD13" i="94"/>
  <c r="AD26" i="94" s="1"/>
  <c r="AC13" i="94"/>
  <c r="AC26" i="94" s="1"/>
  <c r="AB13" i="94"/>
  <c r="AB23" i="94" s="1"/>
  <c r="AA13" i="94"/>
  <c r="AA26" i="94" s="1"/>
  <c r="Z13" i="94"/>
  <c r="Z26" i="94" s="1"/>
  <c r="Y13" i="94"/>
  <c r="Y26" i="94" s="1"/>
  <c r="X13" i="94"/>
  <c r="X23" i="94" s="1"/>
  <c r="W13" i="94"/>
  <c r="W26" i="94" s="1"/>
  <c r="V13" i="94"/>
  <c r="V26" i="94" s="1"/>
  <c r="U13" i="94"/>
  <c r="U26" i="94" s="1"/>
  <c r="T13" i="94"/>
  <c r="T26" i="94" s="1"/>
  <c r="S13" i="94"/>
  <c r="S26" i="94" s="1"/>
  <c r="P13" i="94"/>
  <c r="O13" i="94"/>
  <c r="AF12" i="94"/>
  <c r="AE12" i="94"/>
  <c r="AD12" i="94"/>
  <c r="AC12" i="94"/>
  <c r="AB12" i="94"/>
  <c r="AA12" i="94"/>
  <c r="Z12" i="94"/>
  <c r="Y12" i="94"/>
  <c r="X12" i="94"/>
  <c r="W12" i="94"/>
  <c r="V12" i="94"/>
  <c r="U12" i="94"/>
  <c r="T12" i="94"/>
  <c r="S12" i="94"/>
  <c r="P12" i="94"/>
  <c r="O12" i="94"/>
  <c r="AF11" i="94"/>
  <c r="AE11" i="94"/>
  <c r="AD11" i="94"/>
  <c r="AC11" i="94"/>
  <c r="AB11" i="94"/>
  <c r="AA11" i="94"/>
  <c r="Z11" i="94"/>
  <c r="Y11" i="94"/>
  <c r="X11" i="94"/>
  <c r="W11" i="94"/>
  <c r="V11" i="94"/>
  <c r="U11" i="94"/>
  <c r="T11" i="94"/>
  <c r="S11" i="94"/>
  <c r="P11" i="94"/>
  <c r="O11" i="94"/>
  <c r="AF10" i="94"/>
  <c r="AF22" i="94" s="1"/>
  <c r="AD10" i="94"/>
  <c r="AD28" i="94" s="1"/>
  <c r="AC10" i="94"/>
  <c r="AC28" i="94" s="1"/>
  <c r="AB10" i="94"/>
  <c r="AB22" i="94" s="1"/>
  <c r="AA10" i="94"/>
  <c r="AA28" i="94" s="1"/>
  <c r="Z10" i="94"/>
  <c r="Z28" i="94" s="1"/>
  <c r="Y10" i="94"/>
  <c r="Y28" i="94" s="1"/>
  <c r="X10" i="94"/>
  <c r="X28" i="94" s="1"/>
  <c r="W10" i="94"/>
  <c r="W28" i="94" s="1"/>
  <c r="V10" i="94"/>
  <c r="V28" i="94" s="1"/>
  <c r="U10" i="94"/>
  <c r="U28" i="94" s="1"/>
  <c r="T10" i="94"/>
  <c r="T22" i="94" s="1"/>
  <c r="S10" i="94"/>
  <c r="S28" i="94" s="1"/>
  <c r="P10" i="94"/>
  <c r="O10" i="94"/>
  <c r="O58" i="94" s="1"/>
  <c r="K6" i="94"/>
  <c r="K5" i="94"/>
  <c r="G5" i="94"/>
  <c r="D5" i="94"/>
  <c r="N58" i="93"/>
  <c r="M58" i="93"/>
  <c r="L58" i="93"/>
  <c r="L60" i="93" s="1"/>
  <c r="K58" i="93"/>
  <c r="K60" i="93" s="1"/>
  <c r="J58" i="93"/>
  <c r="I58" i="93"/>
  <c r="H58" i="93"/>
  <c r="H60" i="93" s="1"/>
  <c r="G58" i="93"/>
  <c r="G60" i="93" s="1"/>
  <c r="F58" i="93"/>
  <c r="E58" i="93"/>
  <c r="D58" i="93"/>
  <c r="D60" i="93" s="1"/>
  <c r="C58" i="93"/>
  <c r="C60" i="93" s="1"/>
  <c r="P57" i="93"/>
  <c r="O57" i="93"/>
  <c r="P56" i="93"/>
  <c r="O56" i="93"/>
  <c r="P55" i="93"/>
  <c r="O55" i="93"/>
  <c r="P54" i="93"/>
  <c r="O54" i="93"/>
  <c r="P53" i="93"/>
  <c r="O53" i="93"/>
  <c r="P52" i="93"/>
  <c r="O52" i="93"/>
  <c r="P51" i="93"/>
  <c r="O51" i="93"/>
  <c r="P50" i="93"/>
  <c r="O50" i="93"/>
  <c r="P49" i="93"/>
  <c r="O49" i="93"/>
  <c r="P48" i="93"/>
  <c r="O48" i="93"/>
  <c r="P47" i="93"/>
  <c r="O47" i="93"/>
  <c r="P46" i="93"/>
  <c r="O46" i="93"/>
  <c r="P45" i="93"/>
  <c r="O45" i="93"/>
  <c r="P44" i="93"/>
  <c r="O44" i="93"/>
  <c r="P43" i="93"/>
  <c r="O43" i="93"/>
  <c r="P42" i="93"/>
  <c r="O42" i="93"/>
  <c r="P41" i="93"/>
  <c r="O41" i="93"/>
  <c r="P40" i="93"/>
  <c r="O40" i="93"/>
  <c r="P39" i="93"/>
  <c r="O39" i="93"/>
  <c r="P38" i="93"/>
  <c r="O38" i="93"/>
  <c r="P37" i="93"/>
  <c r="O37" i="93"/>
  <c r="P36" i="93"/>
  <c r="O36" i="93"/>
  <c r="P35" i="93"/>
  <c r="O35" i="93"/>
  <c r="P34" i="93"/>
  <c r="O34" i="93"/>
  <c r="P33" i="93"/>
  <c r="O33" i="93"/>
  <c r="P32" i="93"/>
  <c r="O32" i="93"/>
  <c r="P31" i="93"/>
  <c r="O31" i="93"/>
  <c r="P30" i="93"/>
  <c r="P58" i="93" s="1"/>
  <c r="O30" i="93"/>
  <c r="P29" i="93"/>
  <c r="O29" i="93"/>
  <c r="P28" i="93"/>
  <c r="O28" i="93"/>
  <c r="P27" i="93"/>
  <c r="O27" i="93"/>
  <c r="P26" i="93"/>
  <c r="O26" i="93"/>
  <c r="P25" i="93"/>
  <c r="O25" i="93"/>
  <c r="P24" i="93"/>
  <c r="O24" i="93"/>
  <c r="P23" i="93"/>
  <c r="O23" i="93"/>
  <c r="P22" i="93"/>
  <c r="O22" i="93"/>
  <c r="AF21" i="93"/>
  <c r="AE21" i="93"/>
  <c r="AD21" i="93"/>
  <c r="AC21" i="93"/>
  <c r="AB21" i="93"/>
  <c r="AA21" i="93"/>
  <c r="Z21" i="93"/>
  <c r="Y21" i="93"/>
  <c r="X21" i="93"/>
  <c r="W21" i="93"/>
  <c r="V21" i="93"/>
  <c r="U21" i="93"/>
  <c r="T21" i="93"/>
  <c r="S21" i="93"/>
  <c r="P21" i="93"/>
  <c r="O21" i="93"/>
  <c r="AF20" i="93"/>
  <c r="AE20" i="93"/>
  <c r="AD20" i="93"/>
  <c r="AC20" i="93"/>
  <c r="AB20" i="93"/>
  <c r="AA20" i="93"/>
  <c r="Z20" i="93"/>
  <c r="Y20" i="93"/>
  <c r="X20" i="93"/>
  <c r="W20" i="93"/>
  <c r="V20" i="93"/>
  <c r="U20" i="93"/>
  <c r="T20" i="93"/>
  <c r="S20" i="93"/>
  <c r="P20" i="93"/>
  <c r="O20" i="93"/>
  <c r="AF19" i="93"/>
  <c r="AF27" i="93" s="1"/>
  <c r="AE19" i="93"/>
  <c r="AE27" i="93" s="1"/>
  <c r="AD19" i="93"/>
  <c r="AD27" i="93" s="1"/>
  <c r="AC19" i="93"/>
  <c r="AC27" i="93" s="1"/>
  <c r="AB19" i="93"/>
  <c r="AB27" i="93" s="1"/>
  <c r="AA19" i="93"/>
  <c r="AA27" i="93" s="1"/>
  <c r="Z19" i="93"/>
  <c r="Z27" i="93" s="1"/>
  <c r="Y19" i="93"/>
  <c r="Y27" i="93" s="1"/>
  <c r="X19" i="93"/>
  <c r="X24" i="93" s="1"/>
  <c r="W19" i="93"/>
  <c r="W27" i="93" s="1"/>
  <c r="V19" i="93"/>
  <c r="V27" i="93" s="1"/>
  <c r="U19" i="93"/>
  <c r="U27" i="93" s="1"/>
  <c r="T19" i="93"/>
  <c r="T27" i="93" s="1"/>
  <c r="S19" i="93"/>
  <c r="S27" i="93" s="1"/>
  <c r="P19" i="93"/>
  <c r="O19" i="93"/>
  <c r="AF18" i="93"/>
  <c r="AE18" i="93"/>
  <c r="AD18" i="93"/>
  <c r="AC18" i="93"/>
  <c r="AB18" i="93"/>
  <c r="AA18" i="93"/>
  <c r="Z18" i="93"/>
  <c r="Y18" i="93"/>
  <c r="X18" i="93"/>
  <c r="W18" i="93"/>
  <c r="V18" i="93"/>
  <c r="U18" i="93"/>
  <c r="T18" i="93"/>
  <c r="S18" i="93"/>
  <c r="P18" i="93"/>
  <c r="O18" i="93"/>
  <c r="AF17" i="93"/>
  <c r="AE17" i="93"/>
  <c r="AD17" i="93"/>
  <c r="AC17" i="93"/>
  <c r="AB17" i="93"/>
  <c r="AA17" i="93"/>
  <c r="Z17" i="93"/>
  <c r="Y17" i="93"/>
  <c r="X17" i="93"/>
  <c r="W17" i="93"/>
  <c r="V17" i="93"/>
  <c r="U17" i="93"/>
  <c r="T17" i="93"/>
  <c r="S17" i="93"/>
  <c r="P17" i="93"/>
  <c r="O17" i="93"/>
  <c r="AF16" i="93"/>
  <c r="AE16" i="93"/>
  <c r="AD16" i="93"/>
  <c r="AC16" i="93"/>
  <c r="AB16" i="93"/>
  <c r="AA16" i="93"/>
  <c r="Z16" i="93"/>
  <c r="Y16" i="93"/>
  <c r="X16" i="93"/>
  <c r="W16" i="93"/>
  <c r="V16" i="93"/>
  <c r="U16" i="93"/>
  <c r="T16" i="93"/>
  <c r="S16" i="93"/>
  <c r="P16" i="93"/>
  <c r="O16" i="93"/>
  <c r="AF15" i="93"/>
  <c r="AE15" i="93"/>
  <c r="AD15" i="93"/>
  <c r="AC15" i="93"/>
  <c r="AB15" i="93"/>
  <c r="AA15" i="93"/>
  <c r="Z15" i="93"/>
  <c r="Y15" i="93"/>
  <c r="X15" i="93"/>
  <c r="W15" i="93"/>
  <c r="V15" i="93"/>
  <c r="U15" i="93"/>
  <c r="T15" i="93"/>
  <c r="S15" i="93"/>
  <c r="P15" i="93"/>
  <c r="O15" i="93"/>
  <c r="AF14" i="93"/>
  <c r="AE14" i="93"/>
  <c r="AD14" i="93"/>
  <c r="AC14" i="93"/>
  <c r="AB14" i="93"/>
  <c r="AA14" i="93"/>
  <c r="Z14" i="93"/>
  <c r="Y14" i="93"/>
  <c r="X14" i="93"/>
  <c r="W14" i="93"/>
  <c r="V14" i="93"/>
  <c r="U14" i="93"/>
  <c r="T14" i="93"/>
  <c r="S14" i="93"/>
  <c r="P14" i="93"/>
  <c r="O14" i="93"/>
  <c r="AE11" i="93" s="1"/>
  <c r="AF13" i="93"/>
  <c r="AF26" i="93" s="1"/>
  <c r="AE13" i="93"/>
  <c r="AE26" i="93" s="1"/>
  <c r="AD13" i="93"/>
  <c r="AD26" i="93" s="1"/>
  <c r="AC13" i="93"/>
  <c r="AC26" i="93" s="1"/>
  <c r="AB13" i="93"/>
  <c r="AB26" i="93" s="1"/>
  <c r="AA13" i="93"/>
  <c r="AA26" i="93" s="1"/>
  <c r="Z13" i="93"/>
  <c r="Z26" i="93" s="1"/>
  <c r="Y13" i="93"/>
  <c r="Y26" i="93" s="1"/>
  <c r="X13" i="93"/>
  <c r="X23" i="93" s="1"/>
  <c r="W13" i="93"/>
  <c r="W26" i="93" s="1"/>
  <c r="V13" i="93"/>
  <c r="V26" i="93" s="1"/>
  <c r="U13" i="93"/>
  <c r="U26" i="93" s="1"/>
  <c r="T13" i="93"/>
  <c r="T23" i="93" s="1"/>
  <c r="S13" i="93"/>
  <c r="S26" i="93" s="1"/>
  <c r="P13" i="93"/>
  <c r="O13" i="93"/>
  <c r="AF12" i="93"/>
  <c r="AE12" i="93"/>
  <c r="AD12" i="93"/>
  <c r="AC12" i="93"/>
  <c r="AB12" i="93"/>
  <c r="AA12" i="93"/>
  <c r="Z12" i="93"/>
  <c r="Y12" i="93"/>
  <c r="X12" i="93"/>
  <c r="W12" i="93"/>
  <c r="V12" i="93"/>
  <c r="U12" i="93"/>
  <c r="T12" i="93"/>
  <c r="S12" i="93"/>
  <c r="P12" i="93"/>
  <c r="O12" i="93"/>
  <c r="AF11" i="93"/>
  <c r="AD11" i="93"/>
  <c r="AC11" i="93"/>
  <c r="AB11" i="93"/>
  <c r="AA11" i="93"/>
  <c r="Z11" i="93"/>
  <c r="Y11" i="93"/>
  <c r="X11" i="93"/>
  <c r="W11" i="93"/>
  <c r="V11" i="93"/>
  <c r="U11" i="93"/>
  <c r="T11" i="93"/>
  <c r="S11" i="93"/>
  <c r="P11" i="93"/>
  <c r="O11" i="93"/>
  <c r="AF10" i="93"/>
  <c r="AF28" i="93" s="1"/>
  <c r="AD10" i="93"/>
  <c r="AD28" i="93" s="1"/>
  <c r="AC10" i="93"/>
  <c r="AC28" i="93" s="1"/>
  <c r="AB10" i="93"/>
  <c r="AB28" i="93" s="1"/>
  <c r="AA10" i="93"/>
  <c r="AA28" i="93" s="1"/>
  <c r="Z10" i="93"/>
  <c r="Z28" i="93" s="1"/>
  <c r="Y10" i="93"/>
  <c r="Y28" i="93" s="1"/>
  <c r="X10" i="93"/>
  <c r="X22" i="93" s="1"/>
  <c r="W10" i="93"/>
  <c r="W28" i="93" s="1"/>
  <c r="V10" i="93"/>
  <c r="V28" i="93" s="1"/>
  <c r="U10" i="93"/>
  <c r="U28" i="93" s="1"/>
  <c r="T10" i="93"/>
  <c r="T28" i="93" s="1"/>
  <c r="S10" i="93"/>
  <c r="S28" i="93" s="1"/>
  <c r="P10" i="93"/>
  <c r="O10" i="93"/>
  <c r="O58" i="93" s="1"/>
  <c r="D60" i="103" l="1"/>
  <c r="L60" i="103"/>
  <c r="W22" i="103"/>
  <c r="W23" i="103"/>
  <c r="W24" i="103"/>
  <c r="S25" i="103"/>
  <c r="AE25" i="103"/>
  <c r="AA26" i="103"/>
  <c r="AE27" i="103"/>
  <c r="AF10" i="103"/>
  <c r="T22" i="103"/>
  <c r="X22" i="103"/>
  <c r="AB22" i="103"/>
  <c r="T23" i="103"/>
  <c r="X23" i="103"/>
  <c r="AB23" i="103"/>
  <c r="AF23" i="103"/>
  <c r="T24" i="103"/>
  <c r="X24" i="103"/>
  <c r="AB24" i="103"/>
  <c r="AF24" i="103"/>
  <c r="T25" i="103"/>
  <c r="X25" i="103"/>
  <c r="AB25" i="103"/>
  <c r="L59" i="103"/>
  <c r="S22" i="103"/>
  <c r="AE22" i="103"/>
  <c r="AE23" i="103"/>
  <c r="AA24" i="103"/>
  <c r="W25" i="103"/>
  <c r="S26" i="103"/>
  <c r="AA28" i="103"/>
  <c r="D59" i="103"/>
  <c r="U22" i="103"/>
  <c r="Y22" i="103"/>
  <c r="AC22" i="103"/>
  <c r="U23" i="103"/>
  <c r="Y23" i="103"/>
  <c r="AC23" i="103"/>
  <c r="U24" i="103"/>
  <c r="Y24" i="103"/>
  <c r="AC24" i="103"/>
  <c r="U25" i="103"/>
  <c r="Y25" i="103"/>
  <c r="AC25" i="103"/>
  <c r="AA22" i="103"/>
  <c r="S24" i="103"/>
  <c r="V22" i="103"/>
  <c r="Z22" i="103"/>
  <c r="AD22" i="103"/>
  <c r="V23" i="103"/>
  <c r="Z23" i="103"/>
  <c r="AD23" i="103"/>
  <c r="V24" i="103"/>
  <c r="Z24" i="103"/>
  <c r="AD24" i="103"/>
  <c r="V25" i="103"/>
  <c r="Z25" i="103"/>
  <c r="AD25" i="103"/>
  <c r="D60" i="104"/>
  <c r="L60" i="104"/>
  <c r="AE25" i="104"/>
  <c r="S26" i="104"/>
  <c r="W26" i="104"/>
  <c r="AA26" i="104"/>
  <c r="AE26" i="104"/>
  <c r="S27" i="104"/>
  <c r="W27" i="104"/>
  <c r="AA27" i="104"/>
  <c r="AE27" i="104"/>
  <c r="S28" i="104"/>
  <c r="W28" i="104"/>
  <c r="AA28" i="104"/>
  <c r="AE28" i="104"/>
  <c r="D59" i="104"/>
  <c r="T22" i="104"/>
  <c r="X22" i="104"/>
  <c r="AB22" i="104"/>
  <c r="AF22" i="104"/>
  <c r="T23" i="104"/>
  <c r="X23" i="104"/>
  <c r="AB23" i="104"/>
  <c r="AF23" i="104"/>
  <c r="T24" i="104"/>
  <c r="X24" i="104"/>
  <c r="AB24" i="104"/>
  <c r="AF24" i="104"/>
  <c r="T25" i="104"/>
  <c r="X25" i="104"/>
  <c r="AB25" i="104"/>
  <c r="AF25" i="104"/>
  <c r="L59" i="104"/>
  <c r="U22" i="104"/>
  <c r="Y22" i="104"/>
  <c r="AC22" i="104"/>
  <c r="U23" i="104"/>
  <c r="Y23" i="104"/>
  <c r="AC23" i="104"/>
  <c r="U24" i="104"/>
  <c r="Y24" i="104"/>
  <c r="AC24" i="104"/>
  <c r="U25" i="104"/>
  <c r="Y25" i="104"/>
  <c r="AC25" i="104"/>
  <c r="S22" i="104"/>
  <c r="W22" i="104"/>
  <c r="AA22" i="104"/>
  <c r="V22" i="104"/>
  <c r="Z22" i="104"/>
  <c r="AD22" i="104"/>
  <c r="V23" i="104"/>
  <c r="Z23" i="104"/>
  <c r="AD23" i="104"/>
  <c r="V24" i="104"/>
  <c r="Z24" i="104"/>
  <c r="AD24" i="104"/>
  <c r="V25" i="104"/>
  <c r="Z25" i="104"/>
  <c r="AD25" i="104"/>
  <c r="D60" i="99"/>
  <c r="L60" i="99"/>
  <c r="S22" i="99"/>
  <c r="S23" i="99"/>
  <c r="AE23" i="99"/>
  <c r="AA24" i="99"/>
  <c r="W25" i="99"/>
  <c r="S28" i="99"/>
  <c r="AE28" i="99"/>
  <c r="T22" i="99"/>
  <c r="X22" i="99"/>
  <c r="AB22" i="99"/>
  <c r="AF22" i="99"/>
  <c r="T23" i="99"/>
  <c r="X23" i="99"/>
  <c r="AB23" i="99"/>
  <c r="AF23" i="99"/>
  <c r="T24" i="99"/>
  <c r="X24" i="99"/>
  <c r="AB24" i="99"/>
  <c r="AF24" i="99"/>
  <c r="T25" i="99"/>
  <c r="X25" i="99"/>
  <c r="AB25" i="99"/>
  <c r="AF25" i="99"/>
  <c r="L59" i="99"/>
  <c r="AA22" i="99"/>
  <c r="W23" i="99"/>
  <c r="S24" i="99"/>
  <c r="AE24" i="99"/>
  <c r="AE25" i="99"/>
  <c r="AA26" i="99"/>
  <c r="W27" i="99"/>
  <c r="W28" i="99"/>
  <c r="D59" i="99"/>
  <c r="U22" i="99"/>
  <c r="Y22" i="99"/>
  <c r="AC22" i="99"/>
  <c r="U23" i="99"/>
  <c r="Y23" i="99"/>
  <c r="AC23" i="99"/>
  <c r="U24" i="99"/>
  <c r="Y24" i="99"/>
  <c r="AC24" i="99"/>
  <c r="U25" i="99"/>
  <c r="Y25" i="99"/>
  <c r="AC25" i="99"/>
  <c r="AA25" i="99"/>
  <c r="V22" i="99"/>
  <c r="Z22" i="99"/>
  <c r="AD22" i="99"/>
  <c r="V23" i="99"/>
  <c r="Z23" i="99"/>
  <c r="AD23" i="99"/>
  <c r="V24" i="99"/>
  <c r="Z24" i="99"/>
  <c r="AD24" i="99"/>
  <c r="V25" i="99"/>
  <c r="Z25" i="99"/>
  <c r="AD25" i="99"/>
  <c r="D60" i="100"/>
  <c r="L60" i="100"/>
  <c r="W22" i="100"/>
  <c r="AE22" i="100"/>
  <c r="AA23" i="100"/>
  <c r="W24" i="100"/>
  <c r="S25" i="100"/>
  <c r="AE25" i="100"/>
  <c r="S27" i="100"/>
  <c r="AA27" i="100"/>
  <c r="S28" i="100"/>
  <c r="D59" i="100"/>
  <c r="AF10" i="100"/>
  <c r="T22" i="100"/>
  <c r="X22" i="100"/>
  <c r="AB22" i="100"/>
  <c r="T23" i="100"/>
  <c r="X23" i="100"/>
  <c r="AB23" i="100"/>
  <c r="AF23" i="100"/>
  <c r="T24" i="100"/>
  <c r="X24" i="100"/>
  <c r="AB24" i="100"/>
  <c r="AF24" i="100"/>
  <c r="T25" i="100"/>
  <c r="X25" i="100"/>
  <c r="AB25" i="100"/>
  <c r="L59" i="100"/>
  <c r="S23" i="100"/>
  <c r="AE23" i="100"/>
  <c r="AA25" i="100"/>
  <c r="W26" i="100"/>
  <c r="AA28" i="100"/>
  <c r="U22" i="100"/>
  <c r="Y22" i="100"/>
  <c r="AC22" i="100"/>
  <c r="U23" i="100"/>
  <c r="Y23" i="100"/>
  <c r="AC23" i="100"/>
  <c r="U24" i="100"/>
  <c r="Y24" i="100"/>
  <c r="AC24" i="100"/>
  <c r="U25" i="100"/>
  <c r="Y25" i="100"/>
  <c r="AC25" i="100"/>
  <c r="AE24" i="100"/>
  <c r="W25" i="100"/>
  <c r="V22" i="100"/>
  <c r="Z22" i="100"/>
  <c r="AD22" i="100"/>
  <c r="V23" i="100"/>
  <c r="Z23" i="100"/>
  <c r="AD23" i="100"/>
  <c r="V24" i="100"/>
  <c r="Z24" i="100"/>
  <c r="AD24" i="100"/>
  <c r="V25" i="100"/>
  <c r="Z25" i="100"/>
  <c r="AD25" i="100"/>
  <c r="AF16" i="97"/>
  <c r="AF13" i="97"/>
  <c r="V22" i="97"/>
  <c r="AD22" i="97"/>
  <c r="U27" i="97"/>
  <c r="AC27" i="97"/>
  <c r="O12" i="97"/>
  <c r="O58" i="97" s="1"/>
  <c r="D60" i="97" s="1"/>
  <c r="AB13" i="97"/>
  <c r="O16" i="97"/>
  <c r="AE11" i="97" s="1"/>
  <c r="AB17" i="97"/>
  <c r="O20" i="97"/>
  <c r="AE12" i="97" s="1"/>
  <c r="AB21" i="97"/>
  <c r="AB27" i="97" s="1"/>
  <c r="S22" i="97"/>
  <c r="W22" i="97"/>
  <c r="AA22" i="97"/>
  <c r="O24" i="97"/>
  <c r="AE13" i="97" s="1"/>
  <c r="Y24" i="97"/>
  <c r="T25" i="97"/>
  <c r="X25" i="97"/>
  <c r="S26" i="97"/>
  <c r="W26" i="97"/>
  <c r="AA26" i="97"/>
  <c r="V27" i="97"/>
  <c r="Z27" i="97"/>
  <c r="AD27" i="97"/>
  <c r="O28" i="97"/>
  <c r="AE14" i="97" s="1"/>
  <c r="U28" i="97"/>
  <c r="Y28" i="97"/>
  <c r="AC28" i="97"/>
  <c r="O30" i="97"/>
  <c r="O34" i="97"/>
  <c r="O38" i="97"/>
  <c r="AE17" i="97" s="1"/>
  <c r="O42" i="97"/>
  <c r="O46" i="97"/>
  <c r="O50" i="97"/>
  <c r="O54" i="97"/>
  <c r="AE21" i="97" s="1"/>
  <c r="L58" i="97"/>
  <c r="Z22" i="97"/>
  <c r="AB10" i="97"/>
  <c r="AF10" i="97"/>
  <c r="AB14" i="97"/>
  <c r="P16" i="97"/>
  <c r="AF11" i="97" s="1"/>
  <c r="O17" i="97"/>
  <c r="AB18" i="97"/>
  <c r="O21" i="97"/>
  <c r="O25" i="97"/>
  <c r="U25" i="97"/>
  <c r="Y25" i="97"/>
  <c r="AC25" i="97"/>
  <c r="T26" i="97"/>
  <c r="X26" i="97"/>
  <c r="S27" i="97"/>
  <c r="W27" i="97"/>
  <c r="AA27" i="97"/>
  <c r="V28" i="97"/>
  <c r="Z28" i="97"/>
  <c r="AD28" i="97"/>
  <c r="O29" i="97"/>
  <c r="P30" i="97"/>
  <c r="AF15" i="97" s="1"/>
  <c r="O33" i="97"/>
  <c r="O37" i="97"/>
  <c r="O41" i="97"/>
  <c r="O45" i="97"/>
  <c r="P46" i="97"/>
  <c r="AF19" i="97" s="1"/>
  <c r="O49" i="97"/>
  <c r="O53" i="97"/>
  <c r="O57" i="97"/>
  <c r="AE26" i="98"/>
  <c r="AE23" i="98"/>
  <c r="F60" i="98"/>
  <c r="K60" i="98"/>
  <c r="G60" i="98"/>
  <c r="C60" i="98"/>
  <c r="J60" i="98"/>
  <c r="D60" i="98"/>
  <c r="L60" i="98"/>
  <c r="E60" i="98"/>
  <c r="I60" i="98"/>
  <c r="M59" i="98"/>
  <c r="J59" i="98"/>
  <c r="N59" i="98"/>
  <c r="K59" i="98"/>
  <c r="G59" i="98"/>
  <c r="C59" i="98"/>
  <c r="F59" i="98"/>
  <c r="H60" i="98"/>
  <c r="N60" i="98"/>
  <c r="X22" i="98"/>
  <c r="X23" i="98"/>
  <c r="T24" i="98"/>
  <c r="AB24" i="98"/>
  <c r="X25" i="98"/>
  <c r="T26" i="98"/>
  <c r="AF26" i="98"/>
  <c r="U22" i="98"/>
  <c r="Y22" i="98"/>
  <c r="AC22" i="98"/>
  <c r="U23" i="98"/>
  <c r="Y23" i="98"/>
  <c r="AC23" i="98"/>
  <c r="U24" i="98"/>
  <c r="Y24" i="98"/>
  <c r="AC24" i="98"/>
  <c r="U25" i="98"/>
  <c r="Y25" i="98"/>
  <c r="AC25" i="98"/>
  <c r="T22" i="98"/>
  <c r="AF22" i="98"/>
  <c r="AB23" i="98"/>
  <c r="X24" i="98"/>
  <c r="T25" i="98"/>
  <c r="AF25" i="98"/>
  <c r="V22" i="98"/>
  <c r="Z22" i="98"/>
  <c r="AD22" i="98"/>
  <c r="V23" i="98"/>
  <c r="Z23" i="98"/>
  <c r="AD23" i="98"/>
  <c r="V24" i="98"/>
  <c r="Z24" i="98"/>
  <c r="AD24" i="98"/>
  <c r="V25" i="98"/>
  <c r="Z25" i="98"/>
  <c r="AD25" i="98"/>
  <c r="D59" i="98"/>
  <c r="H59" i="98"/>
  <c r="L59" i="98"/>
  <c r="AB22" i="98"/>
  <c r="AF24" i="98"/>
  <c r="AB25" i="98"/>
  <c r="AE10" i="98"/>
  <c r="S22" i="98"/>
  <c r="W22" i="98"/>
  <c r="AA22" i="98"/>
  <c r="S23" i="98"/>
  <c r="W23" i="98"/>
  <c r="AA23" i="98"/>
  <c r="S24" i="98"/>
  <c r="W24" i="98"/>
  <c r="AA24" i="98"/>
  <c r="AE24" i="98"/>
  <c r="S25" i="98"/>
  <c r="W25" i="98"/>
  <c r="AA25" i="98"/>
  <c r="E59" i="98"/>
  <c r="I59" i="98"/>
  <c r="C60" i="95"/>
  <c r="G60" i="95"/>
  <c r="K60" i="95"/>
  <c r="D60" i="95"/>
  <c r="H60" i="95"/>
  <c r="L60" i="95"/>
  <c r="E60" i="95"/>
  <c r="I60" i="95"/>
  <c r="M59" i="95"/>
  <c r="F60" i="95"/>
  <c r="J60" i="95"/>
  <c r="N60" i="95"/>
  <c r="T22" i="95"/>
  <c r="X22" i="95"/>
  <c r="AB22" i="95"/>
  <c r="AF22" i="95"/>
  <c r="T23" i="95"/>
  <c r="X23" i="95"/>
  <c r="AB23" i="95"/>
  <c r="AF23" i="95"/>
  <c r="T24" i="95"/>
  <c r="X24" i="95"/>
  <c r="AB24" i="95"/>
  <c r="AF24" i="95"/>
  <c r="T25" i="95"/>
  <c r="X25" i="95"/>
  <c r="AB25" i="95"/>
  <c r="AF25" i="95"/>
  <c r="F59" i="95"/>
  <c r="J59" i="95"/>
  <c r="N59" i="95"/>
  <c r="U22" i="95"/>
  <c r="Y22" i="95"/>
  <c r="AC22" i="95"/>
  <c r="U23" i="95"/>
  <c r="Y23" i="95"/>
  <c r="AC23" i="95"/>
  <c r="U24" i="95"/>
  <c r="Y24" i="95"/>
  <c r="AC24" i="95"/>
  <c r="U25" i="95"/>
  <c r="Y25" i="95"/>
  <c r="AC25" i="95"/>
  <c r="C59" i="95"/>
  <c r="G59" i="95"/>
  <c r="K59" i="95"/>
  <c r="V22" i="95"/>
  <c r="Z22" i="95"/>
  <c r="AD22" i="95"/>
  <c r="V23" i="95"/>
  <c r="Z23" i="95"/>
  <c r="AD23" i="95"/>
  <c r="V24" i="95"/>
  <c r="Z24" i="95"/>
  <c r="AD24" i="95"/>
  <c r="V25" i="95"/>
  <c r="Z25" i="95"/>
  <c r="AD25" i="95"/>
  <c r="D59" i="95"/>
  <c r="H59" i="95"/>
  <c r="L59" i="95"/>
  <c r="AE10" i="95"/>
  <c r="S22" i="95"/>
  <c r="W22" i="95"/>
  <c r="AA22" i="95"/>
  <c r="S23" i="95"/>
  <c r="W23" i="95"/>
  <c r="AA23" i="95"/>
  <c r="AE23" i="95"/>
  <c r="S24" i="95"/>
  <c r="W24" i="95"/>
  <c r="AA24" i="95"/>
  <c r="AE24" i="95"/>
  <c r="S25" i="95"/>
  <c r="W25" i="95"/>
  <c r="AA25" i="95"/>
  <c r="E59" i="95"/>
  <c r="I59" i="95"/>
  <c r="D60" i="96"/>
  <c r="L60" i="96"/>
  <c r="AA22" i="96"/>
  <c r="W23" i="96"/>
  <c r="AE23" i="96"/>
  <c r="AA24" i="96"/>
  <c r="AA25" i="96"/>
  <c r="S26" i="96"/>
  <c r="W27" i="96"/>
  <c r="S28" i="96"/>
  <c r="D59" i="96"/>
  <c r="AF10" i="96"/>
  <c r="T22" i="96"/>
  <c r="X22" i="96"/>
  <c r="AB22" i="96"/>
  <c r="T23" i="96"/>
  <c r="X23" i="96"/>
  <c r="AB23" i="96"/>
  <c r="AF23" i="96"/>
  <c r="T24" i="96"/>
  <c r="X24" i="96"/>
  <c r="AB24" i="96"/>
  <c r="AF24" i="96"/>
  <c r="T25" i="96"/>
  <c r="X25" i="96"/>
  <c r="AB25" i="96"/>
  <c r="L59" i="96"/>
  <c r="W22" i="96"/>
  <c r="S24" i="96"/>
  <c r="AE24" i="96"/>
  <c r="W25" i="96"/>
  <c r="AE28" i="96"/>
  <c r="U22" i="96"/>
  <c r="Y22" i="96"/>
  <c r="AC22" i="96"/>
  <c r="U23" i="96"/>
  <c r="Y23" i="96"/>
  <c r="AC23" i="96"/>
  <c r="U24" i="96"/>
  <c r="Y24" i="96"/>
  <c r="AC24" i="96"/>
  <c r="U25" i="96"/>
  <c r="Y25" i="96"/>
  <c r="AC25" i="96"/>
  <c r="S22" i="96"/>
  <c r="AE22" i="96"/>
  <c r="AA23" i="96"/>
  <c r="V22" i="96"/>
  <c r="Z22" i="96"/>
  <c r="AD22" i="96"/>
  <c r="V23" i="96"/>
  <c r="Z23" i="96"/>
  <c r="AD23" i="96"/>
  <c r="V24" i="96"/>
  <c r="Z24" i="96"/>
  <c r="AD24" i="96"/>
  <c r="V25" i="96"/>
  <c r="Z25" i="96"/>
  <c r="AD25" i="96"/>
  <c r="F60" i="94"/>
  <c r="J60" i="94"/>
  <c r="F59" i="94"/>
  <c r="N59" i="94"/>
  <c r="J59" i="94"/>
  <c r="H60" i="94"/>
  <c r="L60" i="94"/>
  <c r="E60" i="94"/>
  <c r="I60" i="94"/>
  <c r="M59" i="94"/>
  <c r="D60" i="94"/>
  <c r="N60" i="94"/>
  <c r="X22" i="94"/>
  <c r="T23" i="94"/>
  <c r="AF23" i="94"/>
  <c r="AF24" i="94"/>
  <c r="AB25" i="94"/>
  <c r="X26" i="94"/>
  <c r="T27" i="94"/>
  <c r="AB28" i="94"/>
  <c r="U22" i="94"/>
  <c r="Y22" i="94"/>
  <c r="AC22" i="94"/>
  <c r="U23" i="94"/>
  <c r="Y23" i="94"/>
  <c r="AC23" i="94"/>
  <c r="U24" i="94"/>
  <c r="Y24" i="94"/>
  <c r="AC24" i="94"/>
  <c r="U25" i="94"/>
  <c r="Y25" i="94"/>
  <c r="AC25" i="94"/>
  <c r="C59" i="94"/>
  <c r="G59" i="94"/>
  <c r="K59" i="94"/>
  <c r="X24" i="94"/>
  <c r="T25" i="94"/>
  <c r="AF25" i="94"/>
  <c r="AB26" i="94"/>
  <c r="T28" i="94"/>
  <c r="AF28" i="94"/>
  <c r="V22" i="94"/>
  <c r="Z22" i="94"/>
  <c r="AD22" i="94"/>
  <c r="V23" i="94"/>
  <c r="Z23" i="94"/>
  <c r="AD23" i="94"/>
  <c r="V24" i="94"/>
  <c r="Z24" i="94"/>
  <c r="AD24" i="94"/>
  <c r="V25" i="94"/>
  <c r="Z25" i="94"/>
  <c r="AD25" i="94"/>
  <c r="D59" i="94"/>
  <c r="H59" i="94"/>
  <c r="L59" i="94"/>
  <c r="AB24" i="94"/>
  <c r="X25" i="94"/>
  <c r="AE10" i="94"/>
  <c r="S22" i="94"/>
  <c r="W22" i="94"/>
  <c r="AA22" i="94"/>
  <c r="S23" i="94"/>
  <c r="W23" i="94"/>
  <c r="AA23" i="94"/>
  <c r="AE23" i="94"/>
  <c r="S24" i="94"/>
  <c r="W24" i="94"/>
  <c r="AA24" i="94"/>
  <c r="AE24" i="94"/>
  <c r="S25" i="94"/>
  <c r="W25" i="94"/>
  <c r="AA25" i="94"/>
  <c r="E59" i="94"/>
  <c r="I59" i="94"/>
  <c r="J59" i="93"/>
  <c r="N59" i="93"/>
  <c r="F59" i="93"/>
  <c r="E60" i="93"/>
  <c r="I60" i="93"/>
  <c r="M59" i="93"/>
  <c r="F60" i="93"/>
  <c r="J60" i="93"/>
  <c r="N60" i="93"/>
  <c r="T22" i="93"/>
  <c r="AF22" i="93"/>
  <c r="AB23" i="93"/>
  <c r="T24" i="93"/>
  <c r="AF24" i="93"/>
  <c r="AB25" i="93"/>
  <c r="X26" i="93"/>
  <c r="X27" i="93"/>
  <c r="X28" i="93"/>
  <c r="U22" i="93"/>
  <c r="Y22" i="93"/>
  <c r="AC22" i="93"/>
  <c r="U23" i="93"/>
  <c r="Y23" i="93"/>
  <c r="AC23" i="93"/>
  <c r="U24" i="93"/>
  <c r="Y24" i="93"/>
  <c r="AC24" i="93"/>
  <c r="U25" i="93"/>
  <c r="Y25" i="93"/>
  <c r="AC25" i="93"/>
  <c r="C59" i="93"/>
  <c r="G59" i="93"/>
  <c r="K59" i="93"/>
  <c r="AB22" i="93"/>
  <c r="X25" i="93"/>
  <c r="T26" i="93"/>
  <c r="V22" i="93"/>
  <c r="Z22" i="93"/>
  <c r="AD22" i="93"/>
  <c r="V23" i="93"/>
  <c r="Z23" i="93"/>
  <c r="AD23" i="93"/>
  <c r="V24" i="93"/>
  <c r="Z24" i="93"/>
  <c r="AD24" i="93"/>
  <c r="V25" i="93"/>
  <c r="Z25" i="93"/>
  <c r="AD25" i="93"/>
  <c r="D59" i="93"/>
  <c r="H59" i="93"/>
  <c r="L59" i="93"/>
  <c r="AF23" i="93"/>
  <c r="AB24" i="93"/>
  <c r="T25" i="93"/>
  <c r="AF25" i="93"/>
  <c r="AE10" i="93"/>
  <c r="S22" i="93"/>
  <c r="W22" i="93"/>
  <c r="AA22" i="93"/>
  <c r="S23" i="93"/>
  <c r="W23" i="93"/>
  <c r="AA23" i="93"/>
  <c r="AE23" i="93"/>
  <c r="S24" i="93"/>
  <c r="W24" i="93"/>
  <c r="AA24" i="93"/>
  <c r="AE24" i="93"/>
  <c r="S25" i="93"/>
  <c r="W25" i="93"/>
  <c r="AA25" i="93"/>
  <c r="E59" i="93"/>
  <c r="I59" i="93"/>
  <c r="AF28" i="103" l="1"/>
  <c r="AF25" i="103"/>
  <c r="AF22" i="103"/>
  <c r="AF28" i="100"/>
  <c r="AF25" i="100"/>
  <c r="AF22" i="100"/>
  <c r="AF22" i="97"/>
  <c r="AF28" i="97"/>
  <c r="AF25" i="97"/>
  <c r="AB23" i="97"/>
  <c r="AB26" i="97"/>
  <c r="P58" i="97"/>
  <c r="D59" i="97" s="1"/>
  <c r="AB22" i="97"/>
  <c r="AB28" i="97"/>
  <c r="AB25" i="97"/>
  <c r="AE20" i="97"/>
  <c r="AE16" i="97"/>
  <c r="AE10" i="97"/>
  <c r="AF23" i="97"/>
  <c r="AF26" i="97"/>
  <c r="AE19" i="97"/>
  <c r="AE15" i="97"/>
  <c r="AE23" i="97" s="1"/>
  <c r="AB24" i="97"/>
  <c r="AF27" i="97"/>
  <c r="AF24" i="97"/>
  <c r="L60" i="97"/>
  <c r="AE18" i="97"/>
  <c r="AE28" i="98"/>
  <c r="AE25" i="98"/>
  <c r="AE22" i="98"/>
  <c r="AE28" i="95"/>
  <c r="AE25" i="95"/>
  <c r="AE22" i="95"/>
  <c r="AF28" i="96"/>
  <c r="AF25" i="96"/>
  <c r="AF22" i="96"/>
  <c r="AE28" i="94"/>
  <c r="AE25" i="94"/>
  <c r="AE22" i="94"/>
  <c r="AE28" i="93"/>
  <c r="AE25" i="93"/>
  <c r="AE22" i="93"/>
  <c r="K6" i="101"/>
  <c r="K6" i="109" s="1"/>
  <c r="K6" i="105" s="1"/>
  <c r="K6" i="110" s="1"/>
  <c r="K5" i="101"/>
  <c r="K5" i="109" s="1"/>
  <c r="K5" i="105" s="1"/>
  <c r="K5" i="110" s="1"/>
  <c r="G5" i="101"/>
  <c r="G5" i="109" s="1"/>
  <c r="G5" i="105" s="1"/>
  <c r="G5" i="110" s="1"/>
  <c r="G6" i="108"/>
  <c r="G6" i="110"/>
  <c r="G6" i="109"/>
  <c r="G6" i="107"/>
  <c r="G6" i="105"/>
  <c r="G6" i="101"/>
  <c r="D6" i="108"/>
  <c r="D6" i="110"/>
  <c r="D6" i="109"/>
  <c r="D6" i="107"/>
  <c r="D6" i="105"/>
  <c r="D6" i="101"/>
  <c r="D5" i="110"/>
  <c r="D5" i="109"/>
  <c r="L59" i="97" l="1"/>
  <c r="AE28" i="97"/>
  <c r="AE25" i="97"/>
  <c r="AE22" i="97"/>
  <c r="AE26" i="97"/>
  <c r="AE24" i="97"/>
  <c r="AE27" i="97"/>
  <c r="K5" i="107"/>
  <c r="K5" i="108"/>
  <c r="K5" i="111" s="1"/>
  <c r="K6" i="108"/>
  <c r="K6" i="111" s="1"/>
  <c r="K6" i="107"/>
  <c r="G5" i="107"/>
  <c r="G5" i="108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Y39" i="109" s="1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Z39" i="105" s="1"/>
  <c r="Y19" i="105"/>
  <c r="X19" i="105"/>
  <c r="W19" i="105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W39" i="105" l="1"/>
  <c r="AA39" i="105"/>
  <c r="AA39" i="101"/>
  <c r="AD38" i="101"/>
  <c r="U39" i="109"/>
  <c r="AC39" i="109"/>
  <c r="X39" i="105"/>
  <c r="Z39" i="101"/>
  <c r="AB39" i="101"/>
  <c r="AD39" i="101"/>
  <c r="C3" i="108"/>
  <c r="C3" i="111"/>
  <c r="C3" i="107"/>
  <c r="T20" i="105"/>
  <c r="T39" i="105" s="1"/>
  <c r="X21" i="101"/>
  <c r="X39" i="101" s="1"/>
  <c r="U20" i="105"/>
  <c r="U39" i="105" s="1"/>
  <c r="AA33" i="105"/>
  <c r="U22" i="109"/>
  <c r="V14" i="101"/>
  <c r="V38" i="101" s="1"/>
  <c r="S17" i="101"/>
  <c r="T23" i="105"/>
  <c r="AC32" i="109"/>
  <c r="AC18" i="11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P23" i="110"/>
  <c r="S13" i="110"/>
  <c r="P31" i="110"/>
  <c r="S15" i="110"/>
  <c r="X10" i="110"/>
  <c r="P13" i="110"/>
  <c r="P15" i="110"/>
  <c r="W11" i="110"/>
  <c r="P19" i="110"/>
  <c r="S12" i="110"/>
  <c r="Z13" i="109"/>
  <c r="P12" i="110"/>
  <c r="D106" i="110"/>
  <c r="L106" i="110"/>
  <c r="P27" i="110"/>
  <c r="S14" i="110"/>
  <c r="V12" i="109"/>
  <c r="AD12" i="109"/>
  <c r="P14" i="110"/>
  <c r="U11" i="110"/>
  <c r="Y11" i="110"/>
  <c r="AA11" i="110"/>
  <c r="AC11" i="110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V13" i="109"/>
  <c r="AD13" i="109"/>
  <c r="V15" i="109"/>
  <c r="AD15" i="109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Y14" i="101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Z17" i="101"/>
  <c r="S21" i="105"/>
  <c r="S39" i="105" s="1"/>
  <c r="Y24" i="105"/>
  <c r="AB20" i="105"/>
  <c r="AB39" i="105" s="1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T39" i="101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S22" i="101"/>
  <c r="S23" i="101"/>
  <c r="U15" i="101"/>
  <c r="P105" i="101"/>
  <c r="P77" i="101"/>
  <c r="P69" i="101"/>
  <c r="P91" i="101"/>
  <c r="P81" i="101"/>
  <c r="P63" i="101"/>
  <c r="P97" i="101"/>
  <c r="P73" i="101"/>
  <c r="P95" i="101"/>
  <c r="P79" i="101"/>
  <c r="P71" i="101"/>
  <c r="P59" i="101"/>
  <c r="P101" i="101"/>
  <c r="P88" i="101"/>
  <c r="P83" i="101"/>
  <c r="P75" i="101"/>
  <c r="P67" i="101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AF33" i="101" s="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5" i="101"/>
  <c r="AD12" i="101"/>
  <c r="U12" i="101"/>
  <c r="W12" i="101"/>
  <c r="Y12" i="101"/>
  <c r="AA12" i="101"/>
  <c r="AC12" i="101"/>
  <c r="V11" i="101"/>
  <c r="AC36" i="101"/>
  <c r="T12" i="101"/>
  <c r="V12" i="101"/>
  <c r="X12" i="101"/>
  <c r="Z12" i="101"/>
  <c r="AB12" i="101"/>
  <c r="T11" i="101"/>
  <c r="X11" i="101"/>
  <c r="Z11" i="101"/>
  <c r="AB11" i="101"/>
  <c r="AD11" i="101"/>
  <c r="Y39" i="101"/>
  <c r="Y36" i="101"/>
  <c r="Z13" i="101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U38" i="110" l="1"/>
  <c r="Y38" i="105"/>
  <c r="S38" i="110"/>
  <c r="U38" i="109"/>
  <c r="V19" i="108"/>
  <c r="T19" i="108"/>
  <c r="AF25" i="101"/>
  <c r="AF28" i="101"/>
  <c r="S38" i="105"/>
  <c r="S35" i="110"/>
  <c r="V35" i="101"/>
  <c r="U36" i="105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V21" i="108"/>
  <c r="AD19" i="108"/>
  <c r="Z21" i="108"/>
  <c r="AD20" i="108"/>
  <c r="V20" i="108"/>
  <c r="V36" i="108" s="1"/>
  <c r="Z19" i="108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A38" i="110"/>
  <c r="N10" i="111"/>
  <c r="N106" i="111" s="1"/>
  <c r="H10" i="111"/>
  <c r="F10" i="111"/>
  <c r="F106" i="111" s="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K106" i="111" s="1"/>
  <c r="G10" i="111"/>
  <c r="T38" i="110"/>
  <c r="AC36" i="110"/>
  <c r="Y35" i="110"/>
  <c r="AC35" i="110"/>
  <c r="U35" i="110"/>
  <c r="Y38" i="110"/>
  <c r="X36" i="110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AB38" i="109"/>
  <c r="AD35" i="110"/>
  <c r="V35" i="110"/>
  <c r="AA40" i="110"/>
  <c r="Y36" i="110"/>
  <c r="S37" i="110"/>
  <c r="X10" i="108"/>
  <c r="W40" i="110"/>
  <c r="AD36" i="109"/>
  <c r="Z39" i="109"/>
  <c r="AF33" i="110"/>
  <c r="AF31" i="110"/>
  <c r="AB35" i="110"/>
  <c r="X38" i="110"/>
  <c r="AA41" i="110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W38" i="101"/>
  <c r="U35" i="101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AA35" i="105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O106" i="101"/>
  <c r="C108" i="101" s="1"/>
  <c r="P106" i="101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X38" i="101"/>
  <c r="Y38" i="101"/>
  <c r="X35" i="101"/>
  <c r="AB38" i="101"/>
  <c r="T38" i="101"/>
  <c r="AB35" i="101"/>
  <c r="T35" i="101"/>
  <c r="AA38" i="101"/>
  <c r="AC38" i="101"/>
  <c r="Y35" i="101"/>
  <c r="U38" i="101"/>
  <c r="Z35" i="101"/>
  <c r="AF15" i="101"/>
  <c r="AF14" i="101"/>
  <c r="AF13" i="101"/>
  <c r="AF12" i="101"/>
  <c r="AF11" i="101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G106" i="111" l="1"/>
  <c r="H106" i="111"/>
  <c r="I106" i="111"/>
  <c r="C106" i="111"/>
  <c r="D106" i="111"/>
  <c r="L106" i="111"/>
  <c r="E106" i="111"/>
  <c r="M106" i="111"/>
  <c r="J106" i="111"/>
  <c r="AA42" i="110"/>
  <c r="U39" i="107"/>
  <c r="T12" i="111"/>
  <c r="T13" i="111"/>
  <c r="AD39" i="107"/>
  <c r="AD12" i="111"/>
  <c r="V39" i="107"/>
  <c r="AF10" i="108"/>
  <c r="U36" i="107"/>
  <c r="Y34" i="108"/>
  <c r="S42" i="110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35" i="101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C107" i="101"/>
  <c r="AE40" i="101"/>
  <c r="AE37" i="101"/>
  <c r="AE34" i="101"/>
  <c r="AF40" i="101"/>
  <c r="AF37" i="101"/>
  <c r="AF34" i="101"/>
  <c r="AE38" i="101"/>
  <c r="AE35" i="101"/>
  <c r="O106" i="111" l="1"/>
  <c r="K108" i="111" s="1"/>
  <c r="P106" i="111"/>
  <c r="AD37" i="111"/>
  <c r="X34" i="111"/>
  <c r="AD39" i="111"/>
  <c r="T34" i="111"/>
  <c r="W37" i="111"/>
  <c r="X36" i="111"/>
  <c r="Z39" i="111"/>
  <c r="AD38" i="111"/>
  <c r="V40" i="111"/>
  <c r="AA35" i="111"/>
  <c r="AF12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K10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AF34" i="111" l="1"/>
  <c r="AF3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</calcChain>
</file>

<file path=xl/sharedStrings.xml><?xml version="1.0" encoding="utf-8"?>
<sst xmlns="http://schemas.openxmlformats.org/spreadsheetml/2006/main" count="2350" uniqueCount="176">
  <si>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</si>
  <si>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</si>
  <si>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</si>
  <si>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</si>
  <si>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</si>
  <si>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</si>
  <si>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</si>
  <si>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</si>
  <si>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</si>
  <si>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</si>
  <si>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</si>
  <si>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</si>
  <si>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</si>
  <si>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</si>
  <si>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</si>
  <si>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</si>
  <si>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</si>
  <si>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</si>
  <si>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</si>
  <si>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</si>
  <si>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</si>
  <si>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</si>
  <si>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</si>
  <si>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</si>
  <si>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</si>
  <si>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</si>
  <si>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</si>
  <si>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</si>
  <si>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</si>
  <si>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</si>
  <si>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</si>
  <si>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</si>
  <si>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</si>
  <si>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</si>
  <si>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</si>
  <si>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</si>
  <si>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</si>
  <si>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</si>
  <si>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</si>
  <si>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</si>
  <si>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</si>
  <si>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</si>
  <si>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</si>
  <si>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</si>
  <si>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</si>
  <si>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</si>
  <si>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</si>
  <si>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</si>
  <si>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</si>
  <si>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</si>
  <si>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</si>
  <si>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</si>
  <si>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</si>
  <si>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</si>
  <si>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</si>
  <si>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</si>
  <si>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</si>
  <si>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</si>
  <si>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</si>
  <si>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</si>
  <si>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</si>
  <si>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</si>
  <si>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</si>
  <si>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</si>
  <si>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</si>
  <si>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</si>
  <si>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</si>
  <si>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</si>
  <si>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</si>
  <si>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</si>
  <si>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</si>
  <si>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</si>
  <si>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</si>
  <si>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</si>
  <si>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</si>
  <si>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</si>
  <si>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</si>
  <si>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</si>
  <si>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</si>
  <si>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</si>
  <si>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</si>
  <si>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</si>
  <si>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</si>
  <si>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</si>
  <si>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</si>
  <si>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</si>
  <si>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</si>
  <si>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</si>
  <si>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</si>
  <si>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</si>
  <si>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</si>
  <si>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</si>
  <si>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</si>
  <si>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</si>
  <si>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</si>
  <si>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</si>
  <si>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</si>
  <si>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</si>
  <si>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</si>
  <si>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</si>
  <si>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</si>
  <si>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</si>
  <si>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</si>
  <si>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</si>
  <si>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</si>
  <si>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</si>
  <si>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</si>
  <si>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</si>
  <si>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</si>
  <si>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</si>
  <si>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</si>
  <si>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</si>
  <si>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</si>
  <si>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</si>
  <si>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</si>
  <si>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</si>
  <si>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</si>
  <si>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</si>
  <si>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</si>
  <si>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</si>
  <si>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</si>
  <si>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</si>
  <si>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</si>
  <si>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</si>
  <si>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</si>
  <si>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</si>
  <si>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</si>
  <si>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</si>
  <si>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</si>
  <si>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</si>
  <si>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</si>
  <si>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</si>
  <si>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</si>
  <si>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</si>
  <si>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</si>
  <si>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</si>
  <si>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</si>
  <si>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</si>
  <si>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</si>
  <si>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</si>
  <si>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</si>
  <si>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</si>
  <si>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</si>
  <si>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</si>
  <si>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</si>
  <si>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</si>
  <si>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</si>
  <si>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</si>
  <si>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</si>
  <si>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</si>
  <si>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</si>
  <si>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</si>
  <si>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</si>
  <si>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</si>
  <si>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</si>
  <si>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</si>
  <si>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</si>
  <si>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</si>
  <si>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</si>
  <si>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</si>
  <si>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</si>
  <si>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</si>
  <si>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26.07.19</t>
  </si>
  <si>
    <t>27.07.19</t>
  </si>
  <si>
    <t>xxx</t>
  </si>
  <si>
    <t>AVERAGE WEEK</t>
  </si>
  <si>
    <t>29.7.19</t>
  </si>
  <si>
    <t>BUSITEMA</t>
  </si>
  <si>
    <t>BUSIA</t>
  </si>
  <si>
    <t>30.7.19</t>
  </si>
  <si>
    <t>31.7.19</t>
  </si>
  <si>
    <t>1.8.19</t>
  </si>
  <si>
    <t>3.8.19</t>
  </si>
  <si>
    <t>MCC - C5- STN142 - BUSIA-BORDER POST</t>
  </si>
  <si>
    <t>MCC - C3b- STN142 - BUSIA-BORDER POST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</si>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</sst>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1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BUSITEMA-BUSIA'!$AE$9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BUSITEMA-BUSIA'!$AE$10:$AE$21</c:f>
              <c:numCache>
                <c:formatCode>0</c:formatCode>
                <c:ptCount val="12"/>
                <c:pt idx="0">
                  <c:v>12</c:v>
                </c:pt>
                <c:pt idx="1">
                  <c:v>27</c:v>
                </c:pt>
                <c:pt idx="2">
                  <c:v>20</c:v>
                </c:pt>
                <c:pt idx="3">
                  <c:v>42</c:v>
                </c:pt>
                <c:pt idx="4">
                  <c:v>35</c:v>
                </c:pt>
                <c:pt idx="5">
                  <c:v>22</c:v>
                </c:pt>
                <c:pt idx="6">
                  <c:v>17</c:v>
                </c:pt>
                <c:pt idx="7">
                  <c:v>28</c:v>
                </c:pt>
                <c:pt idx="8">
                  <c:v>34</c:v>
                </c:pt>
                <c:pt idx="9">
                  <c:v>27</c:v>
                </c:pt>
                <c:pt idx="10">
                  <c:v>22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'29.07 BUSITEMA-BUSIA'!$AF$9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BUSITEMA-BUSIA'!$AF$10:$AF$21</c:f>
              <c:numCache>
                <c:formatCode>0</c:formatCode>
                <c:ptCount val="12"/>
                <c:pt idx="0">
                  <c:v>19</c:v>
                </c:pt>
                <c:pt idx="1">
                  <c:v>43</c:v>
                </c:pt>
                <c:pt idx="2">
                  <c:v>30</c:v>
                </c:pt>
                <c:pt idx="3">
                  <c:v>49</c:v>
                </c:pt>
                <c:pt idx="4">
                  <c:v>55</c:v>
                </c:pt>
                <c:pt idx="5">
                  <c:v>26</c:v>
                </c:pt>
                <c:pt idx="6">
                  <c:v>32</c:v>
                </c:pt>
                <c:pt idx="7">
                  <c:v>45</c:v>
                </c:pt>
                <c:pt idx="8">
                  <c:v>49</c:v>
                </c:pt>
                <c:pt idx="9">
                  <c:v>32</c:v>
                </c:pt>
                <c:pt idx="10">
                  <c:v>27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BUSITEMA-BUSIA'!$C$59:$N$59</c:f>
              <c:numCache>
                <c:formatCode>0.0%</c:formatCode>
                <c:ptCount val="12"/>
                <c:pt idx="0">
                  <c:v>5.4794520547945202E-2</c:v>
                </c:pt>
                <c:pt idx="1">
                  <c:v>1.5981735159817351E-2</c:v>
                </c:pt>
                <c:pt idx="2">
                  <c:v>0.11643835616438356</c:v>
                </c:pt>
                <c:pt idx="3">
                  <c:v>0.10730593607305935</c:v>
                </c:pt>
                <c:pt idx="4">
                  <c:v>1.3698630136986301E-2</c:v>
                </c:pt>
                <c:pt idx="5">
                  <c:v>3.6529680365296802E-2</c:v>
                </c:pt>
                <c:pt idx="6">
                  <c:v>4.1095890410958902E-2</c:v>
                </c:pt>
                <c:pt idx="7">
                  <c:v>2.5114155251141551E-2</c:v>
                </c:pt>
                <c:pt idx="8">
                  <c:v>3.1963470319634701E-2</c:v>
                </c:pt>
                <c:pt idx="9">
                  <c:v>0.22374429223744291</c:v>
                </c:pt>
                <c:pt idx="10">
                  <c:v>0.30821917808219179</c:v>
                </c:pt>
                <c:pt idx="11">
                  <c:v>2.5114155251141551E-2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BUSITEMA-BUSIA'!$C$60:$N$60</c:f>
              <c:numCache>
                <c:formatCode>0.00%</c:formatCode>
                <c:ptCount val="12"/>
                <c:pt idx="0">
                  <c:v>7.9207920792079209E-2</c:v>
                </c:pt>
                <c:pt idx="1">
                  <c:v>2.3102310231023101E-2</c:v>
                </c:pt>
                <c:pt idx="2">
                  <c:v>0.16831683168316833</c:v>
                </c:pt>
                <c:pt idx="3">
                  <c:v>0.15511551155115511</c:v>
                </c:pt>
                <c:pt idx="4">
                  <c:v>1.9801980198019802E-2</c:v>
                </c:pt>
                <c:pt idx="5">
                  <c:v>5.2805280528052806E-2</c:v>
                </c:pt>
                <c:pt idx="6">
                  <c:v>5.9405940594059403E-2</c:v>
                </c:pt>
                <c:pt idx="7">
                  <c:v>3.6303630363036306E-2</c:v>
                </c:pt>
                <c:pt idx="8">
                  <c:v>4.6204620462046202E-2</c:v>
                </c:pt>
                <c:pt idx="9">
                  <c:v>0.32343234323432341</c:v>
                </c:pt>
                <c:pt idx="11">
                  <c:v>3.6303630363036306E-2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'[1]29.07 BUSITEMA-BUSIA'!$AE$9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'[1]29.07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'[1]29.07 BUSITEMA-BUSIA'!$AE$10:$AE$21</c:f>
              <c:numCache>
                <c:formatCode>General</c:formatCode>
                <c:ptCount val="12"/>
                <c:pt idx="0">
                  <c:v>12</c:v>
                </c:pt>
                <c:pt idx="1">
                  <c:v>27</c:v>
                </c:pt>
                <c:pt idx="2">
                  <c:v>20</c:v>
                </c:pt>
                <c:pt idx="3">
                  <c:v>42</c:v>
                </c:pt>
                <c:pt idx="4">
                  <c:v>35</c:v>
                </c:pt>
                <c:pt idx="5">
                  <c:v>22</c:v>
                </c:pt>
                <c:pt idx="6">
                  <c:v>17</c:v>
                </c:pt>
                <c:pt idx="7">
                  <c:v>28</c:v>
                </c:pt>
                <c:pt idx="8">
                  <c:v>34</c:v>
                </c:pt>
                <c:pt idx="9">
                  <c:v>27</c:v>
                </c:pt>
                <c:pt idx="10">
                  <c:v>22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1F7-4AE5-B2A1-4C4130CDE0F3}"/>
            </c:ext>
          </c:extLst>
        </c:ser>
        <c:ser>
          <c:idx val="1"/>
          <c:order val="1"/>
          <c:tx>
            <c:strRef>
              <c:f>'[1]29.07 BUSITEMA-BUSIA'!$AF$9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'[1]29.07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'[1]29.07 BUSITEMA-BUSIA'!$AF$10:$AF$21</c:f>
              <c:numCache>
                <c:formatCode>General</c:formatCode>
                <c:ptCount val="12"/>
                <c:pt idx="0">
                  <c:v>19</c:v>
                </c:pt>
                <c:pt idx="1">
                  <c:v>43</c:v>
                </c:pt>
                <c:pt idx="2">
                  <c:v>30</c:v>
                </c:pt>
                <c:pt idx="3">
                  <c:v>49</c:v>
                </c:pt>
                <c:pt idx="4">
                  <c:v>55</c:v>
                </c:pt>
                <c:pt idx="5">
                  <c:v>26</c:v>
                </c:pt>
                <c:pt idx="6">
                  <c:v>32</c:v>
                </c:pt>
                <c:pt idx="7">
                  <c:v>45</c:v>
                </c:pt>
                <c:pt idx="8">
                  <c:v>49</c:v>
                </c:pt>
                <c:pt idx="9">
                  <c:v>32</c:v>
                </c:pt>
                <c:pt idx="10">
                  <c:v>27</c:v>
                </c:pt>
                <c:pt idx="1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1F7-4AE5-B2A1-4C4130CDE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58264"/>
        <c:axId val="173796168"/>
      </c:lineChart>
      <c:catAx>
        <c:axId val="2109582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3796168"/>
        <c:crosses val="autoZero"/>
        <c:auto val="1"/>
        <c:lblAlgn val="ctr"/>
        <c:lblOffset val="100"/>
        <c:noMultiLvlLbl val="0"/>
      </c:catAx>
      <c:valAx>
        <c:axId val="1737961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0958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8CD-4C87-82C5-C2D13A64EF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8CD-4C87-82C5-C2D13A64EF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8CD-4C87-82C5-C2D13A64EF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8CD-4C87-82C5-C2D13A64EF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8CD-4C87-82C5-C2D13A64EF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8CD-4C87-82C5-C2D13A64EF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8CD-4C87-82C5-C2D13A64EF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8CD-4C87-82C5-C2D13A64EF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8CD-4C87-82C5-C2D13A64EF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8CD-4C87-82C5-C2D13A64EF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8CD-4C87-82C5-C2D13A64EF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8CD-4C87-82C5-C2D13A64EFA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8CD-4C87-82C5-C2D13A64EF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'[1]29.07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'[1]29.07 BUSITEMA-BUSIA'!$C$59:$N$59</c:f>
              <c:numCache>
                <c:formatCode>General</c:formatCode>
                <c:ptCount val="12"/>
                <c:pt idx="0">
                  <c:v>5.4794520547945202E-2</c:v>
                </c:pt>
                <c:pt idx="1">
                  <c:v>1.5981735159817351E-2</c:v>
                </c:pt>
                <c:pt idx="2">
                  <c:v>0.11643835616438356</c:v>
                </c:pt>
                <c:pt idx="3">
                  <c:v>0.10730593607305935</c:v>
                </c:pt>
                <c:pt idx="4">
                  <c:v>1.3698630136986301E-2</c:v>
                </c:pt>
                <c:pt idx="5">
                  <c:v>3.6529680365296802E-2</c:v>
                </c:pt>
                <c:pt idx="6">
                  <c:v>4.1095890410958902E-2</c:v>
                </c:pt>
                <c:pt idx="7">
                  <c:v>2.5114155251141551E-2</c:v>
                </c:pt>
                <c:pt idx="8">
                  <c:v>3.1963470319634701E-2</c:v>
                </c:pt>
                <c:pt idx="9">
                  <c:v>0.22374429223744291</c:v>
                </c:pt>
                <c:pt idx="10">
                  <c:v>0.30821917808219179</c:v>
                </c:pt>
                <c:pt idx="11">
                  <c:v>2.5114155251141551E-2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8CD-4C87-82C5-C2D13A64E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C64-4B23-A404-D3E8CE4E3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C64-4B23-A404-D3E8CE4E3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C64-4B23-A404-D3E8CE4E3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C64-4B23-A404-D3E8CE4E3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C64-4B23-A404-D3E8CE4E3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C64-4B23-A404-D3E8CE4E3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C64-4B23-A404-D3E8CE4E3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C64-4B23-A404-D3E8CE4E3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C64-4B23-A404-D3E8CE4E3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C64-4B23-A404-D3E8CE4E3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C64-4B23-A404-D3E8CE4E3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C64-4B23-A404-D3E8CE4E3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C64-4B23-A404-D3E8CE4E3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'[1]29.07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'[1]29.07 BUSITEMA-BUSIA'!$C$60:$N$60</c:f>
              <c:numCache>
                <c:formatCode>General</c:formatCode>
                <c:ptCount val="12"/>
                <c:pt idx="0">
                  <c:v>7.9207920792079209E-2</c:v>
                </c:pt>
                <c:pt idx="1">
                  <c:v>2.3102310231023101E-2</c:v>
                </c:pt>
                <c:pt idx="2">
                  <c:v>0.16831683168316833</c:v>
                </c:pt>
                <c:pt idx="3">
                  <c:v>0.15511551155115511</c:v>
                </c:pt>
                <c:pt idx="4">
                  <c:v>1.9801980198019802E-2</c:v>
                </c:pt>
                <c:pt idx="5">
                  <c:v>5.2805280528052806E-2</c:v>
                </c:pt>
                <c:pt idx="6">
                  <c:v>5.9405940594059403E-2</c:v>
                </c:pt>
                <c:pt idx="7">
                  <c:v>3.6303630363036306E-2</c:v>
                </c:pt>
                <c:pt idx="8">
                  <c:v>4.6204620462046202E-2</c:v>
                </c:pt>
                <c:pt idx="9">
                  <c:v>0.32343234323432341</c:v>
                </c:pt>
                <c:pt idx="11">
                  <c:v>3.6303630363036306E-2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C64-4B23-A404-D3E8CE4E3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BUSIA-BUSITEMA'!$AE$9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BUSIA-BUSITEMA'!$AE$10:$AE$21</c:f>
              <c:numCache>
                <c:formatCode>0</c:formatCode>
                <c:ptCount val="12"/>
                <c:pt idx="0">
                  <c:v>10</c:v>
                </c:pt>
                <c:pt idx="1">
                  <c:v>32</c:v>
                </c:pt>
                <c:pt idx="2">
                  <c:v>30</c:v>
                </c:pt>
                <c:pt idx="3">
                  <c:v>22</c:v>
                </c:pt>
                <c:pt idx="4">
                  <c:v>45</c:v>
                </c:pt>
                <c:pt idx="5">
                  <c:v>18</c:v>
                </c:pt>
                <c:pt idx="6">
                  <c:v>9</c:v>
                </c:pt>
                <c:pt idx="7">
                  <c:v>33</c:v>
                </c:pt>
                <c:pt idx="8">
                  <c:v>27</c:v>
                </c:pt>
                <c:pt idx="9">
                  <c:v>38</c:v>
                </c:pt>
                <c:pt idx="10">
                  <c:v>47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'29.07 BUSIA-BUSITEMA'!$AF$9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BUSIA-BUSITEMA'!$AF$10:$AF$21</c:f>
              <c:numCache>
                <c:formatCode>0</c:formatCode>
                <c:ptCount val="12"/>
                <c:pt idx="0">
                  <c:v>19</c:v>
                </c:pt>
                <c:pt idx="1">
                  <c:v>53</c:v>
                </c:pt>
                <c:pt idx="2">
                  <c:v>61</c:v>
                </c:pt>
                <c:pt idx="3">
                  <c:v>37</c:v>
                </c:pt>
                <c:pt idx="4">
                  <c:v>74</c:v>
                </c:pt>
                <c:pt idx="5">
                  <c:v>30</c:v>
                </c:pt>
                <c:pt idx="6">
                  <c:v>19</c:v>
                </c:pt>
                <c:pt idx="7">
                  <c:v>44</c:v>
                </c:pt>
                <c:pt idx="8">
                  <c:v>42</c:v>
                </c:pt>
                <c:pt idx="9">
                  <c:v>50</c:v>
                </c:pt>
                <c:pt idx="10">
                  <c:v>70</c:v>
                </c:pt>
                <c:pt idx="11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BUSIA-BUSITEMA'!$C$59:$N$59</c:f>
              <c:numCache>
                <c:formatCode>0.0%</c:formatCode>
                <c:ptCount val="12"/>
                <c:pt idx="0">
                  <c:v>4.9541284403669728E-2</c:v>
                </c:pt>
                <c:pt idx="1">
                  <c:v>4.9541284403669728E-2</c:v>
                </c:pt>
                <c:pt idx="2">
                  <c:v>0.1779816513761468</c:v>
                </c:pt>
                <c:pt idx="3">
                  <c:v>0.11192660550458716</c:v>
                </c:pt>
                <c:pt idx="4">
                  <c:v>5.5045871559633031E-3</c:v>
                </c:pt>
                <c:pt idx="5">
                  <c:v>2.2018348623853212E-2</c:v>
                </c:pt>
                <c:pt idx="6">
                  <c:v>4.2201834862385323E-2</c:v>
                </c:pt>
                <c:pt idx="7">
                  <c:v>3.1192660550458717E-2</c:v>
                </c:pt>
                <c:pt idx="8">
                  <c:v>1.4678899082568808E-2</c:v>
                </c:pt>
                <c:pt idx="9">
                  <c:v>9.1743119266055051E-2</c:v>
                </c:pt>
                <c:pt idx="10">
                  <c:v>0.37981651376146791</c:v>
                </c:pt>
                <c:pt idx="11">
                  <c:v>2.3853211009174313E-2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BUSIA-BUSITEMA'!$S$9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'29.07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BUSIA-BUSITEMA'!$S$10:$S$21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'29.07 BUSIA-BUSITEMA'!$T$9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'29.07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BUSIA-BUSITEMA'!$T$10:$T$21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6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6</c:v>
                </c:pt>
                <c:pt idx="10">
                  <c:v>7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'29.07 BUSIA-BUSITEMA'!$U$9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'29.07 BUSIA-BUSITEMA'!$U$10:$U$21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12</c:v>
                </c:pt>
                <c:pt idx="5">
                  <c:v>8</c:v>
                </c:pt>
                <c:pt idx="6">
                  <c:v>5</c:v>
                </c:pt>
                <c:pt idx="7">
                  <c:v>10</c:v>
                </c:pt>
                <c:pt idx="8">
                  <c:v>8</c:v>
                </c:pt>
                <c:pt idx="9">
                  <c:v>12</c:v>
                </c:pt>
                <c:pt idx="10">
                  <c:v>15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'29.07 BUSIA-BUSITEMA'!$V$9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'29.07 BUSIA-BUSITEMA'!$V$10:$V$21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5</c:v>
                </c:pt>
                <c:pt idx="4">
                  <c:v>12</c:v>
                </c:pt>
                <c:pt idx="5">
                  <c:v>4</c:v>
                </c:pt>
                <c:pt idx="6">
                  <c:v>2</c:v>
                </c:pt>
                <c:pt idx="7">
                  <c:v>5</c:v>
                </c:pt>
                <c:pt idx="8">
                  <c:v>4</c:v>
                </c:pt>
                <c:pt idx="9">
                  <c:v>7</c:v>
                </c:pt>
                <c:pt idx="10">
                  <c:v>6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'29.07 BUSIA-BUSITEMA'!$W$9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'29.07 BUSIA-BUSITEMA'!$W$10:$W$21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'29.07 BUSIA-BUSITEMA'!$X$9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'29.07 BUSIA-BUSITEMA'!$X$10:$X$21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'29.07 BUSIA-BUSITEMA'!$Y$9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BUSIA-BUSITEMA'!$Y$10:$Y$21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'29.07 BUSIA-BUSITEMA'!$Z$9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BUSIA-BUSITEMA'!$Z$10:$Z$21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'29.07 BUSIA-BUSITEMA'!$AA$9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BUSIA-BUSITEMA'!$AA$10:$AA$21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'29.07 BUSIA-BUSITEMA'!$AB$9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BUSIA-BUSITEMA'!$AB$10:$AB$21</c:f>
              <c:numCache>
                <c:formatCode>0</c:formatCode>
                <c:ptCount val="12"/>
                <c:pt idx="0">
                  <c:v>1</c:v>
                </c:pt>
                <c:pt idx="1">
                  <c:v>10</c:v>
                </c:pt>
                <c:pt idx="2">
                  <c:v>7</c:v>
                </c:pt>
                <c:pt idx="3">
                  <c:v>2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7</c:v>
                </c:pt>
                <c:pt idx="8">
                  <c:v>7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'29.07 BUSIA-BUSITEMA'!$AC$9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BUSIA-BUSITEMA'!$AC$10:$AC$21</c:f>
              <c:numCache>
                <c:formatCode>0</c:formatCode>
                <c:ptCount val="12"/>
                <c:pt idx="0">
                  <c:v>9</c:v>
                </c:pt>
                <c:pt idx="1">
                  <c:v>21</c:v>
                </c:pt>
                <c:pt idx="2">
                  <c:v>31</c:v>
                </c:pt>
                <c:pt idx="3">
                  <c:v>15</c:v>
                </c:pt>
                <c:pt idx="4">
                  <c:v>29</c:v>
                </c:pt>
                <c:pt idx="5">
                  <c:v>12</c:v>
                </c:pt>
                <c:pt idx="6">
                  <c:v>10</c:v>
                </c:pt>
                <c:pt idx="7">
                  <c:v>11</c:v>
                </c:pt>
                <c:pt idx="8">
                  <c:v>15</c:v>
                </c:pt>
                <c:pt idx="9">
                  <c:v>12</c:v>
                </c:pt>
                <c:pt idx="10">
                  <c:v>23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'29.07 BUSIA-BUSITEMA'!$AD$9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BUSIA-BUSITEMA'!$AD$10:$AD$21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BUSIA-BUSITEMA'!$C$60:$N$60</c:f>
              <c:numCache>
                <c:formatCode>0.00%</c:formatCode>
                <c:ptCount val="12"/>
                <c:pt idx="0">
                  <c:v>7.9881656804733733E-2</c:v>
                </c:pt>
                <c:pt idx="1">
                  <c:v>7.9881656804733733E-2</c:v>
                </c:pt>
                <c:pt idx="2">
                  <c:v>0.28698224852071008</c:v>
                </c:pt>
                <c:pt idx="3">
                  <c:v>0.18047337278106509</c:v>
                </c:pt>
                <c:pt idx="4">
                  <c:v>8.8757396449704144E-3</c:v>
                </c:pt>
                <c:pt idx="5">
                  <c:v>3.5502958579881658E-2</c:v>
                </c:pt>
                <c:pt idx="6">
                  <c:v>6.8047337278106509E-2</c:v>
                </c:pt>
                <c:pt idx="7">
                  <c:v>5.0295857988165681E-2</c:v>
                </c:pt>
                <c:pt idx="8">
                  <c:v>2.3668639053254437E-2</c:v>
                </c:pt>
                <c:pt idx="9">
                  <c:v>0.14792899408284024</c:v>
                </c:pt>
                <c:pt idx="11">
                  <c:v>3.8461538461538464E-2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'[1]29.07 BUSIA-BUSITEMA'!$AE$9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'[1]29.07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'[1]29.07 BUSIA-BUSITEMA'!$AE$10:$AE$21</c:f>
              <c:numCache>
                <c:formatCode>General</c:formatCode>
                <c:ptCount val="12"/>
                <c:pt idx="0">
                  <c:v>10</c:v>
                </c:pt>
                <c:pt idx="1">
                  <c:v>32</c:v>
                </c:pt>
                <c:pt idx="2">
                  <c:v>30</c:v>
                </c:pt>
                <c:pt idx="3">
                  <c:v>22</c:v>
                </c:pt>
                <c:pt idx="4">
                  <c:v>45</c:v>
                </c:pt>
                <c:pt idx="5">
                  <c:v>18</c:v>
                </c:pt>
                <c:pt idx="6">
                  <c:v>9</c:v>
                </c:pt>
                <c:pt idx="7">
                  <c:v>33</c:v>
                </c:pt>
                <c:pt idx="8">
                  <c:v>27</c:v>
                </c:pt>
                <c:pt idx="9">
                  <c:v>38</c:v>
                </c:pt>
                <c:pt idx="10">
                  <c:v>47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51-42A7-839A-9EB6FD0E4429}"/>
            </c:ext>
          </c:extLst>
        </c:ser>
        <c:ser>
          <c:idx val="1"/>
          <c:order val="1"/>
          <c:tx>
            <c:strRef>
              <c:f>'[1]29.07 BUSIA-BUSITEMA'!$AF$9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'[1]29.07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'[1]29.07 BUSIA-BUSITEMA'!$AF$10:$AF$21</c:f>
              <c:numCache>
                <c:formatCode>General</c:formatCode>
                <c:ptCount val="12"/>
                <c:pt idx="0">
                  <c:v>19</c:v>
                </c:pt>
                <c:pt idx="1">
                  <c:v>53</c:v>
                </c:pt>
                <c:pt idx="2">
                  <c:v>61</c:v>
                </c:pt>
                <c:pt idx="3">
                  <c:v>37</c:v>
                </c:pt>
                <c:pt idx="4">
                  <c:v>74</c:v>
                </c:pt>
                <c:pt idx="5">
                  <c:v>30</c:v>
                </c:pt>
                <c:pt idx="6">
                  <c:v>19</c:v>
                </c:pt>
                <c:pt idx="7">
                  <c:v>44</c:v>
                </c:pt>
                <c:pt idx="8">
                  <c:v>42</c:v>
                </c:pt>
                <c:pt idx="9">
                  <c:v>50</c:v>
                </c:pt>
                <c:pt idx="10">
                  <c:v>70</c:v>
                </c:pt>
                <c:pt idx="11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51-42A7-839A-9EB6FD0E4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95384"/>
        <c:axId val="173795776"/>
      </c:lineChart>
      <c:catAx>
        <c:axId val="1737953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3795776"/>
        <c:crosses val="autoZero"/>
        <c:auto val="1"/>
        <c:lblAlgn val="ctr"/>
        <c:lblOffset val="100"/>
        <c:noMultiLvlLbl val="0"/>
      </c:catAx>
      <c:valAx>
        <c:axId val="173795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3795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392-4E1E-BAA9-E6BC120666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392-4E1E-BAA9-E6BC1206664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392-4E1E-BAA9-E6BC1206664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392-4E1E-BAA9-E6BC1206664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392-4E1E-BAA9-E6BC1206664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392-4E1E-BAA9-E6BC1206664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392-4E1E-BAA9-E6BC1206664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392-4E1E-BAA9-E6BC1206664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392-4E1E-BAA9-E6BC1206664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392-4E1E-BAA9-E6BC1206664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392-4E1E-BAA9-E6BC1206664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392-4E1E-BAA9-E6BC1206664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392-4E1E-BAA9-E6BC120666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'[1]29.07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'[1]29.07 BUSIA-BUSITEMA'!$C$59:$N$59</c:f>
              <c:numCache>
                <c:formatCode>General</c:formatCode>
                <c:ptCount val="12"/>
                <c:pt idx="0">
                  <c:v>4.9541284403669728E-2</c:v>
                </c:pt>
                <c:pt idx="1">
                  <c:v>4.9541284403669728E-2</c:v>
                </c:pt>
                <c:pt idx="2">
                  <c:v>0.1779816513761468</c:v>
                </c:pt>
                <c:pt idx="3">
                  <c:v>0.11192660550458716</c:v>
                </c:pt>
                <c:pt idx="4">
                  <c:v>5.5045871559633031E-3</c:v>
                </c:pt>
                <c:pt idx="5">
                  <c:v>2.2018348623853212E-2</c:v>
                </c:pt>
                <c:pt idx="6">
                  <c:v>4.2201834862385323E-2</c:v>
                </c:pt>
                <c:pt idx="7">
                  <c:v>3.1192660550458717E-2</c:v>
                </c:pt>
                <c:pt idx="8">
                  <c:v>1.4678899082568808E-2</c:v>
                </c:pt>
                <c:pt idx="9">
                  <c:v>9.1743119266055051E-2</c:v>
                </c:pt>
                <c:pt idx="10">
                  <c:v>0.37981651376146791</c:v>
                </c:pt>
                <c:pt idx="11">
                  <c:v>2.3853211009174313E-2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392-4E1E-BAA9-E6BC120666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B85-4C3E-B895-B246E376A2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B85-4C3E-B895-B246E376A2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B85-4C3E-B895-B246E376A29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B85-4C3E-B895-B246E376A29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B85-4C3E-B895-B246E376A29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B85-4C3E-B895-B246E376A29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B85-4C3E-B895-B246E376A29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B85-4C3E-B895-B246E376A29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B85-4C3E-B895-B246E376A29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B85-4C3E-B895-B246E376A29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B85-4C3E-B895-B246E376A29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B85-4C3E-B895-B246E376A29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B85-4C3E-B895-B246E376A2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'[1]29.07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'[1]29.07 BUSIA-BUSITEMA'!$C$60:$N$60</c:f>
              <c:numCache>
                <c:formatCode>General</c:formatCode>
                <c:ptCount val="12"/>
                <c:pt idx="0">
                  <c:v>7.9881656804733733E-2</c:v>
                </c:pt>
                <c:pt idx="1">
                  <c:v>7.9881656804733733E-2</c:v>
                </c:pt>
                <c:pt idx="2">
                  <c:v>0.28698224852071008</c:v>
                </c:pt>
                <c:pt idx="3">
                  <c:v>0.18047337278106509</c:v>
                </c:pt>
                <c:pt idx="4">
                  <c:v>8.8757396449704144E-3</c:v>
                </c:pt>
                <c:pt idx="5">
                  <c:v>3.5502958579881658E-2</c:v>
                </c:pt>
                <c:pt idx="6">
                  <c:v>6.8047337278106509E-2</c:v>
                </c:pt>
                <c:pt idx="7">
                  <c:v>5.0295857988165681E-2</c:v>
                </c:pt>
                <c:pt idx="8">
                  <c:v>2.3668639053254437E-2</c:v>
                </c:pt>
                <c:pt idx="9">
                  <c:v>0.14792899408284024</c:v>
                </c:pt>
                <c:pt idx="11">
                  <c:v>3.8461538461538464E-2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B85-4C3E-B895-B246E376A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BUSITEMA-BUSIA'!$AE$9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BUSITEMA-BUSIA'!$AE$10:$AE$21</c:f>
              <c:numCache>
                <c:formatCode>0</c:formatCode>
                <c:ptCount val="12"/>
                <c:pt idx="0">
                  <c:v>11</c:v>
                </c:pt>
                <c:pt idx="1">
                  <c:v>8</c:v>
                </c:pt>
                <c:pt idx="2">
                  <c:v>8</c:v>
                </c:pt>
                <c:pt idx="3">
                  <c:v>16</c:v>
                </c:pt>
                <c:pt idx="4">
                  <c:v>16</c:v>
                </c:pt>
                <c:pt idx="5">
                  <c:v>19</c:v>
                </c:pt>
                <c:pt idx="6">
                  <c:v>22</c:v>
                </c:pt>
                <c:pt idx="7">
                  <c:v>15</c:v>
                </c:pt>
                <c:pt idx="8">
                  <c:v>31</c:v>
                </c:pt>
                <c:pt idx="9">
                  <c:v>23</c:v>
                </c:pt>
                <c:pt idx="10">
                  <c:v>24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'30.07 BUSITEMA-BUSIA'!$AF$9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BUSITEMA-BUSIA'!$AF$10:$AF$21</c:f>
              <c:numCache>
                <c:formatCode>0</c:formatCode>
                <c:ptCount val="12"/>
                <c:pt idx="0">
                  <c:v>19</c:v>
                </c:pt>
                <c:pt idx="1">
                  <c:v>17</c:v>
                </c:pt>
                <c:pt idx="2">
                  <c:v>22</c:v>
                </c:pt>
                <c:pt idx="3">
                  <c:v>24</c:v>
                </c:pt>
                <c:pt idx="4">
                  <c:v>30</c:v>
                </c:pt>
                <c:pt idx="5">
                  <c:v>35</c:v>
                </c:pt>
                <c:pt idx="6">
                  <c:v>28</c:v>
                </c:pt>
                <c:pt idx="7">
                  <c:v>19</c:v>
                </c:pt>
                <c:pt idx="8">
                  <c:v>48</c:v>
                </c:pt>
                <c:pt idx="9">
                  <c:v>31</c:v>
                </c:pt>
                <c:pt idx="10">
                  <c:v>33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BUSITEMA-BUSIA'!$C$59:$N$59</c:f>
              <c:numCache>
                <c:formatCode>0.0%</c:formatCode>
                <c:ptCount val="12"/>
                <c:pt idx="0">
                  <c:v>0.10030395136778116</c:v>
                </c:pt>
                <c:pt idx="1">
                  <c:v>1.5197568389057751E-2</c:v>
                </c:pt>
                <c:pt idx="2">
                  <c:v>0.10638297872340426</c:v>
                </c:pt>
                <c:pt idx="3">
                  <c:v>7.598784194528875E-2</c:v>
                </c:pt>
                <c:pt idx="4">
                  <c:v>1.2158054711246201E-2</c:v>
                </c:pt>
                <c:pt idx="5">
                  <c:v>4.2553191489361701E-2</c:v>
                </c:pt>
                <c:pt idx="6">
                  <c:v>9.7264437689969604E-2</c:v>
                </c:pt>
                <c:pt idx="7">
                  <c:v>2.4316109422492401E-2</c:v>
                </c:pt>
                <c:pt idx="8">
                  <c:v>1.5197568389057751E-2</c:v>
                </c:pt>
                <c:pt idx="9">
                  <c:v>0.11246200607902736</c:v>
                </c:pt>
                <c:pt idx="10">
                  <c:v>0.36778115501519759</c:v>
                </c:pt>
                <c:pt idx="11">
                  <c:v>3.0395136778115502E-2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BUSITEMA-BUSIA'!$S$9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BUSITEMA-BUSIA'!$S$10:$S$21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3</c:v>
                </c:pt>
                <c:pt idx="8">
                  <c:v>5</c:v>
                </c:pt>
                <c:pt idx="9">
                  <c:v>2</c:v>
                </c:pt>
                <c:pt idx="10">
                  <c:v>7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'30.07 BUSITEMA-BUSIA'!$T$9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BUSITEMA-BUSIA'!$T$10:$T$21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'30.07 BUSITEMA-BUSIA'!$U$9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BUSITEMA-BUSIA'!$U$10:$U$21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1</c:v>
                </c:pt>
                <c:pt idx="5">
                  <c:v>4</c:v>
                </c:pt>
                <c:pt idx="6">
                  <c:v>5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'30.07 BUSITEMA-BUSIA'!$V$9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BUSITEMA-BUSIA'!$V$10:$V$21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'30.07 BUSITEMA-BUSIA'!$W$9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BUSITEMA-BUSIA'!$W$10:$W$21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'30.07 BUSITEMA-BUSIA'!$X$9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BUSITEMA-BUSIA'!$X$10:$X$21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'30.07 BUSITEMA-BUSIA'!$Y$9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BUSITEMA-BUSIA'!$Y$10:$Y$21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1</c:v>
                </c:pt>
                <c:pt idx="5">
                  <c:v>3</c:v>
                </c:pt>
                <c:pt idx="6">
                  <c:v>4</c:v>
                </c:pt>
                <c:pt idx="7">
                  <c:v>1</c:v>
                </c:pt>
                <c:pt idx="8">
                  <c:v>7</c:v>
                </c:pt>
                <c:pt idx="9">
                  <c:v>4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'30.07 BUSITEMA-BUSIA'!$Z$9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BUSITEMA-BUSIA'!$Z$10:$Z$21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'30.07 BUSITEMA-BUSIA'!$AA$9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BUSITEMA-BUSIA'!$AA$10:$AA$21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'30.07 BUSITEMA-BUSIA'!$AB$9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BUSITEMA-BUSIA'!$AB$10:$AB$21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3</c:v>
                </c:pt>
                <c:pt idx="7">
                  <c:v>5</c:v>
                </c:pt>
                <c:pt idx="8">
                  <c:v>3</c:v>
                </c:pt>
                <c:pt idx="9">
                  <c:v>8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'30.07 BUSITEMA-BUSIA'!$AC$9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BUSITEMA-BUSIA'!$AC$10:$AC$21</c:f>
              <c:numCache>
                <c:formatCode>0</c:formatCode>
                <c:ptCount val="12"/>
                <c:pt idx="0">
                  <c:v>8</c:v>
                </c:pt>
                <c:pt idx="1">
                  <c:v>9</c:v>
                </c:pt>
                <c:pt idx="2">
                  <c:v>14</c:v>
                </c:pt>
                <c:pt idx="3">
                  <c:v>8</c:v>
                </c:pt>
                <c:pt idx="4">
                  <c:v>14</c:v>
                </c:pt>
                <c:pt idx="5">
                  <c:v>16</c:v>
                </c:pt>
                <c:pt idx="6">
                  <c:v>6</c:v>
                </c:pt>
                <c:pt idx="7">
                  <c:v>4</c:v>
                </c:pt>
                <c:pt idx="8">
                  <c:v>17</c:v>
                </c:pt>
                <c:pt idx="9">
                  <c:v>8</c:v>
                </c:pt>
                <c:pt idx="10">
                  <c:v>9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'30.07 BUSITEMA-BUSIA'!$AD$9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BUSITEMA-BUSIA'!$AD$10:$AD$21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BUSITEMA-BUSIA'!$C$60:$N$60</c:f>
              <c:numCache>
                <c:formatCode>0.00%</c:formatCode>
                <c:ptCount val="12"/>
                <c:pt idx="0">
                  <c:v>0.15865384615384615</c:v>
                </c:pt>
                <c:pt idx="1">
                  <c:v>2.403846153846154E-2</c:v>
                </c:pt>
                <c:pt idx="2">
                  <c:v>0.16826923076923078</c:v>
                </c:pt>
                <c:pt idx="3">
                  <c:v>0.1201923076923077</c:v>
                </c:pt>
                <c:pt idx="4">
                  <c:v>1.9230769230769232E-2</c:v>
                </c:pt>
                <c:pt idx="5">
                  <c:v>6.7307692307692304E-2</c:v>
                </c:pt>
                <c:pt idx="6">
                  <c:v>0.15384615384615385</c:v>
                </c:pt>
                <c:pt idx="7">
                  <c:v>3.8461538461538464E-2</c:v>
                </c:pt>
                <c:pt idx="8">
                  <c:v>2.403846153846154E-2</c:v>
                </c:pt>
                <c:pt idx="9">
                  <c:v>0.17788461538461539</c:v>
                </c:pt>
                <c:pt idx="11">
                  <c:v>4.807692307692308E-2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'[1]30.07 BUSITEMA-BUSIA'!$AE$9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'[1]30.07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'[1]30.07 BUSITEMA-BUSIA'!$AE$10:$AE$21</c:f>
              <c:numCache>
                <c:formatCode>General</c:formatCode>
                <c:ptCount val="12"/>
                <c:pt idx="0">
                  <c:v>11</c:v>
                </c:pt>
                <c:pt idx="1">
                  <c:v>8</c:v>
                </c:pt>
                <c:pt idx="2">
                  <c:v>8</c:v>
                </c:pt>
                <c:pt idx="3">
                  <c:v>16</c:v>
                </c:pt>
                <c:pt idx="4">
                  <c:v>16</c:v>
                </c:pt>
                <c:pt idx="5">
                  <c:v>19</c:v>
                </c:pt>
                <c:pt idx="6">
                  <c:v>22</c:v>
                </c:pt>
                <c:pt idx="7">
                  <c:v>15</c:v>
                </c:pt>
                <c:pt idx="8">
                  <c:v>31</c:v>
                </c:pt>
                <c:pt idx="9">
                  <c:v>23</c:v>
                </c:pt>
                <c:pt idx="10">
                  <c:v>24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7F1-4D59-A09C-2C80FEE120C3}"/>
            </c:ext>
          </c:extLst>
        </c:ser>
        <c:ser>
          <c:idx val="1"/>
          <c:order val="1"/>
          <c:tx>
            <c:strRef>
              <c:f>'[1]30.07 BUSITEMA-BUSIA'!$AF$9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'[1]30.07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'[1]30.07 BUSITEMA-BUSIA'!$AF$10:$AF$21</c:f>
              <c:numCache>
                <c:formatCode>General</c:formatCode>
                <c:ptCount val="12"/>
                <c:pt idx="0">
                  <c:v>19</c:v>
                </c:pt>
                <c:pt idx="1">
                  <c:v>17</c:v>
                </c:pt>
                <c:pt idx="2">
                  <c:v>22</c:v>
                </c:pt>
                <c:pt idx="3">
                  <c:v>24</c:v>
                </c:pt>
                <c:pt idx="4">
                  <c:v>30</c:v>
                </c:pt>
                <c:pt idx="5">
                  <c:v>35</c:v>
                </c:pt>
                <c:pt idx="6">
                  <c:v>28</c:v>
                </c:pt>
                <c:pt idx="7">
                  <c:v>19</c:v>
                </c:pt>
                <c:pt idx="8">
                  <c:v>48</c:v>
                </c:pt>
                <c:pt idx="9">
                  <c:v>31</c:v>
                </c:pt>
                <c:pt idx="10">
                  <c:v>33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7F1-4D59-A09C-2C80FEE120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178456"/>
        <c:axId val="211178848"/>
      </c:lineChart>
      <c:catAx>
        <c:axId val="211178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178848"/>
        <c:crosses val="autoZero"/>
        <c:auto val="1"/>
        <c:lblAlgn val="ctr"/>
        <c:lblOffset val="100"/>
        <c:noMultiLvlLbl val="0"/>
      </c:catAx>
      <c:valAx>
        <c:axId val="2111788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178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2D-4186-877B-7212D1E981F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2D-4186-877B-7212D1E981F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2D-4186-877B-7212D1E981F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2D-4186-877B-7212D1E981F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2D-4186-877B-7212D1E981F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2D-4186-877B-7212D1E981F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2D-4186-877B-7212D1E981F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2D-4186-877B-7212D1E981F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2D-4186-877B-7212D1E981F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2D-4186-877B-7212D1E981F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2D-4186-877B-7212D1E981F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2D-4186-877B-7212D1E981F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2D-4186-877B-7212D1E981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'[1]30.07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'[1]30.07 BUSITEMA-BUSIA'!$C$59:$N$59</c:f>
              <c:numCache>
                <c:formatCode>General</c:formatCode>
                <c:ptCount val="12"/>
                <c:pt idx="0">
                  <c:v>0.10030395136778116</c:v>
                </c:pt>
                <c:pt idx="1">
                  <c:v>1.5197568389057751E-2</c:v>
                </c:pt>
                <c:pt idx="2">
                  <c:v>0.10638297872340426</c:v>
                </c:pt>
                <c:pt idx="3">
                  <c:v>7.598784194528875E-2</c:v>
                </c:pt>
                <c:pt idx="4">
                  <c:v>1.2158054711246201E-2</c:v>
                </c:pt>
                <c:pt idx="5">
                  <c:v>4.2553191489361701E-2</c:v>
                </c:pt>
                <c:pt idx="6">
                  <c:v>9.7264437689969604E-2</c:v>
                </c:pt>
                <c:pt idx="7">
                  <c:v>2.4316109422492401E-2</c:v>
                </c:pt>
                <c:pt idx="8">
                  <c:v>1.5197568389057751E-2</c:v>
                </c:pt>
                <c:pt idx="9">
                  <c:v>0.11246200607902736</c:v>
                </c:pt>
                <c:pt idx="10">
                  <c:v>0.36778115501519759</c:v>
                </c:pt>
                <c:pt idx="11">
                  <c:v>3.0395136778115502E-2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2D-4186-877B-7212D1E981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F0B-4B32-8182-CC89226EFD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F0B-4B32-8182-CC89226EFD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F0B-4B32-8182-CC89226EFD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F0B-4B32-8182-CC89226EFD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F0B-4B32-8182-CC89226EFD8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F0B-4B32-8182-CC89226EFD8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F0B-4B32-8182-CC89226EFD8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F0B-4B32-8182-CC89226EFD8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F0B-4B32-8182-CC89226EFD8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F0B-4B32-8182-CC89226EFD8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F0B-4B32-8182-CC89226EFD8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F0B-4B32-8182-CC89226EFD8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F0B-4B32-8182-CC89226EFD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'[1]30.07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'[1]30.07 BUSITEMA-BUSIA'!$C$60:$N$60</c:f>
              <c:numCache>
                <c:formatCode>General</c:formatCode>
                <c:ptCount val="12"/>
                <c:pt idx="0">
                  <c:v>0.15865384615384615</c:v>
                </c:pt>
                <c:pt idx="1">
                  <c:v>2.403846153846154E-2</c:v>
                </c:pt>
                <c:pt idx="2">
                  <c:v>0.16826923076923078</c:v>
                </c:pt>
                <c:pt idx="3">
                  <c:v>0.1201923076923077</c:v>
                </c:pt>
                <c:pt idx="4">
                  <c:v>1.9230769230769232E-2</c:v>
                </c:pt>
                <c:pt idx="5">
                  <c:v>6.7307692307692304E-2</c:v>
                </c:pt>
                <c:pt idx="6">
                  <c:v>0.15384615384615385</c:v>
                </c:pt>
                <c:pt idx="7">
                  <c:v>3.8461538461538464E-2</c:v>
                </c:pt>
                <c:pt idx="8">
                  <c:v>2.403846153846154E-2</c:v>
                </c:pt>
                <c:pt idx="9">
                  <c:v>0.17788461538461539</c:v>
                </c:pt>
                <c:pt idx="11">
                  <c:v>4.807692307692308E-2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F0B-4B32-8182-CC89226EF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BUSIA-BUSITEMA'!$AE$9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BUSIA-BUSITEMA'!$AE$10:$AE$21</c:f>
              <c:numCache>
                <c:formatCode>0</c:formatCode>
                <c:ptCount val="12"/>
                <c:pt idx="0">
                  <c:v>44</c:v>
                </c:pt>
                <c:pt idx="1">
                  <c:v>31</c:v>
                </c:pt>
                <c:pt idx="2">
                  <c:v>12</c:v>
                </c:pt>
                <c:pt idx="3">
                  <c:v>24</c:v>
                </c:pt>
                <c:pt idx="4">
                  <c:v>22</c:v>
                </c:pt>
                <c:pt idx="5">
                  <c:v>26</c:v>
                </c:pt>
                <c:pt idx="6">
                  <c:v>20</c:v>
                </c:pt>
                <c:pt idx="7">
                  <c:v>28</c:v>
                </c:pt>
                <c:pt idx="8">
                  <c:v>17</c:v>
                </c:pt>
                <c:pt idx="9">
                  <c:v>29</c:v>
                </c:pt>
                <c:pt idx="10">
                  <c:v>33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'30.07 BUSIA-BUSITEMA'!$AF$9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BUSIA-BUSITEMA'!$AF$10:$AF$21</c:f>
              <c:numCache>
                <c:formatCode>0</c:formatCode>
                <c:ptCount val="12"/>
                <c:pt idx="0">
                  <c:v>63</c:v>
                </c:pt>
                <c:pt idx="1">
                  <c:v>40</c:v>
                </c:pt>
                <c:pt idx="2">
                  <c:v>30</c:v>
                </c:pt>
                <c:pt idx="3">
                  <c:v>44</c:v>
                </c:pt>
                <c:pt idx="4">
                  <c:v>46</c:v>
                </c:pt>
                <c:pt idx="5">
                  <c:v>46</c:v>
                </c:pt>
                <c:pt idx="6">
                  <c:v>37</c:v>
                </c:pt>
                <c:pt idx="7">
                  <c:v>43</c:v>
                </c:pt>
                <c:pt idx="8">
                  <c:v>32</c:v>
                </c:pt>
                <c:pt idx="9">
                  <c:v>51</c:v>
                </c:pt>
                <c:pt idx="10">
                  <c:v>41</c:v>
                </c:pt>
                <c:pt idx="11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BUSIA-BUSITEMA'!$C$59:$N$59</c:f>
              <c:numCache>
                <c:formatCode>0.0%</c:formatCode>
                <c:ptCount val="12"/>
                <c:pt idx="0">
                  <c:v>0</c:v>
                </c:pt>
                <c:pt idx="1">
                  <c:v>5.2023121387283239E-2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5.9730250481695571E-2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BUSIA-BUSITEMA'!$S$9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BUSIA-BUSITEMA'!$S$10:$S$21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5</c:v>
                </c:pt>
                <c:pt idx="7">
                  <c:v>3</c:v>
                </c:pt>
                <c:pt idx="8">
                  <c:v>4</c:v>
                </c:pt>
                <c:pt idx="9">
                  <c:v>0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'30.07 BUSIA-BUSITEMA'!$T$9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BUSIA-BUSITEMA'!$T$10:$T$21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'30.07 BUSIA-BUSITEMA'!$U$9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BUSIA-BUSITEMA'!$U$10:$U$21</c:f>
              <c:numCache>
                <c:formatCode>0</c:formatCode>
                <c:ptCount val="12"/>
                <c:pt idx="0">
                  <c:v>11</c:v>
                </c:pt>
                <c:pt idx="1">
                  <c:v>8</c:v>
                </c:pt>
                <c:pt idx="2">
                  <c:v>3</c:v>
                </c:pt>
                <c:pt idx="3">
                  <c:v>6</c:v>
                </c:pt>
                <c:pt idx="4">
                  <c:v>6</c:v>
                </c:pt>
                <c:pt idx="5">
                  <c:v>11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'30.07 BUSIA-BUSITEMA'!$V$9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BUSIA-BUSITEMA'!$V$10:$V$21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4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2</c:v>
                </c:pt>
                <c:pt idx="9">
                  <c:v>10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'30.07 BUSIA-BUSITEMA'!$W$9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BUSIA-BUSITEMA'!$W$10:$W$21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'30.07 BUSIA-BUSITEMA'!$X$9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BUSIA-BUSITEMA'!$X$10:$X$21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4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'30.07 BUSIA-BUSITEMA'!$Y$9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BUSIA-BUSITEMA'!$Y$10:$Y$21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'30.07 BUSIA-BUSITEMA'!$Z$9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BUSIA-BUSITEMA'!$Z$10:$Z$21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2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'30.07 BUSIA-BUSITEMA'!$AA$9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BUSIA-BUSITEMA'!$AA$10:$AA$21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'30.07 BUSIA-BUSITEMA'!$AB$9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BUSIA-BUSITEMA'!$AB$10:$AB$21</c:f>
              <c:numCache>
                <c:formatCode>0</c:formatCode>
                <c:ptCount val="12"/>
                <c:pt idx="0">
                  <c:v>8</c:v>
                </c:pt>
                <c:pt idx="1">
                  <c:v>3</c:v>
                </c:pt>
                <c:pt idx="2">
                  <c:v>1</c:v>
                </c:pt>
                <c:pt idx="3">
                  <c:v>4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'30.07 BUSIA-BUSITEMA'!$AC$9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BUSIA-BUSITEMA'!$AC$10:$AC$21</c:f>
              <c:numCache>
                <c:formatCode>0</c:formatCode>
                <c:ptCount val="12"/>
                <c:pt idx="0">
                  <c:v>19</c:v>
                </c:pt>
                <c:pt idx="1">
                  <c:v>9</c:v>
                </c:pt>
                <c:pt idx="2">
                  <c:v>18</c:v>
                </c:pt>
                <c:pt idx="3">
                  <c:v>20</c:v>
                </c:pt>
                <c:pt idx="4">
                  <c:v>24</c:v>
                </c:pt>
                <c:pt idx="5">
                  <c:v>20</c:v>
                </c:pt>
                <c:pt idx="6">
                  <c:v>17</c:v>
                </c:pt>
                <c:pt idx="7">
                  <c:v>15</c:v>
                </c:pt>
                <c:pt idx="8">
                  <c:v>15</c:v>
                </c:pt>
                <c:pt idx="9">
                  <c:v>22</c:v>
                </c:pt>
                <c:pt idx="10">
                  <c:v>8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'30.07 BUSIA-BUSITEMA'!$AD$9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BUSIA-BUSITEMA'!$AD$10:$AD$21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BUSIA-BUSITEMA'!$C$60:$N$60</c:f>
              <c:numCache>
                <c:formatCode>0.00%</c:formatCode>
                <c:ptCount val="12"/>
                <c:pt idx="0">
                  <c:v>0</c:v>
                </c:pt>
                <c:pt idx="1">
                  <c:v>8.4905660377358486E-2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9.7484276729559755E-2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'[1]30.07 BUSIA-BUSITEMA'!$AE$9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'[1]30.07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'[1]30.07 BUSIA-BUSITEMA'!$AE$10:$AE$21</c:f>
              <c:numCache>
                <c:formatCode>General</c:formatCode>
                <c:ptCount val="12"/>
                <c:pt idx="0">
                  <c:v>44</c:v>
                </c:pt>
                <c:pt idx="1">
                  <c:v>31</c:v>
                </c:pt>
                <c:pt idx="2">
                  <c:v>12</c:v>
                </c:pt>
                <c:pt idx="3">
                  <c:v>24</c:v>
                </c:pt>
                <c:pt idx="4">
                  <c:v>22</c:v>
                </c:pt>
                <c:pt idx="5">
                  <c:v>26</c:v>
                </c:pt>
                <c:pt idx="6">
                  <c:v>20</c:v>
                </c:pt>
                <c:pt idx="7">
                  <c:v>28</c:v>
                </c:pt>
                <c:pt idx="8">
                  <c:v>17</c:v>
                </c:pt>
                <c:pt idx="9">
                  <c:v>29</c:v>
                </c:pt>
                <c:pt idx="10">
                  <c:v>33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0B9-4366-A699-A9EF305A58F8}"/>
            </c:ext>
          </c:extLst>
        </c:ser>
        <c:ser>
          <c:idx val="1"/>
          <c:order val="1"/>
          <c:tx>
            <c:strRef>
              <c:f>'[1]30.07 BUSIA-BUSITEMA'!$AF$9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'[1]30.07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'[1]30.07 BUSIA-BUSITEMA'!$AF$10:$AF$21</c:f>
              <c:numCache>
                <c:formatCode>General</c:formatCode>
                <c:ptCount val="12"/>
                <c:pt idx="0">
                  <c:v>63</c:v>
                </c:pt>
                <c:pt idx="1">
                  <c:v>40</c:v>
                </c:pt>
                <c:pt idx="2">
                  <c:v>30</c:v>
                </c:pt>
                <c:pt idx="3">
                  <c:v>44</c:v>
                </c:pt>
                <c:pt idx="4">
                  <c:v>46</c:v>
                </c:pt>
                <c:pt idx="5">
                  <c:v>46</c:v>
                </c:pt>
                <c:pt idx="6">
                  <c:v>37</c:v>
                </c:pt>
                <c:pt idx="7">
                  <c:v>43</c:v>
                </c:pt>
                <c:pt idx="8">
                  <c:v>32</c:v>
                </c:pt>
                <c:pt idx="9">
                  <c:v>51</c:v>
                </c:pt>
                <c:pt idx="10">
                  <c:v>41</c:v>
                </c:pt>
                <c:pt idx="11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0B9-4366-A699-A9EF305A5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176104"/>
        <c:axId val="211177280"/>
      </c:lineChart>
      <c:catAx>
        <c:axId val="2111761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177280"/>
        <c:crosses val="autoZero"/>
        <c:auto val="1"/>
        <c:lblAlgn val="ctr"/>
        <c:lblOffset val="100"/>
        <c:noMultiLvlLbl val="0"/>
      </c:catAx>
      <c:valAx>
        <c:axId val="211177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176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5A9-4667-BE3A-3A8D5DE06BD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5A9-4667-BE3A-3A8D5DE06BD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5A9-4667-BE3A-3A8D5DE06BD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5A9-4667-BE3A-3A8D5DE06BD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5A9-4667-BE3A-3A8D5DE06BD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5A9-4667-BE3A-3A8D5DE06BD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5A9-4667-BE3A-3A8D5DE06BD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5A9-4667-BE3A-3A8D5DE06BD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5A9-4667-BE3A-3A8D5DE06BD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5A9-4667-BE3A-3A8D5DE06BD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5A9-4667-BE3A-3A8D5DE06BD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5A9-4667-BE3A-3A8D5DE06BD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5A9-4667-BE3A-3A8D5DE06B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'[1]30.07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'[1]30.07 BUSIA-BUSITEMA'!$C$59:$N$59</c:f>
              <c:numCache>
                <c:formatCode>General</c:formatCode>
                <c:ptCount val="12"/>
                <c:pt idx="0">
                  <c:v>0</c:v>
                </c:pt>
                <c:pt idx="1">
                  <c:v>5.2023121387283239E-2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5.9730250481695571E-2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5A9-4667-BE3A-3A8D5DE06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76C-43E1-861D-79E5826317C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76C-43E1-861D-79E5826317C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76C-43E1-861D-79E5826317C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76C-43E1-861D-79E5826317C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76C-43E1-861D-79E5826317C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76C-43E1-861D-79E5826317C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76C-43E1-861D-79E5826317C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76C-43E1-861D-79E5826317C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76C-43E1-861D-79E5826317C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76C-43E1-861D-79E5826317C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76C-43E1-861D-79E5826317C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76C-43E1-861D-79E5826317C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76C-43E1-861D-79E5826317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'[1]30.07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'[1]30.07 BUSIA-BUSITEMA'!$C$60:$N$60</c:f>
              <c:numCache>
                <c:formatCode>General</c:formatCode>
                <c:ptCount val="12"/>
                <c:pt idx="0">
                  <c:v>0</c:v>
                </c:pt>
                <c:pt idx="1">
                  <c:v>8.4905660377358486E-2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9.7484276729559755E-2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76C-43E1-861D-79E582631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'31.07. BUSITEMA-BUSIA'!$AE$9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'31.07.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'31.07. BUSITEMA-BUSIA'!$AE$10:$AE$21</c:f>
              <c:numCache>
                <c:formatCode>0</c:formatCode>
                <c:ptCount val="12"/>
                <c:pt idx="0">
                  <c:v>10</c:v>
                </c:pt>
                <c:pt idx="1">
                  <c:v>16</c:v>
                </c:pt>
                <c:pt idx="2">
                  <c:v>29</c:v>
                </c:pt>
                <c:pt idx="3">
                  <c:v>28</c:v>
                </c:pt>
                <c:pt idx="4">
                  <c:v>24</c:v>
                </c:pt>
                <c:pt idx="5">
                  <c:v>24</c:v>
                </c:pt>
                <c:pt idx="6">
                  <c:v>40</c:v>
                </c:pt>
                <c:pt idx="7">
                  <c:v>32</c:v>
                </c:pt>
                <c:pt idx="8">
                  <c:v>31</c:v>
                </c:pt>
                <c:pt idx="9">
                  <c:v>45</c:v>
                </c:pt>
                <c:pt idx="10">
                  <c:v>31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'31.07. BUSITEMA-BUSIA'!$AF$9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'31.07.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'31.07. BUSITEMA-BUSIA'!$AF$10:$AF$21</c:f>
              <c:numCache>
                <c:formatCode>0</c:formatCode>
                <c:ptCount val="12"/>
                <c:pt idx="0">
                  <c:v>13</c:v>
                </c:pt>
                <c:pt idx="1">
                  <c:v>20</c:v>
                </c:pt>
                <c:pt idx="2">
                  <c:v>47</c:v>
                </c:pt>
                <c:pt idx="3">
                  <c:v>36</c:v>
                </c:pt>
                <c:pt idx="4">
                  <c:v>29</c:v>
                </c:pt>
                <c:pt idx="5">
                  <c:v>30</c:v>
                </c:pt>
                <c:pt idx="6">
                  <c:v>52</c:v>
                </c:pt>
                <c:pt idx="7">
                  <c:v>39</c:v>
                </c:pt>
                <c:pt idx="8">
                  <c:v>48</c:v>
                </c:pt>
                <c:pt idx="9">
                  <c:v>57</c:v>
                </c:pt>
                <c:pt idx="10">
                  <c:v>45</c:v>
                </c:pt>
                <c:pt idx="11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'31.07.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'31.07. BUSITEMA-BUSIA'!$C$59:$N$59</c:f>
              <c:numCache>
                <c:formatCode>0.0%</c:formatCode>
                <c:ptCount val="12"/>
                <c:pt idx="0">
                  <c:v>0</c:v>
                </c:pt>
                <c:pt idx="1">
                  <c:v>1.7241379310344827E-2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7.3275862068965511E-2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'31.07. BUSITEMA-BUSIA'!$S$9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'31.07.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'31.07. BUSITEMA-BUSIA'!$S$10:$S$21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1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'31.07. BUSITEMA-BUSIA'!$T$9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'31.07.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'31.07. BUSITEMA-BUSIA'!$T$10:$T$21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'31.07. BUSITEMA-BUSIA'!$U$9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'31.07. BUSITEMA-BUSIA'!$U$10:$U$21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4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2</c:v>
                </c:pt>
                <c:pt idx="9">
                  <c:v>7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'31.07. BUSITEMA-BUSIA'!$V$9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'31.07. BUSITEMA-BUSIA'!$V$10:$V$21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5</c:v>
                </c:pt>
                <c:pt idx="4">
                  <c:v>3</c:v>
                </c:pt>
                <c:pt idx="5">
                  <c:v>5</c:v>
                </c:pt>
                <c:pt idx="6">
                  <c:v>5</c:v>
                </c:pt>
                <c:pt idx="7">
                  <c:v>0</c:v>
                </c:pt>
                <c:pt idx="8">
                  <c:v>3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'31.07. BUSITEMA-BUSIA'!$W$9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'31.07. BUSITEMA-BUSIA'!$W$10:$W$21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'31.07. BUSITEMA-BUSIA'!$X$9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'31.07. BUSITEMA-BUSIA'!$X$10:$X$21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18</c:v>
                </c:pt>
                <c:pt idx="3">
                  <c:v>8</c:v>
                </c:pt>
                <c:pt idx="4">
                  <c:v>5</c:v>
                </c:pt>
                <c:pt idx="5">
                  <c:v>6</c:v>
                </c:pt>
                <c:pt idx="6">
                  <c:v>12</c:v>
                </c:pt>
                <c:pt idx="7">
                  <c:v>7</c:v>
                </c:pt>
                <c:pt idx="8">
                  <c:v>17</c:v>
                </c:pt>
                <c:pt idx="9">
                  <c:v>12</c:v>
                </c:pt>
                <c:pt idx="10">
                  <c:v>14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'31.07. BUSITEMA-BUSIA'!$Y$9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'31.07. BUSITEMA-BUSIA'!$Y$10:$Y$21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>
                  <c:v>2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8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'31.07. BUSITEMA-BUSIA'!$Z$9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'31.07. BUSITEMA-BUSIA'!$Z$10:$Z$21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'31.07. BUSITEMA-BUSIA'!$AA$9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'31.07. BUSITEMA-BUSIA'!$AA$10:$AA$21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'31.07. BUSITEMA-BUSIA'!$AB$9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'31.07. BUSITEMA-BUSIA'!$AB$10:$AB$21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8</c:v>
                </c:pt>
                <c:pt idx="8">
                  <c:v>5</c:v>
                </c:pt>
                <c:pt idx="9">
                  <c:v>8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'31.07. BUSITEMA-BUSIA'!$AC$9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'31.07. BUSITEMA-BUSIA'!$AC$10:$AC$21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18</c:v>
                </c:pt>
                <c:pt idx="3">
                  <c:v>8</c:v>
                </c:pt>
                <c:pt idx="4">
                  <c:v>5</c:v>
                </c:pt>
                <c:pt idx="5">
                  <c:v>6</c:v>
                </c:pt>
                <c:pt idx="6">
                  <c:v>12</c:v>
                </c:pt>
                <c:pt idx="7">
                  <c:v>7</c:v>
                </c:pt>
                <c:pt idx="8">
                  <c:v>17</c:v>
                </c:pt>
                <c:pt idx="9">
                  <c:v>12</c:v>
                </c:pt>
                <c:pt idx="10">
                  <c:v>14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'31.07. BUSITEMA-BUSIA'!$AD$9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'31.07. BUSITEMA-BUSIA'!$AD$10:$AD$21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'31.07.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'31.07. BUSITEMA-BUSIA'!$C$60:$N$60</c:f>
              <c:numCache>
                <c:formatCode>0.00%</c:formatCode>
                <c:ptCount val="12"/>
                <c:pt idx="0">
                  <c:v>0</c:v>
                </c:pt>
                <c:pt idx="1">
                  <c:v>2.3255813953488372E-2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9.8837209302325577E-2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'[1]31.07 BUSITEMA-BUSIA'!$AE$9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'[1]31.07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'[1]31.07 BUSITEMA-BUSIA'!$AE$10:$AE$21</c:f>
              <c:numCache>
                <c:formatCode>General</c:formatCode>
                <c:ptCount val="12"/>
                <c:pt idx="0">
                  <c:v>10</c:v>
                </c:pt>
                <c:pt idx="1">
                  <c:v>16</c:v>
                </c:pt>
                <c:pt idx="2">
                  <c:v>29</c:v>
                </c:pt>
                <c:pt idx="3">
                  <c:v>28</c:v>
                </c:pt>
                <c:pt idx="4">
                  <c:v>24</c:v>
                </c:pt>
                <c:pt idx="5">
                  <c:v>24</c:v>
                </c:pt>
                <c:pt idx="6">
                  <c:v>40</c:v>
                </c:pt>
                <c:pt idx="7">
                  <c:v>32</c:v>
                </c:pt>
                <c:pt idx="8">
                  <c:v>31</c:v>
                </c:pt>
                <c:pt idx="9">
                  <c:v>45</c:v>
                </c:pt>
                <c:pt idx="10">
                  <c:v>31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340-490A-9862-EA7123A364AA}"/>
            </c:ext>
          </c:extLst>
        </c:ser>
        <c:ser>
          <c:idx val="1"/>
          <c:order val="1"/>
          <c:tx>
            <c:strRef>
              <c:f>'[1]31.07 BUSITEMA-BUSIA'!$AF$9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'[1]31.07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'[1]31.07 BUSITEMA-BUSIA'!$AF$10:$AF$21</c:f>
              <c:numCache>
                <c:formatCode>General</c:formatCode>
                <c:ptCount val="12"/>
                <c:pt idx="0">
                  <c:v>13</c:v>
                </c:pt>
                <c:pt idx="1">
                  <c:v>20</c:v>
                </c:pt>
                <c:pt idx="2">
                  <c:v>47</c:v>
                </c:pt>
                <c:pt idx="3">
                  <c:v>36</c:v>
                </c:pt>
                <c:pt idx="4">
                  <c:v>29</c:v>
                </c:pt>
                <c:pt idx="5">
                  <c:v>30</c:v>
                </c:pt>
                <c:pt idx="6">
                  <c:v>52</c:v>
                </c:pt>
                <c:pt idx="7">
                  <c:v>39</c:v>
                </c:pt>
                <c:pt idx="8">
                  <c:v>48</c:v>
                </c:pt>
                <c:pt idx="9">
                  <c:v>57</c:v>
                </c:pt>
                <c:pt idx="10">
                  <c:v>45</c:v>
                </c:pt>
                <c:pt idx="11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340-490A-9862-EA7123A36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674664"/>
        <c:axId val="211673488"/>
      </c:lineChart>
      <c:catAx>
        <c:axId val="211674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673488"/>
        <c:crosses val="autoZero"/>
        <c:auto val="1"/>
        <c:lblAlgn val="ctr"/>
        <c:lblOffset val="100"/>
        <c:noMultiLvlLbl val="0"/>
      </c:catAx>
      <c:valAx>
        <c:axId val="211673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674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673-4684-B1CF-7C4A849909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673-4684-B1CF-7C4A849909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673-4684-B1CF-7C4A849909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673-4684-B1CF-7C4A849909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673-4684-B1CF-7C4A849909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673-4684-B1CF-7C4A849909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673-4684-B1CF-7C4A849909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673-4684-B1CF-7C4A849909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673-4684-B1CF-7C4A849909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673-4684-B1CF-7C4A849909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673-4684-B1CF-7C4A849909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673-4684-B1CF-7C4A849909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673-4684-B1CF-7C4A849909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'[1]31.07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'[1]31.07 BUSITEMA-BUSIA'!$C$59:$N$59</c:f>
              <c:numCache>
                <c:formatCode>General</c:formatCode>
                <c:ptCount val="12"/>
                <c:pt idx="0">
                  <c:v>0</c:v>
                </c:pt>
                <c:pt idx="1">
                  <c:v>1.7241379310344827E-2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7.3275862068965511E-2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673-4684-B1CF-7C4A84990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EF-4A56-B7D9-F5BB71066E1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EF-4A56-B7D9-F5BB71066E1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EF-4A56-B7D9-F5BB71066E1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EF-4A56-B7D9-F5BB71066E1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EF-4A56-B7D9-F5BB71066E1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EF-4A56-B7D9-F5BB71066E1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EF-4A56-B7D9-F5BB71066E1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EF-4A56-B7D9-F5BB71066E1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EF-4A56-B7D9-F5BB71066E1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EF-4A56-B7D9-F5BB71066E1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EF-4A56-B7D9-F5BB71066E1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EF-4A56-B7D9-F5BB71066E11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EF-4A56-B7D9-F5BB71066E1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'[1]31.07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'[1]31.07 BUSITEMA-BUSIA'!$C$60:$N$60</c:f>
              <c:numCache>
                <c:formatCode>General</c:formatCode>
                <c:ptCount val="12"/>
                <c:pt idx="0">
                  <c:v>0</c:v>
                </c:pt>
                <c:pt idx="1">
                  <c:v>2.3255813953488372E-2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9.8837209302325577E-2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EF-4A56-B7D9-F5BB71066E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'[1]31.07 BUSITEMA-BUSIA'!$AE$9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'[1]31.07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'[1]31.07 BUSITEMA-BUSIA'!$AE$10:$AE$21</c:f>
              <c:numCache>
                <c:formatCode>General</c:formatCode>
                <c:ptCount val="12"/>
                <c:pt idx="0">
                  <c:v>10</c:v>
                </c:pt>
                <c:pt idx="1">
                  <c:v>16</c:v>
                </c:pt>
                <c:pt idx="2">
                  <c:v>29</c:v>
                </c:pt>
                <c:pt idx="3">
                  <c:v>28</c:v>
                </c:pt>
                <c:pt idx="4">
                  <c:v>24</c:v>
                </c:pt>
                <c:pt idx="5">
                  <c:v>24</c:v>
                </c:pt>
                <c:pt idx="6">
                  <c:v>40</c:v>
                </c:pt>
                <c:pt idx="7">
                  <c:v>32</c:v>
                </c:pt>
                <c:pt idx="8">
                  <c:v>31</c:v>
                </c:pt>
                <c:pt idx="9">
                  <c:v>45</c:v>
                </c:pt>
                <c:pt idx="10">
                  <c:v>31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7D-477E-AB98-45072E48D6A6}"/>
            </c:ext>
          </c:extLst>
        </c:ser>
        <c:ser>
          <c:idx val="1"/>
          <c:order val="1"/>
          <c:tx>
            <c:strRef>
              <c:f>'[1]31.07 BUSITEMA-BUSIA'!$AF$9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'[1]31.07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'[1]31.07 BUSITEMA-BUSIA'!$AF$10:$AF$21</c:f>
              <c:numCache>
                <c:formatCode>General</c:formatCode>
                <c:ptCount val="12"/>
                <c:pt idx="0">
                  <c:v>13</c:v>
                </c:pt>
                <c:pt idx="1">
                  <c:v>20</c:v>
                </c:pt>
                <c:pt idx="2">
                  <c:v>47</c:v>
                </c:pt>
                <c:pt idx="3">
                  <c:v>36</c:v>
                </c:pt>
                <c:pt idx="4">
                  <c:v>29</c:v>
                </c:pt>
                <c:pt idx="5">
                  <c:v>30</c:v>
                </c:pt>
                <c:pt idx="6">
                  <c:v>52</c:v>
                </c:pt>
                <c:pt idx="7">
                  <c:v>39</c:v>
                </c:pt>
                <c:pt idx="8">
                  <c:v>48</c:v>
                </c:pt>
                <c:pt idx="9">
                  <c:v>57</c:v>
                </c:pt>
                <c:pt idx="10">
                  <c:v>45</c:v>
                </c:pt>
                <c:pt idx="11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77D-477E-AB98-45072E48D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674664"/>
        <c:axId val="211673488"/>
      </c:lineChart>
      <c:catAx>
        <c:axId val="211674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673488"/>
        <c:crosses val="autoZero"/>
        <c:auto val="1"/>
        <c:lblAlgn val="ctr"/>
        <c:lblOffset val="100"/>
        <c:noMultiLvlLbl val="0"/>
      </c:catAx>
      <c:valAx>
        <c:axId val="211673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674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E69-45FC-B475-D78026AF356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E69-45FC-B475-D78026AF356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E69-45FC-B475-D78026AF356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E69-45FC-B475-D78026AF356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E69-45FC-B475-D78026AF356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E69-45FC-B475-D78026AF356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E69-45FC-B475-D78026AF356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E69-45FC-B475-D78026AF356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E69-45FC-B475-D78026AF356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E69-45FC-B475-D78026AF356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E69-45FC-B475-D78026AF356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E69-45FC-B475-D78026AF356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E69-45FC-B475-D78026AF35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'[1]31.07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'[1]31.07 BUSITEMA-BUSIA'!$C$59:$N$59</c:f>
              <c:numCache>
                <c:formatCode>General</c:formatCode>
                <c:ptCount val="12"/>
                <c:pt idx="0">
                  <c:v>0</c:v>
                </c:pt>
                <c:pt idx="1">
                  <c:v>1.7241379310344827E-2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7.3275862068965511E-2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E69-45FC-B475-D78026AF3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46D-4FA2-83F8-3370DF9B7D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46D-4FA2-83F8-3370DF9B7D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46D-4FA2-83F8-3370DF9B7D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46D-4FA2-83F8-3370DF9B7D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46D-4FA2-83F8-3370DF9B7D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46D-4FA2-83F8-3370DF9B7DF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46D-4FA2-83F8-3370DF9B7DF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46D-4FA2-83F8-3370DF9B7DF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46D-4FA2-83F8-3370DF9B7DF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46D-4FA2-83F8-3370DF9B7DF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46D-4FA2-83F8-3370DF9B7DF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46D-4FA2-83F8-3370DF9B7DF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46D-4FA2-83F8-3370DF9B7D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'[1]31.07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'[1]31.07 BUSITEMA-BUSIA'!$C$60:$N$60</c:f>
              <c:numCache>
                <c:formatCode>General</c:formatCode>
                <c:ptCount val="12"/>
                <c:pt idx="0">
                  <c:v>0</c:v>
                </c:pt>
                <c:pt idx="1">
                  <c:v>2.3255813953488372E-2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9.8837209302325577E-2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46D-4FA2-83F8-3370DF9B7D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'31.07. BUSIA-BUSITEMA'!$AE$9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'31.07.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'31.07. BUSIA-BUSITEMA'!$AE$10:$AE$21</c:f>
              <c:numCache>
                <c:formatCode>0</c:formatCode>
                <c:ptCount val="12"/>
                <c:pt idx="0">
                  <c:v>16</c:v>
                </c:pt>
                <c:pt idx="1">
                  <c:v>28</c:v>
                </c:pt>
                <c:pt idx="2">
                  <c:v>24</c:v>
                </c:pt>
                <c:pt idx="3">
                  <c:v>26</c:v>
                </c:pt>
                <c:pt idx="4">
                  <c:v>21</c:v>
                </c:pt>
                <c:pt idx="5">
                  <c:v>16</c:v>
                </c:pt>
                <c:pt idx="6">
                  <c:v>26</c:v>
                </c:pt>
                <c:pt idx="7">
                  <c:v>21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'31.07. BUSIA-BUSITEMA'!$AF$9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'31.07.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'31.07. BUSIA-BUSITEMA'!$AF$10:$AF$21</c:f>
              <c:numCache>
                <c:formatCode>0</c:formatCode>
                <c:ptCount val="12"/>
                <c:pt idx="0">
                  <c:v>25</c:v>
                </c:pt>
                <c:pt idx="1">
                  <c:v>41</c:v>
                </c:pt>
                <c:pt idx="2">
                  <c:v>39</c:v>
                </c:pt>
                <c:pt idx="3">
                  <c:v>41</c:v>
                </c:pt>
                <c:pt idx="4">
                  <c:v>34</c:v>
                </c:pt>
                <c:pt idx="5">
                  <c:v>40</c:v>
                </c:pt>
                <c:pt idx="6">
                  <c:v>40</c:v>
                </c:pt>
                <c:pt idx="7">
                  <c:v>36</c:v>
                </c:pt>
                <c:pt idx="8">
                  <c:v>40</c:v>
                </c:pt>
                <c:pt idx="9">
                  <c:v>44</c:v>
                </c:pt>
                <c:pt idx="10">
                  <c:v>44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'31.07.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'31.07. BUSIA-BUSITEMA'!$C$59:$N$59</c:f>
              <c:numCache>
                <c:formatCode>0.0%</c:formatCode>
                <c:ptCount val="12"/>
                <c:pt idx="0">
                  <c:v>6.4655172413793108E-2</c:v>
                </c:pt>
                <c:pt idx="1">
                  <c:v>2.8017241379310345E-2</c:v>
                </c:pt>
                <c:pt idx="2">
                  <c:v>0.14439655172413793</c:v>
                </c:pt>
                <c:pt idx="3">
                  <c:v>9.4827586206896547E-2</c:v>
                </c:pt>
                <c:pt idx="4">
                  <c:v>1.5086206896551725E-2</c:v>
                </c:pt>
                <c:pt idx="5">
                  <c:v>2.8017241379310345E-2</c:v>
                </c:pt>
                <c:pt idx="6">
                  <c:v>3.2327586206896554E-2</c:v>
                </c:pt>
                <c:pt idx="7">
                  <c:v>3.4482758620689655E-2</c:v>
                </c:pt>
                <c:pt idx="8">
                  <c:v>2.8017241379310345E-2</c:v>
                </c:pt>
                <c:pt idx="9">
                  <c:v>8.1896551724137928E-2</c:v>
                </c:pt>
                <c:pt idx="10">
                  <c:v>0.4375</c:v>
                </c:pt>
                <c:pt idx="11">
                  <c:v>1.0775862068965518E-2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'31.07.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'31.07. BUSIA-BUSITEMA'!$C$60:$N$60</c:f>
              <c:numCache>
                <c:formatCode>0.00%</c:formatCode>
                <c:ptCount val="12"/>
                <c:pt idx="0">
                  <c:v>0.11494252873563218</c:v>
                </c:pt>
                <c:pt idx="1">
                  <c:v>4.9808429118773943E-2</c:v>
                </c:pt>
                <c:pt idx="2">
                  <c:v>0.25670498084291188</c:v>
                </c:pt>
                <c:pt idx="3">
                  <c:v>0.16858237547892721</c:v>
                </c:pt>
                <c:pt idx="4">
                  <c:v>2.681992337164751E-2</c:v>
                </c:pt>
                <c:pt idx="5">
                  <c:v>4.9808429118773943E-2</c:v>
                </c:pt>
                <c:pt idx="6">
                  <c:v>5.7471264367816091E-2</c:v>
                </c:pt>
                <c:pt idx="7">
                  <c:v>6.1302681992337162E-2</c:v>
                </c:pt>
                <c:pt idx="8">
                  <c:v>4.9808429118773943E-2</c:v>
                </c:pt>
                <c:pt idx="9">
                  <c:v>0.14559386973180077</c:v>
                </c:pt>
                <c:pt idx="11">
                  <c:v>1.9157088122605363E-2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'[1]31.07 BUSIA-BUSITEMA'!$AE$9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'[1]31.07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'[1]31.07 BUSIA-BUSITEMA'!$AE$10:$AE$21</c:f>
              <c:numCache>
                <c:formatCode>General</c:formatCode>
                <c:ptCount val="12"/>
                <c:pt idx="0">
                  <c:v>16</c:v>
                </c:pt>
                <c:pt idx="1">
                  <c:v>28</c:v>
                </c:pt>
                <c:pt idx="2">
                  <c:v>24</c:v>
                </c:pt>
                <c:pt idx="3">
                  <c:v>26</c:v>
                </c:pt>
                <c:pt idx="4">
                  <c:v>21</c:v>
                </c:pt>
                <c:pt idx="5">
                  <c:v>16</c:v>
                </c:pt>
                <c:pt idx="6">
                  <c:v>26</c:v>
                </c:pt>
                <c:pt idx="7">
                  <c:v>21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A0-447B-8CEF-619E1EAB5217}"/>
            </c:ext>
          </c:extLst>
        </c:ser>
        <c:ser>
          <c:idx val="1"/>
          <c:order val="1"/>
          <c:tx>
            <c:strRef>
              <c:f>'[1]31.07 BUSIA-BUSITEMA'!$AF$9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'[1]31.07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'[1]31.07 BUSIA-BUSITEMA'!$AF$10:$AF$21</c:f>
              <c:numCache>
                <c:formatCode>General</c:formatCode>
                <c:ptCount val="12"/>
                <c:pt idx="0">
                  <c:v>25</c:v>
                </c:pt>
                <c:pt idx="1">
                  <c:v>41</c:v>
                </c:pt>
                <c:pt idx="2">
                  <c:v>39</c:v>
                </c:pt>
                <c:pt idx="3">
                  <c:v>41</c:v>
                </c:pt>
                <c:pt idx="4">
                  <c:v>34</c:v>
                </c:pt>
                <c:pt idx="5">
                  <c:v>40</c:v>
                </c:pt>
                <c:pt idx="6">
                  <c:v>40</c:v>
                </c:pt>
                <c:pt idx="7">
                  <c:v>36</c:v>
                </c:pt>
                <c:pt idx="8">
                  <c:v>40</c:v>
                </c:pt>
                <c:pt idx="9">
                  <c:v>44</c:v>
                </c:pt>
                <c:pt idx="10">
                  <c:v>44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A0-447B-8CEF-619E1EAB5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673096"/>
        <c:axId val="211678192"/>
      </c:lineChart>
      <c:catAx>
        <c:axId val="2116730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678192"/>
        <c:crosses val="autoZero"/>
        <c:auto val="1"/>
        <c:lblAlgn val="ctr"/>
        <c:lblOffset val="100"/>
        <c:noMultiLvlLbl val="0"/>
      </c:catAx>
      <c:valAx>
        <c:axId val="2116781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1673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FCB-40AC-A775-84415019D1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FCB-40AC-A775-84415019D1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FCB-40AC-A775-84415019D1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FCB-40AC-A775-84415019D1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FCB-40AC-A775-84415019D1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FCB-40AC-A775-84415019D1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FCB-40AC-A775-84415019D1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FCB-40AC-A775-84415019D17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FCB-40AC-A775-84415019D1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FCB-40AC-A775-84415019D1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FCB-40AC-A775-84415019D1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FCB-40AC-A775-84415019D17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FCB-40AC-A775-84415019D1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'[1]31.07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'[1]31.07 BUSIA-BUSITEMA'!$C$59:$N$59</c:f>
              <c:numCache>
                <c:formatCode>General</c:formatCode>
                <c:ptCount val="12"/>
                <c:pt idx="0">
                  <c:v>6.4655172413793108E-2</c:v>
                </c:pt>
                <c:pt idx="1">
                  <c:v>2.8017241379310345E-2</c:v>
                </c:pt>
                <c:pt idx="2">
                  <c:v>0.14439655172413793</c:v>
                </c:pt>
                <c:pt idx="3">
                  <c:v>9.4827586206896547E-2</c:v>
                </c:pt>
                <c:pt idx="4">
                  <c:v>1.5086206896551725E-2</c:v>
                </c:pt>
                <c:pt idx="5">
                  <c:v>2.8017241379310345E-2</c:v>
                </c:pt>
                <c:pt idx="6">
                  <c:v>3.2327586206896554E-2</c:v>
                </c:pt>
                <c:pt idx="7">
                  <c:v>3.4482758620689655E-2</c:v>
                </c:pt>
                <c:pt idx="8">
                  <c:v>2.8017241379310345E-2</c:v>
                </c:pt>
                <c:pt idx="9">
                  <c:v>8.1896551724137928E-2</c:v>
                </c:pt>
                <c:pt idx="10">
                  <c:v>0.4375</c:v>
                </c:pt>
                <c:pt idx="11">
                  <c:v>1.0775862068965518E-2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FCB-40AC-A775-84415019D1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223-47FF-AFEE-27EE8596CFC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223-47FF-AFEE-27EE8596CFC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223-47FF-AFEE-27EE8596CFC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223-47FF-AFEE-27EE8596CFC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223-47FF-AFEE-27EE8596CFC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223-47FF-AFEE-27EE8596CFC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223-47FF-AFEE-27EE8596CFC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223-47FF-AFEE-27EE8596CFC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223-47FF-AFEE-27EE8596CFC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223-47FF-AFEE-27EE8596CFC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223-47FF-AFEE-27EE8596CFC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223-47FF-AFEE-27EE8596CFC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223-47FF-AFEE-27EE8596CFC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'[1]31.07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'[1]31.07 BUSIA-BUSITEMA'!$C$60:$N$60</c:f>
              <c:numCache>
                <c:formatCode>General</c:formatCode>
                <c:ptCount val="12"/>
                <c:pt idx="0">
                  <c:v>0.11494252873563218</c:v>
                </c:pt>
                <c:pt idx="1">
                  <c:v>4.9808429118773943E-2</c:v>
                </c:pt>
                <c:pt idx="2">
                  <c:v>0.25670498084291188</c:v>
                </c:pt>
                <c:pt idx="3">
                  <c:v>0.16858237547892721</c:v>
                </c:pt>
                <c:pt idx="4">
                  <c:v>2.681992337164751E-2</c:v>
                </c:pt>
                <c:pt idx="5">
                  <c:v>4.9808429118773943E-2</c:v>
                </c:pt>
                <c:pt idx="6">
                  <c:v>5.7471264367816091E-2</c:v>
                </c:pt>
                <c:pt idx="7">
                  <c:v>6.1302681992337162E-2</c:v>
                </c:pt>
                <c:pt idx="8">
                  <c:v>4.9808429118773943E-2</c:v>
                </c:pt>
                <c:pt idx="9">
                  <c:v>0.14559386973180077</c:v>
                </c:pt>
                <c:pt idx="11">
                  <c:v>1.9157088122605363E-2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223-47FF-AFEE-27EE8596C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'1.08. BUSITEMA-BUSIA'!$AE$9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'1.08.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'1.08. BUSITEMA-BUSIA'!$AE$10:$AE$21</c:f>
              <c:numCache>
                <c:formatCode>0</c:formatCode>
                <c:ptCount val="12"/>
                <c:pt idx="0">
                  <c:v>24</c:v>
                </c:pt>
                <c:pt idx="1">
                  <c:v>13</c:v>
                </c:pt>
                <c:pt idx="2">
                  <c:v>19</c:v>
                </c:pt>
                <c:pt idx="3">
                  <c:v>26</c:v>
                </c:pt>
                <c:pt idx="4">
                  <c:v>23</c:v>
                </c:pt>
                <c:pt idx="5">
                  <c:v>18</c:v>
                </c:pt>
                <c:pt idx="6">
                  <c:v>26</c:v>
                </c:pt>
                <c:pt idx="7">
                  <c:v>35</c:v>
                </c:pt>
                <c:pt idx="8">
                  <c:v>21</c:v>
                </c:pt>
                <c:pt idx="9">
                  <c:v>21</c:v>
                </c:pt>
                <c:pt idx="10">
                  <c:v>23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'1.08. BUSITEMA-BUSIA'!$AF$9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'1.08.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'1.08. BUSITEMA-BUSIA'!$AF$10:$AF$21</c:f>
              <c:numCache>
                <c:formatCode>0</c:formatCode>
                <c:ptCount val="12"/>
                <c:pt idx="0">
                  <c:v>34</c:v>
                </c:pt>
                <c:pt idx="1">
                  <c:v>31</c:v>
                </c:pt>
                <c:pt idx="2">
                  <c:v>45</c:v>
                </c:pt>
                <c:pt idx="3">
                  <c:v>45</c:v>
                </c:pt>
                <c:pt idx="4">
                  <c:v>33</c:v>
                </c:pt>
                <c:pt idx="5">
                  <c:v>36</c:v>
                </c:pt>
                <c:pt idx="6">
                  <c:v>35</c:v>
                </c:pt>
                <c:pt idx="7">
                  <c:v>48</c:v>
                </c:pt>
                <c:pt idx="8">
                  <c:v>43</c:v>
                </c:pt>
                <c:pt idx="9">
                  <c:v>43</c:v>
                </c:pt>
                <c:pt idx="10">
                  <c:v>40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'1.08.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'1.08. BUSITEMA-BUSIA'!$C$59:$N$59</c:f>
              <c:numCache>
                <c:formatCode>0.0%</c:formatCode>
                <c:ptCount val="12"/>
                <c:pt idx="0">
                  <c:v>0</c:v>
                </c:pt>
                <c:pt idx="1">
                  <c:v>8.6021505376344086E-3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0.12903225806451613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'1.08. BUSITEMA-BUSIA'!$S$9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'1.08.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'1.08. BUSITEMA-BUSIA'!$S$10:$S$21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7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'1.08. BUSITEMA-BUSIA'!$T$9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'1.08.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'1.08. BUSITEMA-BUSIA'!$T$10:$T$21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'1.08. BUSITEMA-BUSIA'!$U$9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'1.08. BUSITEMA-BUSIA'!$U$10:$U$21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8</c:v>
                </c:pt>
                <c:pt idx="8">
                  <c:v>5</c:v>
                </c:pt>
                <c:pt idx="9">
                  <c:v>3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'1.08. BUSITEMA-BUSIA'!$V$9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'1.08. BUSITEMA-BUSIA'!$V$10:$V$21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6</c:v>
                </c:pt>
                <c:pt idx="3">
                  <c:v>3</c:v>
                </c:pt>
                <c:pt idx="4">
                  <c:v>6</c:v>
                </c:pt>
                <c:pt idx="5">
                  <c:v>2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'1.08. BUSITEMA-BUSIA'!$W$9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'1.08. BUSITEMA-BUSIA'!$W$10:$W$21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'1.08. BUSITEMA-BUSIA'!$X$9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'1.08. BUSITEMA-BUSIA'!$X$10:$X$21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'1.08. BUSITEMA-BUSIA'!$Y$9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'1.08. BUSITEMA-BUSIA'!$Y$10:$Y$21</c:f>
              <c:numCache>
                <c:formatCode>0</c:formatCode>
                <c:ptCount val="12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'1.08. BUSITEMA-BUSIA'!$Z$9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'1.08. BUSITEMA-BUSIA'!$Z$10:$Z$21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'1.08. BUSITEMA-BUSIA'!$AA$9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'1.08. BUSITEMA-BUSIA'!$AA$10:$AA$21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5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'1.08. BUSITEMA-BUSIA'!$AB$9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'1.08. BUSITEMA-BUSIA'!$AB$10:$AB$21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4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'1.08. BUSITEMA-BUSIA'!$AC$9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'1.08. BUSITEMA-BUSIA'!$AC$10:$AC$21</c:f>
              <c:numCache>
                <c:formatCode>0</c:formatCode>
                <c:ptCount val="12"/>
                <c:pt idx="0">
                  <c:v>10</c:v>
                </c:pt>
                <c:pt idx="1">
                  <c:v>18</c:v>
                </c:pt>
                <c:pt idx="2">
                  <c:v>26</c:v>
                </c:pt>
                <c:pt idx="3">
                  <c:v>19</c:v>
                </c:pt>
                <c:pt idx="4">
                  <c:v>10</c:v>
                </c:pt>
                <c:pt idx="5">
                  <c:v>18</c:v>
                </c:pt>
                <c:pt idx="6">
                  <c:v>9</c:v>
                </c:pt>
                <c:pt idx="7">
                  <c:v>13</c:v>
                </c:pt>
                <c:pt idx="8">
                  <c:v>22</c:v>
                </c:pt>
                <c:pt idx="9">
                  <c:v>22</c:v>
                </c:pt>
                <c:pt idx="10">
                  <c:v>17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'1.08. BUSITEMA-BUSIA'!$AD$9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'1.08. BUSITEMA-BUSIA'!$AD$10:$AD$21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'1.08.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'1.08. BUSITEMA-BUSIA'!$C$60:$N$60</c:f>
              <c:numCache>
                <c:formatCode>0.00%</c:formatCode>
                <c:ptCount val="12"/>
                <c:pt idx="0">
                  <c:v>0</c:v>
                </c:pt>
                <c:pt idx="1">
                  <c:v>1.509433962264151E-2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0.22641509433962265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'[1]1.08 BUSITEMA-BUSIA'!$AE$9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'[1]1.08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'[1]1.08 BUSITEMA-BUSIA'!$AE$10:$AE$21</c:f>
              <c:numCache>
                <c:formatCode>General</c:formatCode>
                <c:ptCount val="12"/>
                <c:pt idx="0">
                  <c:v>24</c:v>
                </c:pt>
                <c:pt idx="1">
                  <c:v>13</c:v>
                </c:pt>
                <c:pt idx="2">
                  <c:v>19</c:v>
                </c:pt>
                <c:pt idx="3">
                  <c:v>26</c:v>
                </c:pt>
                <c:pt idx="4">
                  <c:v>23</c:v>
                </c:pt>
                <c:pt idx="5">
                  <c:v>18</c:v>
                </c:pt>
                <c:pt idx="6">
                  <c:v>26</c:v>
                </c:pt>
                <c:pt idx="7">
                  <c:v>35</c:v>
                </c:pt>
                <c:pt idx="8">
                  <c:v>21</c:v>
                </c:pt>
                <c:pt idx="9">
                  <c:v>21</c:v>
                </c:pt>
                <c:pt idx="10">
                  <c:v>23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07-4213-8607-1EE93E6802CD}"/>
            </c:ext>
          </c:extLst>
        </c:ser>
        <c:ser>
          <c:idx val="1"/>
          <c:order val="1"/>
          <c:tx>
            <c:strRef>
              <c:f>'[1]1.08 BUSITEMA-BUSIA'!$AF$9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'[1]1.08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'[1]1.08 BUSITEMA-BUSIA'!$AF$10:$AF$21</c:f>
              <c:numCache>
                <c:formatCode>General</c:formatCode>
                <c:ptCount val="12"/>
                <c:pt idx="0">
                  <c:v>34</c:v>
                </c:pt>
                <c:pt idx="1">
                  <c:v>31</c:v>
                </c:pt>
                <c:pt idx="2">
                  <c:v>45</c:v>
                </c:pt>
                <c:pt idx="3">
                  <c:v>45</c:v>
                </c:pt>
                <c:pt idx="4">
                  <c:v>33</c:v>
                </c:pt>
                <c:pt idx="5">
                  <c:v>36</c:v>
                </c:pt>
                <c:pt idx="6">
                  <c:v>35</c:v>
                </c:pt>
                <c:pt idx="7">
                  <c:v>48</c:v>
                </c:pt>
                <c:pt idx="8">
                  <c:v>43</c:v>
                </c:pt>
                <c:pt idx="9">
                  <c:v>43</c:v>
                </c:pt>
                <c:pt idx="10">
                  <c:v>40</c:v>
                </c:pt>
                <c:pt idx="11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A07-4213-8607-1EE93E680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9609336"/>
        <c:axId val="219612472"/>
      </c:lineChart>
      <c:catAx>
        <c:axId val="2196093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612472"/>
        <c:crosses val="autoZero"/>
        <c:auto val="1"/>
        <c:lblAlgn val="ctr"/>
        <c:lblOffset val="100"/>
        <c:noMultiLvlLbl val="0"/>
      </c:catAx>
      <c:valAx>
        <c:axId val="219612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609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E8-49A0-9593-A4122479B39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E8-49A0-9593-A4122479B39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E8-49A0-9593-A4122479B39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E8-49A0-9593-A4122479B39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E8-49A0-9593-A4122479B39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E8-49A0-9593-A4122479B39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E8-49A0-9593-A4122479B39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E8-49A0-9593-A4122479B39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E8-49A0-9593-A4122479B39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E8-49A0-9593-A4122479B39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E8-49A0-9593-A4122479B39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E8-49A0-9593-A4122479B39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E8-49A0-9593-A4122479B3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'[1]1.08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'[1]1.08 BUSITEMA-BUSIA'!$C$59:$N$59</c:f>
              <c:numCache>
                <c:formatCode>General</c:formatCode>
                <c:ptCount val="12"/>
                <c:pt idx="0">
                  <c:v>0</c:v>
                </c:pt>
                <c:pt idx="1">
                  <c:v>8.6021505376344086E-3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0.12903225806451613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E8-49A0-9593-A4122479B3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CBD-4505-8FAE-D4610DD3EC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CBD-4505-8FAE-D4610DD3EC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CBD-4505-8FAE-D4610DD3EC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CBD-4505-8FAE-D4610DD3EC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CBD-4505-8FAE-D4610DD3EC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CBD-4505-8FAE-D4610DD3EC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CBD-4505-8FAE-D4610DD3EC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CBD-4505-8FAE-D4610DD3EC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CBD-4505-8FAE-D4610DD3EC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CBD-4505-8FAE-D4610DD3EC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CBD-4505-8FAE-D4610DD3EC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CBD-4505-8FAE-D4610DD3ECA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CBD-4505-8FAE-D4610DD3ECA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'[1]1.08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'[1]1.08 BUSITEMA-BUSIA'!$C$60:$N$60</c:f>
              <c:numCache>
                <c:formatCode>General</c:formatCode>
                <c:ptCount val="12"/>
                <c:pt idx="0">
                  <c:v>0</c:v>
                </c:pt>
                <c:pt idx="1">
                  <c:v>1.509433962264151E-2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0.22641509433962265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CBD-4505-8FAE-D4610DD3EC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'1.08. BUSIA-BUSITEMA'!$AE$9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'1.08.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'1.08. BUSIA-BUSITEMA'!$AE$10:$AE$21</c:f>
              <c:numCache>
                <c:formatCode>0</c:formatCode>
                <c:ptCount val="12"/>
                <c:pt idx="0">
                  <c:v>21</c:v>
                </c:pt>
                <c:pt idx="1">
                  <c:v>17</c:v>
                </c:pt>
                <c:pt idx="2">
                  <c:v>15</c:v>
                </c:pt>
                <c:pt idx="3">
                  <c:v>25</c:v>
                </c:pt>
                <c:pt idx="4">
                  <c:v>33</c:v>
                </c:pt>
                <c:pt idx="5">
                  <c:v>21</c:v>
                </c:pt>
                <c:pt idx="6">
                  <c:v>22</c:v>
                </c:pt>
                <c:pt idx="7">
                  <c:v>36</c:v>
                </c:pt>
                <c:pt idx="8">
                  <c:v>58</c:v>
                </c:pt>
                <c:pt idx="9">
                  <c:v>34</c:v>
                </c:pt>
                <c:pt idx="10">
                  <c:v>41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'1.08. BUSIA-BUSITEMA'!$AF$9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'1.08.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'1.08. BUSIA-BUSITEMA'!$AF$10:$AF$21</c:f>
              <c:numCache>
                <c:formatCode>0</c:formatCode>
                <c:ptCount val="12"/>
                <c:pt idx="0">
                  <c:v>34</c:v>
                </c:pt>
                <c:pt idx="1">
                  <c:v>30</c:v>
                </c:pt>
                <c:pt idx="2">
                  <c:v>34</c:v>
                </c:pt>
                <c:pt idx="3">
                  <c:v>35</c:v>
                </c:pt>
                <c:pt idx="4">
                  <c:v>53</c:v>
                </c:pt>
                <c:pt idx="5">
                  <c:v>30</c:v>
                </c:pt>
                <c:pt idx="6">
                  <c:v>39</c:v>
                </c:pt>
                <c:pt idx="7">
                  <c:v>54</c:v>
                </c:pt>
                <c:pt idx="8">
                  <c:v>74</c:v>
                </c:pt>
                <c:pt idx="9">
                  <c:v>48</c:v>
                </c:pt>
                <c:pt idx="10">
                  <c:v>69</c:v>
                </c:pt>
                <c:pt idx="11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'1.08.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'1.08. BUSIA-BUSITEMA'!$C$59:$N$59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0.14889705882352941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'1.08. BUSIA-BUSITEMA'!$S$9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'1.08.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'1.08. BUSIA-BUSITEMA'!$S$10:$S$21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8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'1.08. BUSIA-BUSITEMA'!$T$9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'1.08.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'1.08. BUSIA-BUSITEMA'!$T$10:$T$21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'1.08. BUSIA-BUSITEMA'!$U$9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'1.08. BUSIA-BUSITEMA'!$U$10:$U$21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7</c:v>
                </c:pt>
                <c:pt idx="3">
                  <c:v>7</c:v>
                </c:pt>
                <c:pt idx="4">
                  <c:v>4</c:v>
                </c:pt>
                <c:pt idx="5">
                  <c:v>7</c:v>
                </c:pt>
                <c:pt idx="6">
                  <c:v>7</c:v>
                </c:pt>
                <c:pt idx="7">
                  <c:v>17</c:v>
                </c:pt>
                <c:pt idx="8">
                  <c:v>14</c:v>
                </c:pt>
                <c:pt idx="9">
                  <c:v>14</c:v>
                </c:pt>
                <c:pt idx="10">
                  <c:v>9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'1.08. BUSIA-BUSITEMA'!$V$9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'1.08. BUSIA-BUSITEMA'!$V$10:$V$21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4</c:v>
                </c:pt>
                <c:pt idx="9">
                  <c:v>0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'1.08. BUSIA-BUSITEMA'!$W$9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'1.08. BUSIA-BUSITEMA'!$W$10:$W$21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'1.08. BUSIA-BUSITEMA'!$X$9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'1.08. BUSIA-BUSITEMA'!$X$10:$X$21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'1.08. BUSIA-BUSITEMA'!$Y$9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'1.08. BUSIA-BUSITEMA'!$Y$10:$Y$21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0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'1.08. BUSIA-BUSITEMA'!$Z$9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'1.08. BUSIA-BUSITEMA'!$Z$10:$Z$21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'1.08. BUSIA-BUSITEMA'!$AA$9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'1.08. BUSIA-BUSITEMA'!$AA$10:$AA$21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9</c:v>
                </c:pt>
                <c:pt idx="9">
                  <c:v>6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'1.08. BUSIA-BUSITEMA'!$AB$9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'1.08. BUSIA-BUSITEMA'!$AB$10:$AB$21</c:f>
              <c:numCache>
                <c:formatCode>0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4</c:v>
                </c:pt>
                <c:pt idx="3">
                  <c:v>5</c:v>
                </c:pt>
                <c:pt idx="4">
                  <c:v>8</c:v>
                </c:pt>
                <c:pt idx="5">
                  <c:v>3</c:v>
                </c:pt>
                <c:pt idx="6">
                  <c:v>5</c:v>
                </c:pt>
                <c:pt idx="7">
                  <c:v>5</c:v>
                </c:pt>
                <c:pt idx="8">
                  <c:v>14</c:v>
                </c:pt>
                <c:pt idx="9">
                  <c:v>8</c:v>
                </c:pt>
                <c:pt idx="10">
                  <c:v>8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'1.08. BUSIA-BUSITEMA'!$AC$9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'1.08. BUSIA-BUSITEMA'!$AC$10:$AC$21</c:f>
              <c:numCache>
                <c:formatCode>0</c:formatCode>
                <c:ptCount val="12"/>
                <c:pt idx="0">
                  <c:v>13</c:v>
                </c:pt>
                <c:pt idx="1">
                  <c:v>13</c:v>
                </c:pt>
                <c:pt idx="2">
                  <c:v>19</c:v>
                </c:pt>
                <c:pt idx="3">
                  <c:v>10</c:v>
                </c:pt>
                <c:pt idx="4">
                  <c:v>20</c:v>
                </c:pt>
                <c:pt idx="5">
                  <c:v>9</c:v>
                </c:pt>
                <c:pt idx="6">
                  <c:v>17</c:v>
                </c:pt>
                <c:pt idx="7">
                  <c:v>18</c:v>
                </c:pt>
                <c:pt idx="8">
                  <c:v>16</c:v>
                </c:pt>
                <c:pt idx="9">
                  <c:v>14</c:v>
                </c:pt>
                <c:pt idx="10">
                  <c:v>28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'1.08. BUSIA-BUSITEMA'!$AD$9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'1.08. BUSIA-BUSITEMA'!$AD$10:$AD$21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'1.08.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'1.08. BUSIA-BUSITEMA'!$C$60:$N$60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0.23142857142857143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'[1]1.08 BUSIA-BUSITEMA'!$AE$9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'[1]1.08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'[1]1.08 BUSIA-BUSITEMA'!$AE$10:$AE$21</c:f>
              <c:numCache>
                <c:formatCode>General</c:formatCode>
                <c:ptCount val="12"/>
                <c:pt idx="0">
                  <c:v>21</c:v>
                </c:pt>
                <c:pt idx="1">
                  <c:v>17</c:v>
                </c:pt>
                <c:pt idx="2">
                  <c:v>15</c:v>
                </c:pt>
                <c:pt idx="3">
                  <c:v>25</c:v>
                </c:pt>
                <c:pt idx="4">
                  <c:v>33</c:v>
                </c:pt>
                <c:pt idx="5">
                  <c:v>21</c:v>
                </c:pt>
                <c:pt idx="6">
                  <c:v>22</c:v>
                </c:pt>
                <c:pt idx="7">
                  <c:v>36</c:v>
                </c:pt>
                <c:pt idx="8">
                  <c:v>58</c:v>
                </c:pt>
                <c:pt idx="9">
                  <c:v>34</c:v>
                </c:pt>
                <c:pt idx="10">
                  <c:v>41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3D-4F2B-98AD-69FE9E1377AB}"/>
            </c:ext>
          </c:extLst>
        </c:ser>
        <c:ser>
          <c:idx val="1"/>
          <c:order val="1"/>
          <c:tx>
            <c:strRef>
              <c:f>'[1]1.08 BUSIA-BUSITEMA'!$AF$9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'[1]1.08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'[1]1.08 BUSIA-BUSITEMA'!$AF$10:$AF$21</c:f>
              <c:numCache>
                <c:formatCode>General</c:formatCode>
                <c:ptCount val="12"/>
                <c:pt idx="0">
                  <c:v>34</c:v>
                </c:pt>
                <c:pt idx="1">
                  <c:v>30</c:v>
                </c:pt>
                <c:pt idx="2">
                  <c:v>34</c:v>
                </c:pt>
                <c:pt idx="3">
                  <c:v>35</c:v>
                </c:pt>
                <c:pt idx="4">
                  <c:v>53</c:v>
                </c:pt>
                <c:pt idx="5">
                  <c:v>30</c:v>
                </c:pt>
                <c:pt idx="6">
                  <c:v>39</c:v>
                </c:pt>
                <c:pt idx="7">
                  <c:v>54</c:v>
                </c:pt>
                <c:pt idx="8">
                  <c:v>74</c:v>
                </c:pt>
                <c:pt idx="9">
                  <c:v>48</c:v>
                </c:pt>
                <c:pt idx="10">
                  <c:v>69</c:v>
                </c:pt>
                <c:pt idx="11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83D-4F2B-98AD-69FE9E137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9616000"/>
        <c:axId val="219611688"/>
      </c:lineChart>
      <c:catAx>
        <c:axId val="2196160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611688"/>
        <c:crosses val="autoZero"/>
        <c:auto val="1"/>
        <c:lblAlgn val="ctr"/>
        <c:lblOffset val="100"/>
        <c:noMultiLvlLbl val="0"/>
      </c:catAx>
      <c:valAx>
        <c:axId val="2196116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61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7EE-458E-AAC2-2B24A5D7FEC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7EE-458E-AAC2-2B24A5D7FEC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7EE-458E-AAC2-2B24A5D7FEC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7EE-458E-AAC2-2B24A5D7FEC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7EE-458E-AAC2-2B24A5D7FEC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7EE-458E-AAC2-2B24A5D7FEC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7EE-458E-AAC2-2B24A5D7FEC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7EE-458E-AAC2-2B24A5D7FEC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7EE-458E-AAC2-2B24A5D7FEC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7EE-458E-AAC2-2B24A5D7FEC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7EE-458E-AAC2-2B24A5D7FEC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7EE-458E-AAC2-2B24A5D7FEC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7EE-458E-AAC2-2B24A5D7F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'[1]1.08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'[1]1.08 BUSIA-BUSITEMA'!$C$59:$N$59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0.14889705882352941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7EE-458E-AAC2-2B24A5D7F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F76-4379-9C78-CFC5F47527A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F76-4379-9C78-CFC5F47527A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F76-4379-9C78-CFC5F47527A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F76-4379-9C78-CFC5F47527A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F76-4379-9C78-CFC5F47527A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F76-4379-9C78-CFC5F47527A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F76-4379-9C78-CFC5F47527A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F76-4379-9C78-CFC5F47527A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F76-4379-9C78-CFC5F47527A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F76-4379-9C78-CFC5F47527A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F76-4379-9C78-CFC5F47527A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F76-4379-9C78-CFC5F47527A6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F76-4379-9C78-CFC5F47527A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'[1]1.08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'[1]1.08 BUSIA-BUSITEMA'!$C$60:$N$60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0.23142857142857143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F76-4379-9C78-CFC5F4752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'2.08 BUSITEMA-BUSIA-24h'!$AE$9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'2.08 BUSITEMA-BUSIA-24h'!$R$10:$R$33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'2.08 BUSITEMA-BUSIA-24h'!$AE$10:$AE$33</c:f>
              <c:numCache>
                <c:formatCode>0</c:formatCode>
                <c:ptCount val="24"/>
                <c:pt idx="0">
                  <c:v>13</c:v>
                </c:pt>
                <c:pt idx="1">
                  <c:v>17</c:v>
                </c:pt>
                <c:pt idx="2">
                  <c:v>20</c:v>
                </c:pt>
                <c:pt idx="3">
                  <c:v>19</c:v>
                </c:pt>
                <c:pt idx="4">
                  <c:v>19</c:v>
                </c:pt>
                <c:pt idx="5">
                  <c:v>17</c:v>
                </c:pt>
                <c:pt idx="6">
                  <c:v>34</c:v>
                </c:pt>
                <c:pt idx="7">
                  <c:v>37</c:v>
                </c:pt>
                <c:pt idx="8">
                  <c:v>47</c:v>
                </c:pt>
                <c:pt idx="9">
                  <c:v>29</c:v>
                </c:pt>
                <c:pt idx="10">
                  <c:v>43</c:v>
                </c:pt>
                <c:pt idx="11">
                  <c:v>39</c:v>
                </c:pt>
                <c:pt idx="12">
                  <c:v>13</c:v>
                </c:pt>
                <c:pt idx="13">
                  <c:v>17</c:v>
                </c:pt>
                <c:pt idx="14">
                  <c:v>20</c:v>
                </c:pt>
                <c:pt idx="15">
                  <c:v>19</c:v>
                </c:pt>
                <c:pt idx="16">
                  <c:v>19</c:v>
                </c:pt>
                <c:pt idx="17">
                  <c:v>17</c:v>
                </c:pt>
                <c:pt idx="18">
                  <c:v>34</c:v>
                </c:pt>
                <c:pt idx="19">
                  <c:v>37</c:v>
                </c:pt>
                <c:pt idx="20">
                  <c:v>47</c:v>
                </c:pt>
                <c:pt idx="21">
                  <c:v>29</c:v>
                </c:pt>
                <c:pt idx="22">
                  <c:v>43</c:v>
                </c:pt>
                <c:pt idx="23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'2.08 BUSITEMA-BUSIA-24h'!$AF$9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'2.08 BUSITEMA-BUSIA-24h'!$R$10:$R$33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'2.08 BUSITEMA-BUSIA-24h'!$AF$10:$AF$33</c:f>
              <c:numCache>
                <c:formatCode>0</c:formatCode>
                <c:ptCount val="24"/>
                <c:pt idx="0">
                  <c:v>23</c:v>
                </c:pt>
                <c:pt idx="1">
                  <c:v>35</c:v>
                </c:pt>
                <c:pt idx="2">
                  <c:v>46</c:v>
                </c:pt>
                <c:pt idx="3">
                  <c:v>38</c:v>
                </c:pt>
                <c:pt idx="4">
                  <c:v>29</c:v>
                </c:pt>
                <c:pt idx="5">
                  <c:v>35</c:v>
                </c:pt>
                <c:pt idx="6">
                  <c:v>43</c:v>
                </c:pt>
                <c:pt idx="7">
                  <c:v>50</c:v>
                </c:pt>
                <c:pt idx="8">
                  <c:v>69</c:v>
                </c:pt>
                <c:pt idx="9">
                  <c:v>51</c:v>
                </c:pt>
                <c:pt idx="10">
                  <c:v>60</c:v>
                </c:pt>
                <c:pt idx="11">
                  <c:v>55</c:v>
                </c:pt>
                <c:pt idx="12">
                  <c:v>23</c:v>
                </c:pt>
                <c:pt idx="13">
                  <c:v>35</c:v>
                </c:pt>
                <c:pt idx="14">
                  <c:v>46</c:v>
                </c:pt>
                <c:pt idx="15">
                  <c:v>38</c:v>
                </c:pt>
                <c:pt idx="16">
                  <c:v>29</c:v>
                </c:pt>
                <c:pt idx="17">
                  <c:v>35</c:v>
                </c:pt>
                <c:pt idx="18">
                  <c:v>43</c:v>
                </c:pt>
                <c:pt idx="19">
                  <c:v>50</c:v>
                </c:pt>
                <c:pt idx="20">
                  <c:v>69</c:v>
                </c:pt>
                <c:pt idx="21">
                  <c:v>51</c:v>
                </c:pt>
                <c:pt idx="22">
                  <c:v>60</c:v>
                </c:pt>
                <c:pt idx="23">
                  <c:v>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'2.08 BUSITEMA-BUSIA-24h'!$C$9:$N$9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'2.08 BUSITEMA-BUSIA-24h'!$C$107:$N$107</c:f>
              <c:numCache>
                <c:formatCode>0.0%</c:formatCode>
                <c:ptCount val="12"/>
                <c:pt idx="0">
                  <c:v>7.3033707865168537E-2</c:v>
                </c:pt>
                <c:pt idx="1">
                  <c:v>1.1235955056179775E-2</c:v>
                </c:pt>
                <c:pt idx="2">
                  <c:v>0.12921348314606743</c:v>
                </c:pt>
                <c:pt idx="3">
                  <c:v>9.5505617977528087E-2</c:v>
                </c:pt>
                <c:pt idx="4">
                  <c:v>2.247191011235955E-2</c:v>
                </c:pt>
                <c:pt idx="5">
                  <c:v>3.9325842696629212E-2</c:v>
                </c:pt>
                <c:pt idx="6">
                  <c:v>2.4344569288389514E-2</c:v>
                </c:pt>
                <c:pt idx="7">
                  <c:v>6.3670411985018729E-2</c:v>
                </c:pt>
                <c:pt idx="8">
                  <c:v>4.1198501872659173E-2</c:v>
                </c:pt>
                <c:pt idx="9">
                  <c:v>0.11235955056179775</c:v>
                </c:pt>
                <c:pt idx="10">
                  <c:v>0.37453183520599254</c:v>
                </c:pt>
                <c:pt idx="11">
                  <c:v>1.3108614232209739E-2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'2.08 BUSITEMA-BUSIA-24h'!$C$9:$N$9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'2.08 BUSITEMA-BUSIA-24h'!$C$108:$N$108</c:f>
              <c:numCache>
                <c:formatCode>0.00%</c:formatCode>
                <c:ptCount val="12"/>
                <c:pt idx="0">
                  <c:v>0.11676646706586827</c:v>
                </c:pt>
                <c:pt idx="1">
                  <c:v>1.7964071856287425E-2</c:v>
                </c:pt>
                <c:pt idx="2">
                  <c:v>0.20658682634730538</c:v>
                </c:pt>
                <c:pt idx="3">
                  <c:v>0.15269461077844312</c:v>
                </c:pt>
                <c:pt idx="4">
                  <c:v>3.5928143712574849E-2</c:v>
                </c:pt>
                <c:pt idx="5">
                  <c:v>6.2874251497005984E-2</c:v>
                </c:pt>
                <c:pt idx="6">
                  <c:v>3.8922155688622756E-2</c:v>
                </c:pt>
                <c:pt idx="7">
                  <c:v>0.10179640718562874</c:v>
                </c:pt>
                <c:pt idx="8">
                  <c:v>6.5868263473053898E-2</c:v>
                </c:pt>
                <c:pt idx="9">
                  <c:v>0.17964071856287425</c:v>
                </c:pt>
                <c:pt idx="11">
                  <c:v>2.0958083832335328E-2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'2.08 BUSIA-BUSITEMA-24h'!$AE$9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'2.08 BUSIA-BUSITEMA-24h'!$R$10:$R$33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'2.08 BUSIA-BUSITEMA-24h'!$AE$10:$AE$33</c:f>
              <c:numCache>
                <c:formatCode>0</c:formatCode>
                <c:ptCount val="24"/>
                <c:pt idx="0">
                  <c:v>25</c:v>
                </c:pt>
                <c:pt idx="1">
                  <c:v>12</c:v>
                </c:pt>
                <c:pt idx="2">
                  <c:v>36</c:v>
                </c:pt>
                <c:pt idx="3">
                  <c:v>17</c:v>
                </c:pt>
                <c:pt idx="4">
                  <c:v>22</c:v>
                </c:pt>
                <c:pt idx="5">
                  <c:v>15</c:v>
                </c:pt>
                <c:pt idx="6">
                  <c:v>19</c:v>
                </c:pt>
                <c:pt idx="7">
                  <c:v>36</c:v>
                </c:pt>
                <c:pt idx="8">
                  <c:v>24</c:v>
                </c:pt>
                <c:pt idx="9">
                  <c:v>43</c:v>
                </c:pt>
                <c:pt idx="10">
                  <c:v>42</c:v>
                </c:pt>
                <c:pt idx="11">
                  <c:v>38</c:v>
                </c:pt>
                <c:pt idx="12">
                  <c:v>29</c:v>
                </c:pt>
                <c:pt idx="13">
                  <c:v>21</c:v>
                </c:pt>
                <c:pt idx="14">
                  <c:v>17</c:v>
                </c:pt>
                <c:pt idx="15">
                  <c:v>15</c:v>
                </c:pt>
                <c:pt idx="16">
                  <c:v>13</c:v>
                </c:pt>
                <c:pt idx="17">
                  <c:v>9</c:v>
                </c:pt>
                <c:pt idx="18">
                  <c:v>8</c:v>
                </c:pt>
                <c:pt idx="19">
                  <c:v>10</c:v>
                </c:pt>
                <c:pt idx="20">
                  <c:v>8</c:v>
                </c:pt>
                <c:pt idx="21">
                  <c:v>13</c:v>
                </c:pt>
                <c:pt idx="22">
                  <c:v>23</c:v>
                </c:pt>
                <c:pt idx="23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'2.08 BUSIA-BUSITEMA-24h'!$AF$9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'2.08 BUSIA-BUSITEMA-24h'!$R$10:$R$33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'2.08 BUSIA-BUSITEMA-24h'!$AF$10:$AF$33</c:f>
              <c:numCache>
                <c:formatCode>0</c:formatCode>
                <c:ptCount val="24"/>
                <c:pt idx="0">
                  <c:v>43</c:v>
                </c:pt>
                <c:pt idx="1">
                  <c:v>24</c:v>
                </c:pt>
                <c:pt idx="2">
                  <c:v>54</c:v>
                </c:pt>
                <c:pt idx="3">
                  <c:v>32</c:v>
                </c:pt>
                <c:pt idx="4">
                  <c:v>40</c:v>
                </c:pt>
                <c:pt idx="5">
                  <c:v>25</c:v>
                </c:pt>
                <c:pt idx="6">
                  <c:v>37</c:v>
                </c:pt>
                <c:pt idx="7">
                  <c:v>55</c:v>
                </c:pt>
                <c:pt idx="8">
                  <c:v>38</c:v>
                </c:pt>
                <c:pt idx="9">
                  <c:v>61</c:v>
                </c:pt>
                <c:pt idx="10">
                  <c:v>61</c:v>
                </c:pt>
                <c:pt idx="11">
                  <c:v>50</c:v>
                </c:pt>
                <c:pt idx="12">
                  <c:v>47</c:v>
                </c:pt>
                <c:pt idx="13">
                  <c:v>32</c:v>
                </c:pt>
                <c:pt idx="14">
                  <c:v>35</c:v>
                </c:pt>
                <c:pt idx="15">
                  <c:v>29</c:v>
                </c:pt>
                <c:pt idx="16">
                  <c:v>25</c:v>
                </c:pt>
                <c:pt idx="17">
                  <c:v>19</c:v>
                </c:pt>
                <c:pt idx="18">
                  <c:v>17</c:v>
                </c:pt>
                <c:pt idx="19">
                  <c:v>19</c:v>
                </c:pt>
                <c:pt idx="20">
                  <c:v>18</c:v>
                </c:pt>
                <c:pt idx="21">
                  <c:v>24</c:v>
                </c:pt>
                <c:pt idx="22">
                  <c:v>36</c:v>
                </c:pt>
                <c:pt idx="23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'2.08 BUSIA-BUSITEMA-24h'!$C$9:$N$9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'2.08 BUSIA-BUSITEMA-24h'!$C$107:$N$107</c:f>
              <c:numCache>
                <c:formatCode>0.0%</c:formatCode>
                <c:ptCount val="12"/>
                <c:pt idx="0">
                  <c:v>7.7188940092165897E-2</c:v>
                </c:pt>
                <c:pt idx="1">
                  <c:v>3.8018433179723504E-2</c:v>
                </c:pt>
                <c:pt idx="2">
                  <c:v>0.17396313364055299</c:v>
                </c:pt>
                <c:pt idx="3">
                  <c:v>9.2165898617511524E-2</c:v>
                </c:pt>
                <c:pt idx="4">
                  <c:v>1.3824884792626729E-2</c:v>
                </c:pt>
                <c:pt idx="5">
                  <c:v>2.6497695852534562E-2</c:v>
                </c:pt>
                <c:pt idx="6">
                  <c:v>1.6129032258064516E-2</c:v>
                </c:pt>
                <c:pt idx="7">
                  <c:v>3.6866359447004608E-2</c:v>
                </c:pt>
                <c:pt idx="8">
                  <c:v>2.5345622119815669E-2</c:v>
                </c:pt>
                <c:pt idx="9">
                  <c:v>8.8709677419354843E-2</c:v>
                </c:pt>
                <c:pt idx="10">
                  <c:v>0.39746543778801846</c:v>
                </c:pt>
                <c:pt idx="11">
                  <c:v>1.3824884792626729E-2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'2.08 BUSIA-BUSITEMA-24h'!$C$9:$N$9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'2.08 BUSIA-BUSITEMA-24h'!$C$108:$N$108</c:f>
              <c:numCache>
                <c:formatCode>0.00%</c:formatCode>
                <c:ptCount val="12"/>
                <c:pt idx="0">
                  <c:v>0.12810707456978968</c:v>
                </c:pt>
                <c:pt idx="1">
                  <c:v>6.3097514340344163E-2</c:v>
                </c:pt>
                <c:pt idx="2">
                  <c:v>0.28871892925430209</c:v>
                </c:pt>
                <c:pt idx="3">
                  <c:v>0.15296367112810708</c:v>
                </c:pt>
                <c:pt idx="4">
                  <c:v>2.2944550669216062E-2</c:v>
                </c:pt>
                <c:pt idx="5">
                  <c:v>4.3977055449330782E-2</c:v>
                </c:pt>
                <c:pt idx="6">
                  <c:v>2.676864244741874E-2</c:v>
                </c:pt>
                <c:pt idx="7">
                  <c:v>6.1185468451242828E-2</c:v>
                </c:pt>
                <c:pt idx="8">
                  <c:v>4.2065009560229447E-2</c:v>
                </c:pt>
                <c:pt idx="9">
                  <c:v>0.14722753346080306</c:v>
                </c:pt>
                <c:pt idx="11">
                  <c:v>2.2944550669216062E-2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'3.08 BUSITEMA-BUSIA-24h'!$AE$9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'3.08 BUSITEMA-BUSIA-24h'!$R$10:$R$33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'3.08 BUSITEMA-BUSIA-24h'!$AE$10:$AE$33</c:f>
              <c:numCache>
                <c:formatCode>0</c:formatCode>
                <c:ptCount val="24"/>
                <c:pt idx="0">
                  <c:v>17</c:v>
                </c:pt>
                <c:pt idx="1">
                  <c:v>15</c:v>
                </c:pt>
                <c:pt idx="2">
                  <c:v>16</c:v>
                </c:pt>
                <c:pt idx="3">
                  <c:v>26</c:v>
                </c:pt>
                <c:pt idx="4">
                  <c:v>26</c:v>
                </c:pt>
                <c:pt idx="5">
                  <c:v>22</c:v>
                </c:pt>
                <c:pt idx="6">
                  <c:v>29</c:v>
                </c:pt>
                <c:pt idx="7">
                  <c:v>31</c:v>
                </c:pt>
                <c:pt idx="8">
                  <c:v>34</c:v>
                </c:pt>
                <c:pt idx="9">
                  <c:v>26</c:v>
                </c:pt>
                <c:pt idx="10">
                  <c:v>27</c:v>
                </c:pt>
                <c:pt idx="11">
                  <c:v>25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20</c:v>
                </c:pt>
                <c:pt idx="16">
                  <c:v>19</c:v>
                </c:pt>
                <c:pt idx="17">
                  <c:v>12</c:v>
                </c:pt>
                <c:pt idx="18">
                  <c:v>24</c:v>
                </c:pt>
                <c:pt idx="19">
                  <c:v>26</c:v>
                </c:pt>
                <c:pt idx="20">
                  <c:v>26</c:v>
                </c:pt>
                <c:pt idx="21">
                  <c:v>22</c:v>
                </c:pt>
                <c:pt idx="22">
                  <c:v>22</c:v>
                </c:pt>
                <c:pt idx="23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'3.08 BUSITEMA-BUSIA-24h'!$AF$9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'3.08 BUSITEMA-BUSIA-24h'!$R$10:$R$33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'3.08 BUSITEMA-BUSIA-24h'!$AF$10:$AF$33</c:f>
              <c:numCache>
                <c:formatCode>0</c:formatCode>
                <c:ptCount val="24"/>
                <c:pt idx="0">
                  <c:v>26</c:v>
                </c:pt>
                <c:pt idx="1">
                  <c:v>28</c:v>
                </c:pt>
                <c:pt idx="2">
                  <c:v>34</c:v>
                </c:pt>
                <c:pt idx="3">
                  <c:v>40</c:v>
                </c:pt>
                <c:pt idx="4">
                  <c:v>39</c:v>
                </c:pt>
                <c:pt idx="5">
                  <c:v>38</c:v>
                </c:pt>
                <c:pt idx="6">
                  <c:v>40</c:v>
                </c:pt>
                <c:pt idx="7">
                  <c:v>43</c:v>
                </c:pt>
                <c:pt idx="8">
                  <c:v>51</c:v>
                </c:pt>
                <c:pt idx="9">
                  <c:v>41</c:v>
                </c:pt>
                <c:pt idx="10">
                  <c:v>40</c:v>
                </c:pt>
                <c:pt idx="11">
                  <c:v>40</c:v>
                </c:pt>
                <c:pt idx="12">
                  <c:v>18</c:v>
                </c:pt>
                <c:pt idx="13">
                  <c:v>23</c:v>
                </c:pt>
                <c:pt idx="14">
                  <c:v>27</c:v>
                </c:pt>
                <c:pt idx="15">
                  <c:v>32</c:v>
                </c:pt>
                <c:pt idx="16">
                  <c:v>31</c:v>
                </c:pt>
                <c:pt idx="17">
                  <c:v>26</c:v>
                </c:pt>
                <c:pt idx="18">
                  <c:v>34</c:v>
                </c:pt>
                <c:pt idx="19">
                  <c:v>37</c:v>
                </c:pt>
                <c:pt idx="20">
                  <c:v>41</c:v>
                </c:pt>
                <c:pt idx="21">
                  <c:v>34</c:v>
                </c:pt>
                <c:pt idx="22">
                  <c:v>34</c:v>
                </c:pt>
                <c:pt idx="23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'3.08 BUSITEMA-BUSIA-24h'!$C$9:$N$9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'3.08 BUSITEMA-BUSIA-24h'!$C$107:$N$107</c:f>
              <c:numCache>
                <c:formatCode>0.0%</c:formatCode>
                <c:ptCount val="12"/>
                <c:pt idx="0">
                  <c:v>7.6178960096735193E-2</c:v>
                </c:pt>
                <c:pt idx="1">
                  <c:v>8.4643288996372433E-3</c:v>
                </c:pt>
                <c:pt idx="2">
                  <c:v>0.12817412333736397</c:v>
                </c:pt>
                <c:pt idx="3">
                  <c:v>9.6735187424425634E-2</c:v>
                </c:pt>
                <c:pt idx="4">
                  <c:v>2.4183796856106408E-3</c:v>
                </c:pt>
                <c:pt idx="5">
                  <c:v>7.8597339782345829E-2</c:v>
                </c:pt>
                <c:pt idx="6">
                  <c:v>4.5949214026602174E-2</c:v>
                </c:pt>
                <c:pt idx="7">
                  <c:v>2.4183796856106408E-2</c:v>
                </c:pt>
                <c:pt idx="8">
                  <c:v>2.0556227327690448E-2</c:v>
                </c:pt>
                <c:pt idx="9">
                  <c:v>0.13059250302297462</c:v>
                </c:pt>
                <c:pt idx="10">
                  <c:v>0.37847642079806532</c:v>
                </c:pt>
                <c:pt idx="11">
                  <c:v>9.673518742442563E-3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'3.08 BUSITEMA-BUSIA-24h'!$C$9:$N$9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'3.08 BUSITEMA-BUSIA-24h'!$C$108:$N$108</c:f>
              <c:numCache>
                <c:formatCode>0.00%</c:formatCode>
                <c:ptCount val="12"/>
                <c:pt idx="0">
                  <c:v>0.122568093385214</c:v>
                </c:pt>
                <c:pt idx="1">
                  <c:v>1.3618677042801557E-2</c:v>
                </c:pt>
                <c:pt idx="2">
                  <c:v>0.20622568093385213</c:v>
                </c:pt>
                <c:pt idx="3">
                  <c:v>0.1556420233463035</c:v>
                </c:pt>
                <c:pt idx="4">
                  <c:v>3.8910505836575876E-3</c:v>
                </c:pt>
                <c:pt idx="5">
                  <c:v>0.12645914396887159</c:v>
                </c:pt>
                <c:pt idx="6">
                  <c:v>7.3929961089494164E-2</c:v>
                </c:pt>
                <c:pt idx="7">
                  <c:v>3.8910505836575876E-2</c:v>
                </c:pt>
                <c:pt idx="8">
                  <c:v>3.3073929961089495E-2</c:v>
                </c:pt>
                <c:pt idx="9">
                  <c:v>0.21011673151750973</c:v>
                </c:pt>
                <c:pt idx="11">
                  <c:v>1.556420233463035E-2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'3.08 BUSIA-BUSITEMA-24h'!$AE$9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'3.08 BUSIA-BUSITEMA-24h'!$R$10:$R$33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'3.08 BUSIA-BUSITEMA-24h'!$AE$10:$AE$33</c:f>
              <c:numCache>
                <c:formatCode>0</c:formatCode>
                <c:ptCount val="24"/>
                <c:pt idx="0">
                  <c:v>19</c:v>
                </c:pt>
                <c:pt idx="1">
                  <c:v>13</c:v>
                </c:pt>
                <c:pt idx="2">
                  <c:v>20</c:v>
                </c:pt>
                <c:pt idx="3">
                  <c:v>16</c:v>
                </c:pt>
                <c:pt idx="4">
                  <c:v>19</c:v>
                </c:pt>
                <c:pt idx="5">
                  <c:v>14</c:v>
                </c:pt>
                <c:pt idx="6">
                  <c:v>24</c:v>
                </c:pt>
                <c:pt idx="7">
                  <c:v>34</c:v>
                </c:pt>
                <c:pt idx="8">
                  <c:v>35</c:v>
                </c:pt>
                <c:pt idx="9">
                  <c:v>29</c:v>
                </c:pt>
                <c:pt idx="10">
                  <c:v>34</c:v>
                </c:pt>
                <c:pt idx="11">
                  <c:v>32</c:v>
                </c:pt>
                <c:pt idx="12">
                  <c:v>15</c:v>
                </c:pt>
                <c:pt idx="13">
                  <c:v>13</c:v>
                </c:pt>
                <c:pt idx="14">
                  <c:v>12</c:v>
                </c:pt>
                <c:pt idx="15">
                  <c:v>16</c:v>
                </c:pt>
                <c:pt idx="16">
                  <c:v>16</c:v>
                </c:pt>
                <c:pt idx="17">
                  <c:v>9</c:v>
                </c:pt>
                <c:pt idx="18">
                  <c:v>19</c:v>
                </c:pt>
                <c:pt idx="19">
                  <c:v>24</c:v>
                </c:pt>
                <c:pt idx="20">
                  <c:v>27</c:v>
                </c:pt>
                <c:pt idx="21">
                  <c:v>19</c:v>
                </c:pt>
                <c:pt idx="22">
                  <c:v>28</c:v>
                </c:pt>
                <c:pt idx="23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'3.08 BUSIA-BUSITEMA-24h'!$AF$9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'3.08 BUSIA-BUSITEMA-24h'!$R$10:$R$33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'3.08 BUSIA-BUSITEMA-24h'!$AF$10:$AF$33</c:f>
              <c:numCache>
                <c:formatCode>0</c:formatCode>
                <c:ptCount val="24"/>
                <c:pt idx="0">
                  <c:v>31</c:v>
                </c:pt>
                <c:pt idx="1">
                  <c:v>28</c:v>
                </c:pt>
                <c:pt idx="2">
                  <c:v>41</c:v>
                </c:pt>
                <c:pt idx="3">
                  <c:v>31</c:v>
                </c:pt>
                <c:pt idx="4">
                  <c:v>33</c:v>
                </c:pt>
                <c:pt idx="5">
                  <c:v>29</c:v>
                </c:pt>
                <c:pt idx="6">
                  <c:v>37</c:v>
                </c:pt>
                <c:pt idx="7">
                  <c:v>49</c:v>
                </c:pt>
                <c:pt idx="8">
                  <c:v>53</c:v>
                </c:pt>
                <c:pt idx="9">
                  <c:v>48</c:v>
                </c:pt>
                <c:pt idx="10">
                  <c:v>50</c:v>
                </c:pt>
                <c:pt idx="11">
                  <c:v>47</c:v>
                </c:pt>
                <c:pt idx="12">
                  <c:v>26</c:v>
                </c:pt>
                <c:pt idx="13">
                  <c:v>26</c:v>
                </c:pt>
                <c:pt idx="14">
                  <c:v>32</c:v>
                </c:pt>
                <c:pt idx="15">
                  <c:v>31</c:v>
                </c:pt>
                <c:pt idx="16">
                  <c:v>28</c:v>
                </c:pt>
                <c:pt idx="17">
                  <c:v>23</c:v>
                </c:pt>
                <c:pt idx="18">
                  <c:v>28</c:v>
                </c:pt>
                <c:pt idx="19">
                  <c:v>35</c:v>
                </c:pt>
                <c:pt idx="20">
                  <c:v>42</c:v>
                </c:pt>
                <c:pt idx="21">
                  <c:v>34</c:v>
                </c:pt>
                <c:pt idx="22">
                  <c:v>43</c:v>
                </c:pt>
                <c:pt idx="23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'3.08 BUSIA-BUSITEMA-24h'!$C$9:$N$9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'3.08 BUSIA-BUSITEMA-24h'!$C$107:$N$107</c:f>
              <c:numCache>
                <c:formatCode>0.0%</c:formatCode>
                <c:ptCount val="12"/>
                <c:pt idx="0">
                  <c:v>7.8521939953810627E-2</c:v>
                </c:pt>
                <c:pt idx="1">
                  <c:v>1.1547344110854504E-2</c:v>
                </c:pt>
                <c:pt idx="2">
                  <c:v>0.1489607390300231</c:v>
                </c:pt>
                <c:pt idx="3">
                  <c:v>9.4688221709006926E-2</c:v>
                </c:pt>
                <c:pt idx="4">
                  <c:v>6.9284064665127024E-3</c:v>
                </c:pt>
                <c:pt idx="5">
                  <c:v>4.5034642032332567E-2</c:v>
                </c:pt>
                <c:pt idx="6">
                  <c:v>1.8475750577367205E-2</c:v>
                </c:pt>
                <c:pt idx="7">
                  <c:v>3.9260969976905313E-2</c:v>
                </c:pt>
                <c:pt idx="8">
                  <c:v>2.4249422632794459E-2</c:v>
                </c:pt>
                <c:pt idx="9">
                  <c:v>0.11431870669745958</c:v>
                </c:pt>
                <c:pt idx="10">
                  <c:v>0.40877598152424943</c:v>
                </c:pt>
                <c:pt idx="11">
                  <c:v>9.2378752886836026E-3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'3.08 BUSIA-BUSITEMA-24h'!$C$9:$N$9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'3.08 BUSIA-BUSITEMA-24h'!$C$108:$N$108</c:f>
              <c:numCache>
                <c:formatCode>0.00%</c:formatCode>
                <c:ptCount val="12"/>
                <c:pt idx="0">
                  <c:v>0.1328125</c:v>
                </c:pt>
                <c:pt idx="1">
                  <c:v>1.953125E-2</c:v>
                </c:pt>
                <c:pt idx="2">
                  <c:v>0.251953125</c:v>
                </c:pt>
                <c:pt idx="3">
                  <c:v>0.16015625</c:v>
                </c:pt>
                <c:pt idx="4">
                  <c:v>1.171875E-2</c:v>
                </c:pt>
                <c:pt idx="5">
                  <c:v>7.6171875E-2</c:v>
                </c:pt>
                <c:pt idx="6">
                  <c:v>3.125E-2</c:v>
                </c:pt>
                <c:pt idx="7">
                  <c:v>6.640625E-2</c:v>
                </c:pt>
                <c:pt idx="8">
                  <c:v>4.1015625E-2</c:v>
                </c:pt>
                <c:pt idx="9">
                  <c:v>0.193359375</c:v>
                </c:pt>
                <c:pt idx="11">
                  <c:v>1.5625E-2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'4.08 BUSITEMA-BUSIA'!$AE$9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'4.08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 BUSITEMA-BUSIA'!$AE$10:$AE$21</c:f>
              <c:numCache>
                <c:formatCode>0</c:formatCode>
                <c:ptCount val="12"/>
                <c:pt idx="0">
                  <c:v>20</c:v>
                </c:pt>
                <c:pt idx="1">
                  <c:v>19</c:v>
                </c:pt>
                <c:pt idx="2">
                  <c:v>8</c:v>
                </c:pt>
                <c:pt idx="3">
                  <c:v>26</c:v>
                </c:pt>
                <c:pt idx="4">
                  <c:v>27</c:v>
                </c:pt>
                <c:pt idx="5">
                  <c:v>15</c:v>
                </c:pt>
                <c:pt idx="6">
                  <c:v>23</c:v>
                </c:pt>
                <c:pt idx="7">
                  <c:v>35</c:v>
                </c:pt>
                <c:pt idx="8">
                  <c:v>27</c:v>
                </c:pt>
                <c:pt idx="9">
                  <c:v>18</c:v>
                </c:pt>
                <c:pt idx="10">
                  <c:v>26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'4.08 BUSITEMA-BUSIA'!$AF$9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'4.08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 BUSITEMA-BUSIA'!$AF$10:$AF$21</c:f>
              <c:numCache>
                <c:formatCode>0</c:formatCode>
                <c:ptCount val="12"/>
                <c:pt idx="0">
                  <c:v>32</c:v>
                </c:pt>
                <c:pt idx="1">
                  <c:v>30</c:v>
                </c:pt>
                <c:pt idx="2">
                  <c:v>22</c:v>
                </c:pt>
                <c:pt idx="3">
                  <c:v>48</c:v>
                </c:pt>
                <c:pt idx="4">
                  <c:v>42</c:v>
                </c:pt>
                <c:pt idx="5">
                  <c:v>44</c:v>
                </c:pt>
                <c:pt idx="6">
                  <c:v>36</c:v>
                </c:pt>
                <c:pt idx="7">
                  <c:v>51</c:v>
                </c:pt>
                <c:pt idx="8">
                  <c:v>34</c:v>
                </c:pt>
                <c:pt idx="9">
                  <c:v>33</c:v>
                </c:pt>
                <c:pt idx="10">
                  <c:v>38</c:v>
                </c:pt>
                <c:pt idx="11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'4.08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'4.08 BUSITEMA-BUSIA'!$C$59:$N$59</c:f>
              <c:numCache>
                <c:formatCode>0.0%</c:formatCode>
                <c:ptCount val="12"/>
                <c:pt idx="0">
                  <c:v>0</c:v>
                </c:pt>
                <c:pt idx="1">
                  <c:v>1.9867549668874173E-2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0.11037527593818984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'4.08 BUSITEMA-BUSIA'!$S$9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'4.08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 BUSITEMA-BUSIA'!$S$10:$S$21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1</c:v>
                </c:pt>
                <c:pt idx="3">
                  <c:v>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2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'4.08 BUSITEMA-BUSIA'!$T$9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'4.08 BUSITEMA-BUSIA'!$R$10:$R$21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 BUSITEMA-BUSIA'!$T$10:$T$21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'4.08 BUSITEMA-BUSIA'!$U$9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'4.08 BUSITEMA-BUSIA'!$U$10:$U$21</c:f>
              <c:numCache>
                <c:formatCode>0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2</c:v>
                </c:pt>
                <c:pt idx="3">
                  <c:v>6</c:v>
                </c:pt>
                <c:pt idx="4">
                  <c:v>7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'4.08 BUSITEMA-BUSIA'!$V$9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'4.08 BUSITEMA-BUSIA'!$V$10:$V$21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4</c:v>
                </c:pt>
                <c:pt idx="4">
                  <c:v>5</c:v>
                </c:pt>
                <c:pt idx="5">
                  <c:v>0</c:v>
                </c:pt>
                <c:pt idx="6">
                  <c:v>5</c:v>
                </c:pt>
                <c:pt idx="7">
                  <c:v>6</c:v>
                </c:pt>
                <c:pt idx="8">
                  <c:v>3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'4.08 BUSITEMA-BUSIA'!$W$9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'4.08 BUSITEMA-BUSIA'!$W$10:$W$21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'4.08 BUSITEMA-BUSIA'!$X$9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'4.08 BUSITEMA-BUSIA'!$X$10:$X$21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'4.08 BUSITEMA-BUSIA'!$Y$9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 BUSITEMA-BUSIA'!$Y$10:$Y$21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'4.08 BUSITEMA-BUSIA'!$Z$9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 BUSITEMA-BUSIA'!$Z$10:$Z$21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'4.08 BUSITEMA-BUSIA'!$AA$9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 BUSITEMA-BUSIA'!$AA$10:$AA$21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'4.08 BUSITEMA-BUSIA'!$AB$9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 BUSITEMA-BUSIA'!$AB$10:$AB$21</c:f>
              <c:numCache>
                <c:formatCode>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'4.08 BUSITEMA-BUSIA'!$AC$9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 BUSITEMA-BUSIA'!$AC$10:$AC$21</c:f>
              <c:numCache>
                <c:formatCode>0</c:formatCode>
                <c:ptCount val="12"/>
                <c:pt idx="0">
                  <c:v>12</c:v>
                </c:pt>
                <c:pt idx="1">
                  <c:v>11</c:v>
                </c:pt>
                <c:pt idx="2">
                  <c:v>14</c:v>
                </c:pt>
                <c:pt idx="3">
                  <c:v>22</c:v>
                </c:pt>
                <c:pt idx="4">
                  <c:v>15</c:v>
                </c:pt>
                <c:pt idx="5">
                  <c:v>29</c:v>
                </c:pt>
                <c:pt idx="6">
                  <c:v>13</c:v>
                </c:pt>
                <c:pt idx="7">
                  <c:v>16</c:v>
                </c:pt>
                <c:pt idx="8">
                  <c:v>7</c:v>
                </c:pt>
                <c:pt idx="9">
                  <c:v>15</c:v>
                </c:pt>
                <c:pt idx="10">
                  <c:v>12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'4.08 BUSITEMA-BUSIA'!$AD$9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 BUSITEMA-BUSIA'!$AD$10:$AD$21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7952"/>
        <c:axId val="116399488"/>
      </c:lineChart>
      <c:catAx>
        <c:axId val="1163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9488"/>
        <c:crosses val="autoZero"/>
        <c:auto val="1"/>
        <c:lblAlgn val="ctr"/>
        <c:lblOffset val="100"/>
        <c:noMultiLvlLbl val="0"/>
      </c:catAx>
      <c:valAx>
        <c:axId val="1163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'4.08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'4.08 BUSITEMA-BUSIA'!$C$60:$N$60</c:f>
              <c:numCache>
                <c:formatCode>0.00%</c:formatCode>
                <c:ptCount val="12"/>
                <c:pt idx="0">
                  <c:v>0</c:v>
                </c:pt>
                <c:pt idx="1">
                  <c:v>3.3333333333333333E-2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0.18518518518518517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'[1]3.08 BUSITEMA-BUSIA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'[1]3.08 BUSITEMA-BUSIA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'[1]3.08 BUSITEMA-BUSIA '!$AE$10:$AE$21</c:f>
              <c:numCache>
                <c:formatCode>General</c:formatCode>
                <c:ptCount val="12"/>
                <c:pt idx="0">
                  <c:v>20</c:v>
                </c:pt>
                <c:pt idx="1">
                  <c:v>19</c:v>
                </c:pt>
                <c:pt idx="2">
                  <c:v>8</c:v>
                </c:pt>
                <c:pt idx="3">
                  <c:v>26</c:v>
                </c:pt>
                <c:pt idx="4">
                  <c:v>27</c:v>
                </c:pt>
                <c:pt idx="5">
                  <c:v>15</c:v>
                </c:pt>
                <c:pt idx="6">
                  <c:v>23</c:v>
                </c:pt>
                <c:pt idx="7">
                  <c:v>35</c:v>
                </c:pt>
                <c:pt idx="8">
                  <c:v>27</c:v>
                </c:pt>
                <c:pt idx="9">
                  <c:v>18</c:v>
                </c:pt>
                <c:pt idx="10">
                  <c:v>26</c:v>
                </c:pt>
                <c:pt idx="11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F5D-4945-B832-DB439F3AB302}"/>
            </c:ext>
          </c:extLst>
        </c:ser>
        <c:ser>
          <c:idx val="1"/>
          <c:order val="1"/>
          <c:tx>
            <c:strRef>
              <c:f>'[1]3.08 BUSITEMA-BUSIA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'[1]3.08 BUSITEMA-BUSIA 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'[1]3.08 BUSITEMA-BUSIA '!$AF$10:$AF$21</c:f>
              <c:numCache>
                <c:formatCode>General</c:formatCode>
                <c:ptCount val="12"/>
                <c:pt idx="0">
                  <c:v>32</c:v>
                </c:pt>
                <c:pt idx="1">
                  <c:v>30</c:v>
                </c:pt>
                <c:pt idx="2">
                  <c:v>22</c:v>
                </c:pt>
                <c:pt idx="3">
                  <c:v>48</c:v>
                </c:pt>
                <c:pt idx="4">
                  <c:v>42</c:v>
                </c:pt>
                <c:pt idx="5">
                  <c:v>44</c:v>
                </c:pt>
                <c:pt idx="6">
                  <c:v>36</c:v>
                </c:pt>
                <c:pt idx="7">
                  <c:v>51</c:v>
                </c:pt>
                <c:pt idx="8">
                  <c:v>34</c:v>
                </c:pt>
                <c:pt idx="9">
                  <c:v>33</c:v>
                </c:pt>
                <c:pt idx="10">
                  <c:v>38</c:v>
                </c:pt>
                <c:pt idx="11">
                  <c:v>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F5D-4945-B832-DB439F3AB3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2902232"/>
        <c:axId val="412904584"/>
      </c:lineChart>
      <c:catAx>
        <c:axId val="4129022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2904584"/>
        <c:crosses val="autoZero"/>
        <c:auto val="1"/>
        <c:lblAlgn val="ctr"/>
        <c:lblOffset val="100"/>
        <c:noMultiLvlLbl val="0"/>
      </c:catAx>
      <c:valAx>
        <c:axId val="412904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2902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8D-467F-A41C-2CE0C60C7CA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8D-467F-A41C-2CE0C60C7CA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8D-467F-A41C-2CE0C60C7CA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8D-467F-A41C-2CE0C60C7CA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8D-467F-A41C-2CE0C60C7CA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8D-467F-A41C-2CE0C60C7CA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8D-467F-A41C-2CE0C60C7CA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8D-467F-A41C-2CE0C60C7CA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8D-467F-A41C-2CE0C60C7CA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8D-467F-A41C-2CE0C60C7CA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8D-467F-A41C-2CE0C60C7CA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8D-467F-A41C-2CE0C60C7CA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8D-467F-A41C-2CE0C60C7C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'[1]3.08 BUSITEMA-BUSIA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'[1]3.08 BUSITEMA-BUSIA '!$C$59:$N$59</c:f>
              <c:numCache>
                <c:formatCode>General</c:formatCode>
                <c:ptCount val="12"/>
                <c:pt idx="0">
                  <c:v>0</c:v>
                </c:pt>
                <c:pt idx="1">
                  <c:v>1.9867549668874173E-2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0.11037527593818984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8D-467F-A41C-2CE0C60C7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32-4412-811E-0E608E9B13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32-4412-811E-0E608E9B13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32-4412-811E-0E608E9B13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32-4412-811E-0E608E9B13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32-4412-811E-0E608E9B13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32-4412-811E-0E608E9B13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32-4412-811E-0E608E9B13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32-4412-811E-0E608E9B13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32-4412-811E-0E608E9B13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32-4412-811E-0E608E9B13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32-4412-811E-0E608E9B13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32-4412-811E-0E608E9B13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32-4412-811E-0E608E9B13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'[1]3.08 BUSITEMA-BUSIA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'[1]3.08 BUSITEMA-BUSIA '!$C$60:$N$60</c:f>
              <c:numCache>
                <c:formatCode>General</c:formatCode>
                <c:ptCount val="12"/>
                <c:pt idx="0">
                  <c:v>0</c:v>
                </c:pt>
                <c:pt idx="1">
                  <c:v>3.3333333333333333E-2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0.18518518518518517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32-4412-811E-0E608E9B1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'4.08 BUSIA-BUSITEMA'!$AE$9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'4.08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 BUSIA-BUSITEMA'!$AE$10:$AE$21</c:f>
              <c:numCache>
                <c:formatCode>0</c:formatCode>
                <c:ptCount val="12"/>
                <c:pt idx="0">
                  <c:v>20</c:v>
                </c:pt>
                <c:pt idx="1">
                  <c:v>23</c:v>
                </c:pt>
                <c:pt idx="2">
                  <c:v>22</c:v>
                </c:pt>
                <c:pt idx="3">
                  <c:v>29</c:v>
                </c:pt>
                <c:pt idx="4">
                  <c:v>23</c:v>
                </c:pt>
                <c:pt idx="5">
                  <c:v>24</c:v>
                </c:pt>
                <c:pt idx="6">
                  <c:v>20</c:v>
                </c:pt>
                <c:pt idx="7">
                  <c:v>28</c:v>
                </c:pt>
                <c:pt idx="8">
                  <c:v>13</c:v>
                </c:pt>
                <c:pt idx="9">
                  <c:v>26</c:v>
                </c:pt>
                <c:pt idx="10">
                  <c:v>31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'4.08 BUSIA-BUSITEMA'!$AF$9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'4.08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 BUSIA-BUSITEMA'!$AF$10:$AF$21</c:f>
              <c:numCache>
                <c:formatCode>0</c:formatCode>
                <c:ptCount val="12"/>
                <c:pt idx="0">
                  <c:v>35</c:v>
                </c:pt>
                <c:pt idx="1">
                  <c:v>35</c:v>
                </c:pt>
                <c:pt idx="2">
                  <c:v>43</c:v>
                </c:pt>
                <c:pt idx="3">
                  <c:v>51</c:v>
                </c:pt>
                <c:pt idx="4">
                  <c:v>32</c:v>
                </c:pt>
                <c:pt idx="5">
                  <c:v>39</c:v>
                </c:pt>
                <c:pt idx="6">
                  <c:v>37</c:v>
                </c:pt>
                <c:pt idx="7">
                  <c:v>43</c:v>
                </c:pt>
                <c:pt idx="8">
                  <c:v>28</c:v>
                </c:pt>
                <c:pt idx="9">
                  <c:v>43</c:v>
                </c:pt>
                <c:pt idx="10">
                  <c:v>54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'4.08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'4.08 BUSIA-BUSITEMA'!$C$59:$N$59</c:f>
              <c:numCache>
                <c:formatCode>0.0%</c:formatCode>
                <c:ptCount val="12"/>
                <c:pt idx="0">
                  <c:v>0</c:v>
                </c:pt>
                <c:pt idx="1">
                  <c:v>3.5564853556485358E-2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0.100418410041841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'4.08 BUSIA-BUSITEMA'!$S$9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'4.08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 BUSIA-BUSITEMA'!$S$10:$S$21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0</c:v>
                </c:pt>
                <c:pt idx="5">
                  <c:v>6</c:v>
                </c:pt>
                <c:pt idx="6">
                  <c:v>2</c:v>
                </c:pt>
                <c:pt idx="7">
                  <c:v>5</c:v>
                </c:pt>
                <c:pt idx="8">
                  <c:v>2</c:v>
                </c:pt>
                <c:pt idx="9">
                  <c:v>3</c:v>
                </c:pt>
                <c:pt idx="10">
                  <c:v>8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'4.08 BUSIA-BUSITEMA'!$T$9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'4.08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'4.08 BUSIA-BUSITEMA'!$T$10:$T$21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'4.08 BUSIA-BUSITEMA'!$U$9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'4.08 BUSIA-BUSITEMA'!$U$10:$U$21</c:f>
              <c:numCache>
                <c:formatCode>0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3</c:v>
                </c:pt>
                <c:pt idx="9">
                  <c:v>4</c:v>
                </c:pt>
                <c:pt idx="10">
                  <c:v>9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'4.08 BUSIA-BUSITEMA'!$V$9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'4.08 BUSIA-BUSITEMA'!$V$10:$V$21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7</c:v>
                </c:pt>
                <c:pt idx="8">
                  <c:v>0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'4.08 BUSIA-BUSITEMA'!$W$9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'4.08 BUSIA-BUSITEMA'!$W$10:$W$21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'4.08 BUSIA-BUSITEMA'!$X$9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'4.08 BUSIA-BUSITEMA'!$X$10:$X$21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'4.08 BUSIA-BUSITEMA'!$Y$9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 BUSIA-BUSITEMA'!$Y$10:$Y$21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'4.08 BUSIA-BUSITEMA'!$Z$9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 BUSIA-BUSITEMA'!$Z$10:$Z$21</c:f>
              <c:numCache>
                <c:formatCode>0</c:formatCode>
                <c:ptCount val="12"/>
                <c:pt idx="0">
                  <c:v>2</c:v>
                </c:pt>
                <c:pt idx="1">
                  <c:v>8</c:v>
                </c:pt>
                <c:pt idx="2">
                  <c:v>5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3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'4.08 BUSIA-BUSITEMA'!$AA$9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 BUSIA-BUSITEMA'!$AA$10:$AA$21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5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'4.08 BUSIA-BUSITEMA'!$AB$9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 BUSIA-BUSITEMA'!$AB$10:$AB$21</c:f>
              <c:numCache>
                <c:formatCode>0</c:formatCode>
                <c:ptCount val="12"/>
                <c:pt idx="0">
                  <c:v>5</c:v>
                </c:pt>
                <c:pt idx="1">
                  <c:v>8</c:v>
                </c:pt>
                <c:pt idx="2">
                  <c:v>4</c:v>
                </c:pt>
                <c:pt idx="3">
                  <c:v>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2</c:v>
                </c:pt>
                <c:pt idx="8">
                  <c:v>1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'4.08 BUSIA-BUSITEMA'!$AC$9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 BUSIA-BUSITEMA'!$AC$10:$AC$21</c:f>
              <c:numCache>
                <c:formatCode>0</c:formatCode>
                <c:ptCount val="12"/>
                <c:pt idx="0">
                  <c:v>15</c:v>
                </c:pt>
                <c:pt idx="1">
                  <c:v>12</c:v>
                </c:pt>
                <c:pt idx="2">
                  <c:v>21</c:v>
                </c:pt>
                <c:pt idx="3">
                  <c:v>22</c:v>
                </c:pt>
                <c:pt idx="4">
                  <c:v>9</c:v>
                </c:pt>
                <c:pt idx="5">
                  <c:v>15</c:v>
                </c:pt>
                <c:pt idx="6">
                  <c:v>17</c:v>
                </c:pt>
                <c:pt idx="7">
                  <c:v>15</c:v>
                </c:pt>
                <c:pt idx="8">
                  <c:v>15</c:v>
                </c:pt>
                <c:pt idx="9">
                  <c:v>17</c:v>
                </c:pt>
                <c:pt idx="10">
                  <c:v>23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'4.08 BUSIA-BUSITEMA'!$AD$9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'4.08 BUSIA-BUSITEMA'!$AD$10:$AD$21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66048"/>
        <c:axId val="116880128"/>
      </c:lineChart>
      <c:catAx>
        <c:axId val="11686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80128"/>
        <c:crosses val="autoZero"/>
        <c:auto val="1"/>
        <c:lblAlgn val="ctr"/>
        <c:lblOffset val="100"/>
        <c:noMultiLvlLbl val="0"/>
      </c:catAx>
      <c:valAx>
        <c:axId val="116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6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'4.08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'4.08 BUSIA-BUSITEMA'!$C$60:$N$60</c:f>
              <c:numCache>
                <c:formatCode>0.00%</c:formatCode>
                <c:ptCount val="12"/>
                <c:pt idx="0">
                  <c:v>0</c:v>
                </c:pt>
                <c:pt idx="1">
                  <c:v>6.093189964157706E-2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0.17204301075268819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'[1]3.08 BUSIA-BUSITEMA'!$AE$9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'[1]3.08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'[1]3.08 BUSIA-BUSITEMA'!$AE$10:$AE$21</c:f>
              <c:numCache>
                <c:formatCode>General</c:formatCode>
                <c:ptCount val="12"/>
                <c:pt idx="0">
                  <c:v>20</c:v>
                </c:pt>
                <c:pt idx="1">
                  <c:v>23</c:v>
                </c:pt>
                <c:pt idx="2">
                  <c:v>22</c:v>
                </c:pt>
                <c:pt idx="3">
                  <c:v>29</c:v>
                </c:pt>
                <c:pt idx="4">
                  <c:v>23</c:v>
                </c:pt>
                <c:pt idx="5">
                  <c:v>24</c:v>
                </c:pt>
                <c:pt idx="6">
                  <c:v>20</c:v>
                </c:pt>
                <c:pt idx="7">
                  <c:v>28</c:v>
                </c:pt>
                <c:pt idx="8">
                  <c:v>13</c:v>
                </c:pt>
                <c:pt idx="9">
                  <c:v>26</c:v>
                </c:pt>
                <c:pt idx="10">
                  <c:v>31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D6B-472E-8145-B5997BBA7F54}"/>
            </c:ext>
          </c:extLst>
        </c:ser>
        <c:ser>
          <c:idx val="1"/>
          <c:order val="1"/>
          <c:tx>
            <c:strRef>
              <c:f>'[1]3.08 BUSIA-BUSITEMA'!$AF$9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'[1]3.08 BUSIA-BUSITEMA'!$R$10:$R$21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'[1]3.08 BUSIA-BUSITEMA'!$AF$10:$AF$21</c:f>
              <c:numCache>
                <c:formatCode>General</c:formatCode>
                <c:ptCount val="12"/>
                <c:pt idx="0">
                  <c:v>35</c:v>
                </c:pt>
                <c:pt idx="1">
                  <c:v>35</c:v>
                </c:pt>
                <c:pt idx="2">
                  <c:v>43</c:v>
                </c:pt>
                <c:pt idx="3">
                  <c:v>51</c:v>
                </c:pt>
                <c:pt idx="4">
                  <c:v>32</c:v>
                </c:pt>
                <c:pt idx="5">
                  <c:v>39</c:v>
                </c:pt>
                <c:pt idx="6">
                  <c:v>37</c:v>
                </c:pt>
                <c:pt idx="7">
                  <c:v>43</c:v>
                </c:pt>
                <c:pt idx="8">
                  <c:v>28</c:v>
                </c:pt>
                <c:pt idx="9">
                  <c:v>43</c:v>
                </c:pt>
                <c:pt idx="10">
                  <c:v>54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D6B-472E-8145-B5997BBA7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6308096"/>
        <c:axId val="366308880"/>
      </c:lineChart>
      <c:catAx>
        <c:axId val="3663080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66308880"/>
        <c:crosses val="autoZero"/>
        <c:auto val="1"/>
        <c:lblAlgn val="ctr"/>
        <c:lblOffset val="100"/>
        <c:noMultiLvlLbl val="0"/>
      </c:catAx>
      <c:valAx>
        <c:axId val="3663088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6630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725-4A41-B08C-24576E6286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725-4A41-B08C-24576E6286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725-4A41-B08C-24576E6286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725-4A41-B08C-24576E6286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725-4A41-B08C-24576E6286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725-4A41-B08C-24576E6286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725-4A41-B08C-24576E6286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725-4A41-B08C-24576E6286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725-4A41-B08C-24576E6286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725-4A41-B08C-24576E6286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725-4A41-B08C-24576E6286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725-4A41-B08C-24576E6286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725-4A41-B08C-24576E6286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'[1]3.08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'[1]3.08 BUSIA-BUSITEMA'!$C$59:$N$59</c:f>
              <c:numCache>
                <c:formatCode>General</c:formatCode>
                <c:ptCount val="12"/>
                <c:pt idx="0">
                  <c:v>0</c:v>
                </c:pt>
                <c:pt idx="1">
                  <c:v>3.5564853556485358E-2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0.100418410041841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725-4A41-B08C-24576E6286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A14-44FF-B382-28E1B18BB6D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A14-44FF-B382-28E1B18BB6D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A14-44FF-B382-28E1B18BB6D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A14-44FF-B382-28E1B18BB6D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A14-44FF-B382-28E1B18BB6D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A14-44FF-B382-28E1B18BB6D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A14-44FF-B382-28E1B18BB6D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A14-44FF-B382-28E1B18BB6D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A14-44FF-B382-28E1B18BB6D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A14-44FF-B382-28E1B18BB6D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A14-44FF-B382-28E1B18BB6D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A14-44FF-B382-28E1B18BB6D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A14-44FF-B382-28E1B18BB6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'[1]3.08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'[1]3.08 BUSIA-BUSITEMA'!$C$60:$N$60</c:f>
              <c:numCache>
                <c:formatCode>General</c:formatCode>
                <c:ptCount val="12"/>
                <c:pt idx="0">
                  <c:v>0</c:v>
                </c:pt>
                <c:pt idx="1">
                  <c:v>6.093189964157706E-2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0.17204301075268819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A14-44FF-B382-28E1B18BB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BUSITEMA-BUSIA'!$AE$9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BUSITEMA-BUSIA'!$R$10:$R$33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BUSITEMA-BUSIA'!$AE$10:$AE$33</c:f>
              <c:numCache>
                <c:formatCode>0</c:formatCode>
                <c:ptCount val="24"/>
                <c:pt idx="0">
                  <c:v>15.285714285714285</c:v>
                </c:pt>
                <c:pt idx="1">
                  <c:v>16.428571428571427</c:v>
                </c:pt>
                <c:pt idx="2">
                  <c:v>17.142857142857142</c:v>
                </c:pt>
                <c:pt idx="3">
                  <c:v>26.142857142857142</c:v>
                </c:pt>
                <c:pt idx="4">
                  <c:v>24.285714285714285</c:v>
                </c:pt>
                <c:pt idx="5">
                  <c:v>19.571428571428569</c:v>
                </c:pt>
                <c:pt idx="6">
                  <c:v>27.285714285714285</c:v>
                </c:pt>
                <c:pt idx="7">
                  <c:v>30.428571428571431</c:v>
                </c:pt>
                <c:pt idx="8">
                  <c:v>32.142857142857139</c:v>
                </c:pt>
                <c:pt idx="9">
                  <c:v>27</c:v>
                </c:pt>
                <c:pt idx="10">
                  <c:v>28</c:v>
                </c:pt>
                <c:pt idx="11">
                  <c:v>24.571428571428569</c:v>
                </c:pt>
                <c:pt idx="12">
                  <c:v>11.5</c:v>
                </c:pt>
                <c:pt idx="13">
                  <c:v>14</c:v>
                </c:pt>
                <c:pt idx="14">
                  <c:v>15.5</c:v>
                </c:pt>
                <c:pt idx="15">
                  <c:v>19.5</c:v>
                </c:pt>
                <c:pt idx="16">
                  <c:v>19</c:v>
                </c:pt>
                <c:pt idx="17">
                  <c:v>14.5</c:v>
                </c:pt>
                <c:pt idx="18">
                  <c:v>29</c:v>
                </c:pt>
                <c:pt idx="19">
                  <c:v>31.5</c:v>
                </c:pt>
                <c:pt idx="20">
                  <c:v>36.5</c:v>
                </c:pt>
                <c:pt idx="21">
                  <c:v>25.5</c:v>
                </c:pt>
                <c:pt idx="22">
                  <c:v>32.5</c:v>
                </c:pt>
                <c:pt idx="23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BUSITEMA-BUSIA'!$AF$9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BUSITEMA-BUSIA'!$R$10:$R$33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BUSITEMA-BUSIA'!$AF$10:$AF$33</c:f>
              <c:numCache>
                <c:formatCode>0</c:formatCode>
                <c:ptCount val="24"/>
                <c:pt idx="0">
                  <c:v>23.714285714285715</c:v>
                </c:pt>
                <c:pt idx="1">
                  <c:v>29.142857142857142</c:v>
                </c:pt>
                <c:pt idx="2">
                  <c:v>35.142857142857139</c:v>
                </c:pt>
                <c:pt idx="3">
                  <c:v>40</c:v>
                </c:pt>
                <c:pt idx="4">
                  <c:v>36.714285714285708</c:v>
                </c:pt>
                <c:pt idx="5">
                  <c:v>34.857142857142854</c:v>
                </c:pt>
                <c:pt idx="6">
                  <c:v>38</c:v>
                </c:pt>
                <c:pt idx="7">
                  <c:v>42.142857142857139</c:v>
                </c:pt>
                <c:pt idx="8">
                  <c:v>48.857142857142847</c:v>
                </c:pt>
                <c:pt idx="9">
                  <c:v>41.142857142857146</c:v>
                </c:pt>
                <c:pt idx="10">
                  <c:v>40.428571428571431</c:v>
                </c:pt>
                <c:pt idx="11">
                  <c:v>38.857142857142861</c:v>
                </c:pt>
                <c:pt idx="12">
                  <c:v>20.5</c:v>
                </c:pt>
                <c:pt idx="13">
                  <c:v>29</c:v>
                </c:pt>
                <c:pt idx="14">
                  <c:v>36.5</c:v>
                </c:pt>
                <c:pt idx="15">
                  <c:v>35</c:v>
                </c:pt>
                <c:pt idx="16">
                  <c:v>30</c:v>
                </c:pt>
                <c:pt idx="17">
                  <c:v>30.5</c:v>
                </c:pt>
                <c:pt idx="18">
                  <c:v>38.5</c:v>
                </c:pt>
                <c:pt idx="19">
                  <c:v>43.5</c:v>
                </c:pt>
                <c:pt idx="20">
                  <c:v>55</c:v>
                </c:pt>
                <c:pt idx="21">
                  <c:v>42.5</c:v>
                </c:pt>
                <c:pt idx="22">
                  <c:v>47</c:v>
                </c:pt>
                <c:pt idx="23">
                  <c:v>42.5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BUSITEMA-BUSIA'!$C$107:$N$107</c:f>
              <c:numCache>
                <c:formatCode>0.0%</c:formatCode>
                <c:ptCount val="12"/>
                <c:pt idx="0">
                  <c:v>7.1865322004288107E-2</c:v>
                </c:pt>
                <c:pt idx="1">
                  <c:v>1.1434924164218215E-2</c:v>
                </c:pt>
                <c:pt idx="2">
                  <c:v>0.12665766695783373</c:v>
                </c:pt>
                <c:pt idx="3">
                  <c:v>9.3226395616612404E-2</c:v>
                </c:pt>
                <c:pt idx="4">
                  <c:v>1.1990788533312157E-2</c:v>
                </c:pt>
                <c:pt idx="5">
                  <c:v>6.5750813944254735E-2</c:v>
                </c:pt>
                <c:pt idx="6">
                  <c:v>4.2007464464384969E-2</c:v>
                </c:pt>
                <c:pt idx="7">
                  <c:v>3.8513459858651629E-2</c:v>
                </c:pt>
                <c:pt idx="8">
                  <c:v>2.9222583975224328E-2</c:v>
                </c:pt>
                <c:pt idx="9">
                  <c:v>0.12379893591677917</c:v>
                </c:pt>
                <c:pt idx="10">
                  <c:v>0.37155562614150711</c:v>
                </c:pt>
                <c:pt idx="11">
                  <c:v>1.3976018422933374E-2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BUSITEMA-BUSIA'!$C$9:$N$9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BUSITEMA-BUSIA'!$C$108:$N$108</c:f>
              <c:numCache>
                <c:formatCode>0.00%</c:formatCode>
                <c:ptCount val="12"/>
                <c:pt idx="0">
                  <c:v>0.11435430881981302</c:v>
                </c:pt>
                <c:pt idx="1">
                  <c:v>1.8195602729340409E-2</c:v>
                </c:pt>
                <c:pt idx="2">
                  <c:v>0.20154157189790248</c:v>
                </c:pt>
                <c:pt idx="3">
                  <c:v>0.1483447055850392</c:v>
                </c:pt>
                <c:pt idx="4">
                  <c:v>1.9080111195350014E-2</c:v>
                </c:pt>
                <c:pt idx="5">
                  <c:v>0.10462471569370736</c:v>
                </c:pt>
                <c:pt idx="6">
                  <c:v>6.6843568359868585E-2</c:v>
                </c:pt>
                <c:pt idx="7">
                  <c:v>6.1283800859236792E-2</c:v>
                </c:pt>
                <c:pt idx="8">
                  <c:v>4.6499873641647718E-2</c:v>
                </c:pt>
                <c:pt idx="9">
                  <c:v>0.19699267121556738</c:v>
                </c:pt>
                <c:pt idx="11">
                  <c:v>2.2239070002527166E-2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BUSIA-BUSITEMA'!$AE$9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BUSIA-BUSITEMA'!$R$10:$R$33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BUSIA-BUSITEMA'!$AE$10:$AE$33</c:f>
              <c:numCache>
                <c:formatCode>0</c:formatCode>
                <c:ptCount val="24"/>
                <c:pt idx="0">
                  <c:v>22.142857142857142</c:v>
                </c:pt>
                <c:pt idx="1">
                  <c:v>22.285714285714285</c:v>
                </c:pt>
                <c:pt idx="2">
                  <c:v>22.714285714285712</c:v>
                </c:pt>
                <c:pt idx="3">
                  <c:v>22.714285714285715</c:v>
                </c:pt>
                <c:pt idx="4">
                  <c:v>26.428571428571431</c:v>
                </c:pt>
                <c:pt idx="5">
                  <c:v>19.142857142857142</c:v>
                </c:pt>
                <c:pt idx="6">
                  <c:v>20</c:v>
                </c:pt>
                <c:pt idx="7">
                  <c:v>30.857142857142861</c:v>
                </c:pt>
                <c:pt idx="8">
                  <c:v>27.714285714285712</c:v>
                </c:pt>
                <c:pt idx="9">
                  <c:v>31.571428571428573</c:v>
                </c:pt>
                <c:pt idx="10">
                  <c:v>36</c:v>
                </c:pt>
                <c:pt idx="11">
                  <c:v>27.571428571428573</c:v>
                </c:pt>
                <c:pt idx="12">
                  <c:v>22</c:v>
                </c:pt>
                <c:pt idx="13">
                  <c:v>17</c:v>
                </c:pt>
                <c:pt idx="14">
                  <c:v>14.5</c:v>
                </c:pt>
                <c:pt idx="15">
                  <c:v>15.5</c:v>
                </c:pt>
                <c:pt idx="16">
                  <c:v>14.5</c:v>
                </c:pt>
                <c:pt idx="17">
                  <c:v>9</c:v>
                </c:pt>
                <c:pt idx="18">
                  <c:v>13.5</c:v>
                </c:pt>
                <c:pt idx="19">
                  <c:v>17</c:v>
                </c:pt>
                <c:pt idx="20">
                  <c:v>17.5</c:v>
                </c:pt>
                <c:pt idx="21">
                  <c:v>16</c:v>
                </c:pt>
                <c:pt idx="22">
                  <c:v>25.5</c:v>
                </c:pt>
                <c:pt idx="23">
                  <c:v>26.5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BUSIA-BUSITEMA'!$AF$9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BUSIA-BUSITEMA'!$R$10:$R$33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BUSIA-BUSITEMA'!$AF$10:$AF$33</c:f>
              <c:numCache>
                <c:formatCode>0</c:formatCode>
                <c:ptCount val="24"/>
                <c:pt idx="0">
                  <c:v>35.714285714285715</c:v>
                </c:pt>
                <c:pt idx="1">
                  <c:v>35.857142857142854</c:v>
                </c:pt>
                <c:pt idx="2">
                  <c:v>43.142857142857139</c:v>
                </c:pt>
                <c:pt idx="3">
                  <c:v>38.714285714285715</c:v>
                </c:pt>
                <c:pt idx="4">
                  <c:v>44.571428571428569</c:v>
                </c:pt>
                <c:pt idx="5">
                  <c:v>34.142857142857139</c:v>
                </c:pt>
                <c:pt idx="6">
                  <c:v>35.142857142857146</c:v>
                </c:pt>
                <c:pt idx="7">
                  <c:v>46.285714285714285</c:v>
                </c:pt>
                <c:pt idx="8">
                  <c:v>43.857142857142854</c:v>
                </c:pt>
                <c:pt idx="9">
                  <c:v>49.285714285714285</c:v>
                </c:pt>
                <c:pt idx="10">
                  <c:v>55.571428571428569</c:v>
                </c:pt>
                <c:pt idx="11">
                  <c:v>44.428571428571423</c:v>
                </c:pt>
                <c:pt idx="12">
                  <c:v>36.5</c:v>
                </c:pt>
                <c:pt idx="13">
                  <c:v>29</c:v>
                </c:pt>
                <c:pt idx="14">
                  <c:v>33.5</c:v>
                </c:pt>
                <c:pt idx="15">
                  <c:v>30</c:v>
                </c:pt>
                <c:pt idx="16">
                  <c:v>26.5</c:v>
                </c:pt>
                <c:pt idx="17">
                  <c:v>21</c:v>
                </c:pt>
                <c:pt idx="18">
                  <c:v>22.5</c:v>
                </c:pt>
                <c:pt idx="19">
                  <c:v>27</c:v>
                </c:pt>
                <c:pt idx="20">
                  <c:v>30</c:v>
                </c:pt>
                <c:pt idx="21">
                  <c:v>29</c:v>
                </c:pt>
                <c:pt idx="22">
                  <c:v>39.5</c:v>
                </c:pt>
                <c:pt idx="23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4585881761437956E-2"/>
          <c:y val="0.16935215265923928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BUSIA-BUSITEMA'!$C$107:$N$107</c:f>
              <c:numCache>
                <c:formatCode>0.0%</c:formatCode>
                <c:ptCount val="12"/>
                <c:pt idx="0">
                  <c:v>7.1003019668652578E-2</c:v>
                </c:pt>
                <c:pt idx="1">
                  <c:v>2.521831388231453E-2</c:v>
                </c:pt>
                <c:pt idx="2">
                  <c:v>0.16355178323675837</c:v>
                </c:pt>
                <c:pt idx="3">
                  <c:v>9.1732636905247689E-2</c:v>
                </c:pt>
                <c:pt idx="4">
                  <c:v>7.9980412960091399E-3</c:v>
                </c:pt>
                <c:pt idx="5">
                  <c:v>2.9217334530319106E-2</c:v>
                </c:pt>
                <c:pt idx="6">
                  <c:v>2.472863788459969E-2</c:v>
                </c:pt>
                <c:pt idx="7">
                  <c:v>4.2112135803476704E-2</c:v>
                </c:pt>
                <c:pt idx="8">
                  <c:v>2.2198645229739661E-2</c:v>
                </c:pt>
                <c:pt idx="9">
                  <c:v>9.9404227536113623E-2</c:v>
                </c:pt>
                <c:pt idx="10">
                  <c:v>0.40855300742675271</c:v>
                </c:pt>
                <c:pt idx="11">
                  <c:v>1.4282216600016325E-2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BUSIA-BUSITEMA'!$C$9:$N$9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BUSIA-BUSITEMA'!$C$108:$N$108</c:f>
              <c:numCache>
                <c:formatCode>0.00%</c:formatCode>
                <c:ptCount val="12"/>
                <c:pt idx="0">
                  <c:v>0.1200496757278874</c:v>
                </c:pt>
                <c:pt idx="1">
                  <c:v>4.2638333103353104E-2</c:v>
                </c:pt>
                <c:pt idx="2">
                  <c:v>0.27652821857320276</c:v>
                </c:pt>
                <c:pt idx="3">
                  <c:v>0.1550986615151097</c:v>
                </c:pt>
                <c:pt idx="4">
                  <c:v>1.3522837036014902E-2</c:v>
                </c:pt>
                <c:pt idx="5">
                  <c:v>4.9399751621360559E-2</c:v>
                </c:pt>
                <c:pt idx="6">
                  <c:v>4.1810404305229754E-2</c:v>
                </c:pt>
                <c:pt idx="7">
                  <c:v>7.1201876638609093E-2</c:v>
                </c:pt>
                <c:pt idx="8">
                  <c:v>3.7532772181592386E-2</c:v>
                </c:pt>
                <c:pt idx="9">
                  <c:v>0.16806954601904239</c:v>
                </c:pt>
                <c:pt idx="11">
                  <c:v>2.4147923278598046E-2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BUSITEMA-BUSIA-2Dir'!$C$9:$N$9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BUSITEMA-BUSIA-2Dir'!$C$107:$N$107</c:f>
              <c:numCache>
                <c:formatCode>0.0%</c:formatCode>
                <c:ptCount val="12"/>
                <c:pt idx="0">
                  <c:v>7.1440070836351927E-2</c:v>
                </c:pt>
                <c:pt idx="1">
                  <c:v>1.8232311035981649E-2</c:v>
                </c:pt>
                <c:pt idx="2">
                  <c:v>0.14485229010705947</c:v>
                </c:pt>
                <c:pt idx="3">
                  <c:v>9.2489736778555917E-2</c:v>
                </c:pt>
                <c:pt idx="4">
                  <c:v>1.0021733880705142E-2</c:v>
                </c:pt>
                <c:pt idx="5">
                  <c:v>4.7734041696852615E-2</c:v>
                </c:pt>
                <c:pt idx="6">
                  <c:v>3.3486275456813978E-2</c:v>
                </c:pt>
                <c:pt idx="7">
                  <c:v>4.0288175158979311E-2</c:v>
                </c:pt>
                <c:pt idx="8">
                  <c:v>2.5758673428318436E-2</c:v>
                </c:pt>
                <c:pt idx="9">
                  <c:v>0.11176849392256297</c:v>
                </c:pt>
                <c:pt idx="10">
                  <c:v>0.38980117523947522</c:v>
                </c:pt>
                <c:pt idx="11">
                  <c:v>1.4127022458343396E-2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BUSITEMA-BUSIA-2Dir'!$C$9:$N$9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BUSITEMA-BUSIA-2Dir'!$C$108:$N$108</c:f>
              <c:numCache>
                <c:formatCode>0.00%</c:formatCode>
                <c:ptCount val="12"/>
                <c:pt idx="0">
                  <c:v>0.11707670997955281</c:v>
                </c:pt>
                <c:pt idx="1">
                  <c:v>2.9879295560978833E-2</c:v>
                </c:pt>
                <c:pt idx="2">
                  <c:v>0.23738539674163975</c:v>
                </c:pt>
                <c:pt idx="3">
                  <c:v>0.15157311522986613</c:v>
                </c:pt>
                <c:pt idx="4">
                  <c:v>1.6423718752061209E-2</c:v>
                </c:pt>
                <c:pt idx="5">
                  <c:v>7.822702987929557E-2</c:v>
                </c:pt>
                <c:pt idx="6">
                  <c:v>5.4877646593232653E-2</c:v>
                </c:pt>
                <c:pt idx="7">
                  <c:v>6.6024668557483027E-2</c:v>
                </c:pt>
                <c:pt idx="8">
                  <c:v>4.2213574302486644E-2</c:v>
                </c:pt>
                <c:pt idx="9">
                  <c:v>0.18316733724688344</c:v>
                </c:pt>
                <c:pt idx="11">
                  <c:v>2.3151507156520021E-2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BUSITEMA-BUSIA-2Dir'!$AE$9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BUSITEMA-BUSIA-2Dir'!$R$10:$R$33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BUSITEMA-BUSIA-2Dir'!$AE$10:$AE$33</c:f>
              <c:numCache>
                <c:formatCode>0</c:formatCode>
                <c:ptCount val="24"/>
                <c:pt idx="0">
                  <c:v>37.428571428571431</c:v>
                </c:pt>
                <c:pt idx="1">
                  <c:v>38.714285714285708</c:v>
                </c:pt>
                <c:pt idx="2">
                  <c:v>39.857142857142861</c:v>
                </c:pt>
                <c:pt idx="3">
                  <c:v>48.857142857142861</c:v>
                </c:pt>
                <c:pt idx="4">
                  <c:v>50.714285714285715</c:v>
                </c:pt>
                <c:pt idx="5">
                  <c:v>38.714285714285715</c:v>
                </c:pt>
                <c:pt idx="6">
                  <c:v>47.285714285714285</c:v>
                </c:pt>
                <c:pt idx="7">
                  <c:v>61.285714285714292</c:v>
                </c:pt>
                <c:pt idx="8">
                  <c:v>59.857142857142847</c:v>
                </c:pt>
                <c:pt idx="9">
                  <c:v>58.571428571428577</c:v>
                </c:pt>
                <c:pt idx="10">
                  <c:v>64</c:v>
                </c:pt>
                <c:pt idx="11">
                  <c:v>52.142857142857146</c:v>
                </c:pt>
                <c:pt idx="12">
                  <c:v>33.5</c:v>
                </c:pt>
                <c:pt idx="13">
                  <c:v>31</c:v>
                </c:pt>
                <c:pt idx="14">
                  <c:v>30</c:v>
                </c:pt>
                <c:pt idx="15">
                  <c:v>35</c:v>
                </c:pt>
                <c:pt idx="16">
                  <c:v>33.5</c:v>
                </c:pt>
                <c:pt idx="17">
                  <c:v>23.5</c:v>
                </c:pt>
                <c:pt idx="18">
                  <c:v>42.5</c:v>
                </c:pt>
                <c:pt idx="19">
                  <c:v>48.5</c:v>
                </c:pt>
                <c:pt idx="20">
                  <c:v>54</c:v>
                </c:pt>
                <c:pt idx="21">
                  <c:v>41.5</c:v>
                </c:pt>
                <c:pt idx="22">
                  <c:v>58</c:v>
                </c:pt>
                <c:pt idx="23">
                  <c:v>54.5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858-408C-95E8-163A5742D233}"/>
            </c:ext>
          </c:extLst>
        </c:ser>
        <c:ser>
          <c:idx val="1"/>
          <c:order val="1"/>
          <c:tx>
            <c:strRef>
              <c:f>'Avg Week BUSITEMA-BUSIA-2Dir'!$AF$9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BUSITEMA-BUSIA-2Dir'!$R$10:$R$33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BUSITEMA-BUSIA-2Dir'!$AF$10:$AF$33</c:f>
              <c:numCache>
                <c:formatCode>0</c:formatCode>
                <c:ptCount val="24"/>
                <c:pt idx="0">
                  <c:v>59.428571428571431</c:v>
                </c:pt>
                <c:pt idx="1">
                  <c:v>65</c:v>
                </c:pt>
                <c:pt idx="2">
                  <c:v>78.285714285714278</c:v>
                </c:pt>
                <c:pt idx="3">
                  <c:v>78.714285714285722</c:v>
                </c:pt>
                <c:pt idx="4">
                  <c:v>81.285714285714292</c:v>
                </c:pt>
                <c:pt idx="5">
                  <c:v>69</c:v>
                </c:pt>
                <c:pt idx="6">
                  <c:v>73.142857142857139</c:v>
                </c:pt>
                <c:pt idx="7">
                  <c:v>88.428571428571431</c:v>
                </c:pt>
                <c:pt idx="8">
                  <c:v>92.714285714285694</c:v>
                </c:pt>
                <c:pt idx="9">
                  <c:v>90.428571428571431</c:v>
                </c:pt>
                <c:pt idx="10">
                  <c:v>96</c:v>
                </c:pt>
                <c:pt idx="11">
                  <c:v>83.285714285714292</c:v>
                </c:pt>
                <c:pt idx="12">
                  <c:v>57</c:v>
                </c:pt>
                <c:pt idx="13">
                  <c:v>58</c:v>
                </c:pt>
                <c:pt idx="14">
                  <c:v>70</c:v>
                </c:pt>
                <c:pt idx="15">
                  <c:v>65</c:v>
                </c:pt>
                <c:pt idx="16">
                  <c:v>56.5</c:v>
                </c:pt>
                <c:pt idx="17">
                  <c:v>51.5</c:v>
                </c:pt>
                <c:pt idx="18">
                  <c:v>61</c:v>
                </c:pt>
                <c:pt idx="19">
                  <c:v>70.5</c:v>
                </c:pt>
                <c:pt idx="20">
                  <c:v>85</c:v>
                </c:pt>
                <c:pt idx="21">
                  <c:v>71.5</c:v>
                </c:pt>
                <c:pt idx="22">
                  <c:v>86.5</c:v>
                </c:pt>
                <c:pt idx="23">
                  <c:v>86.5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858-408C-95E8-163A5742D233}"/>
            </c:ext>
          </c:extLst>
        </c:ser>
        <c:ser>
          <c:idx val="5"/>
          <c:order val="2"/>
          <c:tx>
            <c:strRef>
              <c:f>'Avg Week BUSITEMA-BUSIA-2Dir'!$AC$9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BUSITEMA-BUSIA-2Dir'!$R$10:$R$33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BUSITEMA-BUSIA-2Dir'!$AC$10:$AC$33</c:f>
              <c:numCache>
                <c:formatCode>0</c:formatCode>
                <c:ptCount val="24"/>
                <c:pt idx="0">
                  <c:v>22</c:v>
                </c:pt>
                <c:pt idx="1">
                  <c:v>26.285714285714285</c:v>
                </c:pt>
                <c:pt idx="2">
                  <c:v>38.428571428571431</c:v>
                </c:pt>
                <c:pt idx="3">
                  <c:v>29.857142857142854</c:v>
                </c:pt>
                <c:pt idx="4">
                  <c:v>30.571428571428569</c:v>
                </c:pt>
                <c:pt idx="5">
                  <c:v>30.285714285714288</c:v>
                </c:pt>
                <c:pt idx="6">
                  <c:v>25.857142857142858</c:v>
                </c:pt>
                <c:pt idx="7">
                  <c:v>27.142857142857142</c:v>
                </c:pt>
                <c:pt idx="8">
                  <c:v>32.857142857142861</c:v>
                </c:pt>
                <c:pt idx="9">
                  <c:v>31.857142857142861</c:v>
                </c:pt>
                <c:pt idx="10">
                  <c:v>32</c:v>
                </c:pt>
                <c:pt idx="11">
                  <c:v>31.142857142857146</c:v>
                </c:pt>
                <c:pt idx="12">
                  <c:v>23.5</c:v>
                </c:pt>
                <c:pt idx="13">
                  <c:v>27</c:v>
                </c:pt>
                <c:pt idx="14">
                  <c:v>40</c:v>
                </c:pt>
                <c:pt idx="15">
                  <c:v>30</c:v>
                </c:pt>
                <c:pt idx="16">
                  <c:v>23</c:v>
                </c:pt>
                <c:pt idx="17">
                  <c:v>28</c:v>
                </c:pt>
                <c:pt idx="18">
                  <c:v>18.5</c:v>
                </c:pt>
                <c:pt idx="19">
                  <c:v>22</c:v>
                </c:pt>
                <c:pt idx="20">
                  <c:v>31</c:v>
                </c:pt>
                <c:pt idx="21">
                  <c:v>30</c:v>
                </c:pt>
                <c:pt idx="22">
                  <c:v>28.5</c:v>
                </c:pt>
                <c:pt idx="23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58-408C-95E8-163A5742D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BUSITEMA-BUSIA-2Dir'!$S$9:$AF$9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BUSITEMA-BUSIA-2Dir'!$S$41:$AF$41</c:f>
              <c:numCache>
                <c:formatCode>_(* #,##0_);_(* \(#,##0\);_(* "-"_);_(@_)</c:formatCode>
                <c:ptCount val="14"/>
                <c:pt idx="0">
                  <c:v>126.78571428571428</c:v>
                </c:pt>
                <c:pt idx="1">
                  <c:v>32.357142857142854</c:v>
                </c:pt>
                <c:pt idx="2">
                  <c:v>257.07142857142856</c:v>
                </c:pt>
                <c:pt idx="3">
                  <c:v>164.14285714285714</c:v>
                </c:pt>
                <c:pt idx="4">
                  <c:v>17.785714285714285</c:v>
                </c:pt>
                <c:pt idx="5">
                  <c:v>84.714285714285694</c:v>
                </c:pt>
                <c:pt idx="6">
                  <c:v>59.428571428571423</c:v>
                </c:pt>
                <c:pt idx="7">
                  <c:v>71.5</c:v>
                </c:pt>
                <c:pt idx="8">
                  <c:v>45.714285714285708</c:v>
                </c:pt>
                <c:pt idx="9">
                  <c:v>198.35714285714283</c:v>
                </c:pt>
                <c:pt idx="10">
                  <c:v>691.78571428571445</c:v>
                </c:pt>
                <c:pt idx="11">
                  <c:v>25.071428571428573</c:v>
                </c:pt>
                <c:pt idx="12">
                  <c:v>1082.9285714285713</c:v>
                </c:pt>
                <c:pt idx="13">
                  <c:v>1774.7142857142858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25-4F99-B1C9-D5E041ACDBB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BUSITEMA-BUSIA-2Dir'!$S$9:$AF$9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BUSITEMA-BUSIA-2Dir'!$S$42:$AF$42</c:f>
              <c:numCache>
                <c:formatCode>0.000</c:formatCode>
                <c:ptCount val="14"/>
                <c:pt idx="0">
                  <c:v>1.8566945606694563</c:v>
                </c:pt>
                <c:pt idx="1">
                  <c:v>1.4156250000000001</c:v>
                </c:pt>
                <c:pt idx="2">
                  <c:v>1.8551546391752574</c:v>
                </c:pt>
                <c:pt idx="3">
                  <c:v>1.9278523489932886</c:v>
                </c:pt>
                <c:pt idx="4">
                  <c:v>1.9153846153846155</c:v>
                </c:pt>
                <c:pt idx="5">
                  <c:v>1.7040229885057472</c:v>
                </c:pt>
                <c:pt idx="6">
                  <c:v>1.5072463768115942</c:v>
                </c:pt>
                <c:pt idx="7">
                  <c:v>2.1029411764705883</c:v>
                </c:pt>
                <c:pt idx="8">
                  <c:v>1.7112299465240641</c:v>
                </c:pt>
                <c:pt idx="9">
                  <c:v>1.856283422459893</c:v>
                </c:pt>
                <c:pt idx="10">
                  <c:v>1.9308213716108451</c:v>
                </c:pt>
                <c:pt idx="11">
                  <c:v>1.5129310344827587</c:v>
                </c:pt>
                <c:pt idx="12">
                  <c:v>1.8126494500239121</c:v>
                </c:pt>
                <c:pt idx="13">
                  <c:v>1.8569506726457399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4C-47B3-B995-ADCB3E3D963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6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5.xml"/><Relationship Id="rId2" Type="http://schemas.openxmlformats.org/officeDocument/2006/relationships/image" Target="../media/image1.emf"/><Relationship Id="rId16" Type="http://schemas.openxmlformats.org/officeDocument/2006/relationships/chart" Target="../charts/chart4.xml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12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11.xml"/><Relationship Id="rId2" Type="http://schemas.openxmlformats.org/officeDocument/2006/relationships/image" Target="../media/image1.emf"/><Relationship Id="rId16" Type="http://schemas.openxmlformats.org/officeDocument/2006/relationships/chart" Target="../charts/chart10.xml"/><Relationship Id="rId1" Type="http://schemas.openxmlformats.org/officeDocument/2006/relationships/chart" Target="../charts/chart7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9.xml"/><Relationship Id="rId10" Type="http://schemas.openxmlformats.org/officeDocument/2006/relationships/image" Target="../media/image13.jpeg"/><Relationship Id="rId19" Type="http://schemas.openxmlformats.org/officeDocument/2006/relationships/chart" Target="../charts/chart13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5.jpeg"/><Relationship Id="rId3" Type="http://schemas.openxmlformats.org/officeDocument/2006/relationships/image" Target="../media/image2.emf"/><Relationship Id="rId21" Type="http://schemas.openxmlformats.org/officeDocument/2006/relationships/chart" Target="../charts/chart20.xml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18.xml"/><Relationship Id="rId2" Type="http://schemas.openxmlformats.org/officeDocument/2006/relationships/image" Target="../media/image1.emf"/><Relationship Id="rId16" Type="http://schemas.openxmlformats.org/officeDocument/2006/relationships/chart" Target="../charts/chart17.xml"/><Relationship Id="rId20" Type="http://schemas.openxmlformats.org/officeDocument/2006/relationships/chart" Target="../charts/chart19.xml"/><Relationship Id="rId1" Type="http://schemas.openxmlformats.org/officeDocument/2006/relationships/chart" Target="../charts/chart1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6.xml"/><Relationship Id="rId10" Type="http://schemas.openxmlformats.org/officeDocument/2006/relationships/image" Target="../media/image9.jpeg"/><Relationship Id="rId19" Type="http://schemas.openxmlformats.org/officeDocument/2006/relationships/image" Target="../media/image16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18" Type="http://schemas.openxmlformats.org/officeDocument/2006/relationships/image" Target="../media/image11.jpeg"/><Relationship Id="rId3" Type="http://schemas.openxmlformats.org/officeDocument/2006/relationships/image" Target="../media/image2.emf"/><Relationship Id="rId21" Type="http://schemas.openxmlformats.org/officeDocument/2006/relationships/chart" Target="../charts/chart27.xml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25.xml"/><Relationship Id="rId2" Type="http://schemas.openxmlformats.org/officeDocument/2006/relationships/image" Target="../media/image1.emf"/><Relationship Id="rId16" Type="http://schemas.openxmlformats.org/officeDocument/2006/relationships/chart" Target="../charts/chart24.xml"/><Relationship Id="rId20" Type="http://schemas.openxmlformats.org/officeDocument/2006/relationships/chart" Target="../charts/chart26.xml"/><Relationship Id="rId1" Type="http://schemas.openxmlformats.org/officeDocument/2006/relationships/chart" Target="../charts/chart2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3.xml"/><Relationship Id="rId10" Type="http://schemas.openxmlformats.org/officeDocument/2006/relationships/image" Target="../media/image9.jpeg"/><Relationship Id="rId19" Type="http://schemas.openxmlformats.org/officeDocument/2006/relationships/image" Target="../media/image12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4.jpeg"/><Relationship Id="rId3" Type="http://schemas.openxmlformats.org/officeDocument/2006/relationships/image" Target="../media/image2.emf"/><Relationship Id="rId21" Type="http://schemas.openxmlformats.org/officeDocument/2006/relationships/chart" Target="../charts/chart34.xml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32.xml"/><Relationship Id="rId2" Type="http://schemas.openxmlformats.org/officeDocument/2006/relationships/image" Target="../media/image1.emf"/><Relationship Id="rId16" Type="http://schemas.openxmlformats.org/officeDocument/2006/relationships/chart" Target="../charts/chart31.xml"/><Relationship Id="rId20" Type="http://schemas.openxmlformats.org/officeDocument/2006/relationships/chart" Target="../charts/chart33.xml"/><Relationship Id="rId1" Type="http://schemas.openxmlformats.org/officeDocument/2006/relationships/chart" Target="../charts/chart28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24" Type="http://schemas.openxmlformats.org/officeDocument/2006/relationships/chart" Target="../charts/chart37.xml"/><Relationship Id="rId5" Type="http://schemas.openxmlformats.org/officeDocument/2006/relationships/image" Target="../media/image4.emf"/><Relationship Id="rId15" Type="http://schemas.openxmlformats.org/officeDocument/2006/relationships/chart" Target="../charts/chart30.xml"/><Relationship Id="rId23" Type="http://schemas.openxmlformats.org/officeDocument/2006/relationships/chart" Target="../charts/chart36.xml"/><Relationship Id="rId10" Type="http://schemas.openxmlformats.org/officeDocument/2006/relationships/image" Target="../media/image9.jpeg"/><Relationship Id="rId19" Type="http://schemas.openxmlformats.org/officeDocument/2006/relationships/image" Target="../media/image18.pn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9.xml"/><Relationship Id="rId22" Type="http://schemas.openxmlformats.org/officeDocument/2006/relationships/chart" Target="../charts/chart35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17" Type="http://schemas.openxmlformats.org/officeDocument/2006/relationships/image" Target="../media/image17.jpeg"/><Relationship Id="rId2" Type="http://schemas.openxmlformats.org/officeDocument/2006/relationships/image" Target="../media/image1.emf"/><Relationship Id="rId16" Type="http://schemas.openxmlformats.org/officeDocument/2006/relationships/chart" Target="../charts/chart41.xml"/><Relationship Id="rId20" Type="http://schemas.openxmlformats.org/officeDocument/2006/relationships/chart" Target="../charts/chart43.xml"/><Relationship Id="rId1" Type="http://schemas.openxmlformats.org/officeDocument/2006/relationships/chart" Target="../charts/chart3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0.xml"/><Relationship Id="rId10" Type="http://schemas.openxmlformats.org/officeDocument/2006/relationships/image" Target="../media/image9.jpeg"/><Relationship Id="rId19" Type="http://schemas.openxmlformats.org/officeDocument/2006/relationships/chart" Target="../charts/chart42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9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4.jpeg"/><Relationship Id="rId3" Type="http://schemas.openxmlformats.org/officeDocument/2006/relationships/image" Target="../media/image2.emf"/><Relationship Id="rId21" Type="http://schemas.openxmlformats.org/officeDocument/2006/relationships/chart" Target="../charts/chart50.xml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48.xml"/><Relationship Id="rId2" Type="http://schemas.openxmlformats.org/officeDocument/2006/relationships/image" Target="../media/image1.emf"/><Relationship Id="rId16" Type="http://schemas.openxmlformats.org/officeDocument/2006/relationships/chart" Target="../charts/chart47.xml"/><Relationship Id="rId20" Type="http://schemas.openxmlformats.org/officeDocument/2006/relationships/chart" Target="../charts/chart49.xml"/><Relationship Id="rId1" Type="http://schemas.openxmlformats.org/officeDocument/2006/relationships/chart" Target="../charts/chart4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46.xml"/><Relationship Id="rId10" Type="http://schemas.openxmlformats.org/officeDocument/2006/relationships/image" Target="../media/image9.jpeg"/><Relationship Id="rId19" Type="http://schemas.openxmlformats.org/officeDocument/2006/relationships/image" Target="../media/image18.pn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5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0.jpeg"/><Relationship Id="rId3" Type="http://schemas.openxmlformats.org/officeDocument/2006/relationships/image" Target="../media/image2.emf"/><Relationship Id="rId21" Type="http://schemas.openxmlformats.org/officeDocument/2006/relationships/chart" Target="../charts/chart57.xml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17" Type="http://schemas.openxmlformats.org/officeDocument/2006/relationships/chart" Target="../charts/chart55.xml"/><Relationship Id="rId2" Type="http://schemas.openxmlformats.org/officeDocument/2006/relationships/image" Target="../media/image1.emf"/><Relationship Id="rId16" Type="http://schemas.openxmlformats.org/officeDocument/2006/relationships/chart" Target="../charts/chart54.xml"/><Relationship Id="rId20" Type="http://schemas.openxmlformats.org/officeDocument/2006/relationships/chart" Target="../charts/chart56.xml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19" Type="http://schemas.openxmlformats.org/officeDocument/2006/relationships/image" Target="../media/image11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58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6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9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61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6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2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6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6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5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6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6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8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75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74.xml"/><Relationship Id="rId2" Type="http://schemas.openxmlformats.org/officeDocument/2006/relationships/image" Target="../media/image1.emf"/><Relationship Id="rId16" Type="http://schemas.openxmlformats.org/officeDocument/2006/relationships/chart" Target="../charts/chart73.xml"/><Relationship Id="rId1" Type="http://schemas.openxmlformats.org/officeDocument/2006/relationships/chart" Target="../charts/chart7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72.xml"/><Relationship Id="rId10" Type="http://schemas.openxmlformats.org/officeDocument/2006/relationships/image" Target="../media/image9.jpeg"/><Relationship Id="rId19" Type="http://schemas.openxmlformats.org/officeDocument/2006/relationships/chart" Target="../charts/chart76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71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82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81.xml"/><Relationship Id="rId2" Type="http://schemas.openxmlformats.org/officeDocument/2006/relationships/image" Target="../media/image1.emf"/><Relationship Id="rId16" Type="http://schemas.openxmlformats.org/officeDocument/2006/relationships/chart" Target="../charts/chart80.xml"/><Relationship Id="rId1" Type="http://schemas.openxmlformats.org/officeDocument/2006/relationships/chart" Target="../charts/chart7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79.xml"/><Relationship Id="rId10" Type="http://schemas.openxmlformats.org/officeDocument/2006/relationships/image" Target="../media/image9.jpeg"/><Relationship Id="rId19" Type="http://schemas.openxmlformats.org/officeDocument/2006/relationships/chart" Target="../charts/chart83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7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8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8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85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8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8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88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90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94.xml"/><Relationship Id="rId2" Type="http://schemas.openxmlformats.org/officeDocument/2006/relationships/image" Target="../media/image2.emf"/><Relationship Id="rId16" Type="http://schemas.openxmlformats.org/officeDocument/2006/relationships/chart" Target="../charts/chart93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92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9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29</xdr:row>
      <xdr:rowOff>142876</xdr:rowOff>
    </xdr:from>
    <xdr:to>
      <xdr:col>24</xdr:col>
      <xdr:colOff>460376</xdr:colOff>
      <xdr:row>45</xdr:row>
      <xdr:rowOff>101150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52A0485-9646-499F-8343-0FD21955E5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649EFC4B-686F-483E-B7CE-A52611AEE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AC093F0-E89B-466B-8094-E164D5C037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6BC2FEC-6197-41E4-8A83-BE3E879E6B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0BFA50B-6BE3-4BB7-9770-266A4E3583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73C4DBDE-8CAA-44E1-AD0B-519CC6766F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6979F73C-241B-4CFA-B02D-3A83ECA44C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F22BC3F2-7F2A-47C3-9525-8EA6A4938A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0EBD1FA-CCA3-4C8C-9164-A7A05F9870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F179467-18A6-42C5-B934-92A9C21F92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A2EBE9E2-8CA0-45FF-B751-D30D8DB13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1541D22-9AF9-4927-982E-4F4DA6DF9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8DBAB85-3B62-4742-A657-05C2B68CF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ECEEB58-2E38-47CA-99F2-71F4E8748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66A48327-9C31-4B81-852A-C034DF47A0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C42E7926-767B-4B9B-9846-D1D72C52F2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19E4266-4797-428B-8758-BD323B34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3DAE7EB5-F9F4-4BE4-873F-0AD636FB8B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0F917F-EEDF-486C-95A3-288373BDC6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39695565-671A-48B0-9BE6-938F4E6AE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CF3EC046-1BEE-467D-9AAD-AF9EE23340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8963DEE-8EAF-4C03-8DA6-B15D6B0F03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F823C2F-C86F-4231-BEDF-645A0F18ED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C320F17-D971-421D-96C5-34DB343405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19B75C35-0206-4041-88C9-A979A779C4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4FB60930-DD9B-4974-99DB-3DF3E0492F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E80EF541-1C09-4FAB-A444-7540D0DB4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128F317F-0D8A-4678-9343-25BA3CDDD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92C71090-D9AF-4CD2-A415-D7D3512921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762E2A5-12A7-400D-87EF-F94F7E7AF6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1B60D07F-4B9E-4902-BD28-64C480B8D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1FC4BDAE-5B42-472F-8FF0-D862435D71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E9270519-7219-4917-981F-32407F3E9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E59CA2AA-592A-4ADA-9AAC-78E33BA330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00270539-2011-409B-B7B5-30F7B7124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ACC1D1B9-39C8-48F3-B56F-3F21C00231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60B67CF4-E04E-4EDE-B9F1-50233304A2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98E3BBE-D644-463B-A9D1-76D77441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DF3FD42F-AE74-4D5D-971F-39BBF617B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9888DB94-CDC5-4578-A201-95E2AB02C0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43" name="Picture 4">
          <a:extLst>
            <a:ext uri="{FF2B5EF4-FFF2-40B4-BE49-F238E27FC236}">
              <a16:creationId xmlns:a16="http://schemas.microsoft.com/office/drawing/2014/main" id="{698B4C2D-3338-421E-B24F-CEAFBC2323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29577E63-41D1-4297-8D2C-1D4A1B2E81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F28627BB-02ED-4882-BBFD-1B0312055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A8A0C5CA-CF35-47E6-B83E-CBD05362CE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90064C5C-8B52-43E5-9D22-122C242887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121E71D-DF48-44C7-9E4D-6E8EEA1F34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6B1CE31C-14EF-473D-91E2-379B988CEA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75159115-42FF-4C2D-B9EC-33A5968260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AF1487DB-5736-42F9-8423-D77022A0F0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19A7760-B5DC-4AD4-BD71-2059411C38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41EB1780-D261-45E2-B7DB-92A1596DAD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47ECE24-842D-4668-92FA-6289B9B5EC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596BD850-94D6-400C-AFA4-23430188A1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50A9F40D-C292-4E58-AA03-3EACDF92A8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CA99F3ED-2AD0-43B4-9D77-D1186D859C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5127C8D8-33E2-4BDC-85C8-864481F199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3FADA903-5D4C-478F-871E-DB1D70E283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2425351F-4238-4B29-9E74-5A93F45D07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602847D-5BE7-481C-B25E-9FE11C1A5B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D389B80E-AB63-4077-AFAB-D421A12C8A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A8CEE8F2-1EB6-45EF-B10A-474C6CBE6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E70E1D0-E62A-4987-A154-DA7A97E92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DCE89820-8144-4B53-8E7D-2263B18837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F7AFE5D-7F01-4176-A79E-56F8DA072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B52BDEE4-9E0F-4203-A2C9-DFF5C72A0E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A600160B-1FD7-4AE8-B2BD-9B442E19D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C996EE9-6480-49E4-8A57-E3C6F79D24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20A44714-20A0-4CFF-AC51-3FFBADB66B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5B8D6A9-78C9-4FB2-A8AC-80B2D63E90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1B9BB649-658B-4670-8329-22A7A249A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27E6A1D9-F116-4243-A2EC-B6830271C0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DD83816B-2482-422C-BAD8-E7EC8242D5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C8E82E8-B413-4EEF-9C42-8826350374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F1CE0280-D6C2-4DAC-B086-B04A53422A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7BB34AD5-1D19-44B3-BDF0-5B1E76050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13772B7-E4B4-410B-BAC8-310E2B4069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16F99723-8F6D-4F75-BB08-9F80852D93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B28C0428-987C-4C19-970E-A719CDAF0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E1ED6F8D-6D2E-48BE-8FF9-9AF513D7AD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376A00A9-AA93-4267-9A7A-F8355AFE7A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601F7866-351C-40FA-97B8-585A1E1663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FD572505-26CC-4173-B80E-8765F4C4C0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57A7249F-3E3A-4ECF-AA54-64848A4200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5FEEF578-DD2E-4998-93D7-6FE5FA219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D3AF845-3A77-40C7-8F0F-E213D3192E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43" name="Picture 4">
          <a:extLst>
            <a:ext uri="{FF2B5EF4-FFF2-40B4-BE49-F238E27FC236}">
              <a16:creationId xmlns:a16="http://schemas.microsoft.com/office/drawing/2014/main" id="{D63E3A90-EEA9-49F6-BA11-478BBFC658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29E5D04E-DE66-4D11-8730-275A73B294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20F34B91-8F6A-433C-A03C-8EDD9DE7E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3E7CE743-E869-436A-941F-2362E7CDAF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A00CAF3E-24F8-4867-B732-61BE3172A2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09D5AF4-B31A-4454-B3C5-03F288E158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CCB2F20B-91C2-4CC2-AA31-82870DA8ED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4D5E759-2E67-41F5-BA3C-B7C1CF3D58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FD215F30-BDB6-4845-A0F3-C7A6D7C20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A9BBB62-B15D-4B6D-AC95-07C201269E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7083C65E-DB1B-4B88-B6DA-14F0A96426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1AA5ABB-02D3-4A92-9EE8-09F370F8E5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D43EC11-3386-4DA0-9C2B-BB6D51934B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61C18C6-98E5-4E58-8500-0C6D0DA6F6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F0801C1-8644-4B98-894B-E545393DC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15ED0D6-307B-4954-AF64-EF9DA2353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DE26CEDA-8BDC-4277-A114-05F84AD3DF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BB0BD43B-21F8-4328-AAED-5ACE318846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163B8B8-DF90-4324-A4DF-BD4DF110E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F6254187-26C3-4506-A825-6225288F5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5503BC8-994B-4476-8C9A-05D7770CAC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919A8BB-6F42-47BF-8823-4A3FF2799B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E41055-BF02-4229-A16C-7D94A4E53A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C47948A1-AB9D-42E6-8C1F-5573091C3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FE750CF0-FFA5-40D8-8CC9-EA8E170C8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3DF7C1E-9730-4B31-B1DF-C0487FB5E2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0915694-594F-4658-8A4E-EE7516DE90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D42C435-6980-4A56-90CA-25B85A4917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AC75E27-4910-43D2-9A8C-645960E798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5766A55A-37F2-47B4-91C3-AE2817A6F7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07AA9076-EA96-4298-8543-89531BA7D0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FD26F70C-D939-4E1D-BE26-6680C7E9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A251779-45E9-4542-A3F6-3A444231E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E6129F27-F6D8-4178-9188-4319FEC7D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6831423-D3BA-4698-8513-49D74B58EF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ADC07D47-A869-4F49-9A05-C644BF180A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C75555E6-F18F-4BF1-B222-41EF7A6E9B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95ED055-1782-46E1-BBA2-17C4D8AF1D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83C3713B-F9E9-4CFA-AD50-9EB7453D8F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FA1A874-42C5-407F-B756-D09D60296E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7A9BE21C-34A1-4CB7-BE96-30370A0059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685371DB-DC50-43E1-8AB6-A42046DA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E28341F5-5A8F-4487-A00E-EE0E156EF0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BA13730-69CC-40BC-BC17-CCC87B21E3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2D9058A6-307F-458D-8D6D-0DCD5E9812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9E34020F-9517-4D8C-BD04-D1769E3707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E47426C-D5AF-42BB-9A81-ED538A4388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EAA1716-2576-4851-A7F9-0844281677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7F9C0381-0218-4E8A-9E48-79B4A4DED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E62EC367-2370-436B-A7E0-1513428DC5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FCE34E2-F1AE-4F2A-A366-E253BD1F8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0EF6E13-3C29-448D-8399-E73D808FB3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A2BE691-6853-4B4D-905E-958CDD1C7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DE2B031-5A2F-4BB1-B31D-0B37ED32FB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B9731A2E-F71D-4D8A-B087-227C6CB48B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FFC84AF-AB69-41D1-A5DD-405B053531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CC8F82C-F418-476D-A5CE-098894F2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8A16419-51BC-458A-B00B-00420D0207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BEA25E7-288C-4BD8-BA41-000F0790E3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7344021E-BB11-4D58-9C2B-194FAFDEFA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2406BB13-3765-4FA4-BB6C-A068AE87FA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EFAFA4EC-698F-4C07-A39B-76BF1AFADD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24094F-7785-490E-BBF9-787DD1F59C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10933F26-2E4C-4623-ABDF-B84D785F85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350B8CD-52D2-4B71-BFA5-50F452E1E4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2F1F647-8963-4939-8EA2-B20438B22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603C253-171A-41A0-BA29-9FEDAFF6AE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2B641DBB-F156-43F1-AE02-057111D3D7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A7A7E6D1-9E04-4D97-8FE4-0B0D5ABFB4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C745A50-635C-46D9-AD87-86532BFFC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9E68F251-B61E-4250-AD14-0773C5A19A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C93E96D-AAB9-4A23-A61A-45714ECF45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B87864CB-DD47-4032-9D97-978A5F13A8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E5378B2-F71F-4561-B84A-D9636A838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5C617AE0-4212-4AFE-AE9C-CF925AB59C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81C3C3AF-C3B1-4D8C-910B-B171DC5C03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D3E2F88-51EE-4117-A1DC-A232971E8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31BD81A7-E915-4598-9DFB-10087F716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5424529E-DA38-45DA-B4DE-390290FC3D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DF4A776-4888-43F7-8CCC-9824586811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43</xdr:row>
      <xdr:rowOff>15875</xdr:rowOff>
    </xdr:from>
    <xdr:to>
      <xdr:col>28</xdr:col>
      <xdr:colOff>0</xdr:colOff>
      <xdr:row>59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59</xdr:row>
      <xdr:rowOff>254001</xdr:rowOff>
    </xdr:from>
    <xdr:to>
      <xdr:col>23</xdr:col>
      <xdr:colOff>15875</xdr:colOff>
      <xdr:row>74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682625</xdr:colOff>
      <xdr:row>59</xdr:row>
      <xdr:rowOff>254001</xdr:rowOff>
    </xdr:from>
    <xdr:to>
      <xdr:col>31</xdr:col>
      <xdr:colOff>0</xdr:colOff>
      <xdr:row>73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158749</xdr:colOff>
      <xdr:row>42</xdr:row>
      <xdr:rowOff>276225</xdr:rowOff>
    </xdr:from>
    <xdr:to>
      <xdr:col>27</xdr:col>
      <xdr:colOff>714374</xdr:colOff>
      <xdr:row>58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</xdr:colOff>
      <xdr:row>60</xdr:row>
      <xdr:rowOff>15875</xdr:rowOff>
    </xdr:from>
    <xdr:to>
      <xdr:col>22</xdr:col>
      <xdr:colOff>698500</xdr:colOff>
      <xdr:row>74</xdr:row>
      <xdr:rowOff>63501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682626</xdr:colOff>
      <xdr:row>60</xdr:row>
      <xdr:rowOff>15875</xdr:rowOff>
    </xdr:from>
    <xdr:to>
      <xdr:col>30</xdr:col>
      <xdr:colOff>698501</xdr:colOff>
      <xdr:row>74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15876</xdr:rowOff>
    </xdr:from>
    <xdr:to>
      <xdr:col>23</xdr:col>
      <xdr:colOff>666749</xdr:colOff>
      <xdr:row>74</xdr:row>
      <xdr:rowOff>31750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74</xdr:row>
      <xdr:rowOff>15875</xdr:rowOff>
    </xdr:from>
    <xdr:to>
      <xdr:col>23</xdr:col>
      <xdr:colOff>650874</xdr:colOff>
      <xdr:row>90</xdr:row>
      <xdr:rowOff>31750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15875</xdr:colOff>
      <xdr:row>43</xdr:row>
      <xdr:rowOff>1</xdr:rowOff>
    </xdr:from>
    <xdr:to>
      <xdr:col>28</xdr:col>
      <xdr:colOff>0</xdr:colOff>
      <xdr:row>58</xdr:row>
      <xdr:rowOff>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682625</xdr:colOff>
      <xdr:row>58</xdr:row>
      <xdr:rowOff>15875</xdr:rowOff>
    </xdr:from>
    <xdr:to>
      <xdr:col>30</xdr:col>
      <xdr:colOff>666750</xdr:colOff>
      <xdr:row>74</xdr:row>
      <xdr:rowOff>14288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650875</xdr:colOff>
      <xdr:row>74</xdr:row>
      <xdr:rowOff>0</xdr:rowOff>
    </xdr:from>
    <xdr:to>
      <xdr:col>30</xdr:col>
      <xdr:colOff>635000</xdr:colOff>
      <xdr:row>90</xdr:row>
      <xdr:rowOff>14288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SUBMITTED\EDMP-C4%20&amp;%20C5-V1\NORTHERN%20REGION%20C-5\STN142%20BUSIA%20BORDER%20POST\MCC\MCC-C5-STN%20142%20BUSIA%20BOARDER%20POST.Rut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TEWARD%20CONSULTANCY/Desktop/STN142%20BUSIA%20BORDER%20POST/OD/OD%20Busitema-Busia%2019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9.07 BUSITEMA-BUSIA"/>
      <sheetName val="29.07 BUSIA-BUSITEMA"/>
      <sheetName val="30.07 BUSIA-BUSITEMA"/>
      <sheetName val="30.07 BUSITEMA-BUSIA"/>
      <sheetName val="31.07 BUSIA-BUSITEMA"/>
      <sheetName val="31.07 BUSITEMA-BUSIA"/>
      <sheetName val="1.08 BUSIA-BUSITEMA"/>
      <sheetName val="1.08 BUSITEMA-BUSIA"/>
      <sheetName val="2.08 BUSIA-BUSITEMA"/>
      <sheetName val="2.08 BUSITEMA-BUSIA"/>
      <sheetName val="3.08 BUSIA-BUSITEMA"/>
      <sheetName val="3.08 BUSITEMA-BUSIA 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 - C1 - STN01 - MOBUTU ROAD</v>
          </cell>
        </row>
        <row r="5">
          <cell r="D5" t="str">
            <v>29.7.19</v>
          </cell>
          <cell r="G5" t="str">
            <v>xxx</v>
          </cell>
          <cell r="K5" t="str">
            <v>xxx</v>
          </cell>
        </row>
        <row r="6">
          <cell r="K6" t="str">
            <v>xxx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12</v>
          </cell>
          <cell r="AF10">
            <v>19</v>
          </cell>
        </row>
        <row r="11">
          <cell r="R11" t="str">
            <v>0800-0900</v>
          </cell>
          <cell r="AE11">
            <v>27</v>
          </cell>
          <cell r="AF11">
            <v>43</v>
          </cell>
        </row>
        <row r="12">
          <cell r="R12" t="str">
            <v>0900-1000</v>
          </cell>
          <cell r="AE12">
            <v>20</v>
          </cell>
          <cell r="AF12">
            <v>30</v>
          </cell>
        </row>
        <row r="13">
          <cell r="R13" t="str">
            <v>1000-1100</v>
          </cell>
          <cell r="AE13">
            <v>42</v>
          </cell>
          <cell r="AF13">
            <v>49</v>
          </cell>
        </row>
        <row r="14">
          <cell r="R14" t="str">
            <v>1100-1200</v>
          </cell>
          <cell r="AE14">
            <v>35</v>
          </cell>
          <cell r="AF14">
            <v>55</v>
          </cell>
        </row>
        <row r="15">
          <cell r="R15" t="str">
            <v>1200-1300</v>
          </cell>
          <cell r="AE15">
            <v>22</v>
          </cell>
          <cell r="AF15">
            <v>26</v>
          </cell>
        </row>
        <row r="16">
          <cell r="R16" t="str">
            <v>1300-1400</v>
          </cell>
          <cell r="AE16">
            <v>17</v>
          </cell>
          <cell r="AF16">
            <v>32</v>
          </cell>
        </row>
        <row r="17">
          <cell r="R17" t="str">
            <v>1400-1500</v>
          </cell>
          <cell r="AE17">
            <v>28</v>
          </cell>
          <cell r="AF17">
            <v>45</v>
          </cell>
        </row>
        <row r="18">
          <cell r="R18" t="str">
            <v>1500-1600</v>
          </cell>
          <cell r="AE18">
            <v>34</v>
          </cell>
          <cell r="AF18">
            <v>49</v>
          </cell>
        </row>
        <row r="19">
          <cell r="R19" t="str">
            <v>1600-1700</v>
          </cell>
          <cell r="AE19">
            <v>27</v>
          </cell>
          <cell r="AF19">
            <v>32</v>
          </cell>
        </row>
        <row r="20">
          <cell r="R20" t="str">
            <v>1700-1800</v>
          </cell>
          <cell r="AE20">
            <v>22</v>
          </cell>
          <cell r="AF20">
            <v>27</v>
          </cell>
        </row>
        <row r="21">
          <cell r="R21" t="str">
            <v>1800-1900</v>
          </cell>
          <cell r="AE21">
            <v>17</v>
          </cell>
          <cell r="AF21">
            <v>31</v>
          </cell>
        </row>
        <row r="59">
          <cell r="C59">
            <v>5.4794520547945202E-2</v>
          </cell>
          <cell r="D59">
            <v>1.5981735159817351E-2</v>
          </cell>
          <cell r="E59">
            <v>0.11643835616438356</v>
          </cell>
          <cell r="F59">
            <v>0.10730593607305935</v>
          </cell>
          <cell r="G59">
            <v>1.3698630136986301E-2</v>
          </cell>
          <cell r="H59">
            <v>3.6529680365296802E-2</v>
          </cell>
          <cell r="I59">
            <v>4.1095890410958902E-2</v>
          </cell>
          <cell r="J59">
            <v>2.5114155251141551E-2</v>
          </cell>
          <cell r="K59">
            <v>3.1963470319634701E-2</v>
          </cell>
          <cell r="L59">
            <v>0.22374429223744291</v>
          </cell>
          <cell r="M59">
            <v>0.30821917808219179</v>
          </cell>
          <cell r="N59">
            <v>2.5114155251141551E-2</v>
          </cell>
        </row>
        <row r="60">
          <cell r="C60">
            <v>7.9207920792079209E-2</v>
          </cell>
          <cell r="D60">
            <v>2.3102310231023101E-2</v>
          </cell>
          <cell r="E60">
            <v>0.16831683168316833</v>
          </cell>
          <cell r="F60">
            <v>0.15511551155115511</v>
          </cell>
          <cell r="G60">
            <v>1.9801980198019802E-2</v>
          </cell>
          <cell r="H60">
            <v>5.2805280528052806E-2</v>
          </cell>
          <cell r="I60">
            <v>5.9405940594059403E-2</v>
          </cell>
          <cell r="J60">
            <v>3.6303630363036306E-2</v>
          </cell>
          <cell r="K60">
            <v>4.6204620462046202E-2</v>
          </cell>
          <cell r="L60">
            <v>0.32343234323432341</v>
          </cell>
          <cell r="N60">
            <v>3.6303630363036306E-2</v>
          </cell>
        </row>
      </sheetData>
      <sheetData sheetId="1">
        <row r="3">
          <cell r="C3" t="str">
            <v>MCC - C1 - STN01 - MOBUTU ROAD</v>
          </cell>
        </row>
        <row r="6">
          <cell r="D6" t="str">
            <v>BUSIA</v>
          </cell>
          <cell r="G6" t="str">
            <v>BUSITEMA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10</v>
          </cell>
          <cell r="AF10">
            <v>19</v>
          </cell>
        </row>
        <row r="11">
          <cell r="R11" t="str">
            <v>0800-0900</v>
          </cell>
          <cell r="AE11">
            <v>32</v>
          </cell>
          <cell r="AF11">
            <v>53</v>
          </cell>
        </row>
        <row r="12">
          <cell r="R12" t="str">
            <v>0900-1000</v>
          </cell>
          <cell r="AE12">
            <v>30</v>
          </cell>
          <cell r="AF12">
            <v>61</v>
          </cell>
        </row>
        <row r="13">
          <cell r="R13" t="str">
            <v>1000-1100</v>
          </cell>
          <cell r="AE13">
            <v>22</v>
          </cell>
          <cell r="AF13">
            <v>37</v>
          </cell>
        </row>
        <row r="14">
          <cell r="R14" t="str">
            <v>1100-1200</v>
          </cell>
          <cell r="AE14">
            <v>45</v>
          </cell>
          <cell r="AF14">
            <v>74</v>
          </cell>
        </row>
        <row r="15">
          <cell r="R15" t="str">
            <v>1200-1300</v>
          </cell>
          <cell r="AE15">
            <v>18</v>
          </cell>
          <cell r="AF15">
            <v>30</v>
          </cell>
        </row>
        <row r="16">
          <cell r="R16" t="str">
            <v>1300-1400</v>
          </cell>
          <cell r="AE16">
            <v>9</v>
          </cell>
          <cell r="AF16">
            <v>19</v>
          </cell>
        </row>
        <row r="17">
          <cell r="R17" t="str">
            <v>1400-1500</v>
          </cell>
          <cell r="AE17">
            <v>33</v>
          </cell>
          <cell r="AF17">
            <v>44</v>
          </cell>
        </row>
        <row r="18">
          <cell r="R18" t="str">
            <v>1500-1600</v>
          </cell>
          <cell r="AE18">
            <v>27</v>
          </cell>
          <cell r="AF18">
            <v>42</v>
          </cell>
        </row>
        <row r="19">
          <cell r="R19" t="str">
            <v>1600-1700</v>
          </cell>
          <cell r="AE19">
            <v>38</v>
          </cell>
          <cell r="AF19">
            <v>50</v>
          </cell>
        </row>
        <row r="20">
          <cell r="R20" t="str">
            <v>1700-1800</v>
          </cell>
          <cell r="AE20">
            <v>47</v>
          </cell>
          <cell r="AF20">
            <v>70</v>
          </cell>
        </row>
        <row r="21">
          <cell r="R21" t="str">
            <v>1800-1900</v>
          </cell>
          <cell r="AE21">
            <v>27</v>
          </cell>
          <cell r="AF21">
            <v>46</v>
          </cell>
        </row>
        <row r="59">
          <cell r="C59">
            <v>4.9541284403669728E-2</v>
          </cell>
          <cell r="D59">
            <v>4.9541284403669728E-2</v>
          </cell>
          <cell r="E59">
            <v>0.1779816513761468</v>
          </cell>
          <cell r="F59">
            <v>0.11192660550458716</v>
          </cell>
          <cell r="G59">
            <v>5.5045871559633031E-3</v>
          </cell>
          <cell r="H59">
            <v>2.2018348623853212E-2</v>
          </cell>
          <cell r="I59">
            <v>4.2201834862385323E-2</v>
          </cell>
          <cell r="J59">
            <v>3.1192660550458717E-2</v>
          </cell>
          <cell r="K59">
            <v>1.4678899082568808E-2</v>
          </cell>
          <cell r="L59">
            <v>9.1743119266055051E-2</v>
          </cell>
          <cell r="M59">
            <v>0.37981651376146791</v>
          </cell>
          <cell r="N59">
            <v>2.3853211009174313E-2</v>
          </cell>
        </row>
        <row r="60">
          <cell r="C60">
            <v>7.9881656804733733E-2</v>
          </cell>
          <cell r="D60">
            <v>7.9881656804733733E-2</v>
          </cell>
          <cell r="E60">
            <v>0.28698224852071008</v>
          </cell>
          <cell r="F60">
            <v>0.18047337278106509</v>
          </cell>
          <cell r="G60">
            <v>8.8757396449704144E-3</v>
          </cell>
          <cell r="H60">
            <v>3.5502958579881658E-2</v>
          </cell>
          <cell r="I60">
            <v>6.8047337278106509E-2</v>
          </cell>
          <cell r="J60">
            <v>5.0295857988165681E-2</v>
          </cell>
          <cell r="K60">
            <v>2.3668639053254437E-2</v>
          </cell>
          <cell r="L60">
            <v>0.14792899408284024</v>
          </cell>
          <cell r="N60">
            <v>3.8461538461538464E-2</v>
          </cell>
        </row>
      </sheetData>
      <sheetData sheetId="2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44</v>
          </cell>
          <cell r="AF10">
            <v>63</v>
          </cell>
        </row>
        <row r="11">
          <cell r="R11" t="str">
            <v>0800-0900</v>
          </cell>
          <cell r="AE11">
            <v>31</v>
          </cell>
          <cell r="AF11">
            <v>40</v>
          </cell>
        </row>
        <row r="12">
          <cell r="R12" t="str">
            <v>0900-1000</v>
          </cell>
          <cell r="AE12">
            <v>12</v>
          </cell>
          <cell r="AF12">
            <v>30</v>
          </cell>
        </row>
        <row r="13">
          <cell r="R13" t="str">
            <v>1000-1100</v>
          </cell>
          <cell r="AE13">
            <v>24</v>
          </cell>
          <cell r="AF13">
            <v>44</v>
          </cell>
        </row>
        <row r="14">
          <cell r="R14" t="str">
            <v>1100-1200</v>
          </cell>
          <cell r="AE14">
            <v>22</v>
          </cell>
          <cell r="AF14">
            <v>46</v>
          </cell>
        </row>
        <row r="15">
          <cell r="R15" t="str">
            <v>1200-1300</v>
          </cell>
          <cell r="AE15">
            <v>26</v>
          </cell>
          <cell r="AF15">
            <v>46</v>
          </cell>
        </row>
        <row r="16">
          <cell r="R16" t="str">
            <v>1300-1400</v>
          </cell>
          <cell r="AE16">
            <v>20</v>
          </cell>
          <cell r="AF16">
            <v>37</v>
          </cell>
        </row>
        <row r="17">
          <cell r="R17" t="str">
            <v>1400-1500</v>
          </cell>
          <cell r="AE17">
            <v>28</v>
          </cell>
          <cell r="AF17">
            <v>43</v>
          </cell>
        </row>
        <row r="18">
          <cell r="R18" t="str">
            <v>1500-1600</v>
          </cell>
          <cell r="AE18">
            <v>17</v>
          </cell>
          <cell r="AF18">
            <v>32</v>
          </cell>
        </row>
        <row r="19">
          <cell r="R19" t="str">
            <v>1600-1700</v>
          </cell>
          <cell r="AE19">
            <v>29</v>
          </cell>
          <cell r="AF19">
            <v>51</v>
          </cell>
        </row>
        <row r="20">
          <cell r="R20" t="str">
            <v>1700-1800</v>
          </cell>
          <cell r="AE20">
            <v>33</v>
          </cell>
          <cell r="AF20">
            <v>41</v>
          </cell>
        </row>
        <row r="21">
          <cell r="R21" t="str">
            <v>1800-1900</v>
          </cell>
          <cell r="AE21">
            <v>32</v>
          </cell>
          <cell r="AF21">
            <v>46</v>
          </cell>
        </row>
        <row r="59">
          <cell r="C59">
            <v>0</v>
          </cell>
          <cell r="D59">
            <v>5.2023121387283239E-2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5.9730250481695571E-2</v>
          </cell>
          <cell r="M59">
            <v>0</v>
          </cell>
          <cell r="N59">
            <v>0</v>
          </cell>
        </row>
        <row r="60">
          <cell r="C60">
            <v>0</v>
          </cell>
          <cell r="D60">
            <v>8.4905660377358486E-2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9.7484276729559755E-2</v>
          </cell>
          <cell r="M60">
            <v>0</v>
          </cell>
          <cell r="N60">
            <v>0</v>
          </cell>
        </row>
      </sheetData>
      <sheetData sheetId="3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11</v>
          </cell>
          <cell r="AF10">
            <v>19</v>
          </cell>
        </row>
        <row r="11">
          <cell r="R11" t="str">
            <v>0800-0900</v>
          </cell>
          <cell r="AE11">
            <v>8</v>
          </cell>
          <cell r="AF11">
            <v>17</v>
          </cell>
        </row>
        <row r="12">
          <cell r="R12" t="str">
            <v>0900-1000</v>
          </cell>
          <cell r="AE12">
            <v>8</v>
          </cell>
          <cell r="AF12">
            <v>22</v>
          </cell>
        </row>
        <row r="13">
          <cell r="R13" t="str">
            <v>1000-1100</v>
          </cell>
          <cell r="AE13">
            <v>16</v>
          </cell>
          <cell r="AF13">
            <v>24</v>
          </cell>
        </row>
        <row r="14">
          <cell r="R14" t="str">
            <v>1100-1200</v>
          </cell>
          <cell r="AE14">
            <v>16</v>
          </cell>
          <cell r="AF14">
            <v>30</v>
          </cell>
        </row>
        <row r="15">
          <cell r="R15" t="str">
            <v>1200-1300</v>
          </cell>
          <cell r="AE15">
            <v>19</v>
          </cell>
          <cell r="AF15">
            <v>35</v>
          </cell>
        </row>
        <row r="16">
          <cell r="R16" t="str">
            <v>1300-1400</v>
          </cell>
          <cell r="AE16">
            <v>22</v>
          </cell>
          <cell r="AF16">
            <v>28</v>
          </cell>
        </row>
        <row r="17">
          <cell r="R17" t="str">
            <v>1400-1500</v>
          </cell>
          <cell r="AE17">
            <v>15</v>
          </cell>
          <cell r="AF17">
            <v>19</v>
          </cell>
        </row>
        <row r="18">
          <cell r="R18" t="str">
            <v>1500-1600</v>
          </cell>
          <cell r="AE18">
            <v>31</v>
          </cell>
          <cell r="AF18">
            <v>48</v>
          </cell>
        </row>
        <row r="19">
          <cell r="R19" t="str">
            <v>1600-1700</v>
          </cell>
          <cell r="AE19">
            <v>23</v>
          </cell>
          <cell r="AF19">
            <v>31</v>
          </cell>
        </row>
        <row r="20">
          <cell r="R20" t="str">
            <v>1700-1800</v>
          </cell>
          <cell r="AE20">
            <v>24</v>
          </cell>
          <cell r="AF20">
            <v>33</v>
          </cell>
        </row>
        <row r="21">
          <cell r="R21" t="str">
            <v>1800-1900</v>
          </cell>
          <cell r="AE21">
            <v>15</v>
          </cell>
          <cell r="AF21">
            <v>23</v>
          </cell>
        </row>
        <row r="59">
          <cell r="C59">
            <v>0.10030395136778116</v>
          </cell>
          <cell r="D59">
            <v>1.5197568389057751E-2</v>
          </cell>
          <cell r="E59">
            <v>0.10638297872340426</v>
          </cell>
          <cell r="F59">
            <v>7.598784194528875E-2</v>
          </cell>
          <cell r="G59">
            <v>1.2158054711246201E-2</v>
          </cell>
          <cell r="H59">
            <v>4.2553191489361701E-2</v>
          </cell>
          <cell r="I59">
            <v>9.7264437689969604E-2</v>
          </cell>
          <cell r="J59">
            <v>2.4316109422492401E-2</v>
          </cell>
          <cell r="K59">
            <v>1.5197568389057751E-2</v>
          </cell>
          <cell r="L59">
            <v>0.11246200607902736</v>
          </cell>
          <cell r="M59">
            <v>0.36778115501519759</v>
          </cell>
          <cell r="N59">
            <v>3.0395136778115502E-2</v>
          </cell>
        </row>
        <row r="60">
          <cell r="C60">
            <v>0.15865384615384615</v>
          </cell>
          <cell r="D60">
            <v>2.403846153846154E-2</v>
          </cell>
          <cell r="E60">
            <v>0.16826923076923078</v>
          </cell>
          <cell r="F60">
            <v>0.1201923076923077</v>
          </cell>
          <cell r="G60">
            <v>1.9230769230769232E-2</v>
          </cell>
          <cell r="H60">
            <v>6.7307692307692304E-2</v>
          </cell>
          <cell r="I60">
            <v>0.15384615384615385</v>
          </cell>
          <cell r="J60">
            <v>3.8461538461538464E-2</v>
          </cell>
          <cell r="K60">
            <v>2.403846153846154E-2</v>
          </cell>
          <cell r="L60">
            <v>0.17788461538461539</v>
          </cell>
          <cell r="N60">
            <v>4.807692307692308E-2</v>
          </cell>
        </row>
      </sheetData>
      <sheetData sheetId="4">
        <row r="5">
          <cell r="D5" t="str">
            <v>31.7.19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16</v>
          </cell>
          <cell r="AF10">
            <v>25</v>
          </cell>
        </row>
        <row r="11">
          <cell r="R11" t="str">
            <v>0800-0900</v>
          </cell>
          <cell r="AE11">
            <v>28</v>
          </cell>
          <cell r="AF11">
            <v>41</v>
          </cell>
        </row>
        <row r="12">
          <cell r="R12" t="str">
            <v>0900-1000</v>
          </cell>
          <cell r="AE12">
            <v>24</v>
          </cell>
          <cell r="AF12">
            <v>39</v>
          </cell>
        </row>
        <row r="13">
          <cell r="R13" t="str">
            <v>1000-1100</v>
          </cell>
          <cell r="AE13">
            <v>26</v>
          </cell>
          <cell r="AF13">
            <v>41</v>
          </cell>
        </row>
        <row r="14">
          <cell r="R14" t="str">
            <v>1100-1200</v>
          </cell>
          <cell r="AE14">
            <v>21</v>
          </cell>
          <cell r="AF14">
            <v>34</v>
          </cell>
        </row>
        <row r="15">
          <cell r="R15" t="str">
            <v>1200-1300</v>
          </cell>
          <cell r="AE15">
            <v>16</v>
          </cell>
          <cell r="AF15">
            <v>40</v>
          </cell>
        </row>
        <row r="16">
          <cell r="R16" t="str">
            <v>1300-1400</v>
          </cell>
          <cell r="AE16">
            <v>26</v>
          </cell>
          <cell r="AF16">
            <v>40</v>
          </cell>
        </row>
        <row r="17">
          <cell r="R17" t="str">
            <v>1400-1500</v>
          </cell>
          <cell r="AE17">
            <v>21</v>
          </cell>
          <cell r="AF17">
            <v>36</v>
          </cell>
        </row>
        <row r="18">
          <cell r="R18" t="str">
            <v>1500-1600</v>
          </cell>
          <cell r="AE18">
            <v>20</v>
          </cell>
          <cell r="AF18">
            <v>40</v>
          </cell>
        </row>
        <row r="19">
          <cell r="R19" t="str">
            <v>1600-1700</v>
          </cell>
          <cell r="AE19">
            <v>22</v>
          </cell>
          <cell r="AF19">
            <v>44</v>
          </cell>
        </row>
        <row r="20">
          <cell r="R20" t="str">
            <v>1700-1800</v>
          </cell>
          <cell r="AE20">
            <v>24</v>
          </cell>
          <cell r="AF20">
            <v>44</v>
          </cell>
        </row>
        <row r="21">
          <cell r="R21" t="str">
            <v>1800-1900</v>
          </cell>
          <cell r="AE21">
            <v>17</v>
          </cell>
          <cell r="AF21">
            <v>40</v>
          </cell>
        </row>
        <row r="59">
          <cell r="C59">
            <v>6.4655172413793108E-2</v>
          </cell>
          <cell r="D59">
            <v>2.8017241379310345E-2</v>
          </cell>
          <cell r="E59">
            <v>0.14439655172413793</v>
          </cell>
          <cell r="F59">
            <v>9.4827586206896547E-2</v>
          </cell>
          <cell r="G59">
            <v>1.5086206896551725E-2</v>
          </cell>
          <cell r="H59">
            <v>2.8017241379310345E-2</v>
          </cell>
          <cell r="I59">
            <v>3.2327586206896554E-2</v>
          </cell>
          <cell r="J59">
            <v>3.4482758620689655E-2</v>
          </cell>
          <cell r="K59">
            <v>2.8017241379310345E-2</v>
          </cell>
          <cell r="L59">
            <v>8.1896551724137928E-2</v>
          </cell>
          <cell r="M59">
            <v>0.4375</v>
          </cell>
          <cell r="N59">
            <v>1.0775862068965518E-2</v>
          </cell>
        </row>
        <row r="60">
          <cell r="C60">
            <v>0.11494252873563218</v>
          </cell>
          <cell r="D60">
            <v>4.9808429118773943E-2</v>
          </cell>
          <cell r="E60">
            <v>0.25670498084291188</v>
          </cell>
          <cell r="F60">
            <v>0.16858237547892721</v>
          </cell>
          <cell r="G60">
            <v>2.681992337164751E-2</v>
          </cell>
          <cell r="H60">
            <v>4.9808429118773943E-2</v>
          </cell>
          <cell r="I60">
            <v>5.7471264367816091E-2</v>
          </cell>
          <cell r="J60">
            <v>6.1302681992337162E-2</v>
          </cell>
          <cell r="K60">
            <v>4.9808429118773943E-2</v>
          </cell>
          <cell r="L60">
            <v>0.14559386973180077</v>
          </cell>
          <cell r="N60">
            <v>1.9157088122605363E-2</v>
          </cell>
        </row>
      </sheetData>
      <sheetData sheetId="5">
        <row r="5">
          <cell r="G5" t="str">
            <v>xxx</v>
          </cell>
          <cell r="K5" t="str">
            <v>xxx</v>
          </cell>
        </row>
        <row r="6">
          <cell r="K6" t="str">
            <v>xxx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10</v>
          </cell>
          <cell r="AF10">
            <v>13</v>
          </cell>
        </row>
        <row r="11">
          <cell r="R11" t="str">
            <v>0800-0900</v>
          </cell>
          <cell r="AE11">
            <v>16</v>
          </cell>
          <cell r="AF11">
            <v>20</v>
          </cell>
        </row>
        <row r="12">
          <cell r="R12" t="str">
            <v>0900-1000</v>
          </cell>
          <cell r="AE12">
            <v>29</v>
          </cell>
          <cell r="AF12">
            <v>47</v>
          </cell>
        </row>
        <row r="13">
          <cell r="R13" t="str">
            <v>1000-1100</v>
          </cell>
          <cell r="AE13">
            <v>28</v>
          </cell>
          <cell r="AF13">
            <v>36</v>
          </cell>
        </row>
        <row r="14">
          <cell r="R14" t="str">
            <v>1100-1200</v>
          </cell>
          <cell r="AE14">
            <v>24</v>
          </cell>
          <cell r="AF14">
            <v>29</v>
          </cell>
        </row>
        <row r="15">
          <cell r="R15" t="str">
            <v>1200-1300</v>
          </cell>
          <cell r="AE15">
            <v>24</v>
          </cell>
          <cell r="AF15">
            <v>30</v>
          </cell>
        </row>
        <row r="16">
          <cell r="R16" t="str">
            <v>1300-1400</v>
          </cell>
          <cell r="AE16">
            <v>40</v>
          </cell>
          <cell r="AF16">
            <v>52</v>
          </cell>
        </row>
        <row r="17">
          <cell r="R17" t="str">
            <v>1400-1500</v>
          </cell>
          <cell r="AE17">
            <v>32</v>
          </cell>
          <cell r="AF17">
            <v>39</v>
          </cell>
        </row>
        <row r="18">
          <cell r="R18" t="str">
            <v>1500-1600</v>
          </cell>
          <cell r="AE18">
            <v>31</v>
          </cell>
          <cell r="AF18">
            <v>48</v>
          </cell>
        </row>
        <row r="19">
          <cell r="R19" t="str">
            <v>1600-1700</v>
          </cell>
          <cell r="AE19">
            <v>45</v>
          </cell>
          <cell r="AF19">
            <v>57</v>
          </cell>
        </row>
        <row r="20">
          <cell r="R20" t="str">
            <v>1700-1800</v>
          </cell>
          <cell r="AE20">
            <v>31</v>
          </cell>
          <cell r="AF20">
            <v>45</v>
          </cell>
        </row>
        <row r="21">
          <cell r="R21" t="str">
            <v>1800-1900</v>
          </cell>
          <cell r="AE21">
            <v>34</v>
          </cell>
          <cell r="AF21">
            <v>48</v>
          </cell>
        </row>
        <row r="59">
          <cell r="C59">
            <v>0</v>
          </cell>
          <cell r="D59">
            <v>1.7241379310344827E-2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7.3275862068965511E-2</v>
          </cell>
          <cell r="M59">
            <v>0</v>
          </cell>
          <cell r="N59">
            <v>0</v>
          </cell>
        </row>
        <row r="60">
          <cell r="C60">
            <v>0</v>
          </cell>
          <cell r="D60">
            <v>2.3255813953488372E-2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9.8837209302325577E-2</v>
          </cell>
          <cell r="M60">
            <v>0</v>
          </cell>
          <cell r="N60">
            <v>0</v>
          </cell>
        </row>
      </sheetData>
      <sheetData sheetId="6">
        <row r="5">
          <cell r="D5" t="str">
            <v>1.8.19</v>
          </cell>
          <cell r="G5" t="str">
            <v>xxx</v>
          </cell>
          <cell r="K5" t="str">
            <v>xxx</v>
          </cell>
        </row>
        <row r="6">
          <cell r="K6" t="str">
            <v>xxx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21</v>
          </cell>
          <cell r="AF10">
            <v>34</v>
          </cell>
        </row>
        <row r="11">
          <cell r="R11" t="str">
            <v>0800-0900</v>
          </cell>
          <cell r="AE11">
            <v>17</v>
          </cell>
          <cell r="AF11">
            <v>30</v>
          </cell>
        </row>
        <row r="12">
          <cell r="R12" t="str">
            <v>0900-1000</v>
          </cell>
          <cell r="AE12">
            <v>15</v>
          </cell>
          <cell r="AF12">
            <v>34</v>
          </cell>
        </row>
        <row r="13">
          <cell r="R13" t="str">
            <v>1000-1100</v>
          </cell>
          <cell r="AE13">
            <v>25</v>
          </cell>
          <cell r="AF13">
            <v>35</v>
          </cell>
        </row>
        <row r="14">
          <cell r="R14" t="str">
            <v>1100-1200</v>
          </cell>
          <cell r="AE14">
            <v>33</v>
          </cell>
          <cell r="AF14">
            <v>53</v>
          </cell>
        </row>
        <row r="15">
          <cell r="R15" t="str">
            <v>1200-1300</v>
          </cell>
          <cell r="AE15">
            <v>21</v>
          </cell>
          <cell r="AF15">
            <v>30</v>
          </cell>
        </row>
        <row r="16">
          <cell r="R16" t="str">
            <v>1300-1400</v>
          </cell>
          <cell r="AE16">
            <v>22</v>
          </cell>
          <cell r="AF16">
            <v>39</v>
          </cell>
        </row>
        <row r="17">
          <cell r="R17" t="str">
            <v>1400-1500</v>
          </cell>
          <cell r="AE17">
            <v>36</v>
          </cell>
          <cell r="AF17">
            <v>54</v>
          </cell>
        </row>
        <row r="18">
          <cell r="R18" t="str">
            <v>1500-1600</v>
          </cell>
          <cell r="AE18">
            <v>58</v>
          </cell>
          <cell r="AF18">
            <v>74</v>
          </cell>
        </row>
        <row r="19">
          <cell r="R19" t="str">
            <v>1600-1700</v>
          </cell>
          <cell r="AE19">
            <v>34</v>
          </cell>
          <cell r="AF19">
            <v>48</v>
          </cell>
        </row>
        <row r="20">
          <cell r="R20" t="str">
            <v>1700-1800</v>
          </cell>
          <cell r="AE20">
            <v>41</v>
          </cell>
          <cell r="AF20">
            <v>69</v>
          </cell>
        </row>
        <row r="21">
          <cell r="R21" t="str">
            <v>1800-1900</v>
          </cell>
          <cell r="AE21">
            <v>27</v>
          </cell>
          <cell r="AF21">
            <v>44</v>
          </cell>
        </row>
        <row r="59"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0.14889705882352941</v>
          </cell>
          <cell r="M59">
            <v>0</v>
          </cell>
          <cell r="N59">
            <v>0</v>
          </cell>
        </row>
        <row r="60"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0.23142857142857143</v>
          </cell>
          <cell r="M60">
            <v>0</v>
          </cell>
          <cell r="N60">
            <v>0</v>
          </cell>
        </row>
      </sheetData>
      <sheetData sheetId="7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24</v>
          </cell>
          <cell r="AF10">
            <v>34</v>
          </cell>
        </row>
        <row r="11">
          <cell r="R11" t="str">
            <v>0800-0900</v>
          </cell>
          <cell r="AE11">
            <v>13</v>
          </cell>
          <cell r="AF11">
            <v>31</v>
          </cell>
        </row>
        <row r="12">
          <cell r="R12" t="str">
            <v>0900-1000</v>
          </cell>
          <cell r="AE12">
            <v>19</v>
          </cell>
          <cell r="AF12">
            <v>45</v>
          </cell>
        </row>
        <row r="13">
          <cell r="R13" t="str">
            <v>1000-1100</v>
          </cell>
          <cell r="AE13">
            <v>26</v>
          </cell>
          <cell r="AF13">
            <v>45</v>
          </cell>
        </row>
        <row r="14">
          <cell r="R14" t="str">
            <v>1100-1200</v>
          </cell>
          <cell r="AE14">
            <v>23</v>
          </cell>
          <cell r="AF14">
            <v>33</v>
          </cell>
        </row>
        <row r="15">
          <cell r="R15" t="str">
            <v>1200-1300</v>
          </cell>
          <cell r="AE15">
            <v>18</v>
          </cell>
          <cell r="AF15">
            <v>36</v>
          </cell>
        </row>
        <row r="16">
          <cell r="R16" t="str">
            <v>1300-1400</v>
          </cell>
          <cell r="AE16">
            <v>26</v>
          </cell>
          <cell r="AF16">
            <v>35</v>
          </cell>
        </row>
        <row r="17">
          <cell r="R17" t="str">
            <v>1400-1500</v>
          </cell>
          <cell r="AE17">
            <v>35</v>
          </cell>
          <cell r="AF17">
            <v>48</v>
          </cell>
        </row>
        <row r="18">
          <cell r="R18" t="str">
            <v>1500-1600</v>
          </cell>
          <cell r="AE18">
            <v>21</v>
          </cell>
          <cell r="AF18">
            <v>43</v>
          </cell>
        </row>
        <row r="19">
          <cell r="R19" t="str">
            <v>1600-1700</v>
          </cell>
          <cell r="AE19">
            <v>21</v>
          </cell>
          <cell r="AF19">
            <v>43</v>
          </cell>
        </row>
        <row r="20">
          <cell r="R20" t="str">
            <v>1700-1800</v>
          </cell>
          <cell r="AE20">
            <v>23</v>
          </cell>
          <cell r="AF20">
            <v>40</v>
          </cell>
        </row>
        <row r="21">
          <cell r="R21" t="str">
            <v>1800-1900</v>
          </cell>
          <cell r="AE21">
            <v>16</v>
          </cell>
          <cell r="AF21">
            <v>32</v>
          </cell>
        </row>
        <row r="59">
          <cell r="C59">
            <v>0</v>
          </cell>
          <cell r="D59">
            <v>8.6021505376344086E-3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0.12903225806451613</v>
          </cell>
          <cell r="M59">
            <v>0</v>
          </cell>
          <cell r="N59">
            <v>0</v>
          </cell>
        </row>
        <row r="60">
          <cell r="C60">
            <v>0</v>
          </cell>
          <cell r="D60">
            <v>1.509433962264151E-2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2</v>
          </cell>
          <cell r="L60">
            <v>0.22641509433962265</v>
          </cell>
          <cell r="M60">
            <v>0</v>
          </cell>
          <cell r="N60">
            <v>0</v>
          </cell>
        </row>
      </sheetData>
      <sheetData sheetId="8">
        <row r="5">
          <cell r="G5" t="e">
            <v>#REF!</v>
          </cell>
          <cell r="K5" t="e">
            <v>#REF!</v>
          </cell>
        </row>
        <row r="6">
          <cell r="K6" t="e">
            <v>#REF!</v>
          </cell>
        </row>
      </sheetData>
      <sheetData sheetId="9"/>
      <sheetData sheetId="10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20</v>
          </cell>
          <cell r="AF10">
            <v>35</v>
          </cell>
        </row>
        <row r="11">
          <cell r="R11" t="str">
            <v>0800-0900</v>
          </cell>
          <cell r="AE11">
            <v>23</v>
          </cell>
          <cell r="AF11">
            <v>35</v>
          </cell>
        </row>
        <row r="12">
          <cell r="R12" t="str">
            <v>0900-1000</v>
          </cell>
          <cell r="AE12">
            <v>22</v>
          </cell>
          <cell r="AF12">
            <v>43</v>
          </cell>
        </row>
        <row r="13">
          <cell r="R13" t="str">
            <v>1000-1100</v>
          </cell>
          <cell r="AE13">
            <v>29</v>
          </cell>
          <cell r="AF13">
            <v>51</v>
          </cell>
        </row>
        <row r="14">
          <cell r="R14" t="str">
            <v>1100-1200</v>
          </cell>
          <cell r="AE14">
            <v>23</v>
          </cell>
          <cell r="AF14">
            <v>32</v>
          </cell>
        </row>
        <row r="15">
          <cell r="R15" t="str">
            <v>1200-1300</v>
          </cell>
          <cell r="AE15">
            <v>24</v>
          </cell>
          <cell r="AF15">
            <v>39</v>
          </cell>
        </row>
        <row r="16">
          <cell r="R16" t="str">
            <v>1300-1400</v>
          </cell>
          <cell r="AE16">
            <v>20</v>
          </cell>
          <cell r="AF16">
            <v>37</v>
          </cell>
        </row>
        <row r="17">
          <cell r="R17" t="str">
            <v>1400-1500</v>
          </cell>
          <cell r="AE17">
            <v>28</v>
          </cell>
          <cell r="AF17">
            <v>43</v>
          </cell>
        </row>
        <row r="18">
          <cell r="R18" t="str">
            <v>1500-1600</v>
          </cell>
          <cell r="AE18">
            <v>13</v>
          </cell>
          <cell r="AF18">
            <v>28</v>
          </cell>
        </row>
        <row r="19">
          <cell r="R19" t="str">
            <v>1600-1700</v>
          </cell>
          <cell r="AE19">
            <v>26</v>
          </cell>
          <cell r="AF19">
            <v>43</v>
          </cell>
        </row>
        <row r="20">
          <cell r="R20" t="str">
            <v>1700-1800</v>
          </cell>
          <cell r="AE20">
            <v>31</v>
          </cell>
          <cell r="AF20">
            <v>54</v>
          </cell>
        </row>
        <row r="21">
          <cell r="R21" t="str">
            <v>1800-1900</v>
          </cell>
          <cell r="AE21">
            <v>20</v>
          </cell>
          <cell r="AF21">
            <v>38</v>
          </cell>
        </row>
        <row r="59">
          <cell r="C59">
            <v>0</v>
          </cell>
          <cell r="D59">
            <v>3.5564853556485358E-2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0.100418410041841</v>
          </cell>
          <cell r="M59">
            <v>0</v>
          </cell>
          <cell r="N59">
            <v>0</v>
          </cell>
        </row>
        <row r="60">
          <cell r="C60">
            <v>0</v>
          </cell>
          <cell r="D60">
            <v>6.093189964157706E-2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0.17204301075268819</v>
          </cell>
          <cell r="M60">
            <v>0</v>
          </cell>
          <cell r="N60">
            <v>0</v>
          </cell>
        </row>
      </sheetData>
      <sheetData sheetId="11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20</v>
          </cell>
          <cell r="AF10">
            <v>32</v>
          </cell>
        </row>
        <row r="11">
          <cell r="R11" t="str">
            <v>0800-0900</v>
          </cell>
          <cell r="AE11">
            <v>19</v>
          </cell>
          <cell r="AF11">
            <v>30</v>
          </cell>
        </row>
        <row r="12">
          <cell r="R12" t="str">
            <v>0900-1000</v>
          </cell>
          <cell r="AE12">
            <v>8</v>
          </cell>
          <cell r="AF12">
            <v>22</v>
          </cell>
        </row>
        <row r="13">
          <cell r="R13" t="str">
            <v>1000-1100</v>
          </cell>
          <cell r="AE13">
            <v>26</v>
          </cell>
          <cell r="AF13">
            <v>48</v>
          </cell>
        </row>
        <row r="14">
          <cell r="R14" t="str">
            <v>1100-1200</v>
          </cell>
          <cell r="AE14">
            <v>27</v>
          </cell>
          <cell r="AF14">
            <v>42</v>
          </cell>
        </row>
        <row r="15">
          <cell r="R15" t="str">
            <v>1200-1300</v>
          </cell>
          <cell r="AE15">
            <v>15</v>
          </cell>
          <cell r="AF15">
            <v>44</v>
          </cell>
        </row>
        <row r="16">
          <cell r="R16" t="str">
            <v>1300-1400</v>
          </cell>
          <cell r="AE16">
            <v>23</v>
          </cell>
          <cell r="AF16">
            <v>36</v>
          </cell>
        </row>
        <row r="17">
          <cell r="R17" t="str">
            <v>1400-1500</v>
          </cell>
          <cell r="AE17">
            <v>35</v>
          </cell>
          <cell r="AF17">
            <v>51</v>
          </cell>
        </row>
        <row r="18">
          <cell r="R18" t="str">
            <v>1500-1600</v>
          </cell>
          <cell r="AE18">
            <v>27</v>
          </cell>
          <cell r="AF18">
            <v>34</v>
          </cell>
        </row>
        <row r="19">
          <cell r="R19" t="str">
            <v>1600-1700</v>
          </cell>
          <cell r="AE19">
            <v>18</v>
          </cell>
          <cell r="AF19">
            <v>33</v>
          </cell>
        </row>
        <row r="20">
          <cell r="R20" t="str">
            <v>1700-1800</v>
          </cell>
          <cell r="AE20">
            <v>26</v>
          </cell>
          <cell r="AF20">
            <v>38</v>
          </cell>
        </row>
        <row r="21">
          <cell r="R21" t="str">
            <v>1800-1900</v>
          </cell>
          <cell r="AE21">
            <v>26</v>
          </cell>
          <cell r="AF21">
            <v>43</v>
          </cell>
        </row>
        <row r="59">
          <cell r="C59">
            <v>0</v>
          </cell>
          <cell r="D59">
            <v>1.9867549668874173E-2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0.11037527593818984</v>
          </cell>
          <cell r="M59">
            <v>0</v>
          </cell>
          <cell r="N59">
            <v>0</v>
          </cell>
        </row>
        <row r="60">
          <cell r="C60">
            <v>0</v>
          </cell>
          <cell r="D60">
            <v>3.3333333333333333E-2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0.18518518518518517</v>
          </cell>
          <cell r="M60">
            <v>0</v>
          </cell>
          <cell r="N60">
            <v>0</v>
          </cell>
        </row>
      </sheetData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chedule "/>
      <sheetName val="RD115 MCC"/>
      <sheetName val="Axle Loads"/>
      <sheetName val="RD115 OD"/>
      <sheetName val="AV1 Air Inquiry"/>
      <sheetName val="IW1 OD Ferries"/>
      <sheetName val="EntExit Bus"/>
      <sheetName val="PT2 OD Bus"/>
      <sheetName val="SP"/>
      <sheetName val="Reference Data Codes"/>
      <sheetName val="District Codes"/>
      <sheetName val="Border Codes"/>
      <sheetName val="Zones"/>
    </sheetNames>
    <sheetDataSet>
      <sheetData sheetId="0" refreshError="1"/>
      <sheetData sheetId="1" refreshError="1">
        <row r="266">
          <cell r="R266">
            <v>0</v>
          </cell>
          <cell r="S266">
            <v>1</v>
          </cell>
          <cell r="T266">
            <v>0</v>
          </cell>
          <cell r="U266">
            <v>0</v>
          </cell>
        </row>
        <row r="267">
          <cell r="R267">
            <v>0</v>
          </cell>
          <cell r="S267">
            <v>1</v>
          </cell>
          <cell r="T267">
            <v>0</v>
          </cell>
          <cell r="U267">
            <v>0</v>
          </cell>
        </row>
        <row r="268">
          <cell r="R268">
            <v>0</v>
          </cell>
          <cell r="S268">
            <v>0</v>
          </cell>
          <cell r="T268">
            <v>0</v>
          </cell>
          <cell r="U268">
            <v>0</v>
          </cell>
        </row>
        <row r="269">
          <cell r="R269">
            <v>0</v>
          </cell>
          <cell r="S269">
            <v>0</v>
          </cell>
          <cell r="T269">
            <v>0</v>
          </cell>
          <cell r="U269">
            <v>0</v>
          </cell>
        </row>
        <row r="270">
          <cell r="R270">
            <v>0</v>
          </cell>
          <cell r="S270">
            <v>0</v>
          </cell>
          <cell r="T270">
            <v>0</v>
          </cell>
          <cell r="U270">
            <v>0</v>
          </cell>
        </row>
        <row r="271">
          <cell r="R271">
            <v>0</v>
          </cell>
          <cell r="S271">
            <v>0</v>
          </cell>
          <cell r="T271">
            <v>0</v>
          </cell>
          <cell r="U271">
            <v>0</v>
          </cell>
        </row>
        <row r="272">
          <cell r="R272">
            <v>0</v>
          </cell>
          <cell r="S272">
            <v>0</v>
          </cell>
          <cell r="T272">
            <v>0</v>
          </cell>
          <cell r="U272">
            <v>0</v>
          </cell>
        </row>
        <row r="273">
          <cell r="R273">
            <v>0</v>
          </cell>
          <cell r="S273">
            <v>1</v>
          </cell>
          <cell r="T273">
            <v>0</v>
          </cell>
          <cell r="U273">
            <v>0</v>
          </cell>
        </row>
        <row r="274">
          <cell r="R274">
            <v>0</v>
          </cell>
          <cell r="S274">
            <v>0</v>
          </cell>
          <cell r="T274">
            <v>0</v>
          </cell>
          <cell r="U274">
            <v>0</v>
          </cell>
        </row>
        <row r="275">
          <cell r="R275">
            <v>0</v>
          </cell>
          <cell r="S275">
            <v>0</v>
          </cell>
          <cell r="T275">
            <v>0</v>
          </cell>
          <cell r="U275">
            <v>0</v>
          </cell>
        </row>
        <row r="276">
          <cell r="R276">
            <v>0</v>
          </cell>
          <cell r="S276">
            <v>0</v>
          </cell>
          <cell r="T276">
            <v>0</v>
          </cell>
          <cell r="U276">
            <v>0</v>
          </cell>
        </row>
        <row r="277">
          <cell r="R277">
            <v>0</v>
          </cell>
          <cell r="S277">
            <v>0</v>
          </cell>
          <cell r="T277">
            <v>0</v>
          </cell>
          <cell r="U277">
            <v>0</v>
          </cell>
        </row>
        <row r="278">
          <cell r="R278">
            <v>0</v>
          </cell>
          <cell r="S278">
            <v>0</v>
          </cell>
          <cell r="T278">
            <v>0</v>
          </cell>
          <cell r="U278">
            <v>0</v>
          </cell>
        </row>
        <row r="279">
          <cell r="R279">
            <v>0</v>
          </cell>
          <cell r="S279">
            <v>0</v>
          </cell>
          <cell r="T279">
            <v>0</v>
          </cell>
          <cell r="U279">
            <v>0</v>
          </cell>
        </row>
        <row r="280">
          <cell r="R280">
            <v>0</v>
          </cell>
          <cell r="S280">
            <v>0</v>
          </cell>
          <cell r="T280">
            <v>0</v>
          </cell>
          <cell r="U280">
            <v>0</v>
          </cell>
        </row>
        <row r="281">
          <cell r="R281">
            <v>0</v>
          </cell>
          <cell r="S281">
            <v>0</v>
          </cell>
          <cell r="T281">
            <v>1</v>
          </cell>
          <cell r="U281">
            <v>0</v>
          </cell>
        </row>
        <row r="282">
          <cell r="R282">
            <v>0</v>
          </cell>
          <cell r="S282">
            <v>0</v>
          </cell>
          <cell r="T282">
            <v>0</v>
          </cell>
          <cell r="U282">
            <v>0</v>
          </cell>
        </row>
        <row r="283">
          <cell r="R283">
            <v>0</v>
          </cell>
          <cell r="S283">
            <v>0</v>
          </cell>
          <cell r="T283">
            <v>0</v>
          </cell>
          <cell r="U283">
            <v>0</v>
          </cell>
        </row>
        <row r="284">
          <cell r="R284">
            <v>0</v>
          </cell>
          <cell r="S284">
            <v>0</v>
          </cell>
          <cell r="T284">
            <v>0</v>
          </cell>
          <cell r="U284">
            <v>0</v>
          </cell>
        </row>
        <row r="285">
          <cell r="R285">
            <v>0</v>
          </cell>
          <cell r="S285">
            <v>0</v>
          </cell>
          <cell r="T285">
            <v>0</v>
          </cell>
          <cell r="U285">
            <v>0</v>
          </cell>
        </row>
        <row r="286">
          <cell r="R286">
            <v>0</v>
          </cell>
          <cell r="S286">
            <v>0</v>
          </cell>
          <cell r="T286">
            <v>0</v>
          </cell>
          <cell r="U286">
            <v>0</v>
          </cell>
        </row>
        <row r="287">
          <cell r="R287">
            <v>0</v>
          </cell>
          <cell r="S287">
            <v>0</v>
          </cell>
          <cell r="T287">
            <v>0</v>
          </cell>
          <cell r="U287">
            <v>0</v>
          </cell>
        </row>
        <row r="288">
          <cell r="R288">
            <v>0</v>
          </cell>
          <cell r="S288">
            <v>0</v>
          </cell>
          <cell r="T288">
            <v>0</v>
          </cell>
          <cell r="U288">
            <v>0</v>
          </cell>
        </row>
        <row r="289">
          <cell r="R289">
            <v>0</v>
          </cell>
          <cell r="S289">
            <v>0</v>
          </cell>
          <cell r="T289">
            <v>0</v>
          </cell>
          <cell r="U289">
            <v>0</v>
          </cell>
        </row>
        <row r="290">
          <cell r="R290">
            <v>0</v>
          </cell>
          <cell r="S290">
            <v>0</v>
          </cell>
          <cell r="T290">
            <v>0</v>
          </cell>
          <cell r="U290">
            <v>0</v>
          </cell>
        </row>
        <row r="291">
          <cell r="R291">
            <v>0</v>
          </cell>
          <cell r="S291">
            <v>1</v>
          </cell>
          <cell r="T291">
            <v>0</v>
          </cell>
          <cell r="U291">
            <v>0</v>
          </cell>
        </row>
        <row r="292">
          <cell r="R292">
            <v>0</v>
          </cell>
          <cell r="S292">
            <v>2</v>
          </cell>
          <cell r="T292">
            <v>0</v>
          </cell>
          <cell r="U292">
            <v>0</v>
          </cell>
        </row>
        <row r="293">
          <cell r="R293">
            <v>0</v>
          </cell>
          <cell r="S293">
            <v>0</v>
          </cell>
          <cell r="T293">
            <v>0</v>
          </cell>
          <cell r="U293">
            <v>0</v>
          </cell>
        </row>
        <row r="294">
          <cell r="R294">
            <v>0</v>
          </cell>
          <cell r="S294">
            <v>4</v>
          </cell>
          <cell r="T294">
            <v>0</v>
          </cell>
          <cell r="U294">
            <v>0</v>
          </cell>
        </row>
        <row r="295">
          <cell r="R295">
            <v>0</v>
          </cell>
          <cell r="S295">
            <v>1</v>
          </cell>
          <cell r="T295">
            <v>0</v>
          </cell>
          <cell r="U295">
            <v>0</v>
          </cell>
        </row>
        <row r="296">
          <cell r="R296">
            <v>0</v>
          </cell>
          <cell r="S296">
            <v>0</v>
          </cell>
          <cell r="T296">
            <v>0</v>
          </cell>
          <cell r="U296">
            <v>0</v>
          </cell>
        </row>
        <row r="297">
          <cell r="R297">
            <v>0</v>
          </cell>
          <cell r="S297">
            <v>3</v>
          </cell>
          <cell r="T297">
            <v>0</v>
          </cell>
          <cell r="U297">
            <v>0</v>
          </cell>
        </row>
        <row r="298">
          <cell r="R298">
            <v>0</v>
          </cell>
          <cell r="S298">
            <v>3</v>
          </cell>
          <cell r="T298">
            <v>1</v>
          </cell>
          <cell r="U298">
            <v>0</v>
          </cell>
        </row>
        <row r="299">
          <cell r="R299">
            <v>0</v>
          </cell>
          <cell r="S299">
            <v>1</v>
          </cell>
          <cell r="T299">
            <v>0</v>
          </cell>
          <cell r="U299">
            <v>0</v>
          </cell>
        </row>
        <row r="300">
          <cell r="R300">
            <v>0</v>
          </cell>
          <cell r="S300">
            <v>0</v>
          </cell>
          <cell r="T300">
            <v>0</v>
          </cell>
          <cell r="U300">
            <v>0</v>
          </cell>
        </row>
        <row r="301">
          <cell r="R301">
            <v>0</v>
          </cell>
          <cell r="S301">
            <v>0</v>
          </cell>
          <cell r="T301">
            <v>0</v>
          </cell>
          <cell r="U301">
            <v>0</v>
          </cell>
        </row>
        <row r="302">
          <cell r="R302">
            <v>0</v>
          </cell>
          <cell r="S302">
            <v>3</v>
          </cell>
          <cell r="T302">
            <v>0</v>
          </cell>
          <cell r="U302">
            <v>0</v>
          </cell>
        </row>
        <row r="303">
          <cell r="R303">
            <v>0</v>
          </cell>
          <cell r="S303">
            <v>0</v>
          </cell>
          <cell r="T303">
            <v>0</v>
          </cell>
          <cell r="U303">
            <v>0</v>
          </cell>
        </row>
        <row r="304">
          <cell r="R304">
            <v>0</v>
          </cell>
          <cell r="S304">
            <v>0</v>
          </cell>
          <cell r="T304">
            <v>0</v>
          </cell>
          <cell r="U304">
            <v>0</v>
          </cell>
        </row>
        <row r="305">
          <cell r="R305">
            <v>0</v>
          </cell>
          <cell r="S305">
            <v>5</v>
          </cell>
          <cell r="T305">
            <v>0</v>
          </cell>
          <cell r="U305">
            <v>0</v>
          </cell>
        </row>
        <row r="306">
          <cell r="R306">
            <v>0</v>
          </cell>
          <cell r="S306">
            <v>0</v>
          </cell>
          <cell r="T306">
            <v>0</v>
          </cell>
          <cell r="U306">
            <v>0</v>
          </cell>
        </row>
        <row r="307">
          <cell r="R307">
            <v>1</v>
          </cell>
          <cell r="S307">
            <v>1</v>
          </cell>
          <cell r="T307">
            <v>0</v>
          </cell>
          <cell r="U307">
            <v>0</v>
          </cell>
        </row>
        <row r="308">
          <cell r="R308">
            <v>0</v>
          </cell>
          <cell r="S308">
            <v>0</v>
          </cell>
          <cell r="T308">
            <v>0</v>
          </cell>
          <cell r="U308">
            <v>0</v>
          </cell>
        </row>
        <row r="309">
          <cell r="R309">
            <v>1</v>
          </cell>
          <cell r="S309">
            <v>1</v>
          </cell>
          <cell r="T309">
            <v>0</v>
          </cell>
          <cell r="U309">
            <v>0</v>
          </cell>
        </row>
        <row r="310">
          <cell r="R310">
            <v>0</v>
          </cell>
          <cell r="S310">
            <v>0</v>
          </cell>
          <cell r="T310">
            <v>0</v>
          </cell>
          <cell r="U310">
            <v>0</v>
          </cell>
        </row>
        <row r="311">
          <cell r="R311">
            <v>0</v>
          </cell>
          <cell r="S311">
            <v>0</v>
          </cell>
          <cell r="T311">
            <v>0</v>
          </cell>
          <cell r="U311">
            <v>0</v>
          </cell>
        </row>
        <row r="312">
          <cell r="R312">
            <v>0</v>
          </cell>
          <cell r="S312">
            <v>2</v>
          </cell>
          <cell r="T312">
            <v>0</v>
          </cell>
          <cell r="U312">
            <v>0</v>
          </cell>
        </row>
        <row r="313">
          <cell r="R313">
            <v>0</v>
          </cell>
          <cell r="S313">
            <v>0</v>
          </cell>
          <cell r="T313">
            <v>0</v>
          </cell>
          <cell r="U313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26"/>
  <sheetViews>
    <sheetView view="pageBreakPreview" topLeftCell="A22" zoomScale="60" workbookViewId="0">
      <selection activeCell="J3" sqref="J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174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">
        <v>166</v>
      </c>
      <c r="F5" s="40" t="s">
        <v>1</v>
      </c>
      <c r="G5" s="57" t="s">
        <v>164</v>
      </c>
      <c r="H5" s="58"/>
      <c r="I5" s="14"/>
      <c r="J5" s="2" t="s">
        <v>5</v>
      </c>
      <c r="K5" s="57" t="s">
        <v>164</v>
      </c>
      <c r="L5" s="58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57" t="s">
        <v>167</v>
      </c>
      <c r="E6" s="58"/>
      <c r="F6" s="2" t="s">
        <v>2</v>
      </c>
      <c r="G6" s="57" t="s">
        <v>168</v>
      </c>
      <c r="H6" s="58"/>
      <c r="J6" s="2" t="s">
        <v>21</v>
      </c>
      <c r="K6" s="57" t="s">
        <v>164</v>
      </c>
      <c r="L6" s="58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1</v>
      </c>
      <c r="D10" s="49">
        <v>0</v>
      </c>
      <c r="E10" s="49">
        <v>1</v>
      </c>
      <c r="F10" s="49">
        <v>0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v>2</v>
      </c>
      <c r="M10" s="49">
        <v>1</v>
      </c>
      <c r="N10" s="49">
        <v>0</v>
      </c>
      <c r="O10" s="17">
        <f t="shared" ref="O10:O57" si="0">SUM(C10:L10,N10)</f>
        <v>4</v>
      </c>
      <c r="P10" s="17">
        <f t="shared" ref="P10:P57" si="1">SUM(C10:N10)</f>
        <v>5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2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8</v>
      </c>
      <c r="AC10" s="17">
        <f t="shared" si="2"/>
        <v>7</v>
      </c>
      <c r="AD10" s="17">
        <f t="shared" si="2"/>
        <v>0</v>
      </c>
      <c r="AE10" s="30">
        <f t="shared" si="2"/>
        <v>12</v>
      </c>
      <c r="AF10" s="30">
        <f t="shared" si="2"/>
        <v>19</v>
      </c>
    </row>
    <row r="11" spans="2:32" s="6" customFormat="1" ht="23.1" customHeight="1" x14ac:dyDescent="0.25">
      <c r="B11" s="22" t="s">
        <v>38</v>
      </c>
      <c r="C11" s="49">
        <v>0</v>
      </c>
      <c r="D11" s="49">
        <v>0</v>
      </c>
      <c r="E11" s="49">
        <v>0</v>
      </c>
      <c r="F11" s="49">
        <v>0</v>
      </c>
      <c r="G11" s="49">
        <v>0</v>
      </c>
      <c r="H11" s="49">
        <v>0</v>
      </c>
      <c r="I11" s="49">
        <v>0</v>
      </c>
      <c r="J11" s="49">
        <v>0</v>
      </c>
      <c r="K11" s="49">
        <v>0</v>
      </c>
      <c r="L11" s="49">
        <v>2</v>
      </c>
      <c r="M11" s="49">
        <v>3</v>
      </c>
      <c r="N11" s="49">
        <v>0</v>
      </c>
      <c r="O11" s="17">
        <f t="shared" si="0"/>
        <v>2</v>
      </c>
      <c r="P11" s="17">
        <f t="shared" si="1"/>
        <v>5</v>
      </c>
      <c r="R11" s="1" t="s">
        <v>7</v>
      </c>
      <c r="S11" s="17">
        <f t="shared" ref="S11:AF11" si="3">SUM(C14:C17)</f>
        <v>2</v>
      </c>
      <c r="T11" s="17">
        <f t="shared" si="3"/>
        <v>1</v>
      </c>
      <c r="U11" s="17">
        <f t="shared" si="3"/>
        <v>5</v>
      </c>
      <c r="V11" s="17">
        <f t="shared" si="3"/>
        <v>5</v>
      </c>
      <c r="W11" s="17">
        <f t="shared" si="3"/>
        <v>1</v>
      </c>
      <c r="X11" s="17">
        <f t="shared" si="3"/>
        <v>1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10</v>
      </c>
      <c r="AC11" s="17">
        <f t="shared" si="3"/>
        <v>16</v>
      </c>
      <c r="AD11" s="17">
        <f t="shared" si="3"/>
        <v>1</v>
      </c>
      <c r="AE11" s="30">
        <f t="shared" si="3"/>
        <v>27</v>
      </c>
      <c r="AF11" s="30">
        <f t="shared" si="3"/>
        <v>43</v>
      </c>
    </row>
    <row r="12" spans="2:32" ht="23.1" customHeight="1" x14ac:dyDescent="0.25">
      <c r="B12" s="22" t="s">
        <v>39</v>
      </c>
      <c r="C12" s="49">
        <v>1</v>
      </c>
      <c r="D12" s="49">
        <v>0</v>
      </c>
      <c r="E12" s="49">
        <v>0</v>
      </c>
      <c r="F12" s="49">
        <v>0</v>
      </c>
      <c r="G12" s="49">
        <v>0</v>
      </c>
      <c r="H12" s="49">
        <v>0</v>
      </c>
      <c r="I12" s="49">
        <v>0</v>
      </c>
      <c r="J12" s="49">
        <v>0</v>
      </c>
      <c r="K12" s="49">
        <v>0</v>
      </c>
      <c r="L12" s="49">
        <v>2</v>
      </c>
      <c r="M12" s="49">
        <v>2</v>
      </c>
      <c r="N12" s="49">
        <v>0</v>
      </c>
      <c r="O12" s="17">
        <f t="shared" si="0"/>
        <v>3</v>
      </c>
      <c r="P12" s="17">
        <f t="shared" si="1"/>
        <v>5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3</v>
      </c>
      <c r="V12" s="17">
        <f t="shared" si="4"/>
        <v>5</v>
      </c>
      <c r="W12" s="17">
        <f t="shared" si="4"/>
        <v>1</v>
      </c>
      <c r="X12" s="17">
        <f t="shared" si="4"/>
        <v>2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8</v>
      </c>
      <c r="AC12" s="17">
        <f t="shared" si="4"/>
        <v>10</v>
      </c>
      <c r="AD12" s="17">
        <f t="shared" si="4"/>
        <v>0</v>
      </c>
      <c r="AE12" s="30">
        <f t="shared" si="4"/>
        <v>20</v>
      </c>
      <c r="AF12" s="30">
        <f t="shared" si="4"/>
        <v>30</v>
      </c>
    </row>
    <row r="13" spans="2:32" ht="23.1" customHeight="1" x14ac:dyDescent="0.25">
      <c r="B13" s="22" t="s">
        <v>40</v>
      </c>
      <c r="C13" s="49">
        <v>0</v>
      </c>
      <c r="D13" s="49">
        <v>0</v>
      </c>
      <c r="E13" s="49">
        <v>1</v>
      </c>
      <c r="F13" s="49">
        <v>0</v>
      </c>
      <c r="G13" s="49">
        <v>0</v>
      </c>
      <c r="H13" s="49">
        <v>0</v>
      </c>
      <c r="I13" s="49">
        <v>0</v>
      </c>
      <c r="J13" s="49">
        <v>0</v>
      </c>
      <c r="K13" s="49">
        <v>0</v>
      </c>
      <c r="L13" s="49">
        <v>2</v>
      </c>
      <c r="M13" s="49">
        <v>1</v>
      </c>
      <c r="N13" s="49">
        <v>0</v>
      </c>
      <c r="O13" s="17">
        <f t="shared" si="0"/>
        <v>3</v>
      </c>
      <c r="P13" s="17">
        <f t="shared" si="1"/>
        <v>4</v>
      </c>
      <c r="R13" s="1" t="s">
        <v>9</v>
      </c>
      <c r="S13" s="17">
        <f t="shared" ref="S13:AF13" si="5">SUM(C22:C25)</f>
        <v>3</v>
      </c>
      <c r="T13" s="17">
        <f t="shared" si="5"/>
        <v>3</v>
      </c>
      <c r="U13" s="17">
        <f t="shared" si="5"/>
        <v>7</v>
      </c>
      <c r="V13" s="17">
        <f t="shared" si="5"/>
        <v>11</v>
      </c>
      <c r="W13" s="17">
        <f t="shared" si="5"/>
        <v>0</v>
      </c>
      <c r="X13" s="17">
        <f t="shared" si="5"/>
        <v>4</v>
      </c>
      <c r="Y13" s="17">
        <f t="shared" si="5"/>
        <v>2</v>
      </c>
      <c r="Z13" s="17">
        <f t="shared" si="5"/>
        <v>2</v>
      </c>
      <c r="AA13" s="17">
        <f t="shared" si="5"/>
        <v>2</v>
      </c>
      <c r="AB13" s="17">
        <f t="shared" si="5"/>
        <v>8</v>
      </c>
      <c r="AC13" s="17">
        <f t="shared" si="5"/>
        <v>7</v>
      </c>
      <c r="AD13" s="17">
        <f t="shared" si="5"/>
        <v>0</v>
      </c>
      <c r="AE13" s="30">
        <f t="shared" si="5"/>
        <v>42</v>
      </c>
      <c r="AF13" s="30">
        <f t="shared" si="5"/>
        <v>49</v>
      </c>
    </row>
    <row r="14" spans="2:32" ht="23.1" customHeight="1" x14ac:dyDescent="0.25">
      <c r="B14" s="22" t="s">
        <v>41</v>
      </c>
      <c r="C14" s="49">
        <v>0</v>
      </c>
      <c r="D14" s="49">
        <v>1</v>
      </c>
      <c r="E14" s="49">
        <v>2</v>
      </c>
      <c r="F14" s="49">
        <v>0</v>
      </c>
      <c r="G14" s="49">
        <v>0</v>
      </c>
      <c r="H14" s="49">
        <v>0</v>
      </c>
      <c r="I14" s="49">
        <v>0</v>
      </c>
      <c r="J14" s="49">
        <v>0</v>
      </c>
      <c r="K14" s="49">
        <v>0</v>
      </c>
      <c r="L14" s="49">
        <v>4</v>
      </c>
      <c r="M14" s="49">
        <v>2</v>
      </c>
      <c r="N14" s="49">
        <v>0</v>
      </c>
      <c r="O14" s="17">
        <f t="shared" si="0"/>
        <v>7</v>
      </c>
      <c r="P14" s="17">
        <f t="shared" si="1"/>
        <v>9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7</v>
      </c>
      <c r="V14" s="17">
        <f t="shared" si="6"/>
        <v>8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2</v>
      </c>
      <c r="AA14" s="17">
        <f t="shared" si="6"/>
        <v>0</v>
      </c>
      <c r="AB14" s="17">
        <f t="shared" si="6"/>
        <v>8</v>
      </c>
      <c r="AC14" s="17">
        <f t="shared" si="6"/>
        <v>20</v>
      </c>
      <c r="AD14" s="17">
        <f t="shared" si="6"/>
        <v>1</v>
      </c>
      <c r="AE14" s="30">
        <f t="shared" si="6"/>
        <v>35</v>
      </c>
      <c r="AF14" s="30">
        <f t="shared" si="6"/>
        <v>55</v>
      </c>
    </row>
    <row r="15" spans="2:32" ht="23.1" customHeight="1" x14ac:dyDescent="0.25">
      <c r="B15" s="22" t="s">
        <v>42</v>
      </c>
      <c r="C15" s="49">
        <v>2</v>
      </c>
      <c r="D15" s="49">
        <v>0</v>
      </c>
      <c r="E15" s="49">
        <v>0</v>
      </c>
      <c r="F15" s="49">
        <v>0</v>
      </c>
      <c r="G15" s="49">
        <v>0</v>
      </c>
      <c r="H15" s="49">
        <v>0</v>
      </c>
      <c r="I15" s="49">
        <v>0</v>
      </c>
      <c r="J15" s="49">
        <v>0</v>
      </c>
      <c r="K15" s="49">
        <v>0</v>
      </c>
      <c r="L15" s="49">
        <v>2</v>
      </c>
      <c r="M15" s="49">
        <v>4</v>
      </c>
      <c r="N15" s="49">
        <v>0</v>
      </c>
      <c r="O15" s="17">
        <f t="shared" si="0"/>
        <v>4</v>
      </c>
      <c r="P15" s="17">
        <f t="shared" si="1"/>
        <v>8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4</v>
      </c>
      <c r="V15" s="17">
        <f t="shared" si="7"/>
        <v>3</v>
      </c>
      <c r="W15" s="17">
        <f t="shared" si="7"/>
        <v>0</v>
      </c>
      <c r="X15" s="17">
        <f t="shared" si="7"/>
        <v>4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8</v>
      </c>
      <c r="AC15" s="17">
        <f t="shared" si="7"/>
        <v>4</v>
      </c>
      <c r="AD15" s="17">
        <f t="shared" si="7"/>
        <v>0</v>
      </c>
      <c r="AE15" s="30">
        <f t="shared" si="7"/>
        <v>22</v>
      </c>
      <c r="AF15" s="30">
        <f t="shared" si="7"/>
        <v>26</v>
      </c>
    </row>
    <row r="16" spans="2:32" ht="23.1" customHeight="1" x14ac:dyDescent="0.25">
      <c r="B16" s="22" t="s">
        <v>43</v>
      </c>
      <c r="C16" s="49">
        <v>0</v>
      </c>
      <c r="D16" s="49">
        <v>0</v>
      </c>
      <c r="E16" s="49">
        <v>1</v>
      </c>
      <c r="F16" s="49">
        <v>0</v>
      </c>
      <c r="G16" s="49">
        <v>0</v>
      </c>
      <c r="H16" s="49">
        <v>0</v>
      </c>
      <c r="I16" s="49">
        <v>1</v>
      </c>
      <c r="J16" s="49">
        <v>0</v>
      </c>
      <c r="K16" s="49">
        <v>0</v>
      </c>
      <c r="L16" s="49">
        <v>2</v>
      </c>
      <c r="M16" s="49">
        <v>4</v>
      </c>
      <c r="N16" s="49">
        <v>1</v>
      </c>
      <c r="O16" s="17">
        <f t="shared" si="0"/>
        <v>5</v>
      </c>
      <c r="P16" s="17">
        <f t="shared" si="1"/>
        <v>9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2</v>
      </c>
      <c r="V16" s="17">
        <f t="shared" si="8"/>
        <v>1</v>
      </c>
      <c r="W16" s="17">
        <f t="shared" si="8"/>
        <v>1</v>
      </c>
      <c r="X16" s="17">
        <f t="shared" si="8"/>
        <v>0</v>
      </c>
      <c r="Y16" s="17">
        <f t="shared" si="8"/>
        <v>0</v>
      </c>
      <c r="Z16" s="17">
        <f t="shared" si="8"/>
        <v>0</v>
      </c>
      <c r="AA16" s="17">
        <f t="shared" si="8"/>
        <v>0</v>
      </c>
      <c r="AB16" s="17">
        <f t="shared" si="8"/>
        <v>8</v>
      </c>
      <c r="AC16" s="17">
        <f t="shared" si="8"/>
        <v>15</v>
      </c>
      <c r="AD16" s="17">
        <f t="shared" si="8"/>
        <v>0</v>
      </c>
      <c r="AE16" s="30">
        <f t="shared" si="8"/>
        <v>17</v>
      </c>
      <c r="AF16" s="30">
        <f t="shared" si="8"/>
        <v>32</v>
      </c>
    </row>
    <row r="17" spans="2:32" ht="23.1" customHeight="1" x14ac:dyDescent="0.25">
      <c r="B17" s="22" t="s">
        <v>44</v>
      </c>
      <c r="C17" s="49">
        <v>0</v>
      </c>
      <c r="D17" s="49">
        <v>0</v>
      </c>
      <c r="E17" s="49">
        <v>2</v>
      </c>
      <c r="F17" s="49">
        <v>5</v>
      </c>
      <c r="G17" s="49">
        <v>1</v>
      </c>
      <c r="H17" s="49">
        <v>1</v>
      </c>
      <c r="I17" s="49">
        <v>0</v>
      </c>
      <c r="J17" s="49">
        <v>0</v>
      </c>
      <c r="K17" s="49">
        <v>0</v>
      </c>
      <c r="L17" s="49">
        <v>2</v>
      </c>
      <c r="M17" s="49">
        <v>6</v>
      </c>
      <c r="N17" s="49">
        <v>0</v>
      </c>
      <c r="O17" s="17">
        <f t="shared" si="0"/>
        <v>11</v>
      </c>
      <c r="P17" s="17">
        <f t="shared" si="1"/>
        <v>17</v>
      </c>
      <c r="R17" s="1" t="s">
        <v>13</v>
      </c>
      <c r="S17" s="17">
        <f t="shared" ref="S17:AF17" si="9">SUM(C38:C41)</f>
        <v>2</v>
      </c>
      <c r="T17" s="17">
        <f t="shared" si="9"/>
        <v>2</v>
      </c>
      <c r="U17" s="17">
        <f t="shared" si="9"/>
        <v>7</v>
      </c>
      <c r="V17" s="17">
        <f t="shared" si="9"/>
        <v>2</v>
      </c>
      <c r="W17" s="17">
        <f t="shared" si="9"/>
        <v>0</v>
      </c>
      <c r="X17" s="17">
        <f t="shared" si="9"/>
        <v>2</v>
      </c>
      <c r="Y17" s="17">
        <f t="shared" si="9"/>
        <v>2</v>
      </c>
      <c r="Z17" s="17">
        <f t="shared" si="9"/>
        <v>0</v>
      </c>
      <c r="AA17" s="17">
        <f t="shared" si="9"/>
        <v>2</v>
      </c>
      <c r="AB17" s="17">
        <f t="shared" si="9"/>
        <v>8</v>
      </c>
      <c r="AC17" s="17">
        <f t="shared" si="9"/>
        <v>17</v>
      </c>
      <c r="AD17" s="17">
        <f t="shared" si="9"/>
        <v>1</v>
      </c>
      <c r="AE17" s="30">
        <f t="shared" si="9"/>
        <v>28</v>
      </c>
      <c r="AF17" s="30">
        <f t="shared" si="9"/>
        <v>45</v>
      </c>
    </row>
    <row r="18" spans="2:32" ht="23.1" customHeight="1" x14ac:dyDescent="0.25">
      <c r="B18" s="22" t="s">
        <v>45</v>
      </c>
      <c r="C18" s="49">
        <v>0</v>
      </c>
      <c r="D18" s="49">
        <v>0</v>
      </c>
      <c r="E18" s="49">
        <v>0</v>
      </c>
      <c r="F18" s="49">
        <v>0</v>
      </c>
      <c r="G18" s="49">
        <v>0</v>
      </c>
      <c r="H18" s="49">
        <v>0</v>
      </c>
      <c r="I18" s="49">
        <v>0</v>
      </c>
      <c r="J18" s="49">
        <v>0</v>
      </c>
      <c r="K18" s="49">
        <v>0</v>
      </c>
      <c r="L18" s="49">
        <v>2</v>
      </c>
      <c r="M18" s="49">
        <v>0</v>
      </c>
      <c r="N18" s="49">
        <v>0</v>
      </c>
      <c r="O18" s="17">
        <f t="shared" si="0"/>
        <v>2</v>
      </c>
      <c r="P18" s="17">
        <f t="shared" si="1"/>
        <v>2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4</v>
      </c>
      <c r="V18" s="17">
        <f t="shared" si="10"/>
        <v>3</v>
      </c>
      <c r="W18" s="17">
        <f t="shared" si="10"/>
        <v>2</v>
      </c>
      <c r="X18" s="17">
        <f t="shared" si="10"/>
        <v>3</v>
      </c>
      <c r="Y18" s="17">
        <f t="shared" si="10"/>
        <v>2</v>
      </c>
      <c r="Z18" s="17">
        <f t="shared" si="10"/>
        <v>3</v>
      </c>
      <c r="AA18" s="17">
        <f t="shared" si="10"/>
        <v>6</v>
      </c>
      <c r="AB18" s="17">
        <f t="shared" si="10"/>
        <v>8</v>
      </c>
      <c r="AC18" s="17">
        <f t="shared" si="10"/>
        <v>15</v>
      </c>
      <c r="AD18" s="17">
        <f t="shared" si="10"/>
        <v>2</v>
      </c>
      <c r="AE18" s="30">
        <f t="shared" si="10"/>
        <v>34</v>
      </c>
      <c r="AF18" s="30">
        <f t="shared" si="10"/>
        <v>49</v>
      </c>
    </row>
    <row r="19" spans="2:32" ht="23.1" customHeight="1" x14ac:dyDescent="0.25">
      <c r="B19" s="22" t="s">
        <v>46</v>
      </c>
      <c r="C19" s="49">
        <v>1</v>
      </c>
      <c r="D19" s="49">
        <v>0</v>
      </c>
      <c r="E19" s="49">
        <v>0</v>
      </c>
      <c r="F19" s="49">
        <v>0</v>
      </c>
      <c r="G19" s="49">
        <v>0</v>
      </c>
      <c r="H19" s="49">
        <v>0</v>
      </c>
      <c r="I19" s="49">
        <v>0</v>
      </c>
      <c r="J19" s="49">
        <v>0</v>
      </c>
      <c r="K19" s="49">
        <v>0</v>
      </c>
      <c r="L19" s="49">
        <v>2</v>
      </c>
      <c r="M19" s="49">
        <v>2</v>
      </c>
      <c r="N19" s="49">
        <v>0</v>
      </c>
      <c r="O19" s="17">
        <f t="shared" si="0"/>
        <v>3</v>
      </c>
      <c r="P19" s="17">
        <f t="shared" si="1"/>
        <v>5</v>
      </c>
      <c r="R19" s="1" t="s">
        <v>15</v>
      </c>
      <c r="S19" s="17">
        <f t="shared" ref="S19:AF19" si="11">SUM(C46:C49)</f>
        <v>0</v>
      </c>
      <c r="T19" s="17">
        <f t="shared" si="11"/>
        <v>0</v>
      </c>
      <c r="U19" s="17">
        <f t="shared" si="11"/>
        <v>2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2</v>
      </c>
      <c r="AA19" s="17">
        <f t="shared" si="11"/>
        <v>4</v>
      </c>
      <c r="AB19" s="17">
        <f t="shared" si="11"/>
        <v>8</v>
      </c>
      <c r="AC19" s="17">
        <f t="shared" si="11"/>
        <v>5</v>
      </c>
      <c r="AD19" s="17">
        <f t="shared" si="11"/>
        <v>6</v>
      </c>
      <c r="AE19" s="30">
        <f t="shared" si="11"/>
        <v>27</v>
      </c>
      <c r="AF19" s="30">
        <f t="shared" si="11"/>
        <v>32</v>
      </c>
    </row>
    <row r="20" spans="2:32" ht="23.1" customHeight="1" x14ac:dyDescent="0.25">
      <c r="B20" s="22" t="s">
        <v>47</v>
      </c>
      <c r="C20" s="49">
        <v>0</v>
      </c>
      <c r="D20" s="49">
        <v>0</v>
      </c>
      <c r="E20" s="49">
        <v>1</v>
      </c>
      <c r="F20" s="49">
        <v>0</v>
      </c>
      <c r="G20" s="49">
        <v>0</v>
      </c>
      <c r="H20" s="49">
        <v>1</v>
      </c>
      <c r="I20" s="49">
        <v>0</v>
      </c>
      <c r="J20" s="49">
        <v>0</v>
      </c>
      <c r="K20" s="49">
        <v>0</v>
      </c>
      <c r="L20" s="49">
        <v>2</v>
      </c>
      <c r="M20" s="49">
        <v>4</v>
      </c>
      <c r="N20" s="49">
        <v>0</v>
      </c>
      <c r="O20" s="17">
        <f t="shared" si="0"/>
        <v>4</v>
      </c>
      <c r="P20" s="17">
        <f t="shared" si="1"/>
        <v>8</v>
      </c>
      <c r="R20" s="1" t="s">
        <v>16</v>
      </c>
      <c r="S20" s="17">
        <f t="shared" ref="S20:AF20" si="12">SUM(C50:C53)</f>
        <v>2</v>
      </c>
      <c r="T20" s="17">
        <f t="shared" si="12"/>
        <v>1</v>
      </c>
      <c r="U20" s="17">
        <f t="shared" si="12"/>
        <v>5</v>
      </c>
      <c r="V20" s="17">
        <f t="shared" si="12"/>
        <v>4</v>
      </c>
      <c r="W20" s="17">
        <f t="shared" si="12"/>
        <v>1</v>
      </c>
      <c r="X20" s="17">
        <f t="shared" si="12"/>
        <v>0</v>
      </c>
      <c r="Y20" s="17">
        <f t="shared" si="12"/>
        <v>0</v>
      </c>
      <c r="Z20" s="17">
        <f t="shared" si="12"/>
        <v>1</v>
      </c>
      <c r="AA20" s="17">
        <f t="shared" si="12"/>
        <v>0</v>
      </c>
      <c r="AB20" s="17">
        <f t="shared" si="12"/>
        <v>8</v>
      </c>
      <c r="AC20" s="17">
        <f t="shared" si="12"/>
        <v>5</v>
      </c>
      <c r="AD20" s="17">
        <f t="shared" si="12"/>
        <v>0</v>
      </c>
      <c r="AE20" s="30">
        <f t="shared" si="12"/>
        <v>22</v>
      </c>
      <c r="AF20" s="30">
        <f t="shared" si="12"/>
        <v>27</v>
      </c>
    </row>
    <row r="21" spans="2:32" ht="23.1" customHeight="1" x14ac:dyDescent="0.25">
      <c r="B21" s="22" t="s">
        <v>48</v>
      </c>
      <c r="C21" s="49">
        <v>0</v>
      </c>
      <c r="D21" s="49">
        <v>0</v>
      </c>
      <c r="E21" s="49">
        <v>2</v>
      </c>
      <c r="F21" s="49">
        <v>5</v>
      </c>
      <c r="G21" s="49">
        <v>1</v>
      </c>
      <c r="H21" s="49">
        <v>1</v>
      </c>
      <c r="I21" s="49">
        <v>0</v>
      </c>
      <c r="J21" s="49">
        <v>0</v>
      </c>
      <c r="K21" s="49">
        <v>0</v>
      </c>
      <c r="L21" s="49">
        <v>2</v>
      </c>
      <c r="M21" s="49">
        <v>4</v>
      </c>
      <c r="N21" s="49">
        <v>0</v>
      </c>
      <c r="O21" s="17">
        <f t="shared" si="0"/>
        <v>11</v>
      </c>
      <c r="P21" s="17">
        <f t="shared" si="1"/>
        <v>15</v>
      </c>
      <c r="R21" s="35" t="s">
        <v>20</v>
      </c>
      <c r="S21" s="33">
        <f t="shared" ref="S21:AF21" si="13">SUM(C54:C57)</f>
        <v>2</v>
      </c>
      <c r="T21" s="17">
        <f t="shared" si="13"/>
        <v>0</v>
      </c>
      <c r="U21" s="17">
        <f t="shared" si="13"/>
        <v>3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8</v>
      </c>
      <c r="AC21" s="17">
        <f t="shared" si="13"/>
        <v>14</v>
      </c>
      <c r="AD21" s="17">
        <f t="shared" si="13"/>
        <v>0</v>
      </c>
      <c r="AE21" s="30">
        <f t="shared" si="13"/>
        <v>17</v>
      </c>
      <c r="AF21" s="30">
        <f t="shared" si="13"/>
        <v>31</v>
      </c>
    </row>
    <row r="22" spans="2:32" ht="23.1" customHeight="1" x14ac:dyDescent="0.25">
      <c r="B22" s="22" t="s">
        <v>49</v>
      </c>
      <c r="C22" s="49">
        <v>1</v>
      </c>
      <c r="D22" s="49">
        <v>1</v>
      </c>
      <c r="E22" s="49">
        <v>2</v>
      </c>
      <c r="F22" s="49">
        <v>2</v>
      </c>
      <c r="G22" s="49">
        <v>0</v>
      </c>
      <c r="H22" s="49">
        <v>0</v>
      </c>
      <c r="I22" s="49">
        <v>0</v>
      </c>
      <c r="J22" s="49">
        <v>0</v>
      </c>
      <c r="K22" s="49">
        <v>0</v>
      </c>
      <c r="L22" s="49">
        <v>2</v>
      </c>
      <c r="M22" s="49">
        <v>2</v>
      </c>
      <c r="N22" s="49">
        <v>0</v>
      </c>
      <c r="O22" s="17">
        <f t="shared" si="0"/>
        <v>8</v>
      </c>
      <c r="P22" s="17">
        <f t="shared" si="1"/>
        <v>10</v>
      </c>
      <c r="R22" s="50" t="s">
        <v>90</v>
      </c>
      <c r="S22" s="51">
        <f>MAX(S10:S12)</f>
        <v>2</v>
      </c>
      <c r="T22" s="51">
        <f t="shared" ref="T22:AF22" si="14">MAX(T10:T12)</f>
        <v>1</v>
      </c>
      <c r="U22" s="51">
        <f t="shared" si="14"/>
        <v>5</v>
      </c>
      <c r="V22" s="51">
        <f t="shared" si="14"/>
        <v>5</v>
      </c>
      <c r="W22" s="51">
        <f t="shared" si="14"/>
        <v>1</v>
      </c>
      <c r="X22" s="51">
        <f t="shared" si="14"/>
        <v>2</v>
      </c>
      <c r="Y22" s="51">
        <f t="shared" si="14"/>
        <v>1</v>
      </c>
      <c r="Z22" s="51">
        <f t="shared" si="14"/>
        <v>0</v>
      </c>
      <c r="AA22" s="51">
        <f t="shared" si="14"/>
        <v>0</v>
      </c>
      <c r="AB22" s="51">
        <f t="shared" si="14"/>
        <v>10</v>
      </c>
      <c r="AC22" s="51">
        <f t="shared" si="14"/>
        <v>16</v>
      </c>
      <c r="AD22" s="51">
        <f t="shared" si="14"/>
        <v>1</v>
      </c>
      <c r="AE22" s="39">
        <f t="shared" si="14"/>
        <v>27</v>
      </c>
      <c r="AF22" s="39">
        <f t="shared" si="14"/>
        <v>43</v>
      </c>
    </row>
    <row r="23" spans="2:32" ht="23.1" customHeight="1" x14ac:dyDescent="0.25">
      <c r="B23" s="22" t="s">
        <v>50</v>
      </c>
      <c r="C23" s="49">
        <v>2</v>
      </c>
      <c r="D23" s="49">
        <v>2</v>
      </c>
      <c r="E23" s="49">
        <v>4</v>
      </c>
      <c r="F23" s="49">
        <v>3</v>
      </c>
      <c r="G23" s="49">
        <v>0</v>
      </c>
      <c r="H23" s="49">
        <v>1</v>
      </c>
      <c r="I23" s="49">
        <v>0</v>
      </c>
      <c r="J23" s="49">
        <v>0</v>
      </c>
      <c r="K23" s="49">
        <v>1</v>
      </c>
      <c r="L23" s="49">
        <v>2</v>
      </c>
      <c r="M23" s="49">
        <v>3</v>
      </c>
      <c r="N23" s="49">
        <v>0</v>
      </c>
      <c r="O23" s="17">
        <f t="shared" si="0"/>
        <v>15</v>
      </c>
      <c r="P23" s="17">
        <f t="shared" si="1"/>
        <v>18</v>
      </c>
      <c r="R23" s="50" t="s">
        <v>91</v>
      </c>
      <c r="S23" s="51">
        <f>MAX(S13:S18)</f>
        <v>5</v>
      </c>
      <c r="T23" s="51">
        <f t="shared" ref="T23:AF23" si="15">MAX(T13:T18)</f>
        <v>3</v>
      </c>
      <c r="U23" s="51">
        <f t="shared" si="15"/>
        <v>7</v>
      </c>
      <c r="V23" s="51">
        <f t="shared" si="15"/>
        <v>11</v>
      </c>
      <c r="W23" s="51">
        <f t="shared" si="15"/>
        <v>2</v>
      </c>
      <c r="X23" s="51">
        <f t="shared" si="15"/>
        <v>4</v>
      </c>
      <c r="Y23" s="51">
        <f t="shared" si="15"/>
        <v>7</v>
      </c>
      <c r="Z23" s="51">
        <f t="shared" si="15"/>
        <v>3</v>
      </c>
      <c r="AA23" s="51">
        <f t="shared" si="15"/>
        <v>6</v>
      </c>
      <c r="AB23" s="51">
        <f t="shared" si="15"/>
        <v>8</v>
      </c>
      <c r="AC23" s="51">
        <f t="shared" si="15"/>
        <v>20</v>
      </c>
      <c r="AD23" s="51">
        <f t="shared" si="15"/>
        <v>2</v>
      </c>
      <c r="AE23" s="39">
        <f t="shared" si="15"/>
        <v>42</v>
      </c>
      <c r="AF23" s="39">
        <f t="shared" si="15"/>
        <v>55</v>
      </c>
    </row>
    <row r="24" spans="2:32" ht="23.1" customHeight="1" x14ac:dyDescent="0.25">
      <c r="B24" s="22" t="s">
        <v>51</v>
      </c>
      <c r="C24" s="49">
        <v>0</v>
      </c>
      <c r="D24" s="49">
        <v>0</v>
      </c>
      <c r="E24" s="49">
        <v>1</v>
      </c>
      <c r="F24" s="49">
        <v>5</v>
      </c>
      <c r="G24" s="49">
        <v>0</v>
      </c>
      <c r="H24" s="49">
        <v>3</v>
      </c>
      <c r="I24" s="49">
        <v>2</v>
      </c>
      <c r="J24" s="49">
        <v>2</v>
      </c>
      <c r="K24" s="49">
        <v>1</v>
      </c>
      <c r="L24" s="49">
        <v>2</v>
      </c>
      <c r="M24" s="49">
        <v>2</v>
      </c>
      <c r="N24" s="49">
        <v>0</v>
      </c>
      <c r="O24" s="17">
        <f t="shared" si="0"/>
        <v>16</v>
      </c>
      <c r="P24" s="17">
        <f t="shared" si="1"/>
        <v>18</v>
      </c>
      <c r="R24" s="50" t="s">
        <v>92</v>
      </c>
      <c r="S24" s="51">
        <f>MAX(S19:S21)</f>
        <v>2</v>
      </c>
      <c r="T24" s="51">
        <f t="shared" ref="T24:AF24" si="16">MAX(T19:T21)</f>
        <v>1</v>
      </c>
      <c r="U24" s="51">
        <f t="shared" si="16"/>
        <v>5</v>
      </c>
      <c r="V24" s="51">
        <f t="shared" si="16"/>
        <v>4</v>
      </c>
      <c r="W24" s="51">
        <f t="shared" si="16"/>
        <v>1</v>
      </c>
      <c r="X24" s="51">
        <f t="shared" si="16"/>
        <v>0</v>
      </c>
      <c r="Y24" s="51">
        <f t="shared" si="16"/>
        <v>3</v>
      </c>
      <c r="Z24" s="51">
        <f t="shared" si="16"/>
        <v>2</v>
      </c>
      <c r="AA24" s="51">
        <f t="shared" si="16"/>
        <v>4</v>
      </c>
      <c r="AB24" s="51">
        <f t="shared" si="16"/>
        <v>8</v>
      </c>
      <c r="AC24" s="51">
        <f t="shared" si="16"/>
        <v>14</v>
      </c>
      <c r="AD24" s="51">
        <f t="shared" si="16"/>
        <v>6</v>
      </c>
      <c r="AE24" s="39">
        <f t="shared" si="16"/>
        <v>27</v>
      </c>
      <c r="AF24" s="39">
        <f t="shared" si="16"/>
        <v>32</v>
      </c>
    </row>
    <row r="25" spans="2:32" ht="23.1" customHeight="1" x14ac:dyDescent="0.25">
      <c r="B25" s="22" t="s">
        <v>52</v>
      </c>
      <c r="C25" s="49">
        <v>0</v>
      </c>
      <c r="D25" s="49">
        <v>0</v>
      </c>
      <c r="E25" s="49">
        <v>0</v>
      </c>
      <c r="F25" s="49">
        <v>1</v>
      </c>
      <c r="G25" s="49">
        <v>0</v>
      </c>
      <c r="H25" s="49">
        <v>0</v>
      </c>
      <c r="I25" s="49">
        <v>0</v>
      </c>
      <c r="J25" s="49">
        <v>0</v>
      </c>
      <c r="K25" s="49">
        <v>0</v>
      </c>
      <c r="L25" s="49">
        <v>2</v>
      </c>
      <c r="M25" s="49">
        <v>0</v>
      </c>
      <c r="N25" s="49">
        <v>0</v>
      </c>
      <c r="O25" s="17">
        <f t="shared" si="0"/>
        <v>3</v>
      </c>
      <c r="P25" s="17">
        <f t="shared" si="1"/>
        <v>3</v>
      </c>
      <c r="R25" s="36" t="s">
        <v>85</v>
      </c>
      <c r="S25" s="34">
        <f t="shared" ref="S25:AF25" si="17">SUM(S10:S12)</f>
        <v>5</v>
      </c>
      <c r="T25" s="16">
        <f t="shared" si="17"/>
        <v>1</v>
      </c>
      <c r="U25" s="16">
        <f t="shared" si="17"/>
        <v>10</v>
      </c>
      <c r="V25" s="16">
        <f t="shared" si="17"/>
        <v>10</v>
      </c>
      <c r="W25" s="16">
        <f t="shared" si="17"/>
        <v>2</v>
      </c>
      <c r="X25" s="16">
        <f t="shared" si="17"/>
        <v>3</v>
      </c>
      <c r="Y25" s="16">
        <f t="shared" si="17"/>
        <v>1</v>
      </c>
      <c r="Z25" s="16">
        <f t="shared" si="17"/>
        <v>0</v>
      </c>
      <c r="AA25" s="16">
        <f t="shared" si="17"/>
        <v>0</v>
      </c>
      <c r="AB25" s="16">
        <f t="shared" si="17"/>
        <v>26</v>
      </c>
      <c r="AC25" s="16">
        <f t="shared" si="17"/>
        <v>33</v>
      </c>
      <c r="AD25" s="16">
        <f t="shared" si="17"/>
        <v>1</v>
      </c>
      <c r="AE25" s="31">
        <f t="shared" si="17"/>
        <v>59</v>
      </c>
      <c r="AF25" s="31">
        <f t="shared" si="17"/>
        <v>92</v>
      </c>
    </row>
    <row r="26" spans="2:32" ht="23.1" customHeight="1" x14ac:dyDescent="0.25">
      <c r="B26" s="22" t="s">
        <v>53</v>
      </c>
      <c r="C26" s="49">
        <v>0</v>
      </c>
      <c r="D26" s="49">
        <v>0</v>
      </c>
      <c r="E26" s="49">
        <v>2</v>
      </c>
      <c r="F26" s="49">
        <v>4</v>
      </c>
      <c r="G26" s="49">
        <v>0</v>
      </c>
      <c r="H26" s="49">
        <v>0</v>
      </c>
      <c r="I26" s="49">
        <v>1</v>
      </c>
      <c r="J26" s="49">
        <v>0</v>
      </c>
      <c r="K26" s="49">
        <v>0</v>
      </c>
      <c r="L26" s="49">
        <v>2</v>
      </c>
      <c r="M26" s="49">
        <v>2</v>
      </c>
      <c r="N26" s="49">
        <v>0</v>
      </c>
      <c r="O26" s="17">
        <f t="shared" si="0"/>
        <v>9</v>
      </c>
      <c r="P26" s="17">
        <f t="shared" si="1"/>
        <v>11</v>
      </c>
      <c r="R26" s="27" t="s">
        <v>86</v>
      </c>
      <c r="S26" s="16">
        <f t="shared" ref="S26:AF26" si="18">SUM(S13:S18)</f>
        <v>15</v>
      </c>
      <c r="T26" s="16">
        <f t="shared" si="18"/>
        <v>5</v>
      </c>
      <c r="U26" s="16">
        <f t="shared" si="18"/>
        <v>31</v>
      </c>
      <c r="V26" s="16">
        <f t="shared" si="18"/>
        <v>28</v>
      </c>
      <c r="W26" s="16">
        <f t="shared" si="18"/>
        <v>3</v>
      </c>
      <c r="X26" s="16">
        <f t="shared" si="18"/>
        <v>13</v>
      </c>
      <c r="Y26" s="16">
        <f t="shared" si="18"/>
        <v>13</v>
      </c>
      <c r="Z26" s="16">
        <f t="shared" si="18"/>
        <v>8</v>
      </c>
      <c r="AA26" s="16">
        <f t="shared" si="18"/>
        <v>10</v>
      </c>
      <c r="AB26" s="16">
        <f t="shared" si="18"/>
        <v>48</v>
      </c>
      <c r="AC26" s="16">
        <f t="shared" si="18"/>
        <v>78</v>
      </c>
      <c r="AD26" s="16">
        <f t="shared" si="18"/>
        <v>4</v>
      </c>
      <c r="AE26" s="31">
        <f t="shared" si="18"/>
        <v>178</v>
      </c>
      <c r="AF26" s="31">
        <f t="shared" si="18"/>
        <v>256</v>
      </c>
    </row>
    <row r="27" spans="2:32" ht="23.1" customHeight="1" x14ac:dyDescent="0.25">
      <c r="B27" s="22" t="s">
        <v>54</v>
      </c>
      <c r="C27" s="49">
        <v>0</v>
      </c>
      <c r="D27" s="49">
        <v>0</v>
      </c>
      <c r="E27" s="49">
        <v>1</v>
      </c>
      <c r="F27" s="49">
        <v>3</v>
      </c>
      <c r="G27" s="49">
        <v>0</v>
      </c>
      <c r="H27" s="49">
        <v>0</v>
      </c>
      <c r="I27" s="49">
        <v>3</v>
      </c>
      <c r="J27" s="49">
        <v>1</v>
      </c>
      <c r="K27" s="49">
        <v>0</v>
      </c>
      <c r="L27" s="49">
        <v>2</v>
      </c>
      <c r="M27" s="49">
        <v>3</v>
      </c>
      <c r="N27" s="49">
        <v>1</v>
      </c>
      <c r="O27" s="17">
        <f t="shared" si="0"/>
        <v>11</v>
      </c>
      <c r="P27" s="17">
        <f t="shared" si="1"/>
        <v>14</v>
      </c>
      <c r="R27" s="28" t="s">
        <v>87</v>
      </c>
      <c r="S27" s="16">
        <f t="shared" ref="S27:AF27" si="19">SUM(S19:S21)</f>
        <v>4</v>
      </c>
      <c r="T27" s="16">
        <f t="shared" si="19"/>
        <v>1</v>
      </c>
      <c r="U27" s="16">
        <f t="shared" si="19"/>
        <v>10</v>
      </c>
      <c r="V27" s="16">
        <f t="shared" si="19"/>
        <v>9</v>
      </c>
      <c r="W27" s="16">
        <f t="shared" si="19"/>
        <v>1</v>
      </c>
      <c r="X27" s="16">
        <f t="shared" si="19"/>
        <v>0</v>
      </c>
      <c r="Y27" s="16">
        <f t="shared" si="19"/>
        <v>4</v>
      </c>
      <c r="Z27" s="16">
        <f t="shared" si="19"/>
        <v>3</v>
      </c>
      <c r="AA27" s="16">
        <f t="shared" si="19"/>
        <v>4</v>
      </c>
      <c r="AB27" s="16">
        <f t="shared" si="19"/>
        <v>24</v>
      </c>
      <c r="AC27" s="16">
        <f t="shared" si="19"/>
        <v>24</v>
      </c>
      <c r="AD27" s="16">
        <f t="shared" si="19"/>
        <v>6</v>
      </c>
      <c r="AE27" s="31">
        <f t="shared" si="19"/>
        <v>66</v>
      </c>
      <c r="AF27" s="31">
        <f t="shared" si="19"/>
        <v>90</v>
      </c>
    </row>
    <row r="28" spans="2:32" ht="23.1" customHeight="1" x14ac:dyDescent="0.25">
      <c r="B28" s="22" t="s">
        <v>55</v>
      </c>
      <c r="C28" s="49">
        <v>2</v>
      </c>
      <c r="D28" s="49">
        <v>0</v>
      </c>
      <c r="E28" s="49">
        <v>2</v>
      </c>
      <c r="F28" s="49">
        <v>1</v>
      </c>
      <c r="G28" s="49">
        <v>0</v>
      </c>
      <c r="H28" s="49">
        <v>0</v>
      </c>
      <c r="I28" s="49">
        <v>0</v>
      </c>
      <c r="J28" s="49">
        <v>0</v>
      </c>
      <c r="K28" s="49">
        <v>0</v>
      </c>
      <c r="L28" s="49">
        <v>2</v>
      </c>
      <c r="M28" s="49">
        <v>5</v>
      </c>
      <c r="N28" s="49">
        <v>0</v>
      </c>
      <c r="O28" s="17">
        <f t="shared" si="0"/>
        <v>7</v>
      </c>
      <c r="P28" s="17">
        <f t="shared" si="1"/>
        <v>12</v>
      </c>
      <c r="R28" s="5" t="s">
        <v>17</v>
      </c>
      <c r="S28" s="16">
        <f t="shared" ref="S28:AF28" si="20">SUM(S10:S21)</f>
        <v>24</v>
      </c>
      <c r="T28" s="16">
        <f t="shared" si="20"/>
        <v>7</v>
      </c>
      <c r="U28" s="16">
        <f t="shared" si="20"/>
        <v>51</v>
      </c>
      <c r="V28" s="16">
        <f t="shared" si="20"/>
        <v>47</v>
      </c>
      <c r="W28" s="16">
        <f t="shared" si="20"/>
        <v>6</v>
      </c>
      <c r="X28" s="16">
        <f t="shared" si="20"/>
        <v>16</v>
      </c>
      <c r="Y28" s="16">
        <f t="shared" si="20"/>
        <v>18</v>
      </c>
      <c r="Z28" s="16">
        <f t="shared" si="20"/>
        <v>11</v>
      </c>
      <c r="AA28" s="16">
        <f t="shared" si="20"/>
        <v>14</v>
      </c>
      <c r="AB28" s="16">
        <f t="shared" si="20"/>
        <v>98</v>
      </c>
      <c r="AC28" s="16">
        <f t="shared" si="20"/>
        <v>135</v>
      </c>
      <c r="AD28" s="16">
        <f t="shared" si="20"/>
        <v>11</v>
      </c>
      <c r="AE28" s="31">
        <f t="shared" si="20"/>
        <v>303</v>
      </c>
      <c r="AF28" s="31">
        <f t="shared" si="20"/>
        <v>438</v>
      </c>
    </row>
    <row r="29" spans="2:32" ht="23.1" customHeight="1" x14ac:dyDescent="0.25">
      <c r="B29" s="22" t="s">
        <v>56</v>
      </c>
      <c r="C29" s="49">
        <v>0</v>
      </c>
      <c r="D29" s="49">
        <v>0</v>
      </c>
      <c r="E29" s="49">
        <v>2</v>
      </c>
      <c r="F29" s="49">
        <v>0</v>
      </c>
      <c r="G29" s="49">
        <v>0</v>
      </c>
      <c r="H29" s="49">
        <v>0</v>
      </c>
      <c r="I29" s="49">
        <v>3</v>
      </c>
      <c r="J29" s="49">
        <v>1</v>
      </c>
      <c r="K29" s="49">
        <v>0</v>
      </c>
      <c r="L29" s="49">
        <v>2</v>
      </c>
      <c r="M29" s="49">
        <v>10</v>
      </c>
      <c r="N29" s="49">
        <v>0</v>
      </c>
      <c r="O29" s="17">
        <f t="shared" si="0"/>
        <v>8</v>
      </c>
      <c r="P29" s="17">
        <f t="shared" si="1"/>
        <v>18</v>
      </c>
      <c r="R29"/>
      <c r="S29" s="20"/>
      <c r="T29" s="19"/>
    </row>
    <row r="30" spans="2:32" ht="23.1" customHeight="1" x14ac:dyDescent="0.25">
      <c r="B30" s="22" t="s">
        <v>57</v>
      </c>
      <c r="C30" s="49">
        <v>1</v>
      </c>
      <c r="D30" s="49">
        <v>0</v>
      </c>
      <c r="E30" s="49">
        <v>0</v>
      </c>
      <c r="F30" s="49">
        <v>0</v>
      </c>
      <c r="G30" s="49">
        <v>0</v>
      </c>
      <c r="H30" s="49">
        <v>0</v>
      </c>
      <c r="I30" s="49">
        <v>0</v>
      </c>
      <c r="J30" s="49">
        <v>0</v>
      </c>
      <c r="K30" s="49">
        <v>0</v>
      </c>
      <c r="L30" s="49">
        <v>2</v>
      </c>
      <c r="M30" s="49">
        <v>0</v>
      </c>
      <c r="N30" s="49">
        <v>0</v>
      </c>
      <c r="O30" s="17">
        <f t="shared" si="0"/>
        <v>3</v>
      </c>
      <c r="P30" s="17">
        <f t="shared" si="1"/>
        <v>3</v>
      </c>
      <c r="R30"/>
      <c r="S30" s="19"/>
      <c r="T30" s="19"/>
    </row>
    <row r="31" spans="2:32" ht="23.1" customHeight="1" x14ac:dyDescent="0.25">
      <c r="B31" s="23" t="s">
        <v>58</v>
      </c>
      <c r="C31" s="49">
        <v>0</v>
      </c>
      <c r="D31" s="49">
        <v>0</v>
      </c>
      <c r="E31" s="49">
        <v>1</v>
      </c>
      <c r="F31" s="49">
        <v>0</v>
      </c>
      <c r="G31" s="49">
        <v>0</v>
      </c>
      <c r="H31" s="49">
        <v>2</v>
      </c>
      <c r="I31" s="49">
        <v>0</v>
      </c>
      <c r="J31" s="49">
        <v>0</v>
      </c>
      <c r="K31" s="49">
        <v>0</v>
      </c>
      <c r="L31" s="49">
        <v>2</v>
      </c>
      <c r="M31" s="49">
        <v>0</v>
      </c>
      <c r="N31" s="49">
        <v>0</v>
      </c>
      <c r="O31" s="17">
        <f t="shared" si="0"/>
        <v>5</v>
      </c>
      <c r="P31" s="17">
        <f t="shared" si="1"/>
        <v>5</v>
      </c>
      <c r="R31"/>
      <c r="S31" s="19"/>
      <c r="T31" s="19"/>
    </row>
    <row r="32" spans="2:32" ht="23.1" customHeight="1" x14ac:dyDescent="0.25">
      <c r="B32" s="23" t="s">
        <v>59</v>
      </c>
      <c r="C32" s="49">
        <v>1</v>
      </c>
      <c r="D32" s="49">
        <v>0</v>
      </c>
      <c r="E32" s="49">
        <v>1</v>
      </c>
      <c r="F32" s="49">
        <v>2</v>
      </c>
      <c r="G32" s="49">
        <v>0</v>
      </c>
      <c r="H32" s="49">
        <v>0</v>
      </c>
      <c r="I32" s="49">
        <v>0</v>
      </c>
      <c r="J32" s="49">
        <v>0</v>
      </c>
      <c r="K32" s="49">
        <v>0</v>
      </c>
      <c r="L32" s="49">
        <v>2</v>
      </c>
      <c r="M32" s="49">
        <v>2</v>
      </c>
      <c r="N32" s="49">
        <v>0</v>
      </c>
      <c r="O32" s="17">
        <f t="shared" si="0"/>
        <v>6</v>
      </c>
      <c r="P32" s="17">
        <f t="shared" si="1"/>
        <v>8</v>
      </c>
      <c r="R32"/>
      <c r="S32" s="19"/>
      <c r="T32" s="19"/>
    </row>
    <row r="33" spans="2:20" ht="23.1" customHeight="1" x14ac:dyDescent="0.25">
      <c r="B33" s="22" t="s">
        <v>60</v>
      </c>
      <c r="C33" s="49">
        <v>0</v>
      </c>
      <c r="D33" s="49">
        <v>0</v>
      </c>
      <c r="E33" s="49">
        <v>2</v>
      </c>
      <c r="F33" s="49">
        <v>1</v>
      </c>
      <c r="G33" s="49">
        <v>0</v>
      </c>
      <c r="H33" s="49">
        <v>2</v>
      </c>
      <c r="I33" s="49">
        <v>0</v>
      </c>
      <c r="J33" s="49">
        <v>1</v>
      </c>
      <c r="K33" s="49">
        <v>0</v>
      </c>
      <c r="L33" s="49">
        <v>2</v>
      </c>
      <c r="M33" s="49">
        <v>2</v>
      </c>
      <c r="N33" s="49">
        <v>0</v>
      </c>
      <c r="O33" s="17">
        <f t="shared" si="0"/>
        <v>8</v>
      </c>
      <c r="P33" s="17">
        <f t="shared" si="1"/>
        <v>10</v>
      </c>
      <c r="R33"/>
      <c r="S33" s="19"/>
      <c r="T33" s="19"/>
    </row>
    <row r="34" spans="2:20" ht="23.1" customHeight="1" x14ac:dyDescent="0.25">
      <c r="B34" s="23" t="s">
        <v>61</v>
      </c>
      <c r="C34" s="49">
        <v>2</v>
      </c>
      <c r="D34" s="49">
        <v>0</v>
      </c>
      <c r="E34" s="49">
        <v>0</v>
      </c>
      <c r="F34" s="49">
        <v>0</v>
      </c>
      <c r="G34" s="49">
        <v>0</v>
      </c>
      <c r="H34" s="49">
        <v>0</v>
      </c>
      <c r="I34" s="49">
        <v>0</v>
      </c>
      <c r="J34" s="49">
        <v>0</v>
      </c>
      <c r="K34" s="49">
        <v>0</v>
      </c>
      <c r="L34" s="49">
        <v>2</v>
      </c>
      <c r="M34" s="49">
        <v>9</v>
      </c>
      <c r="N34" s="49">
        <v>0</v>
      </c>
      <c r="O34" s="17">
        <f t="shared" si="0"/>
        <v>4</v>
      </c>
      <c r="P34" s="17">
        <f t="shared" si="1"/>
        <v>13</v>
      </c>
      <c r="R34"/>
      <c r="S34" s="19"/>
      <c r="T34" s="19"/>
    </row>
    <row r="35" spans="2:20" ht="23.1" customHeight="1" x14ac:dyDescent="0.25">
      <c r="B35" s="23" t="s">
        <v>62</v>
      </c>
      <c r="C35" s="49">
        <v>1</v>
      </c>
      <c r="D35" s="49">
        <v>0</v>
      </c>
      <c r="E35" s="49">
        <v>0</v>
      </c>
      <c r="F35" s="49">
        <v>0</v>
      </c>
      <c r="G35" s="49">
        <v>1</v>
      </c>
      <c r="H35" s="49">
        <v>0</v>
      </c>
      <c r="I35" s="49">
        <v>0</v>
      </c>
      <c r="J35" s="49">
        <v>0</v>
      </c>
      <c r="K35" s="49">
        <v>0</v>
      </c>
      <c r="L35" s="49">
        <v>2</v>
      </c>
      <c r="M35" s="49">
        <v>1</v>
      </c>
      <c r="N35" s="49">
        <v>0</v>
      </c>
      <c r="O35" s="17">
        <f t="shared" si="0"/>
        <v>4</v>
      </c>
      <c r="P35" s="17">
        <f t="shared" si="1"/>
        <v>5</v>
      </c>
      <c r="R35"/>
      <c r="S35" s="19"/>
      <c r="T35" s="19"/>
    </row>
    <row r="36" spans="2:20" ht="23.1" customHeight="1" x14ac:dyDescent="0.25">
      <c r="B36" s="23" t="s">
        <v>63</v>
      </c>
      <c r="C36" s="49">
        <v>2</v>
      </c>
      <c r="D36" s="49">
        <v>0</v>
      </c>
      <c r="E36" s="49">
        <v>0</v>
      </c>
      <c r="F36" s="49">
        <v>0</v>
      </c>
      <c r="G36" s="49">
        <v>0</v>
      </c>
      <c r="H36" s="49">
        <v>0</v>
      </c>
      <c r="I36" s="49">
        <v>0</v>
      </c>
      <c r="J36" s="49">
        <v>0</v>
      </c>
      <c r="K36" s="49">
        <v>0</v>
      </c>
      <c r="L36" s="49">
        <v>2</v>
      </c>
      <c r="M36" s="49">
        <v>3</v>
      </c>
      <c r="N36" s="49">
        <v>0</v>
      </c>
      <c r="O36" s="17">
        <f t="shared" si="0"/>
        <v>4</v>
      </c>
      <c r="P36" s="17">
        <f t="shared" si="1"/>
        <v>7</v>
      </c>
      <c r="R36"/>
      <c r="S36" s="19"/>
      <c r="T36" s="19"/>
    </row>
    <row r="37" spans="2:20" ht="23.1" customHeight="1" x14ac:dyDescent="0.25">
      <c r="B37" s="22" t="s">
        <v>64</v>
      </c>
      <c r="C37" s="49">
        <v>0</v>
      </c>
      <c r="D37" s="49">
        <v>0</v>
      </c>
      <c r="E37" s="49">
        <v>2</v>
      </c>
      <c r="F37" s="49">
        <v>1</v>
      </c>
      <c r="G37" s="49">
        <v>0</v>
      </c>
      <c r="H37" s="49">
        <v>0</v>
      </c>
      <c r="I37" s="49">
        <v>0</v>
      </c>
      <c r="J37" s="49">
        <v>0</v>
      </c>
      <c r="K37" s="49">
        <v>0</v>
      </c>
      <c r="L37" s="49">
        <v>2</v>
      </c>
      <c r="M37" s="49">
        <v>2</v>
      </c>
      <c r="N37" s="49">
        <v>0</v>
      </c>
      <c r="O37" s="17">
        <f t="shared" si="0"/>
        <v>5</v>
      </c>
      <c r="P37" s="17">
        <f t="shared" si="1"/>
        <v>7</v>
      </c>
      <c r="R37"/>
      <c r="S37" s="19"/>
      <c r="T37" s="19"/>
    </row>
    <row r="38" spans="2:20" ht="23.1" customHeight="1" x14ac:dyDescent="0.25">
      <c r="B38" s="23" t="s">
        <v>65</v>
      </c>
      <c r="C38" s="49">
        <v>1</v>
      </c>
      <c r="D38" s="49">
        <v>2</v>
      </c>
      <c r="E38" s="49">
        <v>3</v>
      </c>
      <c r="F38" s="49">
        <v>0</v>
      </c>
      <c r="G38" s="49">
        <v>0</v>
      </c>
      <c r="H38" s="49">
        <v>1</v>
      </c>
      <c r="I38" s="49">
        <v>0</v>
      </c>
      <c r="J38" s="49">
        <v>0</v>
      </c>
      <c r="K38" s="49">
        <v>0</v>
      </c>
      <c r="L38" s="49">
        <v>2</v>
      </c>
      <c r="M38" s="49">
        <v>7</v>
      </c>
      <c r="N38" s="49">
        <v>1</v>
      </c>
      <c r="O38" s="17">
        <f t="shared" si="0"/>
        <v>10</v>
      </c>
      <c r="P38" s="17">
        <f t="shared" si="1"/>
        <v>17</v>
      </c>
      <c r="R38"/>
      <c r="S38" s="19"/>
      <c r="T38" s="19"/>
    </row>
    <row r="39" spans="2:20" ht="23.1" customHeight="1" x14ac:dyDescent="0.25">
      <c r="B39" s="23" t="s">
        <v>66</v>
      </c>
      <c r="C39" s="49">
        <v>0</v>
      </c>
      <c r="D39" s="49">
        <v>0</v>
      </c>
      <c r="E39" s="49">
        <v>1</v>
      </c>
      <c r="F39" s="49">
        <v>0</v>
      </c>
      <c r="G39" s="49">
        <v>0</v>
      </c>
      <c r="H39" s="49">
        <v>1</v>
      </c>
      <c r="I39" s="49">
        <v>0</v>
      </c>
      <c r="J39" s="49">
        <v>0</v>
      </c>
      <c r="K39" s="49">
        <v>2</v>
      </c>
      <c r="L39" s="49">
        <v>2</v>
      </c>
      <c r="M39" s="49">
        <v>4</v>
      </c>
      <c r="N39" s="49">
        <v>0</v>
      </c>
      <c r="O39" s="17">
        <f t="shared" si="0"/>
        <v>6</v>
      </c>
      <c r="P39" s="17">
        <f t="shared" si="1"/>
        <v>10</v>
      </c>
      <c r="R39"/>
      <c r="S39" s="19"/>
      <c r="T39" s="19"/>
    </row>
    <row r="40" spans="2:20" ht="23.1" customHeight="1" x14ac:dyDescent="0.25">
      <c r="B40" s="23" t="s">
        <v>67</v>
      </c>
      <c r="C40" s="49">
        <v>1</v>
      </c>
      <c r="D40" s="49">
        <v>0</v>
      </c>
      <c r="E40" s="49">
        <v>2</v>
      </c>
      <c r="F40" s="49">
        <v>1</v>
      </c>
      <c r="G40" s="49">
        <v>0</v>
      </c>
      <c r="H40" s="49">
        <v>0</v>
      </c>
      <c r="I40" s="49">
        <v>1</v>
      </c>
      <c r="J40" s="49">
        <v>0</v>
      </c>
      <c r="K40" s="49">
        <v>0</v>
      </c>
      <c r="L40" s="49">
        <v>2</v>
      </c>
      <c r="M40" s="49">
        <v>3</v>
      </c>
      <c r="N40" s="49">
        <v>0</v>
      </c>
      <c r="O40" s="17">
        <f t="shared" si="0"/>
        <v>7</v>
      </c>
      <c r="P40" s="17">
        <f t="shared" si="1"/>
        <v>10</v>
      </c>
      <c r="R40"/>
      <c r="S40" s="19"/>
      <c r="T40" s="19"/>
    </row>
    <row r="41" spans="2:20" ht="23.1" customHeight="1" x14ac:dyDescent="0.25">
      <c r="B41" s="22" t="s">
        <v>68</v>
      </c>
      <c r="C41" s="49">
        <v>0</v>
      </c>
      <c r="D41" s="49">
        <v>0</v>
      </c>
      <c r="E41" s="49">
        <v>1</v>
      </c>
      <c r="F41" s="49">
        <v>1</v>
      </c>
      <c r="G41" s="49">
        <v>0</v>
      </c>
      <c r="H41" s="49">
        <v>0</v>
      </c>
      <c r="I41" s="49">
        <v>1</v>
      </c>
      <c r="J41" s="49">
        <v>0</v>
      </c>
      <c r="K41" s="49">
        <v>0</v>
      </c>
      <c r="L41" s="49">
        <v>2</v>
      </c>
      <c r="M41" s="49">
        <v>3</v>
      </c>
      <c r="N41" s="49">
        <v>0</v>
      </c>
      <c r="O41" s="17">
        <f t="shared" si="0"/>
        <v>5</v>
      </c>
      <c r="P41" s="17">
        <f t="shared" si="1"/>
        <v>8</v>
      </c>
      <c r="R41"/>
      <c r="S41" s="19"/>
      <c r="T41" s="19"/>
    </row>
    <row r="42" spans="2:20" ht="23.1" customHeight="1" x14ac:dyDescent="0.25">
      <c r="B42" s="23" t="s">
        <v>69</v>
      </c>
      <c r="C42" s="49">
        <v>0</v>
      </c>
      <c r="D42" s="49">
        <v>0</v>
      </c>
      <c r="E42" s="49">
        <v>2</v>
      </c>
      <c r="F42" s="49">
        <v>0</v>
      </c>
      <c r="G42" s="49">
        <v>2</v>
      </c>
      <c r="H42" s="49">
        <v>0</v>
      </c>
      <c r="I42" s="49">
        <v>1</v>
      </c>
      <c r="J42" s="49">
        <v>1</v>
      </c>
      <c r="K42" s="49">
        <v>2</v>
      </c>
      <c r="L42" s="49">
        <v>2</v>
      </c>
      <c r="M42" s="49">
        <v>5</v>
      </c>
      <c r="N42" s="49">
        <v>1</v>
      </c>
      <c r="O42" s="17">
        <f t="shared" si="0"/>
        <v>11</v>
      </c>
      <c r="P42" s="17">
        <f t="shared" si="1"/>
        <v>16</v>
      </c>
      <c r="R42"/>
      <c r="S42" s="19"/>
      <c r="T42" s="19"/>
    </row>
    <row r="43" spans="2:20" ht="23.1" customHeight="1" x14ac:dyDescent="0.25">
      <c r="B43" s="22" t="s">
        <v>70</v>
      </c>
      <c r="C43" s="49">
        <v>1</v>
      </c>
      <c r="D43" s="49">
        <v>0</v>
      </c>
      <c r="E43" s="49">
        <v>1</v>
      </c>
      <c r="F43" s="49">
        <v>1</v>
      </c>
      <c r="G43" s="49">
        <v>0</v>
      </c>
      <c r="H43" s="49">
        <v>1</v>
      </c>
      <c r="I43" s="49">
        <v>1</v>
      </c>
      <c r="J43" s="49">
        <v>0</v>
      </c>
      <c r="K43" s="49">
        <v>1</v>
      </c>
      <c r="L43" s="49">
        <v>2</v>
      </c>
      <c r="M43" s="49">
        <v>5</v>
      </c>
      <c r="N43" s="49">
        <v>0</v>
      </c>
      <c r="O43" s="17">
        <f t="shared" si="0"/>
        <v>8</v>
      </c>
      <c r="P43" s="17">
        <f t="shared" si="1"/>
        <v>13</v>
      </c>
      <c r="R43"/>
      <c r="S43" s="19"/>
      <c r="T43" s="19"/>
    </row>
    <row r="44" spans="2:20" ht="23.1" customHeight="1" x14ac:dyDescent="0.25">
      <c r="B44" s="24" t="s">
        <v>71</v>
      </c>
      <c r="C44" s="49">
        <v>0</v>
      </c>
      <c r="D44" s="49">
        <v>0</v>
      </c>
      <c r="E44" s="49">
        <v>1</v>
      </c>
      <c r="F44" s="49">
        <v>0</v>
      </c>
      <c r="G44" s="49">
        <v>0</v>
      </c>
      <c r="H44" s="49">
        <v>1</v>
      </c>
      <c r="I44" s="49">
        <v>0</v>
      </c>
      <c r="J44" s="49">
        <v>1</v>
      </c>
      <c r="K44" s="49">
        <v>0</v>
      </c>
      <c r="L44" s="49">
        <v>2</v>
      </c>
      <c r="M44" s="49">
        <v>1</v>
      </c>
      <c r="N44" s="49">
        <v>0</v>
      </c>
      <c r="O44" s="17">
        <f t="shared" si="0"/>
        <v>5</v>
      </c>
      <c r="P44" s="17">
        <f t="shared" si="1"/>
        <v>6</v>
      </c>
      <c r="R44"/>
      <c r="S44" s="19"/>
      <c r="T44" s="19"/>
    </row>
    <row r="45" spans="2:20" ht="23.1" customHeight="1" x14ac:dyDescent="0.25">
      <c r="B45" s="22" t="s">
        <v>72</v>
      </c>
      <c r="C45" s="49">
        <v>0</v>
      </c>
      <c r="D45" s="49">
        <v>0</v>
      </c>
      <c r="E45" s="49">
        <v>0</v>
      </c>
      <c r="F45" s="49">
        <v>2</v>
      </c>
      <c r="G45" s="49">
        <v>0</v>
      </c>
      <c r="H45" s="49">
        <v>1</v>
      </c>
      <c r="I45" s="49">
        <v>0</v>
      </c>
      <c r="J45" s="49">
        <v>1</v>
      </c>
      <c r="K45" s="49">
        <v>3</v>
      </c>
      <c r="L45" s="49">
        <v>2</v>
      </c>
      <c r="M45" s="49">
        <v>4</v>
      </c>
      <c r="N45" s="49">
        <v>1</v>
      </c>
      <c r="O45" s="17">
        <f t="shared" si="0"/>
        <v>10</v>
      </c>
      <c r="P45" s="17">
        <f t="shared" si="1"/>
        <v>14</v>
      </c>
      <c r="R45"/>
      <c r="S45" s="19"/>
      <c r="T45" s="19"/>
    </row>
    <row r="46" spans="2:20" ht="23.1" customHeight="1" x14ac:dyDescent="0.25">
      <c r="B46" s="23" t="s">
        <v>73</v>
      </c>
      <c r="C46" s="49">
        <v>0</v>
      </c>
      <c r="D46" s="49">
        <v>0</v>
      </c>
      <c r="E46" s="49">
        <v>0</v>
      </c>
      <c r="F46" s="49">
        <v>1</v>
      </c>
      <c r="G46" s="49">
        <v>0</v>
      </c>
      <c r="H46" s="49">
        <v>0</v>
      </c>
      <c r="I46" s="49">
        <v>0</v>
      </c>
      <c r="J46" s="49">
        <v>1</v>
      </c>
      <c r="K46" s="49">
        <v>0</v>
      </c>
      <c r="L46" s="49">
        <v>2</v>
      </c>
      <c r="M46" s="49">
        <v>0</v>
      </c>
      <c r="N46" s="49">
        <v>2</v>
      </c>
      <c r="O46" s="17">
        <f t="shared" si="0"/>
        <v>6</v>
      </c>
      <c r="P46" s="17">
        <f t="shared" si="1"/>
        <v>6</v>
      </c>
      <c r="R46" s="19"/>
      <c r="S46" s="19"/>
      <c r="T46"/>
    </row>
    <row r="47" spans="2:20" ht="23.1" customHeight="1" x14ac:dyDescent="0.25">
      <c r="B47" s="23" t="s">
        <v>74</v>
      </c>
      <c r="C47" s="49">
        <v>0</v>
      </c>
      <c r="D47" s="49">
        <v>0</v>
      </c>
      <c r="E47" s="49">
        <v>1</v>
      </c>
      <c r="F47" s="49">
        <v>0</v>
      </c>
      <c r="G47" s="49">
        <v>0</v>
      </c>
      <c r="H47" s="49">
        <v>0</v>
      </c>
      <c r="I47" s="49">
        <v>0</v>
      </c>
      <c r="J47" s="49">
        <v>0</v>
      </c>
      <c r="K47" s="49">
        <v>1</v>
      </c>
      <c r="L47" s="49">
        <v>2</v>
      </c>
      <c r="M47" s="49">
        <v>2</v>
      </c>
      <c r="N47" s="49">
        <v>0</v>
      </c>
      <c r="O47" s="17">
        <f t="shared" si="0"/>
        <v>4</v>
      </c>
      <c r="P47" s="17">
        <f t="shared" si="1"/>
        <v>6</v>
      </c>
      <c r="R47" s="19"/>
      <c r="S47" s="19"/>
      <c r="T47"/>
    </row>
    <row r="48" spans="2:20" ht="23.1" customHeight="1" x14ac:dyDescent="0.25">
      <c r="B48" s="23" t="s">
        <v>75</v>
      </c>
      <c r="C48" s="49">
        <v>0</v>
      </c>
      <c r="D48" s="49">
        <v>0</v>
      </c>
      <c r="E48" s="49">
        <v>1</v>
      </c>
      <c r="F48" s="49">
        <v>1</v>
      </c>
      <c r="G48" s="49">
        <v>0</v>
      </c>
      <c r="H48" s="49">
        <v>0</v>
      </c>
      <c r="I48" s="49">
        <v>0</v>
      </c>
      <c r="J48" s="49">
        <v>1</v>
      </c>
      <c r="K48" s="49">
        <v>2</v>
      </c>
      <c r="L48" s="49">
        <v>2</v>
      </c>
      <c r="M48" s="49">
        <v>2</v>
      </c>
      <c r="N48" s="49">
        <v>2</v>
      </c>
      <c r="O48" s="17">
        <f t="shared" si="0"/>
        <v>9</v>
      </c>
      <c r="P48" s="17">
        <f t="shared" si="1"/>
        <v>11</v>
      </c>
      <c r="R48" s="19"/>
      <c r="S48" s="19"/>
      <c r="T48"/>
    </row>
    <row r="49" spans="2:20" ht="23.1" customHeight="1" x14ac:dyDescent="0.25">
      <c r="B49" s="22" t="s">
        <v>76</v>
      </c>
      <c r="C49" s="49">
        <v>0</v>
      </c>
      <c r="D49" s="49">
        <v>0</v>
      </c>
      <c r="E49" s="49">
        <v>0</v>
      </c>
      <c r="F49" s="49">
        <v>2</v>
      </c>
      <c r="G49" s="49">
        <v>0</v>
      </c>
      <c r="H49" s="49">
        <v>0</v>
      </c>
      <c r="I49" s="49">
        <v>1</v>
      </c>
      <c r="J49" s="49">
        <v>0</v>
      </c>
      <c r="K49" s="49">
        <v>1</v>
      </c>
      <c r="L49" s="49">
        <v>2</v>
      </c>
      <c r="M49" s="49">
        <v>1</v>
      </c>
      <c r="N49" s="49">
        <v>2</v>
      </c>
      <c r="O49" s="17">
        <f t="shared" si="0"/>
        <v>8</v>
      </c>
      <c r="P49" s="17">
        <f t="shared" si="1"/>
        <v>9</v>
      </c>
      <c r="R49" s="19"/>
      <c r="S49" s="19"/>
      <c r="T49"/>
    </row>
    <row r="50" spans="2:20" ht="23.1" customHeight="1" x14ac:dyDescent="0.25">
      <c r="B50" s="23" t="s">
        <v>77</v>
      </c>
      <c r="C50" s="49">
        <v>0</v>
      </c>
      <c r="D50" s="49">
        <v>0</v>
      </c>
      <c r="E50" s="49">
        <v>1</v>
      </c>
      <c r="F50" s="49">
        <v>1</v>
      </c>
      <c r="G50" s="49">
        <v>0</v>
      </c>
      <c r="H50" s="49">
        <v>0</v>
      </c>
      <c r="I50" s="49">
        <v>0</v>
      </c>
      <c r="J50" s="49">
        <v>0</v>
      </c>
      <c r="K50" s="49">
        <v>0</v>
      </c>
      <c r="L50" s="49">
        <v>2</v>
      </c>
      <c r="M50" s="49">
        <v>1</v>
      </c>
      <c r="N50" s="49">
        <v>0</v>
      </c>
      <c r="O50" s="17">
        <f t="shared" si="0"/>
        <v>4</v>
      </c>
      <c r="P50" s="17">
        <f t="shared" si="1"/>
        <v>5</v>
      </c>
      <c r="R50" s="19"/>
      <c r="S50" s="19"/>
      <c r="T50"/>
    </row>
    <row r="51" spans="2:20" ht="23.1" customHeight="1" x14ac:dyDescent="0.25">
      <c r="B51" s="23" t="s">
        <v>78</v>
      </c>
      <c r="C51" s="49">
        <v>0</v>
      </c>
      <c r="D51" s="49">
        <v>0</v>
      </c>
      <c r="E51" s="49">
        <v>0</v>
      </c>
      <c r="F51" s="49">
        <v>0</v>
      </c>
      <c r="G51" s="49">
        <v>1</v>
      </c>
      <c r="H51" s="49">
        <v>0</v>
      </c>
      <c r="I51" s="49">
        <v>0</v>
      </c>
      <c r="J51" s="49">
        <v>0</v>
      </c>
      <c r="K51" s="49">
        <v>0</v>
      </c>
      <c r="L51" s="49">
        <v>2</v>
      </c>
      <c r="M51" s="49">
        <v>0</v>
      </c>
      <c r="N51" s="49">
        <v>0</v>
      </c>
      <c r="O51" s="17">
        <f t="shared" si="0"/>
        <v>3</v>
      </c>
      <c r="P51" s="17">
        <f t="shared" si="1"/>
        <v>3</v>
      </c>
      <c r="R51" s="19"/>
      <c r="S51" s="19"/>
      <c r="T51"/>
    </row>
    <row r="52" spans="2:20" ht="23.1" customHeight="1" x14ac:dyDescent="0.25">
      <c r="B52" s="23" t="s">
        <v>79</v>
      </c>
      <c r="C52" s="49">
        <v>0</v>
      </c>
      <c r="D52" s="49">
        <v>0</v>
      </c>
      <c r="E52" s="49">
        <v>2</v>
      </c>
      <c r="F52" s="49">
        <v>3</v>
      </c>
      <c r="G52" s="49">
        <v>0</v>
      </c>
      <c r="H52" s="49">
        <v>0</v>
      </c>
      <c r="I52" s="49">
        <v>0</v>
      </c>
      <c r="J52" s="49">
        <v>0</v>
      </c>
      <c r="K52" s="49">
        <v>0</v>
      </c>
      <c r="L52" s="49">
        <v>2</v>
      </c>
      <c r="M52" s="49">
        <v>0</v>
      </c>
      <c r="N52" s="49">
        <v>0</v>
      </c>
      <c r="O52" s="17">
        <f t="shared" si="0"/>
        <v>7</v>
      </c>
      <c r="P52" s="17">
        <f t="shared" si="1"/>
        <v>7</v>
      </c>
      <c r="R52" s="19"/>
      <c r="S52" s="19"/>
      <c r="T52"/>
    </row>
    <row r="53" spans="2:20" ht="23.1" customHeight="1" x14ac:dyDescent="0.25">
      <c r="B53" s="22" t="s">
        <v>80</v>
      </c>
      <c r="C53" s="49">
        <v>2</v>
      </c>
      <c r="D53" s="49">
        <v>1</v>
      </c>
      <c r="E53" s="49">
        <v>2</v>
      </c>
      <c r="F53" s="49">
        <v>0</v>
      </c>
      <c r="G53" s="49">
        <v>0</v>
      </c>
      <c r="H53" s="49">
        <v>0</v>
      </c>
      <c r="I53" s="49">
        <v>0</v>
      </c>
      <c r="J53" s="49">
        <v>1</v>
      </c>
      <c r="K53" s="49">
        <v>0</v>
      </c>
      <c r="L53" s="49">
        <v>2</v>
      </c>
      <c r="M53" s="49">
        <v>4</v>
      </c>
      <c r="N53" s="49">
        <v>0</v>
      </c>
      <c r="O53" s="17">
        <f t="shared" si="0"/>
        <v>8</v>
      </c>
      <c r="P53" s="17">
        <f t="shared" si="1"/>
        <v>12</v>
      </c>
      <c r="R53" s="19"/>
      <c r="S53" s="19"/>
      <c r="T53"/>
    </row>
    <row r="54" spans="2:20" ht="23.1" customHeight="1" x14ac:dyDescent="0.25">
      <c r="B54" s="22" t="s">
        <v>81</v>
      </c>
      <c r="C54" s="49">
        <v>0</v>
      </c>
      <c r="D54" s="49">
        <v>0</v>
      </c>
      <c r="E54" s="49">
        <v>1</v>
      </c>
      <c r="F54" s="49">
        <v>0</v>
      </c>
      <c r="G54" s="49">
        <v>0</v>
      </c>
      <c r="H54" s="49">
        <v>0</v>
      </c>
      <c r="I54" s="49">
        <v>1</v>
      </c>
      <c r="J54" s="49">
        <v>0</v>
      </c>
      <c r="K54" s="49">
        <v>0</v>
      </c>
      <c r="L54" s="49">
        <v>2</v>
      </c>
      <c r="M54" s="49">
        <v>1</v>
      </c>
      <c r="N54" s="49">
        <v>0</v>
      </c>
      <c r="O54" s="17">
        <f t="shared" si="0"/>
        <v>4</v>
      </c>
      <c r="P54" s="17">
        <f t="shared" si="1"/>
        <v>5</v>
      </c>
      <c r="R54" s="19"/>
      <c r="S54" s="19"/>
      <c r="T54"/>
    </row>
    <row r="55" spans="2:20" ht="23.1" customHeight="1" x14ac:dyDescent="0.25">
      <c r="B55" s="22" t="s">
        <v>82</v>
      </c>
      <c r="C55" s="49">
        <v>0</v>
      </c>
      <c r="D55" s="49">
        <v>0</v>
      </c>
      <c r="E55" s="49">
        <v>0</v>
      </c>
      <c r="F55" s="49">
        <v>0</v>
      </c>
      <c r="G55" s="49">
        <v>0</v>
      </c>
      <c r="H55" s="49">
        <v>0</v>
      </c>
      <c r="I55" s="49">
        <v>2</v>
      </c>
      <c r="J55" s="49">
        <v>0</v>
      </c>
      <c r="K55" s="49">
        <v>0</v>
      </c>
      <c r="L55" s="49">
        <v>2</v>
      </c>
      <c r="M55" s="49">
        <v>5</v>
      </c>
      <c r="N55" s="49">
        <v>0</v>
      </c>
      <c r="O55" s="17">
        <f t="shared" si="0"/>
        <v>4</v>
      </c>
      <c r="P55" s="17">
        <f t="shared" si="1"/>
        <v>9</v>
      </c>
      <c r="R55" s="19"/>
      <c r="S55" s="19"/>
      <c r="T55"/>
    </row>
    <row r="56" spans="2:20" ht="23.1" customHeight="1" x14ac:dyDescent="0.25">
      <c r="B56" s="22" t="s">
        <v>83</v>
      </c>
      <c r="C56" s="49">
        <v>1</v>
      </c>
      <c r="D56" s="49">
        <v>0</v>
      </c>
      <c r="E56" s="49">
        <v>0</v>
      </c>
      <c r="F56" s="49">
        <v>0</v>
      </c>
      <c r="G56" s="49">
        <v>0</v>
      </c>
      <c r="H56" s="49">
        <v>0</v>
      </c>
      <c r="I56" s="49">
        <v>0</v>
      </c>
      <c r="J56" s="49">
        <v>0</v>
      </c>
      <c r="K56" s="49">
        <v>0</v>
      </c>
      <c r="L56" s="49">
        <v>2</v>
      </c>
      <c r="M56" s="49">
        <v>2</v>
      </c>
      <c r="N56" s="49">
        <v>0</v>
      </c>
      <c r="O56" s="17">
        <f t="shared" si="0"/>
        <v>3</v>
      </c>
      <c r="P56" s="17">
        <f t="shared" si="1"/>
        <v>5</v>
      </c>
      <c r="R56" s="19"/>
      <c r="S56" s="19"/>
      <c r="T56"/>
    </row>
    <row r="57" spans="2:20" ht="23.1" customHeight="1" x14ac:dyDescent="0.25">
      <c r="B57" s="22" t="s">
        <v>84</v>
      </c>
      <c r="C57" s="49">
        <v>1</v>
      </c>
      <c r="D57" s="49">
        <v>0</v>
      </c>
      <c r="E57" s="49">
        <v>2</v>
      </c>
      <c r="F57" s="49">
        <v>1</v>
      </c>
      <c r="G57" s="49">
        <v>0</v>
      </c>
      <c r="H57" s="49">
        <v>0</v>
      </c>
      <c r="I57" s="49">
        <v>0</v>
      </c>
      <c r="J57" s="49">
        <v>0</v>
      </c>
      <c r="K57" s="49">
        <v>0</v>
      </c>
      <c r="L57" s="49">
        <v>2</v>
      </c>
      <c r="M57" s="49">
        <v>6</v>
      </c>
      <c r="N57" s="49">
        <v>0</v>
      </c>
      <c r="O57" s="17">
        <f t="shared" si="0"/>
        <v>6</v>
      </c>
      <c r="P57" s="17">
        <f t="shared" si="1"/>
        <v>12</v>
      </c>
      <c r="R57" s="19"/>
      <c r="S57" s="19"/>
      <c r="T57"/>
    </row>
    <row r="58" spans="2:20" ht="23.1" customHeight="1" x14ac:dyDescent="0.25">
      <c r="B58" s="52" t="s">
        <v>18</v>
      </c>
      <c r="C58" s="16">
        <f t="shared" ref="C58:P58" si="21">SUM(C10:C57)</f>
        <v>24</v>
      </c>
      <c r="D58" s="16">
        <f t="shared" si="21"/>
        <v>7</v>
      </c>
      <c r="E58" s="16">
        <f t="shared" si="21"/>
        <v>51</v>
      </c>
      <c r="F58" s="16">
        <f t="shared" si="21"/>
        <v>47</v>
      </c>
      <c r="G58" s="16">
        <f t="shared" si="21"/>
        <v>6</v>
      </c>
      <c r="H58" s="16">
        <f t="shared" si="21"/>
        <v>16</v>
      </c>
      <c r="I58" s="16">
        <f t="shared" si="21"/>
        <v>18</v>
      </c>
      <c r="J58" s="16">
        <f t="shared" si="21"/>
        <v>11</v>
      </c>
      <c r="K58" s="16">
        <f t="shared" si="21"/>
        <v>14</v>
      </c>
      <c r="L58" s="16">
        <f t="shared" si="21"/>
        <v>98</v>
      </c>
      <c r="M58" s="16">
        <f t="shared" si="21"/>
        <v>135</v>
      </c>
      <c r="N58" s="16">
        <f t="shared" si="21"/>
        <v>11</v>
      </c>
      <c r="O58" s="16">
        <f t="shared" si="21"/>
        <v>303</v>
      </c>
      <c r="P58" s="16">
        <f t="shared" si="21"/>
        <v>438</v>
      </c>
      <c r="R58" s="19"/>
      <c r="S58" s="19"/>
      <c r="T58"/>
    </row>
    <row r="59" spans="2:20" ht="23.1" customHeight="1" x14ac:dyDescent="0.25">
      <c r="B59" s="52" t="s">
        <v>93</v>
      </c>
      <c r="C59" s="42">
        <f t="shared" ref="C59:N59" si="22">C58/$P$58</f>
        <v>5.4794520547945202E-2</v>
      </c>
      <c r="D59" s="42">
        <f t="shared" si="22"/>
        <v>1.5981735159817351E-2</v>
      </c>
      <c r="E59" s="42">
        <f t="shared" si="22"/>
        <v>0.11643835616438356</v>
      </c>
      <c r="F59" s="42">
        <f t="shared" si="22"/>
        <v>0.10730593607305935</v>
      </c>
      <c r="G59" s="42">
        <f t="shared" si="22"/>
        <v>1.3698630136986301E-2</v>
      </c>
      <c r="H59" s="42">
        <f t="shared" si="22"/>
        <v>3.6529680365296802E-2</v>
      </c>
      <c r="I59" s="42">
        <f t="shared" si="22"/>
        <v>4.1095890410958902E-2</v>
      </c>
      <c r="J59" s="42">
        <f t="shared" si="22"/>
        <v>2.5114155251141551E-2</v>
      </c>
      <c r="K59" s="42">
        <f t="shared" si="22"/>
        <v>3.1963470319634701E-2</v>
      </c>
      <c r="L59" s="42">
        <f t="shared" si="22"/>
        <v>0.22374429223744291</v>
      </c>
      <c r="M59" s="42">
        <f t="shared" si="22"/>
        <v>0.30821917808219179</v>
      </c>
      <c r="N59" s="42">
        <f t="shared" si="22"/>
        <v>2.5114155251141551E-2</v>
      </c>
      <c r="R59" s="19"/>
      <c r="S59" s="19"/>
      <c r="T59"/>
    </row>
    <row r="60" spans="2:20" ht="23.1" customHeight="1" x14ac:dyDescent="0.25">
      <c r="B60" s="53" t="s">
        <v>94</v>
      </c>
      <c r="C60" s="43">
        <f>C58/$O$58</f>
        <v>7.9207920792079209E-2</v>
      </c>
      <c r="D60" s="43">
        <f t="shared" ref="D60:N60" si="23">D58/$O$58</f>
        <v>2.3102310231023101E-2</v>
      </c>
      <c r="E60" s="43">
        <f t="shared" si="23"/>
        <v>0.16831683168316833</v>
      </c>
      <c r="F60" s="43">
        <f t="shared" si="23"/>
        <v>0.15511551155115511</v>
      </c>
      <c r="G60" s="43">
        <f t="shared" si="23"/>
        <v>1.9801980198019802E-2</v>
      </c>
      <c r="H60" s="43">
        <f t="shared" si="23"/>
        <v>5.2805280528052806E-2</v>
      </c>
      <c r="I60" s="43">
        <f t="shared" si="23"/>
        <v>5.9405940594059403E-2</v>
      </c>
      <c r="J60" s="43">
        <f t="shared" si="23"/>
        <v>3.6303630363036306E-2</v>
      </c>
      <c r="K60" s="43">
        <f t="shared" si="23"/>
        <v>4.6204620462046202E-2</v>
      </c>
      <c r="L60" s="43">
        <f t="shared" si="23"/>
        <v>0.32343234323432341</v>
      </c>
      <c r="M60" s="43"/>
      <c r="N60" s="43">
        <f t="shared" si="23"/>
        <v>3.6303630363036306E-2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 s="19"/>
      <c r="T75" s="19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 s="19"/>
      <c r="T76" s="19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 s="19"/>
      <c r="T77" s="19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 s="19"/>
      <c r="T78" s="19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 s="19"/>
      <c r="T79" s="1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 s="19"/>
      <c r="T80" s="19"/>
      <c r="U80"/>
      <c r="V80"/>
      <c r="W80"/>
      <c r="X80"/>
      <c r="Y80"/>
      <c r="Z80"/>
      <c r="AA80"/>
      <c r="AB80"/>
      <c r="AC80"/>
      <c r="AD80"/>
      <c r="AE80"/>
      <c r="AF80"/>
    </row>
    <row r="81" spans="18:20" ht="20.100000000000001" customHeight="1" x14ac:dyDescent="0.25">
      <c r="R81"/>
      <c r="S81" s="19"/>
      <c r="T81" s="19"/>
    </row>
    <row r="82" spans="18:20" ht="20.100000000000001" customHeight="1" x14ac:dyDescent="0.25">
      <c r="R82"/>
      <c r="S82" s="19"/>
      <c r="T82" s="19"/>
    </row>
    <row r="83" spans="18:20" ht="20.100000000000001" customHeight="1" x14ac:dyDescent="0.25">
      <c r="R83"/>
      <c r="S83" s="19"/>
      <c r="T83" s="19"/>
    </row>
    <row r="84" spans="18:20" ht="20.100000000000001" customHeight="1" x14ac:dyDescent="0.25">
      <c r="R84"/>
      <c r="S84" s="19"/>
      <c r="T84" s="19"/>
    </row>
    <row r="85" spans="18:20" ht="20.100000000000001" customHeight="1" x14ac:dyDescent="0.25">
      <c r="R85"/>
      <c r="S85" s="19"/>
      <c r="T85" s="19"/>
    </row>
    <row r="86" spans="18:20" ht="20.100000000000001" customHeight="1" x14ac:dyDescent="0.25">
      <c r="R86"/>
      <c r="S86" s="19"/>
      <c r="T86" s="19"/>
    </row>
    <row r="87" spans="18:20" ht="20.100000000000001" customHeight="1" x14ac:dyDescent="0.25">
      <c r="R87"/>
      <c r="S87" s="19"/>
      <c r="T87" s="19"/>
    </row>
    <row r="88" spans="18:20" ht="20.100000000000001" customHeight="1" x14ac:dyDescent="0.25">
      <c r="R88"/>
      <c r="S88" s="19"/>
      <c r="T88" s="19"/>
    </row>
    <row r="89" spans="18:20" ht="20.100000000000001" customHeight="1" x14ac:dyDescent="0.25">
      <c r="R89"/>
      <c r="S89" s="19"/>
      <c r="T89" s="19"/>
    </row>
    <row r="90" spans="18:20" ht="20.100000000000001" customHeight="1" x14ac:dyDescent="0.25">
      <c r="R90"/>
      <c r="S90" s="19"/>
      <c r="T90" s="19"/>
    </row>
    <row r="91" spans="18:20" ht="20.100000000000001" customHeight="1" x14ac:dyDescent="0.25">
      <c r="R91"/>
      <c r="S91" s="19"/>
      <c r="T91" s="19"/>
    </row>
    <row r="92" spans="18:20" ht="20.100000000000001" customHeight="1" x14ac:dyDescent="0.25">
      <c r="R92"/>
      <c r="S92" s="19"/>
      <c r="T92" s="19"/>
    </row>
    <row r="93" spans="18:20" ht="20.100000000000001" customHeight="1" x14ac:dyDescent="0.25">
      <c r="R93"/>
      <c r="S93" s="19"/>
      <c r="T93" s="19"/>
    </row>
    <row r="94" spans="18:20" ht="20.100000000000001" customHeight="1" x14ac:dyDescent="0.25">
      <c r="R94"/>
      <c r="S94" s="19"/>
      <c r="T94" s="19"/>
    </row>
    <row r="95" spans="18:20" ht="20.100000000000001" customHeight="1" x14ac:dyDescent="0.25">
      <c r="R95"/>
      <c r="S95" s="19"/>
      <c r="T95" s="19"/>
    </row>
    <row r="96" spans="18:20" ht="20.100000000000001" customHeight="1" x14ac:dyDescent="0.25">
      <c r="R96"/>
      <c r="S96" s="19"/>
      <c r="T96" s="19"/>
    </row>
    <row r="97" spans="2:20" ht="20.100000000000001" customHeight="1" x14ac:dyDescent="0.25">
      <c r="R97"/>
      <c r="S97" s="19"/>
      <c r="T97" s="19"/>
    </row>
    <row r="98" spans="2:20" ht="20.100000000000001" customHeight="1" x14ac:dyDescent="0.25">
      <c r="R98"/>
      <c r="S98" s="19"/>
      <c r="T98" s="19"/>
    </row>
    <row r="99" spans="2:20" ht="20.100000000000001" customHeight="1" x14ac:dyDescent="0.25">
      <c r="R99"/>
      <c r="S99" s="19"/>
      <c r="T99" s="19"/>
    </row>
    <row r="100" spans="2:20" ht="20.100000000000001" customHeight="1" x14ac:dyDescent="0.25">
      <c r="R100"/>
      <c r="S100" s="19"/>
      <c r="T100" s="19"/>
    </row>
    <row r="101" spans="2:20" ht="20.100000000000001" customHeight="1" x14ac:dyDescent="0.25">
      <c r="R101"/>
      <c r="S101" s="19"/>
      <c r="T101" s="19"/>
    </row>
    <row r="102" spans="2:20" ht="20.100000000000001" customHeight="1" x14ac:dyDescent="0.25">
      <c r="R102"/>
      <c r="S102" s="19"/>
      <c r="T102" s="19"/>
    </row>
    <row r="103" spans="2:20" ht="20.100000000000001" customHeight="1" x14ac:dyDescent="0.25">
      <c r="R103"/>
      <c r="S103" s="19"/>
      <c r="T103" s="19"/>
    </row>
    <row r="104" spans="2:20" ht="22.5" customHeight="1" x14ac:dyDescent="0.25">
      <c r="R104"/>
      <c r="S104" s="19"/>
      <c r="T104" s="19"/>
    </row>
    <row r="105" spans="2:20" ht="20.100000000000001" customHeight="1" x14ac:dyDescent="0.25">
      <c r="R105"/>
      <c r="S105" s="19"/>
      <c r="T105" s="19"/>
    </row>
    <row r="106" spans="2:20" ht="20.100000000000001" customHeight="1" x14ac:dyDescent="0.25">
      <c r="R106"/>
      <c r="S106" s="19"/>
      <c r="T106" s="19"/>
    </row>
    <row r="107" spans="2:20" ht="20.100000000000001" customHeight="1" x14ac:dyDescent="0.25">
      <c r="R107"/>
      <c r="S107" s="19"/>
      <c r="T107" s="19"/>
    </row>
    <row r="108" spans="2:20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20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20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20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20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173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tr">
        <f>'[1]29.07 BUSITEMA-BUSIA'!D5</f>
        <v>29.7.19</v>
      </c>
      <c r="F5" s="40" t="s">
        <v>1</v>
      </c>
      <c r="G5" s="63" t="str">
        <f>'[1]29.07 BUSITEMA-BUSIA'!G5:H5</f>
        <v>xxx</v>
      </c>
      <c r="H5" s="64"/>
      <c r="I5" s="14"/>
      <c r="J5" s="2" t="s">
        <v>5</v>
      </c>
      <c r="K5" s="63" t="str">
        <f>'[1]29.07 BUSITEMA-BUSIA'!K5:L5</f>
        <v>xxx</v>
      </c>
      <c r="L5" s="64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57" t="s">
        <v>168</v>
      </c>
      <c r="E6" s="58"/>
      <c r="F6" s="2" t="s">
        <v>2</v>
      </c>
      <c r="G6" s="57" t="s">
        <v>167</v>
      </c>
      <c r="H6" s="58"/>
      <c r="J6" s="2" t="s">
        <v>21</v>
      </c>
      <c r="K6" s="63" t="str">
        <f>'[1]29.07 BUSITEMA-BUSIA'!K6:L6</f>
        <v>xxx</v>
      </c>
      <c r="L6" s="64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0</v>
      </c>
      <c r="D10" s="49">
        <v>0</v>
      </c>
      <c r="E10" s="49">
        <v>1</v>
      </c>
      <c r="F10" s="49">
        <v>0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v>0</v>
      </c>
      <c r="M10" s="49">
        <v>2</v>
      </c>
      <c r="N10" s="49">
        <v>0</v>
      </c>
      <c r="O10" s="17">
        <f t="shared" ref="O10:O57" si="0">SUM(C10:L10,N10)</f>
        <v>1</v>
      </c>
      <c r="P10" s="17">
        <f t="shared" ref="P10:P57" si="1">SUM(C10:N10)</f>
        <v>3</v>
      </c>
      <c r="R10" s="1" t="s">
        <v>6</v>
      </c>
      <c r="S10" s="17">
        <f t="shared" ref="S10:AF10" si="2">SUM(C10:C13)</f>
        <v>0</v>
      </c>
      <c r="T10" s="17">
        <f t="shared" si="2"/>
        <v>1</v>
      </c>
      <c r="U10" s="17">
        <f t="shared" si="2"/>
        <v>4</v>
      </c>
      <c r="V10" s="17">
        <f t="shared" si="2"/>
        <v>0</v>
      </c>
      <c r="W10" s="17">
        <f t="shared" si="2"/>
        <v>2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2</v>
      </c>
      <c r="AB10" s="17">
        <f t="shared" si="2"/>
        <v>1</v>
      </c>
      <c r="AC10" s="17">
        <f t="shared" si="2"/>
        <v>9</v>
      </c>
      <c r="AD10" s="17">
        <f t="shared" si="2"/>
        <v>0</v>
      </c>
      <c r="AE10" s="30">
        <f t="shared" si="2"/>
        <v>10</v>
      </c>
      <c r="AF10" s="30">
        <f t="shared" si="2"/>
        <v>19</v>
      </c>
    </row>
    <row r="11" spans="2:32" s="6" customFormat="1" ht="23.1" customHeight="1" x14ac:dyDescent="0.25">
      <c r="B11" s="22" t="s">
        <v>38</v>
      </c>
      <c r="C11" s="49">
        <v>0</v>
      </c>
      <c r="D11" s="49">
        <v>1</v>
      </c>
      <c r="E11" s="49">
        <v>2</v>
      </c>
      <c r="F11" s="49">
        <v>0</v>
      </c>
      <c r="G11" s="49">
        <v>0</v>
      </c>
      <c r="H11" s="49">
        <v>0</v>
      </c>
      <c r="I11" s="49">
        <v>0</v>
      </c>
      <c r="J11" s="49">
        <v>0</v>
      </c>
      <c r="K11" s="49">
        <v>1</v>
      </c>
      <c r="L11" s="49">
        <v>1</v>
      </c>
      <c r="M11" s="49">
        <v>3</v>
      </c>
      <c r="N11" s="49">
        <v>0</v>
      </c>
      <c r="O11" s="17">
        <f t="shared" si="0"/>
        <v>5</v>
      </c>
      <c r="P11" s="17">
        <f t="shared" si="1"/>
        <v>8</v>
      </c>
      <c r="R11" s="1" t="s">
        <v>7</v>
      </c>
      <c r="S11" s="17">
        <f t="shared" ref="S11:AF11" si="3">SUM(C14:C17)</f>
        <v>1</v>
      </c>
      <c r="T11" s="17">
        <f t="shared" si="3"/>
        <v>1</v>
      </c>
      <c r="U11" s="17">
        <f t="shared" si="3"/>
        <v>4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2</v>
      </c>
      <c r="AA11" s="17">
        <f t="shared" si="3"/>
        <v>3</v>
      </c>
      <c r="AB11" s="17">
        <f t="shared" si="3"/>
        <v>10</v>
      </c>
      <c r="AC11" s="17">
        <f t="shared" si="3"/>
        <v>21</v>
      </c>
      <c r="AD11" s="17">
        <f t="shared" si="3"/>
        <v>4</v>
      </c>
      <c r="AE11" s="30">
        <f t="shared" si="3"/>
        <v>32</v>
      </c>
      <c r="AF11" s="30">
        <f t="shared" si="3"/>
        <v>53</v>
      </c>
    </row>
    <row r="12" spans="2:32" ht="23.1" customHeight="1" x14ac:dyDescent="0.25">
      <c r="B12" s="22" t="s">
        <v>39</v>
      </c>
      <c r="C12" s="49">
        <v>0</v>
      </c>
      <c r="D12" s="49">
        <v>0</v>
      </c>
      <c r="E12" s="49">
        <v>1</v>
      </c>
      <c r="F12" s="49">
        <v>0</v>
      </c>
      <c r="G12" s="49">
        <v>2</v>
      </c>
      <c r="H12" s="49">
        <v>0</v>
      </c>
      <c r="I12" s="49">
        <v>0</v>
      </c>
      <c r="J12" s="49">
        <v>0</v>
      </c>
      <c r="K12" s="49">
        <v>0</v>
      </c>
      <c r="L12" s="49">
        <v>0</v>
      </c>
      <c r="M12" s="49">
        <v>2</v>
      </c>
      <c r="N12" s="49">
        <v>0</v>
      </c>
      <c r="O12" s="17">
        <f t="shared" si="0"/>
        <v>3</v>
      </c>
      <c r="P12" s="17">
        <f t="shared" si="1"/>
        <v>5</v>
      </c>
      <c r="R12" s="1" t="s">
        <v>8</v>
      </c>
      <c r="S12" s="17">
        <f t="shared" ref="S12:AF12" si="4">SUM(C18:C21)</f>
        <v>6</v>
      </c>
      <c r="T12" s="17">
        <f t="shared" si="4"/>
        <v>0</v>
      </c>
      <c r="U12" s="17">
        <f t="shared" si="4"/>
        <v>5</v>
      </c>
      <c r="V12" s="17">
        <f t="shared" si="4"/>
        <v>5</v>
      </c>
      <c r="W12" s="17">
        <f t="shared" si="4"/>
        <v>1</v>
      </c>
      <c r="X12" s="17">
        <f t="shared" si="4"/>
        <v>0</v>
      </c>
      <c r="Y12" s="17">
        <f t="shared" si="4"/>
        <v>3</v>
      </c>
      <c r="Z12" s="17">
        <f t="shared" si="4"/>
        <v>1</v>
      </c>
      <c r="AA12" s="17">
        <f t="shared" si="4"/>
        <v>0</v>
      </c>
      <c r="AB12" s="17">
        <f t="shared" si="4"/>
        <v>7</v>
      </c>
      <c r="AC12" s="17">
        <f t="shared" si="4"/>
        <v>31</v>
      </c>
      <c r="AD12" s="17">
        <f t="shared" si="4"/>
        <v>2</v>
      </c>
      <c r="AE12" s="30">
        <f t="shared" si="4"/>
        <v>30</v>
      </c>
      <c r="AF12" s="30">
        <f t="shared" si="4"/>
        <v>61</v>
      </c>
    </row>
    <row r="13" spans="2:32" ht="23.1" customHeight="1" x14ac:dyDescent="0.25">
      <c r="B13" s="22" t="s">
        <v>40</v>
      </c>
      <c r="C13" s="49">
        <v>0</v>
      </c>
      <c r="D13" s="49">
        <v>0</v>
      </c>
      <c r="E13" s="49">
        <v>0</v>
      </c>
      <c r="F13" s="49">
        <v>0</v>
      </c>
      <c r="G13" s="49">
        <v>0</v>
      </c>
      <c r="H13" s="49">
        <v>0</v>
      </c>
      <c r="I13" s="49">
        <v>0</v>
      </c>
      <c r="J13" s="49">
        <v>0</v>
      </c>
      <c r="K13" s="49">
        <v>1</v>
      </c>
      <c r="L13" s="49">
        <v>0</v>
      </c>
      <c r="M13" s="49">
        <v>2</v>
      </c>
      <c r="N13" s="49">
        <v>0</v>
      </c>
      <c r="O13" s="17">
        <f t="shared" si="0"/>
        <v>1</v>
      </c>
      <c r="P13" s="17">
        <f t="shared" si="1"/>
        <v>3</v>
      </c>
      <c r="R13" s="1" t="s">
        <v>9</v>
      </c>
      <c r="S13" s="17">
        <f t="shared" ref="S13:AF13" si="5">SUM(C22:C25)</f>
        <v>3</v>
      </c>
      <c r="T13" s="17">
        <f t="shared" si="5"/>
        <v>1</v>
      </c>
      <c r="U13" s="17">
        <f t="shared" si="5"/>
        <v>6</v>
      </c>
      <c r="V13" s="17">
        <f t="shared" si="5"/>
        <v>5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2</v>
      </c>
      <c r="AA13" s="17">
        <f t="shared" si="5"/>
        <v>0</v>
      </c>
      <c r="AB13" s="17">
        <f t="shared" si="5"/>
        <v>2</v>
      </c>
      <c r="AC13" s="17">
        <f t="shared" si="5"/>
        <v>15</v>
      </c>
      <c r="AD13" s="17">
        <f t="shared" si="5"/>
        <v>0</v>
      </c>
      <c r="AE13" s="30">
        <f t="shared" si="5"/>
        <v>22</v>
      </c>
      <c r="AF13" s="30">
        <f t="shared" si="5"/>
        <v>37</v>
      </c>
    </row>
    <row r="14" spans="2:32" ht="23.1" customHeight="1" x14ac:dyDescent="0.25">
      <c r="B14" s="22" t="s">
        <v>41</v>
      </c>
      <c r="C14" s="49">
        <v>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  <c r="I14" s="49">
        <v>1</v>
      </c>
      <c r="J14" s="49">
        <v>0</v>
      </c>
      <c r="K14" s="49">
        <v>1</v>
      </c>
      <c r="L14" s="49">
        <v>3</v>
      </c>
      <c r="M14" s="49">
        <v>4</v>
      </c>
      <c r="N14" s="49">
        <v>0</v>
      </c>
      <c r="O14" s="17">
        <f t="shared" si="0"/>
        <v>5</v>
      </c>
      <c r="P14" s="17">
        <f t="shared" si="1"/>
        <v>9</v>
      </c>
      <c r="R14" s="1" t="s">
        <v>10</v>
      </c>
      <c r="S14" s="17">
        <f t="shared" ref="S14:AF14" si="6">SUM(C26:C29)</f>
        <v>4</v>
      </c>
      <c r="T14" s="17">
        <f t="shared" si="6"/>
        <v>6</v>
      </c>
      <c r="U14" s="17">
        <f t="shared" si="6"/>
        <v>12</v>
      </c>
      <c r="V14" s="17">
        <f t="shared" si="6"/>
        <v>12</v>
      </c>
      <c r="W14" s="17">
        <f t="shared" si="6"/>
        <v>0</v>
      </c>
      <c r="X14" s="17">
        <f t="shared" si="6"/>
        <v>1</v>
      </c>
      <c r="Y14" s="17">
        <f t="shared" si="6"/>
        <v>2</v>
      </c>
      <c r="Z14" s="17">
        <f t="shared" si="6"/>
        <v>3</v>
      </c>
      <c r="AA14" s="17">
        <f t="shared" si="6"/>
        <v>1</v>
      </c>
      <c r="AB14" s="17">
        <f t="shared" si="6"/>
        <v>3</v>
      </c>
      <c r="AC14" s="17">
        <f t="shared" si="6"/>
        <v>29</v>
      </c>
      <c r="AD14" s="17">
        <f t="shared" si="6"/>
        <v>1</v>
      </c>
      <c r="AE14" s="30">
        <f t="shared" si="6"/>
        <v>45</v>
      </c>
      <c r="AF14" s="30">
        <f t="shared" si="6"/>
        <v>74</v>
      </c>
    </row>
    <row r="15" spans="2:32" ht="23.1" customHeight="1" x14ac:dyDescent="0.25">
      <c r="B15" s="22" t="s">
        <v>42</v>
      </c>
      <c r="C15" s="49">
        <v>0</v>
      </c>
      <c r="D15" s="49">
        <v>0</v>
      </c>
      <c r="E15" s="49">
        <v>1</v>
      </c>
      <c r="F15" s="49">
        <v>1</v>
      </c>
      <c r="G15" s="49">
        <v>0</v>
      </c>
      <c r="H15" s="49">
        <v>0</v>
      </c>
      <c r="I15" s="49">
        <v>2</v>
      </c>
      <c r="J15" s="49">
        <v>0</v>
      </c>
      <c r="K15" s="49">
        <v>1</v>
      </c>
      <c r="L15" s="49">
        <v>1</v>
      </c>
      <c r="M15" s="49">
        <v>7</v>
      </c>
      <c r="N15" s="49">
        <v>1</v>
      </c>
      <c r="O15" s="17">
        <f t="shared" si="0"/>
        <v>7</v>
      </c>
      <c r="P15" s="17">
        <f t="shared" si="1"/>
        <v>14</v>
      </c>
      <c r="R15" s="1" t="s">
        <v>11</v>
      </c>
      <c r="S15" s="17">
        <f t="shared" ref="S15:AF15" si="7">SUM(C30:C33)</f>
        <v>3</v>
      </c>
      <c r="T15" s="17">
        <f t="shared" si="7"/>
        <v>1</v>
      </c>
      <c r="U15" s="17">
        <f t="shared" si="7"/>
        <v>8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12</v>
      </c>
      <c r="AD15" s="17">
        <f t="shared" si="7"/>
        <v>1</v>
      </c>
      <c r="AE15" s="30">
        <f t="shared" si="7"/>
        <v>18</v>
      </c>
      <c r="AF15" s="30">
        <f t="shared" si="7"/>
        <v>30</v>
      </c>
    </row>
    <row r="16" spans="2:32" ht="23.1" customHeight="1" x14ac:dyDescent="0.25">
      <c r="B16" s="22" t="s">
        <v>43</v>
      </c>
      <c r="C16" s="49">
        <v>0</v>
      </c>
      <c r="D16" s="49">
        <v>0</v>
      </c>
      <c r="E16" s="49">
        <v>1</v>
      </c>
      <c r="F16" s="49">
        <v>0</v>
      </c>
      <c r="G16" s="49">
        <v>0</v>
      </c>
      <c r="H16" s="49">
        <v>0</v>
      </c>
      <c r="I16" s="49">
        <v>0</v>
      </c>
      <c r="J16" s="49">
        <v>0</v>
      </c>
      <c r="K16" s="49">
        <v>1</v>
      </c>
      <c r="L16" s="49">
        <v>5</v>
      </c>
      <c r="M16" s="49">
        <v>3</v>
      </c>
      <c r="N16" s="49">
        <v>3</v>
      </c>
      <c r="O16" s="17">
        <f t="shared" si="0"/>
        <v>10</v>
      </c>
      <c r="P16" s="17">
        <f t="shared" si="1"/>
        <v>13</v>
      </c>
      <c r="R16" s="1" t="s">
        <v>12</v>
      </c>
      <c r="S16" s="17">
        <f t="shared" ref="S16:AF16" si="8">SUM(C34:C37)</f>
        <v>0</v>
      </c>
      <c r="T16" s="17">
        <f t="shared" si="8"/>
        <v>1</v>
      </c>
      <c r="U16" s="17">
        <f t="shared" si="8"/>
        <v>5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10</v>
      </c>
      <c r="AD16" s="17">
        <f t="shared" si="8"/>
        <v>0</v>
      </c>
      <c r="AE16" s="30">
        <f t="shared" si="8"/>
        <v>9</v>
      </c>
      <c r="AF16" s="30">
        <f t="shared" si="8"/>
        <v>19</v>
      </c>
    </row>
    <row r="17" spans="2:32" ht="23.1" customHeight="1" x14ac:dyDescent="0.25">
      <c r="B17" s="22" t="s">
        <v>44</v>
      </c>
      <c r="C17" s="49">
        <v>1</v>
      </c>
      <c r="D17" s="49">
        <v>1</v>
      </c>
      <c r="E17" s="49">
        <v>2</v>
      </c>
      <c r="F17" s="49">
        <v>2</v>
      </c>
      <c r="G17" s="49">
        <v>0</v>
      </c>
      <c r="H17" s="49">
        <v>0</v>
      </c>
      <c r="I17" s="49">
        <v>1</v>
      </c>
      <c r="J17" s="49">
        <v>2</v>
      </c>
      <c r="K17" s="49">
        <v>0</v>
      </c>
      <c r="L17" s="49">
        <v>1</v>
      </c>
      <c r="M17" s="49">
        <v>7</v>
      </c>
      <c r="N17" s="49">
        <v>0</v>
      </c>
      <c r="O17" s="17">
        <f t="shared" si="0"/>
        <v>10</v>
      </c>
      <c r="P17" s="17">
        <f t="shared" si="1"/>
        <v>17</v>
      </c>
      <c r="R17" s="1" t="s">
        <v>13</v>
      </c>
      <c r="S17" s="17">
        <f t="shared" ref="S17:AF17" si="9">SUM(C38:C41)</f>
        <v>2</v>
      </c>
      <c r="T17" s="17">
        <f t="shared" si="9"/>
        <v>2</v>
      </c>
      <c r="U17" s="17">
        <f t="shared" si="9"/>
        <v>10</v>
      </c>
      <c r="V17" s="17">
        <f t="shared" si="9"/>
        <v>5</v>
      </c>
      <c r="W17" s="17">
        <f t="shared" si="9"/>
        <v>0</v>
      </c>
      <c r="X17" s="17">
        <f t="shared" si="9"/>
        <v>3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7</v>
      </c>
      <c r="AC17" s="17">
        <f t="shared" si="9"/>
        <v>11</v>
      </c>
      <c r="AD17" s="17">
        <f t="shared" si="9"/>
        <v>1</v>
      </c>
      <c r="AE17" s="30">
        <f t="shared" si="9"/>
        <v>33</v>
      </c>
      <c r="AF17" s="30">
        <f t="shared" si="9"/>
        <v>44</v>
      </c>
    </row>
    <row r="18" spans="2:32" ht="23.1" customHeight="1" x14ac:dyDescent="0.25">
      <c r="B18" s="22" t="s">
        <v>45</v>
      </c>
      <c r="C18" s="49">
        <v>2</v>
      </c>
      <c r="D18" s="49">
        <v>0</v>
      </c>
      <c r="E18" s="49">
        <v>0</v>
      </c>
      <c r="F18" s="49">
        <v>1</v>
      </c>
      <c r="G18" s="49">
        <v>1</v>
      </c>
      <c r="H18" s="49">
        <v>0</v>
      </c>
      <c r="I18" s="49">
        <v>0</v>
      </c>
      <c r="J18" s="49">
        <v>0</v>
      </c>
      <c r="K18" s="49">
        <v>0</v>
      </c>
      <c r="L18" s="49">
        <v>3</v>
      </c>
      <c r="M18" s="49">
        <v>8</v>
      </c>
      <c r="N18" s="49">
        <v>2</v>
      </c>
      <c r="O18" s="17">
        <f t="shared" si="0"/>
        <v>9</v>
      </c>
      <c r="P18" s="17">
        <f t="shared" si="1"/>
        <v>17</v>
      </c>
      <c r="R18" s="1" t="s">
        <v>14</v>
      </c>
      <c r="S18" s="17">
        <f t="shared" ref="S18:AF18" si="10">SUM(C42:C45)</f>
        <v>1</v>
      </c>
      <c r="T18" s="17">
        <f t="shared" si="10"/>
        <v>1</v>
      </c>
      <c r="U18" s="17">
        <f t="shared" si="10"/>
        <v>8</v>
      </c>
      <c r="V18" s="17">
        <f t="shared" si="10"/>
        <v>4</v>
      </c>
      <c r="W18" s="17">
        <f t="shared" si="10"/>
        <v>0</v>
      </c>
      <c r="X18" s="17">
        <f t="shared" si="10"/>
        <v>1</v>
      </c>
      <c r="Y18" s="17">
        <f t="shared" si="10"/>
        <v>1</v>
      </c>
      <c r="Z18" s="17">
        <f t="shared" si="10"/>
        <v>2</v>
      </c>
      <c r="AA18" s="17">
        <f t="shared" si="10"/>
        <v>0</v>
      </c>
      <c r="AB18" s="17">
        <f t="shared" si="10"/>
        <v>7</v>
      </c>
      <c r="AC18" s="17">
        <f t="shared" si="10"/>
        <v>15</v>
      </c>
      <c r="AD18" s="17">
        <f t="shared" si="10"/>
        <v>2</v>
      </c>
      <c r="AE18" s="30">
        <f t="shared" si="10"/>
        <v>27</v>
      </c>
      <c r="AF18" s="30">
        <f t="shared" si="10"/>
        <v>42</v>
      </c>
    </row>
    <row r="19" spans="2:32" ht="23.1" customHeight="1" x14ac:dyDescent="0.25">
      <c r="B19" s="22" t="s">
        <v>46</v>
      </c>
      <c r="C19" s="49">
        <v>0</v>
      </c>
      <c r="D19" s="49">
        <v>0</v>
      </c>
      <c r="E19" s="49">
        <v>2</v>
      </c>
      <c r="F19" s="49">
        <v>2</v>
      </c>
      <c r="G19" s="49">
        <v>0</v>
      </c>
      <c r="H19" s="49">
        <v>0</v>
      </c>
      <c r="I19" s="49">
        <v>0</v>
      </c>
      <c r="J19" s="49">
        <v>0</v>
      </c>
      <c r="K19" s="49">
        <v>0</v>
      </c>
      <c r="L19" s="49">
        <v>1</v>
      </c>
      <c r="M19" s="49">
        <v>11</v>
      </c>
      <c r="N19" s="49">
        <v>0</v>
      </c>
      <c r="O19" s="17">
        <f t="shared" si="0"/>
        <v>5</v>
      </c>
      <c r="P19" s="17">
        <f t="shared" si="1"/>
        <v>16</v>
      </c>
      <c r="R19" s="1" t="s">
        <v>15</v>
      </c>
      <c r="S19" s="17">
        <f t="shared" ref="S19:AF19" si="11">SUM(C46:C49)</f>
        <v>5</v>
      </c>
      <c r="T19" s="17">
        <f t="shared" si="11"/>
        <v>6</v>
      </c>
      <c r="U19" s="17">
        <f t="shared" si="11"/>
        <v>12</v>
      </c>
      <c r="V19" s="17">
        <f t="shared" si="11"/>
        <v>7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1</v>
      </c>
      <c r="AA19" s="17">
        <f t="shared" si="11"/>
        <v>1</v>
      </c>
      <c r="AB19" s="17">
        <f t="shared" si="11"/>
        <v>3</v>
      </c>
      <c r="AC19" s="17">
        <f t="shared" si="11"/>
        <v>12</v>
      </c>
      <c r="AD19" s="17">
        <f t="shared" si="11"/>
        <v>0</v>
      </c>
      <c r="AE19" s="30">
        <f t="shared" si="11"/>
        <v>38</v>
      </c>
      <c r="AF19" s="30">
        <f t="shared" si="11"/>
        <v>50</v>
      </c>
    </row>
    <row r="20" spans="2:32" ht="23.1" customHeight="1" x14ac:dyDescent="0.25">
      <c r="B20" s="22" t="s">
        <v>47</v>
      </c>
      <c r="C20" s="49">
        <v>1</v>
      </c>
      <c r="D20" s="49">
        <v>0</v>
      </c>
      <c r="E20" s="49">
        <v>2</v>
      </c>
      <c r="F20" s="49">
        <v>0</v>
      </c>
      <c r="G20" s="49">
        <v>0</v>
      </c>
      <c r="H20" s="49">
        <v>0</v>
      </c>
      <c r="I20" s="49">
        <v>2</v>
      </c>
      <c r="J20" s="49">
        <v>1</v>
      </c>
      <c r="K20" s="49">
        <v>0</v>
      </c>
      <c r="L20" s="49">
        <v>0</v>
      </c>
      <c r="M20" s="49">
        <v>9</v>
      </c>
      <c r="N20" s="49">
        <v>0</v>
      </c>
      <c r="O20" s="17">
        <f t="shared" si="0"/>
        <v>6</v>
      </c>
      <c r="P20" s="17">
        <f t="shared" si="1"/>
        <v>15</v>
      </c>
      <c r="R20" s="1" t="s">
        <v>16</v>
      </c>
      <c r="S20" s="17">
        <f t="shared" ref="S20:AF20" si="12">SUM(C50:C53)</f>
        <v>2</v>
      </c>
      <c r="T20" s="17">
        <f t="shared" si="12"/>
        <v>7</v>
      </c>
      <c r="U20" s="17">
        <f t="shared" si="12"/>
        <v>15</v>
      </c>
      <c r="V20" s="17">
        <f t="shared" si="12"/>
        <v>6</v>
      </c>
      <c r="W20" s="17">
        <f t="shared" si="12"/>
        <v>0</v>
      </c>
      <c r="X20" s="17">
        <f t="shared" si="12"/>
        <v>4</v>
      </c>
      <c r="Y20" s="17">
        <f t="shared" si="12"/>
        <v>2</v>
      </c>
      <c r="Z20" s="17">
        <f t="shared" si="12"/>
        <v>4</v>
      </c>
      <c r="AA20" s="17">
        <f t="shared" si="12"/>
        <v>1</v>
      </c>
      <c r="AB20" s="17">
        <f t="shared" si="12"/>
        <v>5</v>
      </c>
      <c r="AC20" s="17">
        <f t="shared" si="12"/>
        <v>23</v>
      </c>
      <c r="AD20" s="17">
        <f t="shared" si="12"/>
        <v>1</v>
      </c>
      <c r="AE20" s="30">
        <f t="shared" si="12"/>
        <v>47</v>
      </c>
      <c r="AF20" s="30">
        <f t="shared" si="12"/>
        <v>70</v>
      </c>
    </row>
    <row r="21" spans="2:32" ht="23.1" customHeight="1" x14ac:dyDescent="0.25">
      <c r="B21" s="22" t="s">
        <v>48</v>
      </c>
      <c r="C21" s="49">
        <v>3</v>
      </c>
      <c r="D21" s="49">
        <v>0</v>
      </c>
      <c r="E21" s="49">
        <v>1</v>
      </c>
      <c r="F21" s="49">
        <v>2</v>
      </c>
      <c r="G21" s="49">
        <v>0</v>
      </c>
      <c r="H21" s="49">
        <v>0</v>
      </c>
      <c r="I21" s="49">
        <v>1</v>
      </c>
      <c r="J21" s="49">
        <v>0</v>
      </c>
      <c r="K21" s="49">
        <v>0</v>
      </c>
      <c r="L21" s="49">
        <v>3</v>
      </c>
      <c r="M21" s="49">
        <v>3</v>
      </c>
      <c r="N21" s="49">
        <v>0</v>
      </c>
      <c r="O21" s="17">
        <f t="shared" si="0"/>
        <v>10</v>
      </c>
      <c r="P21" s="17">
        <f t="shared" si="1"/>
        <v>13</v>
      </c>
      <c r="R21" s="35" t="s">
        <v>20</v>
      </c>
      <c r="S21" s="33">
        <f t="shared" ref="S21:AF21" si="13">SUM(C54:C57)</f>
        <v>0</v>
      </c>
      <c r="T21" s="17">
        <f t="shared" si="13"/>
        <v>0</v>
      </c>
      <c r="U21" s="17">
        <f t="shared" si="13"/>
        <v>8</v>
      </c>
      <c r="V21" s="17">
        <f t="shared" si="13"/>
        <v>8</v>
      </c>
      <c r="W21" s="17">
        <f t="shared" si="13"/>
        <v>0</v>
      </c>
      <c r="X21" s="17">
        <f t="shared" si="13"/>
        <v>2</v>
      </c>
      <c r="Y21" s="17">
        <f t="shared" si="13"/>
        <v>2</v>
      </c>
      <c r="Z21" s="17">
        <f t="shared" si="13"/>
        <v>1</v>
      </c>
      <c r="AA21" s="17">
        <f t="shared" si="13"/>
        <v>0</v>
      </c>
      <c r="AB21" s="17">
        <f t="shared" si="13"/>
        <v>5</v>
      </c>
      <c r="AC21" s="17">
        <f t="shared" si="13"/>
        <v>19</v>
      </c>
      <c r="AD21" s="17">
        <f t="shared" si="13"/>
        <v>1</v>
      </c>
      <c r="AE21" s="30">
        <f t="shared" si="13"/>
        <v>27</v>
      </c>
      <c r="AF21" s="30">
        <f t="shared" si="13"/>
        <v>46</v>
      </c>
    </row>
    <row r="22" spans="2:32" ht="23.1" customHeight="1" x14ac:dyDescent="0.25">
      <c r="B22" s="22" t="s">
        <v>49</v>
      </c>
      <c r="C22" s="49">
        <v>1</v>
      </c>
      <c r="D22" s="49">
        <v>1</v>
      </c>
      <c r="E22" s="49">
        <v>3</v>
      </c>
      <c r="F22" s="49">
        <v>0</v>
      </c>
      <c r="G22" s="49">
        <v>0</v>
      </c>
      <c r="H22" s="49">
        <v>0</v>
      </c>
      <c r="I22" s="49">
        <v>1</v>
      </c>
      <c r="J22" s="49">
        <v>0</v>
      </c>
      <c r="K22" s="49">
        <v>0</v>
      </c>
      <c r="L22" s="49">
        <v>0</v>
      </c>
      <c r="M22" s="49">
        <v>2</v>
      </c>
      <c r="N22" s="49">
        <v>0</v>
      </c>
      <c r="O22" s="17">
        <f t="shared" si="0"/>
        <v>6</v>
      </c>
      <c r="P22" s="17">
        <f t="shared" si="1"/>
        <v>8</v>
      </c>
      <c r="R22" s="50" t="s">
        <v>90</v>
      </c>
      <c r="S22" s="51">
        <f>MAX(S10:S12)</f>
        <v>6</v>
      </c>
      <c r="T22" s="51">
        <f t="shared" ref="T22:AF22" si="14">MAX(T10:T12)</f>
        <v>1</v>
      </c>
      <c r="U22" s="51">
        <f t="shared" si="14"/>
        <v>5</v>
      </c>
      <c r="V22" s="51">
        <f t="shared" si="14"/>
        <v>5</v>
      </c>
      <c r="W22" s="51">
        <f t="shared" si="14"/>
        <v>2</v>
      </c>
      <c r="X22" s="51">
        <f t="shared" si="14"/>
        <v>0</v>
      </c>
      <c r="Y22" s="51">
        <f t="shared" si="14"/>
        <v>4</v>
      </c>
      <c r="Z22" s="51">
        <f t="shared" si="14"/>
        <v>2</v>
      </c>
      <c r="AA22" s="51">
        <f t="shared" si="14"/>
        <v>3</v>
      </c>
      <c r="AB22" s="51">
        <f t="shared" si="14"/>
        <v>10</v>
      </c>
      <c r="AC22" s="51">
        <f t="shared" si="14"/>
        <v>31</v>
      </c>
      <c r="AD22" s="51">
        <f t="shared" si="14"/>
        <v>4</v>
      </c>
      <c r="AE22" s="39">
        <f t="shared" si="14"/>
        <v>32</v>
      </c>
      <c r="AF22" s="39">
        <f t="shared" si="14"/>
        <v>61</v>
      </c>
    </row>
    <row r="23" spans="2:32" ht="23.1" customHeight="1" x14ac:dyDescent="0.25">
      <c r="B23" s="22" t="s">
        <v>50</v>
      </c>
      <c r="C23" s="49">
        <v>2</v>
      </c>
      <c r="D23" s="49">
        <v>0</v>
      </c>
      <c r="E23" s="49">
        <v>2</v>
      </c>
      <c r="F23" s="49">
        <v>2</v>
      </c>
      <c r="G23" s="49">
        <v>0</v>
      </c>
      <c r="H23" s="49">
        <v>0</v>
      </c>
      <c r="I23" s="49">
        <v>0</v>
      </c>
      <c r="J23" s="49">
        <v>0</v>
      </c>
      <c r="K23" s="49">
        <v>0</v>
      </c>
      <c r="L23" s="49">
        <v>0</v>
      </c>
      <c r="M23" s="49">
        <v>3</v>
      </c>
      <c r="N23" s="49">
        <v>0</v>
      </c>
      <c r="O23" s="17">
        <f t="shared" si="0"/>
        <v>6</v>
      </c>
      <c r="P23" s="17">
        <f t="shared" si="1"/>
        <v>9</v>
      </c>
      <c r="R23" s="50" t="s">
        <v>91</v>
      </c>
      <c r="S23" s="51">
        <f>MAX(S13:S18)</f>
        <v>4</v>
      </c>
      <c r="T23" s="51">
        <f t="shared" ref="T23:AF23" si="15">MAX(T13:T18)</f>
        <v>6</v>
      </c>
      <c r="U23" s="51">
        <f t="shared" si="15"/>
        <v>12</v>
      </c>
      <c r="V23" s="51">
        <f t="shared" si="15"/>
        <v>12</v>
      </c>
      <c r="W23" s="51">
        <f t="shared" si="15"/>
        <v>0</v>
      </c>
      <c r="X23" s="51">
        <f t="shared" si="15"/>
        <v>3</v>
      </c>
      <c r="Y23" s="51">
        <f t="shared" si="15"/>
        <v>3</v>
      </c>
      <c r="Z23" s="51">
        <f t="shared" si="15"/>
        <v>3</v>
      </c>
      <c r="AA23" s="51">
        <f t="shared" si="15"/>
        <v>1</v>
      </c>
      <c r="AB23" s="51">
        <f t="shared" si="15"/>
        <v>7</v>
      </c>
      <c r="AC23" s="51">
        <f t="shared" si="15"/>
        <v>29</v>
      </c>
      <c r="AD23" s="51">
        <f t="shared" si="15"/>
        <v>2</v>
      </c>
      <c r="AE23" s="39">
        <f t="shared" si="15"/>
        <v>45</v>
      </c>
      <c r="AF23" s="39">
        <f t="shared" si="15"/>
        <v>74</v>
      </c>
    </row>
    <row r="24" spans="2:32" ht="23.1" customHeight="1" x14ac:dyDescent="0.25">
      <c r="B24" s="22" t="s">
        <v>51</v>
      </c>
      <c r="C24" s="49">
        <v>0</v>
      </c>
      <c r="D24" s="49">
        <v>0</v>
      </c>
      <c r="E24" s="49">
        <v>1</v>
      </c>
      <c r="F24" s="49">
        <v>0</v>
      </c>
      <c r="G24" s="49">
        <v>0</v>
      </c>
      <c r="H24" s="49">
        <v>0</v>
      </c>
      <c r="I24" s="49">
        <v>0</v>
      </c>
      <c r="J24" s="49">
        <v>0</v>
      </c>
      <c r="K24" s="49">
        <v>0</v>
      </c>
      <c r="L24" s="49">
        <v>0</v>
      </c>
      <c r="M24" s="49">
        <v>4</v>
      </c>
      <c r="N24" s="49">
        <v>0</v>
      </c>
      <c r="O24" s="17">
        <f t="shared" si="0"/>
        <v>1</v>
      </c>
      <c r="P24" s="17">
        <f t="shared" si="1"/>
        <v>5</v>
      </c>
      <c r="R24" s="50" t="s">
        <v>92</v>
      </c>
      <c r="S24" s="51">
        <f>MAX(S19:S21)</f>
        <v>5</v>
      </c>
      <c r="T24" s="51">
        <f t="shared" ref="T24:AF24" si="16">MAX(T19:T21)</f>
        <v>7</v>
      </c>
      <c r="U24" s="51">
        <f t="shared" si="16"/>
        <v>15</v>
      </c>
      <c r="V24" s="51">
        <f t="shared" si="16"/>
        <v>8</v>
      </c>
      <c r="W24" s="51">
        <f t="shared" si="16"/>
        <v>0</v>
      </c>
      <c r="X24" s="51">
        <f t="shared" si="16"/>
        <v>4</v>
      </c>
      <c r="Y24" s="51">
        <f t="shared" si="16"/>
        <v>2</v>
      </c>
      <c r="Z24" s="51">
        <f t="shared" si="16"/>
        <v>4</v>
      </c>
      <c r="AA24" s="51">
        <f t="shared" si="16"/>
        <v>1</v>
      </c>
      <c r="AB24" s="51">
        <f t="shared" si="16"/>
        <v>5</v>
      </c>
      <c r="AC24" s="51">
        <f t="shared" si="16"/>
        <v>23</v>
      </c>
      <c r="AD24" s="51">
        <f t="shared" si="16"/>
        <v>1</v>
      </c>
      <c r="AE24" s="39">
        <f t="shared" si="16"/>
        <v>47</v>
      </c>
      <c r="AF24" s="39">
        <f t="shared" si="16"/>
        <v>70</v>
      </c>
    </row>
    <row r="25" spans="2:32" ht="23.1" customHeight="1" x14ac:dyDescent="0.25">
      <c r="B25" s="22" t="s">
        <v>52</v>
      </c>
      <c r="C25" s="49">
        <v>0</v>
      </c>
      <c r="D25" s="49">
        <v>0</v>
      </c>
      <c r="E25" s="49">
        <v>0</v>
      </c>
      <c r="F25" s="49">
        <v>3</v>
      </c>
      <c r="G25" s="49">
        <v>0</v>
      </c>
      <c r="H25" s="49">
        <v>0</v>
      </c>
      <c r="I25" s="49">
        <v>2</v>
      </c>
      <c r="J25" s="49">
        <v>2</v>
      </c>
      <c r="K25" s="49">
        <v>0</v>
      </c>
      <c r="L25" s="49">
        <v>2</v>
      </c>
      <c r="M25" s="49">
        <v>6</v>
      </c>
      <c r="N25" s="49">
        <v>0</v>
      </c>
      <c r="O25" s="17">
        <f t="shared" si="0"/>
        <v>9</v>
      </c>
      <c r="P25" s="17">
        <f t="shared" si="1"/>
        <v>15</v>
      </c>
      <c r="R25" s="36" t="s">
        <v>85</v>
      </c>
      <c r="S25" s="34">
        <f t="shared" ref="S25:AF25" si="17">SUM(S10:S12)</f>
        <v>7</v>
      </c>
      <c r="T25" s="16">
        <f t="shared" si="17"/>
        <v>2</v>
      </c>
      <c r="U25" s="16">
        <f t="shared" si="17"/>
        <v>13</v>
      </c>
      <c r="V25" s="16">
        <f t="shared" si="17"/>
        <v>8</v>
      </c>
      <c r="W25" s="16">
        <f t="shared" si="17"/>
        <v>3</v>
      </c>
      <c r="X25" s="16">
        <f t="shared" si="17"/>
        <v>0</v>
      </c>
      <c r="Y25" s="16">
        <f t="shared" si="17"/>
        <v>7</v>
      </c>
      <c r="Z25" s="16">
        <f t="shared" si="17"/>
        <v>3</v>
      </c>
      <c r="AA25" s="16">
        <f t="shared" si="17"/>
        <v>5</v>
      </c>
      <c r="AB25" s="16">
        <f t="shared" si="17"/>
        <v>18</v>
      </c>
      <c r="AC25" s="16">
        <f t="shared" si="17"/>
        <v>61</v>
      </c>
      <c r="AD25" s="16">
        <f t="shared" si="17"/>
        <v>6</v>
      </c>
      <c r="AE25" s="31">
        <f t="shared" si="17"/>
        <v>72</v>
      </c>
      <c r="AF25" s="31">
        <f t="shared" si="17"/>
        <v>133</v>
      </c>
    </row>
    <row r="26" spans="2:32" ht="23.1" customHeight="1" x14ac:dyDescent="0.25">
      <c r="B26" s="22" t="s">
        <v>53</v>
      </c>
      <c r="C26" s="49">
        <v>2</v>
      </c>
      <c r="D26" s="49">
        <v>1</v>
      </c>
      <c r="E26" s="49">
        <v>2</v>
      </c>
      <c r="F26" s="49">
        <v>2</v>
      </c>
      <c r="G26" s="49">
        <v>0</v>
      </c>
      <c r="H26" s="49">
        <v>0</v>
      </c>
      <c r="I26" s="49">
        <v>1</v>
      </c>
      <c r="J26" s="49">
        <v>0</v>
      </c>
      <c r="K26" s="49">
        <v>1</v>
      </c>
      <c r="L26" s="49">
        <v>0</v>
      </c>
      <c r="M26" s="49">
        <v>12</v>
      </c>
      <c r="N26" s="49">
        <v>1</v>
      </c>
      <c r="O26" s="17">
        <f t="shared" si="0"/>
        <v>10</v>
      </c>
      <c r="P26" s="17">
        <f t="shared" si="1"/>
        <v>22</v>
      </c>
      <c r="R26" s="27" t="s">
        <v>86</v>
      </c>
      <c r="S26" s="16">
        <f t="shared" ref="S26:AF26" si="18">SUM(S13:S18)</f>
        <v>13</v>
      </c>
      <c r="T26" s="16">
        <f t="shared" si="18"/>
        <v>12</v>
      </c>
      <c r="U26" s="16">
        <f t="shared" si="18"/>
        <v>49</v>
      </c>
      <c r="V26" s="16">
        <f t="shared" si="18"/>
        <v>32</v>
      </c>
      <c r="W26" s="16">
        <f t="shared" si="18"/>
        <v>0</v>
      </c>
      <c r="X26" s="16">
        <f t="shared" si="18"/>
        <v>5</v>
      </c>
      <c r="Y26" s="16">
        <f t="shared" si="18"/>
        <v>10</v>
      </c>
      <c r="Z26" s="16">
        <f t="shared" si="18"/>
        <v>8</v>
      </c>
      <c r="AA26" s="16">
        <f t="shared" si="18"/>
        <v>1</v>
      </c>
      <c r="AB26" s="16">
        <f t="shared" si="18"/>
        <v>19</v>
      </c>
      <c r="AC26" s="16">
        <f t="shared" si="18"/>
        <v>92</v>
      </c>
      <c r="AD26" s="16">
        <f t="shared" si="18"/>
        <v>5</v>
      </c>
      <c r="AE26" s="31">
        <f t="shared" si="18"/>
        <v>154</v>
      </c>
      <c r="AF26" s="31">
        <f t="shared" si="18"/>
        <v>246</v>
      </c>
    </row>
    <row r="27" spans="2:32" ht="23.1" customHeight="1" x14ac:dyDescent="0.25">
      <c r="B27" s="22" t="s">
        <v>54</v>
      </c>
      <c r="C27" s="49">
        <v>2</v>
      </c>
      <c r="D27" s="49">
        <v>2</v>
      </c>
      <c r="E27" s="49">
        <v>4</v>
      </c>
      <c r="F27" s="49">
        <v>2</v>
      </c>
      <c r="G27" s="49">
        <v>0</v>
      </c>
      <c r="H27" s="49">
        <v>0</v>
      </c>
      <c r="I27" s="49">
        <v>1</v>
      </c>
      <c r="J27" s="49">
        <v>0</v>
      </c>
      <c r="K27" s="49">
        <v>0</v>
      </c>
      <c r="L27" s="49">
        <v>1</v>
      </c>
      <c r="M27" s="49">
        <v>9</v>
      </c>
      <c r="N27" s="49">
        <v>0</v>
      </c>
      <c r="O27" s="17">
        <f t="shared" si="0"/>
        <v>12</v>
      </c>
      <c r="P27" s="17">
        <f t="shared" si="1"/>
        <v>21</v>
      </c>
      <c r="R27" s="28" t="s">
        <v>87</v>
      </c>
      <c r="S27" s="16">
        <f t="shared" ref="S27:AF27" si="19">SUM(S19:S21)</f>
        <v>7</v>
      </c>
      <c r="T27" s="16">
        <f t="shared" si="19"/>
        <v>13</v>
      </c>
      <c r="U27" s="16">
        <f t="shared" si="19"/>
        <v>35</v>
      </c>
      <c r="V27" s="16">
        <f t="shared" si="19"/>
        <v>21</v>
      </c>
      <c r="W27" s="16">
        <f t="shared" si="19"/>
        <v>0</v>
      </c>
      <c r="X27" s="16">
        <f t="shared" si="19"/>
        <v>7</v>
      </c>
      <c r="Y27" s="16">
        <f t="shared" si="19"/>
        <v>6</v>
      </c>
      <c r="Z27" s="16">
        <f t="shared" si="19"/>
        <v>6</v>
      </c>
      <c r="AA27" s="16">
        <f t="shared" si="19"/>
        <v>2</v>
      </c>
      <c r="AB27" s="16">
        <f t="shared" si="19"/>
        <v>13</v>
      </c>
      <c r="AC27" s="16">
        <f t="shared" si="19"/>
        <v>54</v>
      </c>
      <c r="AD27" s="16">
        <f t="shared" si="19"/>
        <v>2</v>
      </c>
      <c r="AE27" s="31">
        <f t="shared" si="19"/>
        <v>112</v>
      </c>
      <c r="AF27" s="31">
        <f t="shared" si="19"/>
        <v>166</v>
      </c>
    </row>
    <row r="28" spans="2:32" ht="23.1" customHeight="1" x14ac:dyDescent="0.25">
      <c r="B28" s="22" t="s">
        <v>55</v>
      </c>
      <c r="C28" s="49">
        <v>0</v>
      </c>
      <c r="D28" s="49">
        <v>2</v>
      </c>
      <c r="E28" s="49">
        <v>3</v>
      </c>
      <c r="F28" s="49">
        <v>3</v>
      </c>
      <c r="G28" s="49">
        <v>0</v>
      </c>
      <c r="H28" s="49">
        <v>0</v>
      </c>
      <c r="I28" s="49">
        <v>0</v>
      </c>
      <c r="J28" s="49">
        <v>0</v>
      </c>
      <c r="K28" s="49">
        <v>0</v>
      </c>
      <c r="L28" s="49">
        <v>2</v>
      </c>
      <c r="M28" s="49">
        <v>3</v>
      </c>
      <c r="N28" s="49">
        <v>0</v>
      </c>
      <c r="O28" s="17">
        <f t="shared" si="0"/>
        <v>10</v>
      </c>
      <c r="P28" s="17">
        <f t="shared" si="1"/>
        <v>13</v>
      </c>
      <c r="R28" s="5" t="s">
        <v>17</v>
      </c>
      <c r="S28" s="16">
        <f t="shared" ref="S28:AF28" si="20">SUM(S10:S21)</f>
        <v>27</v>
      </c>
      <c r="T28" s="16">
        <f t="shared" si="20"/>
        <v>27</v>
      </c>
      <c r="U28" s="16">
        <f t="shared" si="20"/>
        <v>97</v>
      </c>
      <c r="V28" s="16">
        <f t="shared" si="20"/>
        <v>61</v>
      </c>
      <c r="W28" s="16">
        <f t="shared" si="20"/>
        <v>3</v>
      </c>
      <c r="X28" s="16">
        <f t="shared" si="20"/>
        <v>12</v>
      </c>
      <c r="Y28" s="16">
        <f t="shared" si="20"/>
        <v>23</v>
      </c>
      <c r="Z28" s="16">
        <f t="shared" si="20"/>
        <v>17</v>
      </c>
      <c r="AA28" s="16">
        <f t="shared" si="20"/>
        <v>8</v>
      </c>
      <c r="AB28" s="16">
        <f t="shared" si="20"/>
        <v>50</v>
      </c>
      <c r="AC28" s="16">
        <f t="shared" si="20"/>
        <v>207</v>
      </c>
      <c r="AD28" s="16">
        <f t="shared" si="20"/>
        <v>13</v>
      </c>
      <c r="AE28" s="31">
        <f t="shared" si="20"/>
        <v>338</v>
      </c>
      <c r="AF28" s="31">
        <f t="shared" si="20"/>
        <v>545</v>
      </c>
    </row>
    <row r="29" spans="2:32" ht="23.1" customHeight="1" x14ac:dyDescent="0.25">
      <c r="B29" s="22" t="s">
        <v>56</v>
      </c>
      <c r="C29" s="49">
        <v>0</v>
      </c>
      <c r="D29" s="49">
        <v>1</v>
      </c>
      <c r="E29" s="49">
        <v>3</v>
      </c>
      <c r="F29" s="49">
        <v>5</v>
      </c>
      <c r="G29" s="49">
        <v>0</v>
      </c>
      <c r="H29" s="49">
        <v>1</v>
      </c>
      <c r="I29" s="49">
        <v>0</v>
      </c>
      <c r="J29" s="49">
        <v>3</v>
      </c>
      <c r="K29" s="49">
        <v>0</v>
      </c>
      <c r="L29" s="49">
        <v>0</v>
      </c>
      <c r="M29" s="49">
        <v>5</v>
      </c>
      <c r="N29" s="49">
        <v>0</v>
      </c>
      <c r="O29" s="17">
        <f t="shared" si="0"/>
        <v>13</v>
      </c>
      <c r="P29" s="17">
        <f t="shared" si="1"/>
        <v>18</v>
      </c>
      <c r="R29"/>
      <c r="S29" s="20"/>
      <c r="T29" s="19"/>
    </row>
    <row r="30" spans="2:32" ht="23.1" customHeight="1" x14ac:dyDescent="0.25">
      <c r="B30" s="22" t="s">
        <v>57</v>
      </c>
      <c r="C30" s="49">
        <v>0</v>
      </c>
      <c r="D30" s="49">
        <v>0</v>
      </c>
      <c r="E30" s="49">
        <v>2</v>
      </c>
      <c r="F30" s="49">
        <v>0</v>
      </c>
      <c r="G30" s="49">
        <v>0</v>
      </c>
      <c r="H30" s="49">
        <v>0</v>
      </c>
      <c r="I30" s="49">
        <v>0</v>
      </c>
      <c r="J30" s="49">
        <v>0</v>
      </c>
      <c r="K30" s="49">
        <v>0</v>
      </c>
      <c r="L30" s="49">
        <v>0</v>
      </c>
      <c r="M30" s="49">
        <v>4</v>
      </c>
      <c r="N30" s="49">
        <v>0</v>
      </c>
      <c r="O30" s="17">
        <f t="shared" si="0"/>
        <v>2</v>
      </c>
      <c r="P30" s="17">
        <f t="shared" si="1"/>
        <v>6</v>
      </c>
      <c r="R30"/>
      <c r="S30" s="19"/>
      <c r="T30" s="19"/>
    </row>
    <row r="31" spans="2:32" ht="23.1" customHeight="1" x14ac:dyDescent="0.25">
      <c r="B31" s="23" t="s">
        <v>58</v>
      </c>
      <c r="C31" s="49">
        <v>1</v>
      </c>
      <c r="D31" s="49">
        <v>0</v>
      </c>
      <c r="E31" s="49">
        <v>2</v>
      </c>
      <c r="F31" s="49">
        <v>0</v>
      </c>
      <c r="G31" s="49">
        <v>0</v>
      </c>
      <c r="H31" s="49">
        <v>0</v>
      </c>
      <c r="I31" s="49">
        <v>0</v>
      </c>
      <c r="J31" s="49">
        <v>0</v>
      </c>
      <c r="K31" s="49">
        <v>0</v>
      </c>
      <c r="L31" s="49">
        <v>0</v>
      </c>
      <c r="M31" s="49">
        <v>3</v>
      </c>
      <c r="N31" s="49">
        <v>0</v>
      </c>
      <c r="O31" s="17">
        <f t="shared" si="0"/>
        <v>3</v>
      </c>
      <c r="P31" s="17">
        <f t="shared" si="1"/>
        <v>6</v>
      </c>
      <c r="R31"/>
      <c r="S31" s="19"/>
      <c r="T31" s="19"/>
    </row>
    <row r="32" spans="2:32" ht="23.1" customHeight="1" x14ac:dyDescent="0.25">
      <c r="B32" s="23" t="s">
        <v>59</v>
      </c>
      <c r="C32" s="49">
        <v>1</v>
      </c>
      <c r="D32" s="49">
        <v>0</v>
      </c>
      <c r="E32" s="49">
        <v>2</v>
      </c>
      <c r="F32" s="49">
        <v>1</v>
      </c>
      <c r="G32" s="49">
        <v>0</v>
      </c>
      <c r="H32" s="49">
        <v>0</v>
      </c>
      <c r="I32" s="49">
        <v>0</v>
      </c>
      <c r="J32" s="49">
        <v>0</v>
      </c>
      <c r="K32" s="49">
        <v>0</v>
      </c>
      <c r="L32" s="49">
        <v>0</v>
      </c>
      <c r="M32" s="49">
        <v>2</v>
      </c>
      <c r="N32" s="49">
        <v>0</v>
      </c>
      <c r="O32" s="17">
        <f t="shared" si="0"/>
        <v>4</v>
      </c>
      <c r="P32" s="17">
        <f t="shared" si="1"/>
        <v>6</v>
      </c>
      <c r="R32"/>
      <c r="S32" s="19"/>
      <c r="T32" s="19"/>
    </row>
    <row r="33" spans="2:20" ht="23.1" customHeight="1" x14ac:dyDescent="0.25">
      <c r="B33" s="22" t="s">
        <v>60</v>
      </c>
      <c r="C33" s="49">
        <v>1</v>
      </c>
      <c r="D33" s="49">
        <v>1</v>
      </c>
      <c r="E33" s="49">
        <v>2</v>
      </c>
      <c r="F33" s="49">
        <v>3</v>
      </c>
      <c r="G33" s="49">
        <v>0</v>
      </c>
      <c r="H33" s="49">
        <v>0</v>
      </c>
      <c r="I33" s="49">
        <v>0</v>
      </c>
      <c r="J33" s="49">
        <v>1</v>
      </c>
      <c r="K33" s="49">
        <v>0</v>
      </c>
      <c r="L33" s="49">
        <v>0</v>
      </c>
      <c r="M33" s="49">
        <v>3</v>
      </c>
      <c r="N33" s="49">
        <v>1</v>
      </c>
      <c r="O33" s="17">
        <f t="shared" si="0"/>
        <v>9</v>
      </c>
      <c r="P33" s="17">
        <f t="shared" si="1"/>
        <v>12</v>
      </c>
      <c r="R33"/>
      <c r="S33" s="19"/>
      <c r="T33" s="19"/>
    </row>
    <row r="34" spans="2:20" ht="23.1" customHeight="1" x14ac:dyDescent="0.25">
      <c r="B34" s="23" t="s">
        <v>61</v>
      </c>
      <c r="C34" s="49">
        <v>0</v>
      </c>
      <c r="D34" s="49">
        <v>0</v>
      </c>
      <c r="E34" s="49">
        <v>1</v>
      </c>
      <c r="F34" s="49">
        <v>1</v>
      </c>
      <c r="G34" s="49">
        <v>0</v>
      </c>
      <c r="H34" s="49">
        <v>0</v>
      </c>
      <c r="I34" s="49">
        <v>0</v>
      </c>
      <c r="J34" s="49">
        <v>0</v>
      </c>
      <c r="K34" s="49">
        <v>0</v>
      </c>
      <c r="L34" s="49">
        <v>0</v>
      </c>
      <c r="M34" s="49">
        <v>5</v>
      </c>
      <c r="N34" s="49">
        <v>0</v>
      </c>
      <c r="O34" s="17">
        <f t="shared" si="0"/>
        <v>2</v>
      </c>
      <c r="P34" s="17">
        <f t="shared" si="1"/>
        <v>7</v>
      </c>
      <c r="R34"/>
      <c r="S34" s="19"/>
      <c r="T34" s="19"/>
    </row>
    <row r="35" spans="2:20" ht="23.1" customHeight="1" x14ac:dyDescent="0.25">
      <c r="B35" s="23" t="s">
        <v>62</v>
      </c>
      <c r="C35" s="49">
        <v>0</v>
      </c>
      <c r="D35" s="49">
        <v>0</v>
      </c>
      <c r="E35" s="49">
        <v>1</v>
      </c>
      <c r="F35" s="49">
        <v>0</v>
      </c>
      <c r="G35" s="49">
        <v>0</v>
      </c>
      <c r="H35" s="49">
        <v>0</v>
      </c>
      <c r="I35" s="49">
        <v>0</v>
      </c>
      <c r="J35" s="49">
        <v>0</v>
      </c>
      <c r="K35" s="49">
        <v>0</v>
      </c>
      <c r="L35" s="49">
        <v>0</v>
      </c>
      <c r="M35" s="49">
        <v>3</v>
      </c>
      <c r="N35" s="49">
        <v>0</v>
      </c>
      <c r="O35" s="17">
        <f t="shared" si="0"/>
        <v>1</v>
      </c>
      <c r="P35" s="17">
        <f t="shared" si="1"/>
        <v>4</v>
      </c>
      <c r="R35"/>
      <c r="S35" s="19"/>
      <c r="T35" s="19"/>
    </row>
    <row r="36" spans="2:20" ht="23.1" customHeight="1" x14ac:dyDescent="0.25">
      <c r="B36" s="23" t="s">
        <v>63</v>
      </c>
      <c r="C36" s="49">
        <v>0</v>
      </c>
      <c r="D36" s="49">
        <v>0</v>
      </c>
      <c r="E36" s="49">
        <v>1</v>
      </c>
      <c r="F36" s="49">
        <v>0</v>
      </c>
      <c r="G36" s="49">
        <v>0</v>
      </c>
      <c r="H36" s="49">
        <v>0</v>
      </c>
      <c r="I36" s="49">
        <v>0</v>
      </c>
      <c r="J36" s="49">
        <v>0</v>
      </c>
      <c r="K36" s="49">
        <v>0</v>
      </c>
      <c r="L36" s="49">
        <v>0</v>
      </c>
      <c r="M36" s="49">
        <v>0</v>
      </c>
      <c r="N36" s="49">
        <v>0</v>
      </c>
      <c r="O36" s="17">
        <f t="shared" si="0"/>
        <v>1</v>
      </c>
      <c r="P36" s="17">
        <f t="shared" si="1"/>
        <v>1</v>
      </c>
      <c r="R36"/>
      <c r="S36" s="19"/>
      <c r="T36" s="19"/>
    </row>
    <row r="37" spans="2:20" ht="23.1" customHeight="1" x14ac:dyDescent="0.25">
      <c r="B37" s="22" t="s">
        <v>64</v>
      </c>
      <c r="C37" s="49">
        <v>0</v>
      </c>
      <c r="D37" s="49">
        <v>1</v>
      </c>
      <c r="E37" s="49">
        <v>2</v>
      </c>
      <c r="F37" s="49">
        <v>1</v>
      </c>
      <c r="G37" s="49">
        <v>0</v>
      </c>
      <c r="H37" s="49">
        <v>0</v>
      </c>
      <c r="I37" s="49">
        <v>1</v>
      </c>
      <c r="J37" s="49">
        <v>0</v>
      </c>
      <c r="K37" s="49">
        <v>0</v>
      </c>
      <c r="L37" s="49">
        <v>0</v>
      </c>
      <c r="M37" s="49">
        <v>2</v>
      </c>
      <c r="N37" s="49">
        <v>0</v>
      </c>
      <c r="O37" s="17">
        <f t="shared" si="0"/>
        <v>5</v>
      </c>
      <c r="P37" s="17">
        <f t="shared" si="1"/>
        <v>7</v>
      </c>
      <c r="R37"/>
      <c r="S37" s="19"/>
      <c r="T37" s="19"/>
    </row>
    <row r="38" spans="2:20" ht="23.1" customHeight="1" x14ac:dyDescent="0.25">
      <c r="B38" s="23" t="s">
        <v>65</v>
      </c>
      <c r="C38" s="49">
        <v>1</v>
      </c>
      <c r="D38" s="49">
        <v>1</v>
      </c>
      <c r="E38" s="49">
        <v>3</v>
      </c>
      <c r="F38" s="49">
        <v>1</v>
      </c>
      <c r="G38" s="49">
        <v>0</v>
      </c>
      <c r="H38" s="49">
        <v>0</v>
      </c>
      <c r="I38" s="49">
        <v>0</v>
      </c>
      <c r="J38" s="49">
        <v>0</v>
      </c>
      <c r="K38" s="49">
        <v>0</v>
      </c>
      <c r="L38" s="49">
        <v>5</v>
      </c>
      <c r="M38" s="49">
        <v>4</v>
      </c>
      <c r="N38" s="49">
        <v>1</v>
      </c>
      <c r="O38" s="17">
        <f t="shared" si="0"/>
        <v>12</v>
      </c>
      <c r="P38" s="17">
        <f t="shared" si="1"/>
        <v>16</v>
      </c>
      <c r="R38"/>
      <c r="S38" s="19"/>
      <c r="T38" s="19"/>
    </row>
    <row r="39" spans="2:20" ht="23.1" customHeight="1" x14ac:dyDescent="0.25">
      <c r="B39" s="23" t="s">
        <v>66</v>
      </c>
      <c r="C39" s="49">
        <v>0</v>
      </c>
      <c r="D39" s="49">
        <v>0</v>
      </c>
      <c r="E39" s="49">
        <v>2</v>
      </c>
      <c r="F39" s="49">
        <v>1</v>
      </c>
      <c r="G39" s="49">
        <v>0</v>
      </c>
      <c r="H39" s="49">
        <v>1</v>
      </c>
      <c r="I39" s="49">
        <v>1</v>
      </c>
      <c r="J39" s="49">
        <v>0</v>
      </c>
      <c r="K39" s="49">
        <v>0</v>
      </c>
      <c r="L39" s="49">
        <v>1</v>
      </c>
      <c r="M39" s="49">
        <v>3</v>
      </c>
      <c r="N39" s="49">
        <v>0</v>
      </c>
      <c r="O39" s="17">
        <f t="shared" si="0"/>
        <v>6</v>
      </c>
      <c r="P39" s="17">
        <f t="shared" si="1"/>
        <v>9</v>
      </c>
      <c r="R39"/>
      <c r="S39" s="19"/>
      <c r="T39" s="19"/>
    </row>
    <row r="40" spans="2:20" ht="23.1" customHeight="1" x14ac:dyDescent="0.25">
      <c r="B40" s="23" t="s">
        <v>67</v>
      </c>
      <c r="C40" s="49">
        <v>0</v>
      </c>
      <c r="D40" s="49">
        <v>0</v>
      </c>
      <c r="E40" s="49">
        <v>2</v>
      </c>
      <c r="F40" s="49">
        <v>0</v>
      </c>
      <c r="G40" s="49">
        <v>0</v>
      </c>
      <c r="H40" s="49">
        <v>2</v>
      </c>
      <c r="I40" s="49">
        <v>1</v>
      </c>
      <c r="J40" s="49">
        <v>0</v>
      </c>
      <c r="K40" s="49">
        <v>0</v>
      </c>
      <c r="L40" s="49">
        <v>0</v>
      </c>
      <c r="M40" s="49">
        <v>2</v>
      </c>
      <c r="N40" s="49">
        <v>0</v>
      </c>
      <c r="O40" s="17">
        <f t="shared" si="0"/>
        <v>5</v>
      </c>
      <c r="P40" s="17">
        <f t="shared" si="1"/>
        <v>7</v>
      </c>
      <c r="R40"/>
      <c r="S40" s="19"/>
      <c r="T40" s="19"/>
    </row>
    <row r="41" spans="2:20" ht="23.1" customHeight="1" x14ac:dyDescent="0.25">
      <c r="B41" s="22" t="s">
        <v>68</v>
      </c>
      <c r="C41" s="49">
        <v>1</v>
      </c>
      <c r="D41" s="49">
        <v>1</v>
      </c>
      <c r="E41" s="49">
        <v>3</v>
      </c>
      <c r="F41" s="49">
        <v>3</v>
      </c>
      <c r="G41" s="49">
        <v>0</v>
      </c>
      <c r="H41" s="49">
        <v>0</v>
      </c>
      <c r="I41" s="49">
        <v>1</v>
      </c>
      <c r="J41" s="49">
        <v>0</v>
      </c>
      <c r="K41" s="49">
        <v>0</v>
      </c>
      <c r="L41" s="49">
        <v>1</v>
      </c>
      <c r="M41" s="49">
        <v>2</v>
      </c>
      <c r="N41" s="49">
        <v>0</v>
      </c>
      <c r="O41" s="17">
        <f t="shared" si="0"/>
        <v>10</v>
      </c>
      <c r="P41" s="17">
        <f t="shared" si="1"/>
        <v>12</v>
      </c>
      <c r="R41"/>
      <c r="S41" s="19"/>
      <c r="T41" s="19"/>
    </row>
    <row r="42" spans="2:20" ht="23.1" customHeight="1" x14ac:dyDescent="0.25">
      <c r="B42" s="23" t="s">
        <v>69</v>
      </c>
      <c r="C42" s="49">
        <v>1</v>
      </c>
      <c r="D42" s="49">
        <v>1</v>
      </c>
      <c r="E42" s="49">
        <v>2</v>
      </c>
      <c r="F42" s="49">
        <v>0</v>
      </c>
      <c r="G42" s="49">
        <v>0</v>
      </c>
      <c r="H42" s="49">
        <v>0</v>
      </c>
      <c r="I42" s="49">
        <v>0</v>
      </c>
      <c r="J42" s="49">
        <v>0</v>
      </c>
      <c r="K42" s="49">
        <v>0</v>
      </c>
      <c r="L42" s="49">
        <v>1</v>
      </c>
      <c r="M42" s="49">
        <v>5</v>
      </c>
      <c r="N42" s="49">
        <v>1</v>
      </c>
      <c r="O42" s="17">
        <f t="shared" si="0"/>
        <v>6</v>
      </c>
      <c r="P42" s="17">
        <f t="shared" si="1"/>
        <v>11</v>
      </c>
      <c r="R42"/>
      <c r="S42" s="19"/>
      <c r="T42" s="19"/>
    </row>
    <row r="43" spans="2:20" ht="23.1" customHeight="1" x14ac:dyDescent="0.25">
      <c r="B43" s="22" t="s">
        <v>70</v>
      </c>
      <c r="C43" s="49">
        <v>0</v>
      </c>
      <c r="D43" s="49">
        <v>0</v>
      </c>
      <c r="E43" s="49">
        <v>2</v>
      </c>
      <c r="F43" s="49">
        <v>2</v>
      </c>
      <c r="G43" s="49">
        <v>0</v>
      </c>
      <c r="H43" s="49">
        <v>0</v>
      </c>
      <c r="I43" s="49">
        <v>0</v>
      </c>
      <c r="J43" s="49">
        <v>1</v>
      </c>
      <c r="K43" s="49">
        <v>0</v>
      </c>
      <c r="L43" s="49">
        <v>2</v>
      </c>
      <c r="M43" s="49">
        <v>4</v>
      </c>
      <c r="N43" s="49">
        <v>1</v>
      </c>
      <c r="O43" s="17">
        <f t="shared" si="0"/>
        <v>8</v>
      </c>
      <c r="P43" s="17">
        <f t="shared" si="1"/>
        <v>12</v>
      </c>
      <c r="R43"/>
      <c r="S43" s="19"/>
      <c r="T43" s="19"/>
    </row>
    <row r="44" spans="2:20" ht="23.1" customHeight="1" x14ac:dyDescent="0.25">
      <c r="B44" s="24" t="s">
        <v>71</v>
      </c>
      <c r="C44" s="49">
        <v>0</v>
      </c>
      <c r="D44" s="49">
        <v>0</v>
      </c>
      <c r="E44" s="49">
        <v>2</v>
      </c>
      <c r="F44" s="49">
        <v>1</v>
      </c>
      <c r="G44" s="49">
        <v>0</v>
      </c>
      <c r="H44" s="49">
        <v>1</v>
      </c>
      <c r="I44" s="49">
        <v>0</v>
      </c>
      <c r="J44" s="49">
        <v>1</v>
      </c>
      <c r="K44" s="49">
        <v>0</v>
      </c>
      <c r="L44" s="49">
        <v>0</v>
      </c>
      <c r="M44" s="49">
        <v>4</v>
      </c>
      <c r="N44" s="49">
        <v>0</v>
      </c>
      <c r="O44" s="17">
        <f t="shared" si="0"/>
        <v>5</v>
      </c>
      <c r="P44" s="17">
        <f t="shared" si="1"/>
        <v>9</v>
      </c>
      <c r="R44"/>
      <c r="S44" s="19"/>
      <c r="T44" s="19"/>
    </row>
    <row r="45" spans="2:20" ht="23.1" customHeight="1" x14ac:dyDescent="0.25">
      <c r="B45" s="22" t="s">
        <v>72</v>
      </c>
      <c r="C45" s="49">
        <v>0</v>
      </c>
      <c r="D45" s="49">
        <v>0</v>
      </c>
      <c r="E45" s="49">
        <v>2</v>
      </c>
      <c r="F45" s="49">
        <v>1</v>
      </c>
      <c r="G45" s="49">
        <v>0</v>
      </c>
      <c r="H45" s="49">
        <v>0</v>
      </c>
      <c r="I45" s="49">
        <v>1</v>
      </c>
      <c r="J45" s="49">
        <v>0</v>
      </c>
      <c r="K45" s="49">
        <v>0</v>
      </c>
      <c r="L45" s="49">
        <v>4</v>
      </c>
      <c r="M45" s="49">
        <v>2</v>
      </c>
      <c r="N45" s="49">
        <v>0</v>
      </c>
      <c r="O45" s="17">
        <f t="shared" si="0"/>
        <v>8</v>
      </c>
      <c r="P45" s="17">
        <f t="shared" si="1"/>
        <v>10</v>
      </c>
      <c r="R45"/>
      <c r="S45" s="19"/>
      <c r="T45" s="19"/>
    </row>
    <row r="46" spans="2:20" ht="23.1" customHeight="1" x14ac:dyDescent="0.25">
      <c r="B46" s="23" t="s">
        <v>73</v>
      </c>
      <c r="C46" s="49">
        <v>1</v>
      </c>
      <c r="D46" s="49">
        <v>3</v>
      </c>
      <c r="E46" s="49">
        <v>6</v>
      </c>
      <c r="F46" s="49">
        <v>4</v>
      </c>
      <c r="G46" s="49">
        <v>0</v>
      </c>
      <c r="H46" s="49">
        <v>0</v>
      </c>
      <c r="I46" s="49">
        <v>0</v>
      </c>
      <c r="J46" s="49">
        <v>0</v>
      </c>
      <c r="K46" s="49">
        <v>0</v>
      </c>
      <c r="L46" s="49">
        <v>1</v>
      </c>
      <c r="M46" s="49">
        <v>4</v>
      </c>
      <c r="N46" s="49">
        <v>0</v>
      </c>
      <c r="O46" s="17">
        <f t="shared" si="0"/>
        <v>15</v>
      </c>
      <c r="P46" s="17">
        <f t="shared" si="1"/>
        <v>19</v>
      </c>
      <c r="R46" s="19"/>
      <c r="S46" s="19"/>
      <c r="T46"/>
    </row>
    <row r="47" spans="2:20" ht="23.1" customHeight="1" x14ac:dyDescent="0.25">
      <c r="B47" s="23" t="s">
        <v>74</v>
      </c>
      <c r="C47" s="49">
        <v>0</v>
      </c>
      <c r="D47" s="49">
        <v>1</v>
      </c>
      <c r="E47" s="49">
        <v>2</v>
      </c>
      <c r="F47" s="49">
        <v>0</v>
      </c>
      <c r="G47" s="49">
        <v>0</v>
      </c>
      <c r="H47" s="49">
        <v>1</v>
      </c>
      <c r="I47" s="49">
        <v>1</v>
      </c>
      <c r="J47" s="49">
        <v>0</v>
      </c>
      <c r="K47" s="49">
        <v>1</v>
      </c>
      <c r="L47" s="49">
        <v>1</v>
      </c>
      <c r="M47" s="49">
        <v>4</v>
      </c>
      <c r="N47" s="49">
        <v>0</v>
      </c>
      <c r="O47" s="17">
        <f t="shared" si="0"/>
        <v>7</v>
      </c>
      <c r="P47" s="17">
        <f t="shared" si="1"/>
        <v>11</v>
      </c>
      <c r="R47" s="19"/>
      <c r="S47" s="19"/>
      <c r="T47"/>
    </row>
    <row r="48" spans="2:20" ht="23.1" customHeight="1" x14ac:dyDescent="0.25">
      <c r="B48" s="23" t="s">
        <v>75</v>
      </c>
      <c r="C48" s="49">
        <v>2</v>
      </c>
      <c r="D48" s="49">
        <v>1</v>
      </c>
      <c r="E48" s="49">
        <v>2</v>
      </c>
      <c r="F48" s="49">
        <v>3</v>
      </c>
      <c r="G48" s="49">
        <v>0</v>
      </c>
      <c r="H48" s="49">
        <v>0</v>
      </c>
      <c r="I48" s="49">
        <v>0</v>
      </c>
      <c r="J48" s="49">
        <v>1</v>
      </c>
      <c r="K48" s="49">
        <v>0</v>
      </c>
      <c r="L48" s="49">
        <v>1</v>
      </c>
      <c r="M48" s="49">
        <v>3</v>
      </c>
      <c r="N48" s="49">
        <v>0</v>
      </c>
      <c r="O48" s="17">
        <f t="shared" si="0"/>
        <v>10</v>
      </c>
      <c r="P48" s="17">
        <f t="shared" si="1"/>
        <v>13</v>
      </c>
      <c r="R48" s="19"/>
      <c r="S48" s="19"/>
      <c r="T48"/>
    </row>
    <row r="49" spans="2:20" ht="23.1" customHeight="1" x14ac:dyDescent="0.25">
      <c r="B49" s="22" t="s">
        <v>76</v>
      </c>
      <c r="C49" s="49">
        <v>2</v>
      </c>
      <c r="D49" s="49">
        <v>1</v>
      </c>
      <c r="E49" s="49">
        <v>2</v>
      </c>
      <c r="F49" s="49">
        <v>0</v>
      </c>
      <c r="G49" s="49">
        <v>0</v>
      </c>
      <c r="H49" s="49">
        <v>0</v>
      </c>
      <c r="I49" s="49">
        <v>1</v>
      </c>
      <c r="J49" s="49">
        <v>0</v>
      </c>
      <c r="K49" s="49">
        <v>0</v>
      </c>
      <c r="L49" s="49">
        <v>0</v>
      </c>
      <c r="M49" s="49">
        <v>1</v>
      </c>
      <c r="N49" s="49">
        <v>0</v>
      </c>
      <c r="O49" s="17">
        <f t="shared" si="0"/>
        <v>6</v>
      </c>
      <c r="P49" s="17">
        <f t="shared" si="1"/>
        <v>7</v>
      </c>
      <c r="R49" s="19"/>
      <c r="S49" s="19"/>
      <c r="T49"/>
    </row>
    <row r="50" spans="2:20" ht="23.1" customHeight="1" x14ac:dyDescent="0.25">
      <c r="B50" s="23" t="s">
        <v>77</v>
      </c>
      <c r="C50" s="49">
        <v>0</v>
      </c>
      <c r="D50" s="49">
        <v>1</v>
      </c>
      <c r="E50" s="49">
        <v>3</v>
      </c>
      <c r="F50" s="49">
        <v>1</v>
      </c>
      <c r="G50" s="49">
        <v>0</v>
      </c>
      <c r="H50" s="49">
        <v>2</v>
      </c>
      <c r="I50" s="49">
        <v>0</v>
      </c>
      <c r="J50" s="49">
        <v>0</v>
      </c>
      <c r="K50" s="49">
        <v>1</v>
      </c>
      <c r="L50" s="49">
        <v>2</v>
      </c>
      <c r="M50" s="49">
        <v>6</v>
      </c>
      <c r="N50" s="49">
        <v>1</v>
      </c>
      <c r="O50" s="17">
        <f t="shared" si="0"/>
        <v>11</v>
      </c>
      <c r="P50" s="17">
        <f t="shared" si="1"/>
        <v>17</v>
      </c>
      <c r="R50" s="19"/>
      <c r="S50" s="19"/>
      <c r="T50"/>
    </row>
    <row r="51" spans="2:20" ht="23.1" customHeight="1" x14ac:dyDescent="0.25">
      <c r="B51" s="23" t="s">
        <v>78</v>
      </c>
      <c r="C51" s="49">
        <v>1</v>
      </c>
      <c r="D51" s="49">
        <v>1</v>
      </c>
      <c r="E51" s="49">
        <v>3</v>
      </c>
      <c r="F51" s="49">
        <v>3</v>
      </c>
      <c r="G51" s="49">
        <v>0</v>
      </c>
      <c r="H51" s="49">
        <v>0</v>
      </c>
      <c r="I51" s="49">
        <v>0</v>
      </c>
      <c r="J51" s="49">
        <v>2</v>
      </c>
      <c r="K51" s="49">
        <v>0</v>
      </c>
      <c r="L51" s="49">
        <v>2</v>
      </c>
      <c r="M51" s="49">
        <v>9</v>
      </c>
      <c r="N51" s="49">
        <v>0</v>
      </c>
      <c r="O51" s="17">
        <f t="shared" si="0"/>
        <v>12</v>
      </c>
      <c r="P51" s="17">
        <f t="shared" si="1"/>
        <v>21</v>
      </c>
      <c r="R51" s="19"/>
      <c r="S51" s="19"/>
      <c r="T51"/>
    </row>
    <row r="52" spans="2:20" ht="23.1" customHeight="1" x14ac:dyDescent="0.25">
      <c r="B52" s="23" t="s">
        <v>79</v>
      </c>
      <c r="C52" s="49">
        <v>1</v>
      </c>
      <c r="D52" s="49">
        <v>4</v>
      </c>
      <c r="E52" s="49">
        <v>6</v>
      </c>
      <c r="F52" s="49">
        <v>2</v>
      </c>
      <c r="G52" s="49">
        <v>0</v>
      </c>
      <c r="H52" s="49">
        <v>1</v>
      </c>
      <c r="I52" s="49">
        <v>1</v>
      </c>
      <c r="J52" s="49">
        <v>0</v>
      </c>
      <c r="K52" s="49">
        <v>0</v>
      </c>
      <c r="L52" s="49">
        <v>0</v>
      </c>
      <c r="M52" s="49">
        <v>5</v>
      </c>
      <c r="N52" s="49">
        <v>0</v>
      </c>
      <c r="O52" s="17">
        <f t="shared" si="0"/>
        <v>15</v>
      </c>
      <c r="P52" s="17">
        <f t="shared" si="1"/>
        <v>20</v>
      </c>
      <c r="R52" s="19"/>
      <c r="S52" s="19"/>
      <c r="T52"/>
    </row>
    <row r="53" spans="2:20" ht="23.1" customHeight="1" x14ac:dyDescent="0.25">
      <c r="B53" s="22" t="s">
        <v>80</v>
      </c>
      <c r="C53" s="49">
        <v>0</v>
      </c>
      <c r="D53" s="49">
        <v>1</v>
      </c>
      <c r="E53" s="49">
        <v>3</v>
      </c>
      <c r="F53" s="49">
        <v>0</v>
      </c>
      <c r="G53" s="49">
        <v>0</v>
      </c>
      <c r="H53" s="49">
        <v>1</v>
      </c>
      <c r="I53" s="49">
        <v>1</v>
      </c>
      <c r="J53" s="49">
        <v>2</v>
      </c>
      <c r="K53" s="49">
        <v>0</v>
      </c>
      <c r="L53" s="49">
        <v>1</v>
      </c>
      <c r="M53" s="49">
        <v>3</v>
      </c>
      <c r="N53" s="49">
        <v>0</v>
      </c>
      <c r="O53" s="17">
        <f t="shared" si="0"/>
        <v>9</v>
      </c>
      <c r="P53" s="17">
        <f t="shared" si="1"/>
        <v>12</v>
      </c>
      <c r="R53" s="19"/>
      <c r="S53" s="19"/>
      <c r="T53"/>
    </row>
    <row r="54" spans="2:20" ht="23.1" customHeight="1" x14ac:dyDescent="0.25">
      <c r="B54" s="22" t="s">
        <v>81</v>
      </c>
      <c r="C54" s="49">
        <v>0</v>
      </c>
      <c r="D54" s="49">
        <v>0</v>
      </c>
      <c r="E54" s="49">
        <v>2</v>
      </c>
      <c r="F54" s="49">
        <v>3</v>
      </c>
      <c r="G54" s="49">
        <v>0</v>
      </c>
      <c r="H54" s="49">
        <v>2</v>
      </c>
      <c r="I54" s="49">
        <v>1</v>
      </c>
      <c r="J54" s="49">
        <v>0</v>
      </c>
      <c r="K54" s="49">
        <v>0</v>
      </c>
      <c r="L54" s="49">
        <v>1</v>
      </c>
      <c r="M54" s="49">
        <v>7</v>
      </c>
      <c r="N54" s="49">
        <v>1</v>
      </c>
      <c r="O54" s="17">
        <f t="shared" si="0"/>
        <v>10</v>
      </c>
      <c r="P54" s="17">
        <f t="shared" si="1"/>
        <v>17</v>
      </c>
      <c r="R54" s="19"/>
      <c r="S54" s="19"/>
      <c r="T54"/>
    </row>
    <row r="55" spans="2:20" ht="23.1" customHeight="1" x14ac:dyDescent="0.25">
      <c r="B55" s="22" t="s">
        <v>82</v>
      </c>
      <c r="C55" s="49">
        <v>0</v>
      </c>
      <c r="D55" s="49">
        <v>0</v>
      </c>
      <c r="E55" s="49">
        <v>2</v>
      </c>
      <c r="F55" s="49">
        <v>1</v>
      </c>
      <c r="G55" s="49">
        <v>0</v>
      </c>
      <c r="H55" s="49">
        <v>0</v>
      </c>
      <c r="I55" s="49">
        <v>0</v>
      </c>
      <c r="J55" s="49">
        <v>0</v>
      </c>
      <c r="K55" s="49">
        <v>0</v>
      </c>
      <c r="L55" s="49">
        <v>2</v>
      </c>
      <c r="M55" s="49">
        <v>5</v>
      </c>
      <c r="N55" s="49">
        <v>0</v>
      </c>
      <c r="O55" s="17">
        <f t="shared" si="0"/>
        <v>5</v>
      </c>
      <c r="P55" s="17">
        <f t="shared" si="1"/>
        <v>10</v>
      </c>
      <c r="R55" s="19"/>
      <c r="S55" s="19"/>
      <c r="T55"/>
    </row>
    <row r="56" spans="2:20" ht="23.1" customHeight="1" x14ac:dyDescent="0.25">
      <c r="B56" s="22" t="s">
        <v>83</v>
      </c>
      <c r="C56" s="49">
        <v>0</v>
      </c>
      <c r="D56" s="49">
        <v>0</v>
      </c>
      <c r="E56" s="49">
        <v>2</v>
      </c>
      <c r="F56" s="49">
        <v>3</v>
      </c>
      <c r="G56" s="49">
        <v>0</v>
      </c>
      <c r="H56" s="49">
        <v>0</v>
      </c>
      <c r="I56" s="49">
        <v>1</v>
      </c>
      <c r="J56" s="49">
        <v>1</v>
      </c>
      <c r="K56" s="49">
        <v>0</v>
      </c>
      <c r="L56" s="49">
        <v>0</v>
      </c>
      <c r="M56" s="49">
        <v>4</v>
      </c>
      <c r="N56" s="49">
        <v>0</v>
      </c>
      <c r="O56" s="17">
        <f t="shared" si="0"/>
        <v>7</v>
      </c>
      <c r="P56" s="17">
        <f t="shared" si="1"/>
        <v>11</v>
      </c>
      <c r="R56" s="19"/>
      <c r="S56" s="19"/>
      <c r="T56"/>
    </row>
    <row r="57" spans="2:20" ht="23.1" customHeight="1" x14ac:dyDescent="0.25">
      <c r="B57" s="22" t="s">
        <v>84</v>
      </c>
      <c r="C57" s="49">
        <v>0</v>
      </c>
      <c r="D57" s="49">
        <v>0</v>
      </c>
      <c r="E57" s="49">
        <v>2</v>
      </c>
      <c r="F57" s="49">
        <v>1</v>
      </c>
      <c r="G57" s="49">
        <v>0</v>
      </c>
      <c r="H57" s="49">
        <v>0</v>
      </c>
      <c r="I57" s="49">
        <v>0</v>
      </c>
      <c r="J57" s="49">
        <v>0</v>
      </c>
      <c r="K57" s="49">
        <v>0</v>
      </c>
      <c r="L57" s="49">
        <v>2</v>
      </c>
      <c r="M57" s="49">
        <v>3</v>
      </c>
      <c r="N57" s="49">
        <v>0</v>
      </c>
      <c r="O57" s="17">
        <f t="shared" si="0"/>
        <v>5</v>
      </c>
      <c r="P57" s="17">
        <f t="shared" si="1"/>
        <v>8</v>
      </c>
      <c r="R57" s="19"/>
      <c r="S57" s="19"/>
      <c r="T57"/>
    </row>
    <row r="58" spans="2:20" ht="23.1" customHeight="1" x14ac:dyDescent="0.25">
      <c r="B58" s="52" t="s">
        <v>18</v>
      </c>
      <c r="C58" s="16">
        <f t="shared" ref="C58:P58" si="21">SUM(C10:C57)</f>
        <v>27</v>
      </c>
      <c r="D58" s="16">
        <f t="shared" si="21"/>
        <v>27</v>
      </c>
      <c r="E58" s="16">
        <f t="shared" si="21"/>
        <v>97</v>
      </c>
      <c r="F58" s="16">
        <f t="shared" si="21"/>
        <v>61</v>
      </c>
      <c r="G58" s="16">
        <f t="shared" si="21"/>
        <v>3</v>
      </c>
      <c r="H58" s="16">
        <f t="shared" si="21"/>
        <v>12</v>
      </c>
      <c r="I58" s="16">
        <f t="shared" si="21"/>
        <v>23</v>
      </c>
      <c r="J58" s="16">
        <f t="shared" si="21"/>
        <v>17</v>
      </c>
      <c r="K58" s="16">
        <f t="shared" si="21"/>
        <v>8</v>
      </c>
      <c r="L58" s="16">
        <f t="shared" si="21"/>
        <v>50</v>
      </c>
      <c r="M58" s="16">
        <f t="shared" si="21"/>
        <v>207</v>
      </c>
      <c r="N58" s="16">
        <f t="shared" si="21"/>
        <v>13</v>
      </c>
      <c r="O58" s="16">
        <f t="shared" si="21"/>
        <v>338</v>
      </c>
      <c r="P58" s="16">
        <f t="shared" si="21"/>
        <v>545</v>
      </c>
      <c r="R58" s="19"/>
      <c r="S58" s="19"/>
      <c r="T58"/>
    </row>
    <row r="59" spans="2:20" ht="23.1" customHeight="1" x14ac:dyDescent="0.25">
      <c r="B59" s="52" t="s">
        <v>93</v>
      </c>
      <c r="C59" s="42">
        <f t="shared" ref="C59:N59" si="22">C58/$P$58</f>
        <v>4.9541284403669728E-2</v>
      </c>
      <c r="D59" s="42">
        <f t="shared" si="22"/>
        <v>4.9541284403669728E-2</v>
      </c>
      <c r="E59" s="42">
        <f t="shared" si="22"/>
        <v>0.1779816513761468</v>
      </c>
      <c r="F59" s="42">
        <f t="shared" si="22"/>
        <v>0.11192660550458716</v>
      </c>
      <c r="G59" s="42">
        <f t="shared" si="22"/>
        <v>5.5045871559633031E-3</v>
      </c>
      <c r="H59" s="42">
        <f t="shared" si="22"/>
        <v>2.2018348623853212E-2</v>
      </c>
      <c r="I59" s="42">
        <f t="shared" si="22"/>
        <v>4.2201834862385323E-2</v>
      </c>
      <c r="J59" s="42">
        <f t="shared" si="22"/>
        <v>3.1192660550458717E-2</v>
      </c>
      <c r="K59" s="42">
        <f t="shared" si="22"/>
        <v>1.4678899082568808E-2</v>
      </c>
      <c r="L59" s="42">
        <f t="shared" si="22"/>
        <v>9.1743119266055051E-2</v>
      </c>
      <c r="M59" s="42">
        <f t="shared" si="22"/>
        <v>0.37981651376146791</v>
      </c>
      <c r="N59" s="42">
        <f t="shared" si="22"/>
        <v>2.3853211009174313E-2</v>
      </c>
      <c r="R59" s="19"/>
      <c r="S59" s="19"/>
      <c r="T59"/>
    </row>
    <row r="60" spans="2:20" ht="23.1" customHeight="1" x14ac:dyDescent="0.25">
      <c r="B60" s="53" t="s">
        <v>94</v>
      </c>
      <c r="C60" s="43">
        <f>C58/$O$58</f>
        <v>7.9881656804733733E-2</v>
      </c>
      <c r="D60" s="43">
        <f t="shared" ref="D60:N60" si="23">D58/$O$58</f>
        <v>7.9881656804733733E-2</v>
      </c>
      <c r="E60" s="43">
        <f t="shared" si="23"/>
        <v>0.28698224852071008</v>
      </c>
      <c r="F60" s="43">
        <f t="shared" si="23"/>
        <v>0.18047337278106509</v>
      </c>
      <c r="G60" s="43">
        <f t="shared" si="23"/>
        <v>8.8757396449704144E-3</v>
      </c>
      <c r="H60" s="43">
        <f t="shared" si="23"/>
        <v>3.5502958579881658E-2</v>
      </c>
      <c r="I60" s="43">
        <f t="shared" si="23"/>
        <v>6.8047337278106509E-2</v>
      </c>
      <c r="J60" s="43">
        <f t="shared" si="23"/>
        <v>5.0295857988165681E-2</v>
      </c>
      <c r="K60" s="43">
        <f t="shared" si="23"/>
        <v>2.3668639053254437E-2</v>
      </c>
      <c r="L60" s="43">
        <f t="shared" si="23"/>
        <v>0.14792899408284024</v>
      </c>
      <c r="M60" s="43"/>
      <c r="N60" s="43">
        <f t="shared" si="23"/>
        <v>3.8461538461538464E-2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 s="19"/>
      <c r="T75" s="19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 s="19"/>
      <c r="T76" s="19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 s="19"/>
      <c r="T77" s="19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 s="19"/>
      <c r="T78" s="19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 s="19"/>
      <c r="T79" s="1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 s="19"/>
      <c r="T80" s="19"/>
      <c r="U80"/>
      <c r="V80"/>
      <c r="W80"/>
      <c r="X80"/>
      <c r="Y80"/>
      <c r="Z80"/>
      <c r="AA80"/>
      <c r="AB80"/>
      <c r="AC80"/>
      <c r="AD80"/>
      <c r="AE80"/>
      <c r="AF80"/>
    </row>
    <row r="81" spans="2:20" ht="20.100000000000001" customHeight="1" x14ac:dyDescent="0.25">
      <c r="R81"/>
      <c r="S81" s="19"/>
      <c r="T81" s="19"/>
    </row>
    <row r="82" spans="2:20" ht="20.100000000000001" customHeight="1" x14ac:dyDescent="0.25">
      <c r="R82"/>
      <c r="S82" s="19"/>
      <c r="T82" s="19"/>
    </row>
    <row r="83" spans="2:20" ht="20.100000000000001" customHeight="1" x14ac:dyDescent="0.25">
      <c r="R83"/>
      <c r="S83" s="19"/>
      <c r="T83" s="19"/>
    </row>
    <row r="84" spans="2:20" ht="20.100000000000001" customHeight="1" x14ac:dyDescent="0.25">
      <c r="R84"/>
      <c r="S84" s="19"/>
      <c r="T84" s="19"/>
    </row>
    <row r="85" spans="2:20" ht="20.100000000000001" customHeight="1" x14ac:dyDescent="0.25">
      <c r="R85"/>
      <c r="S85" s="19"/>
      <c r="T85" s="19"/>
    </row>
    <row r="86" spans="2:20" ht="20.100000000000001" customHeight="1" x14ac:dyDescent="0.25">
      <c r="R86"/>
      <c r="S86" s="19"/>
      <c r="T86" s="19"/>
    </row>
    <row r="87" spans="2:20" ht="20.100000000000001" customHeight="1" x14ac:dyDescent="0.25">
      <c r="R87"/>
      <c r="S87" s="19"/>
      <c r="T87" s="19"/>
    </row>
    <row r="88" spans="2:20" ht="20.100000000000001" customHeight="1" x14ac:dyDescent="0.25">
      <c r="R88"/>
      <c r="S88" s="19"/>
      <c r="T88" s="19"/>
    </row>
    <row r="89" spans="2:20" ht="20.100000000000001" customHeight="1" x14ac:dyDescent="0.25">
      <c r="R89"/>
      <c r="S89" s="19"/>
      <c r="T89" s="19"/>
    </row>
    <row r="90" spans="2:20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20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20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20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20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20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20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173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">
        <v>169</v>
      </c>
      <c r="F5" s="40" t="s">
        <v>1</v>
      </c>
      <c r="G5" s="63" t="str">
        <f>'[1]29.07 BUSITEMA-BUSIA'!G5:H5</f>
        <v>xxx</v>
      </c>
      <c r="H5" s="64"/>
      <c r="I5" s="14"/>
      <c r="J5" s="2" t="s">
        <v>5</v>
      </c>
      <c r="K5" s="63" t="str">
        <f>'[1]29.07 BUSITEMA-BUSIA'!K5:L5</f>
        <v>xxx</v>
      </c>
      <c r="L5" s="64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3" t="s">
        <v>167</v>
      </c>
      <c r="E6" s="64"/>
      <c r="F6" s="2" t="s">
        <v>2</v>
      </c>
      <c r="G6" s="63" t="s">
        <v>168</v>
      </c>
      <c r="H6" s="64"/>
      <c r="J6" s="2" t="s">
        <v>21</v>
      </c>
      <c r="K6" s="63" t="str">
        <f>'[1]29.07 BUSITEMA-BUSIA'!K6:L6</f>
        <v>xxx</v>
      </c>
      <c r="L6" s="64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2</v>
      </c>
      <c r="D10" s="49">
        <v>0</v>
      </c>
      <c r="E10" s="49">
        <v>0</v>
      </c>
      <c r="F10" s="49">
        <v>0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v>1</v>
      </c>
      <c r="M10" s="49">
        <v>3</v>
      </c>
      <c r="N10" s="49">
        <v>0</v>
      </c>
      <c r="O10" s="17">
        <f t="shared" ref="O10:O57" si="0">SUM(C10:L10,N10)</f>
        <v>3</v>
      </c>
      <c r="P10" s="17">
        <f t="shared" ref="P10:P57" si="1">SUM(C10:N10)</f>
        <v>6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1</v>
      </c>
      <c r="Y10" s="17">
        <f t="shared" si="2"/>
        <v>3</v>
      </c>
      <c r="Z10" s="17">
        <f t="shared" si="2"/>
        <v>0</v>
      </c>
      <c r="AA10" s="17">
        <f t="shared" si="2"/>
        <v>0</v>
      </c>
      <c r="AB10" s="17">
        <f t="shared" si="2"/>
        <v>2</v>
      </c>
      <c r="AC10" s="17">
        <f t="shared" si="2"/>
        <v>8</v>
      </c>
      <c r="AD10" s="17">
        <f t="shared" si="2"/>
        <v>1</v>
      </c>
      <c r="AE10" s="30">
        <f t="shared" si="2"/>
        <v>11</v>
      </c>
      <c r="AF10" s="30">
        <f t="shared" si="2"/>
        <v>19</v>
      </c>
    </row>
    <row r="11" spans="2:32" s="6" customFormat="1" ht="23.1" customHeight="1" x14ac:dyDescent="0.25">
      <c r="B11" s="22" t="s">
        <v>38</v>
      </c>
      <c r="C11" s="49">
        <v>0</v>
      </c>
      <c r="D11" s="49">
        <v>0</v>
      </c>
      <c r="E11" s="49">
        <v>0</v>
      </c>
      <c r="F11" s="49">
        <v>0</v>
      </c>
      <c r="G11" s="49">
        <v>0</v>
      </c>
      <c r="H11" s="49">
        <v>1</v>
      </c>
      <c r="I11" s="49">
        <v>2</v>
      </c>
      <c r="J11" s="49">
        <v>0</v>
      </c>
      <c r="K11" s="49">
        <v>0</v>
      </c>
      <c r="L11" s="49">
        <v>1</v>
      </c>
      <c r="M11" s="49">
        <v>1</v>
      </c>
      <c r="N11" s="49">
        <v>0</v>
      </c>
      <c r="O11" s="17">
        <f t="shared" si="0"/>
        <v>4</v>
      </c>
      <c r="P11" s="17">
        <f t="shared" si="1"/>
        <v>5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3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0</v>
      </c>
      <c r="AB11" s="17">
        <f t="shared" si="3"/>
        <v>2</v>
      </c>
      <c r="AC11" s="17">
        <f t="shared" si="3"/>
        <v>9</v>
      </c>
      <c r="AD11" s="17">
        <f t="shared" si="3"/>
        <v>1</v>
      </c>
      <c r="AE11" s="30">
        <f t="shared" si="3"/>
        <v>8</v>
      </c>
      <c r="AF11" s="30">
        <f t="shared" si="3"/>
        <v>17</v>
      </c>
    </row>
    <row r="12" spans="2:32" ht="23.1" customHeight="1" x14ac:dyDescent="0.25">
      <c r="B12" s="22" t="s">
        <v>39</v>
      </c>
      <c r="C12" s="49">
        <v>0</v>
      </c>
      <c r="D12" s="49">
        <v>0</v>
      </c>
      <c r="E12" s="49">
        <v>0</v>
      </c>
      <c r="F12" s="49">
        <v>0</v>
      </c>
      <c r="G12" s="49">
        <v>0</v>
      </c>
      <c r="H12" s="49">
        <v>0</v>
      </c>
      <c r="I12" s="49">
        <v>0</v>
      </c>
      <c r="J12" s="49">
        <v>0</v>
      </c>
      <c r="K12" s="49">
        <v>0</v>
      </c>
      <c r="L12" s="49">
        <v>0</v>
      </c>
      <c r="M12" s="49">
        <v>1</v>
      </c>
      <c r="N12" s="49">
        <v>1</v>
      </c>
      <c r="O12" s="17">
        <f t="shared" si="0"/>
        <v>1</v>
      </c>
      <c r="P12" s="17">
        <f t="shared" si="1"/>
        <v>2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2</v>
      </c>
      <c r="V12" s="17">
        <f t="shared" si="4"/>
        <v>3</v>
      </c>
      <c r="W12" s="17">
        <f t="shared" si="4"/>
        <v>0</v>
      </c>
      <c r="X12" s="17">
        <f t="shared" si="4"/>
        <v>1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1</v>
      </c>
      <c r="AC12" s="17">
        <f t="shared" si="4"/>
        <v>14</v>
      </c>
      <c r="AD12" s="17">
        <f t="shared" si="4"/>
        <v>0</v>
      </c>
      <c r="AE12" s="30">
        <f t="shared" si="4"/>
        <v>8</v>
      </c>
      <c r="AF12" s="30">
        <f t="shared" si="4"/>
        <v>22</v>
      </c>
    </row>
    <row r="13" spans="2:32" ht="23.1" customHeight="1" x14ac:dyDescent="0.25">
      <c r="B13" s="22" t="s">
        <v>40</v>
      </c>
      <c r="C13" s="49">
        <v>1</v>
      </c>
      <c r="D13" s="49">
        <v>0</v>
      </c>
      <c r="E13" s="49">
        <v>0</v>
      </c>
      <c r="F13" s="49">
        <v>1</v>
      </c>
      <c r="G13" s="49">
        <v>0</v>
      </c>
      <c r="H13" s="49">
        <v>0</v>
      </c>
      <c r="I13" s="49">
        <v>1</v>
      </c>
      <c r="J13" s="49">
        <v>0</v>
      </c>
      <c r="K13" s="49">
        <v>0</v>
      </c>
      <c r="L13" s="49">
        <v>0</v>
      </c>
      <c r="M13" s="49">
        <v>3</v>
      </c>
      <c r="N13" s="49">
        <v>0</v>
      </c>
      <c r="O13" s="17">
        <f t="shared" si="0"/>
        <v>3</v>
      </c>
      <c r="P13" s="17">
        <f t="shared" si="1"/>
        <v>6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4</v>
      </c>
      <c r="V13" s="17">
        <f t="shared" si="5"/>
        <v>2</v>
      </c>
      <c r="W13" s="17">
        <f t="shared" si="5"/>
        <v>0</v>
      </c>
      <c r="X13" s="17">
        <f t="shared" si="5"/>
        <v>3</v>
      </c>
      <c r="Y13" s="17">
        <f t="shared" si="5"/>
        <v>5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8</v>
      </c>
      <c r="AD13" s="17">
        <f t="shared" si="5"/>
        <v>0</v>
      </c>
      <c r="AE13" s="30">
        <f t="shared" si="5"/>
        <v>16</v>
      </c>
      <c r="AF13" s="30">
        <f t="shared" si="5"/>
        <v>24</v>
      </c>
    </row>
    <row r="14" spans="2:32" ht="23.1" customHeight="1" x14ac:dyDescent="0.25">
      <c r="B14" s="22" t="s">
        <v>41</v>
      </c>
      <c r="C14" s="49">
        <v>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  <c r="I14" s="49">
        <v>0</v>
      </c>
      <c r="J14" s="49">
        <v>1</v>
      </c>
      <c r="K14" s="49">
        <v>0</v>
      </c>
      <c r="L14" s="49">
        <v>1</v>
      </c>
      <c r="M14" s="49">
        <v>2</v>
      </c>
      <c r="N14" s="49">
        <v>0</v>
      </c>
      <c r="O14" s="17">
        <f t="shared" si="0"/>
        <v>2</v>
      </c>
      <c r="P14" s="17">
        <f t="shared" si="1"/>
        <v>4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1</v>
      </c>
      <c r="V14" s="17">
        <f t="shared" si="6"/>
        <v>2</v>
      </c>
      <c r="W14" s="17">
        <f t="shared" si="6"/>
        <v>1</v>
      </c>
      <c r="X14" s="17">
        <f t="shared" si="6"/>
        <v>3</v>
      </c>
      <c r="Y14" s="17">
        <f t="shared" si="6"/>
        <v>1</v>
      </c>
      <c r="Z14" s="17">
        <f t="shared" si="6"/>
        <v>3</v>
      </c>
      <c r="AA14" s="17">
        <f t="shared" si="6"/>
        <v>0</v>
      </c>
      <c r="AB14" s="17">
        <f t="shared" si="6"/>
        <v>2</v>
      </c>
      <c r="AC14" s="17">
        <f t="shared" si="6"/>
        <v>14</v>
      </c>
      <c r="AD14" s="17">
        <f t="shared" si="6"/>
        <v>0</v>
      </c>
      <c r="AE14" s="30">
        <f t="shared" si="6"/>
        <v>16</v>
      </c>
      <c r="AF14" s="30">
        <f t="shared" si="6"/>
        <v>30</v>
      </c>
    </row>
    <row r="15" spans="2:32" ht="23.1" customHeight="1" x14ac:dyDescent="0.25">
      <c r="B15" s="22" t="s">
        <v>42</v>
      </c>
      <c r="C15" s="49">
        <v>0</v>
      </c>
      <c r="D15" s="49">
        <v>0</v>
      </c>
      <c r="E15" s="49">
        <v>2</v>
      </c>
      <c r="F15" s="49">
        <v>0</v>
      </c>
      <c r="G15" s="49">
        <v>0</v>
      </c>
      <c r="H15" s="49">
        <v>0</v>
      </c>
      <c r="I15" s="49">
        <v>0</v>
      </c>
      <c r="J15" s="49">
        <v>0</v>
      </c>
      <c r="K15" s="49">
        <v>0</v>
      </c>
      <c r="L15" s="49">
        <v>1</v>
      </c>
      <c r="M15" s="49">
        <v>2</v>
      </c>
      <c r="N15" s="49">
        <v>1</v>
      </c>
      <c r="O15" s="17">
        <f t="shared" si="0"/>
        <v>4</v>
      </c>
      <c r="P15" s="17">
        <f t="shared" si="1"/>
        <v>6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4</v>
      </c>
      <c r="V15" s="17">
        <f t="shared" si="7"/>
        <v>4</v>
      </c>
      <c r="W15" s="17">
        <f t="shared" si="7"/>
        <v>2</v>
      </c>
      <c r="X15" s="17">
        <f t="shared" si="7"/>
        <v>0</v>
      </c>
      <c r="Y15" s="17">
        <f t="shared" si="7"/>
        <v>3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16</v>
      </c>
      <c r="AD15" s="17">
        <f t="shared" si="7"/>
        <v>2</v>
      </c>
      <c r="AE15" s="30">
        <f t="shared" si="7"/>
        <v>19</v>
      </c>
      <c r="AF15" s="30">
        <f t="shared" si="7"/>
        <v>35</v>
      </c>
    </row>
    <row r="16" spans="2:32" ht="23.1" customHeight="1" x14ac:dyDescent="0.25">
      <c r="B16" s="22" t="s">
        <v>43</v>
      </c>
      <c r="C16" s="49">
        <v>0</v>
      </c>
      <c r="D16" s="49">
        <v>0</v>
      </c>
      <c r="E16" s="49">
        <v>1</v>
      </c>
      <c r="F16" s="49">
        <v>1</v>
      </c>
      <c r="G16" s="49">
        <v>0</v>
      </c>
      <c r="H16" s="49">
        <v>0</v>
      </c>
      <c r="I16" s="49">
        <v>0</v>
      </c>
      <c r="J16" s="49">
        <v>0</v>
      </c>
      <c r="K16" s="49">
        <v>0</v>
      </c>
      <c r="L16" s="49">
        <v>0</v>
      </c>
      <c r="M16" s="49">
        <v>4</v>
      </c>
      <c r="N16" s="49">
        <v>0</v>
      </c>
      <c r="O16" s="17">
        <f t="shared" si="0"/>
        <v>2</v>
      </c>
      <c r="P16" s="17">
        <f t="shared" si="1"/>
        <v>6</v>
      </c>
      <c r="R16" s="1" t="s">
        <v>12</v>
      </c>
      <c r="S16" s="17">
        <f t="shared" ref="S16:AF16" si="8">SUM(C34:C37)</f>
        <v>4</v>
      </c>
      <c r="T16" s="17">
        <f t="shared" si="8"/>
        <v>1</v>
      </c>
      <c r="U16" s="17">
        <f t="shared" si="8"/>
        <v>5</v>
      </c>
      <c r="V16" s="17">
        <f t="shared" si="8"/>
        <v>2</v>
      </c>
      <c r="W16" s="17">
        <f t="shared" si="8"/>
        <v>0</v>
      </c>
      <c r="X16" s="17">
        <f t="shared" si="8"/>
        <v>2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3</v>
      </c>
      <c r="AC16" s="17">
        <f t="shared" si="8"/>
        <v>6</v>
      </c>
      <c r="AD16" s="17">
        <f t="shared" si="8"/>
        <v>1</v>
      </c>
      <c r="AE16" s="30">
        <f t="shared" si="8"/>
        <v>22</v>
      </c>
      <c r="AF16" s="30">
        <f t="shared" si="8"/>
        <v>28</v>
      </c>
    </row>
    <row r="17" spans="2:32" ht="23.1" customHeight="1" x14ac:dyDescent="0.25">
      <c r="B17" s="22" t="s">
        <v>44</v>
      </c>
      <c r="C17" s="49">
        <v>0</v>
      </c>
      <c r="D17" s="49">
        <v>0</v>
      </c>
      <c r="E17" s="49">
        <v>0</v>
      </c>
      <c r="F17" s="49">
        <v>0</v>
      </c>
      <c r="G17" s="49">
        <v>0</v>
      </c>
      <c r="H17" s="49">
        <v>0</v>
      </c>
      <c r="I17" s="49">
        <v>0</v>
      </c>
      <c r="J17" s="49">
        <v>0</v>
      </c>
      <c r="K17" s="49">
        <v>0</v>
      </c>
      <c r="L17" s="49">
        <v>0</v>
      </c>
      <c r="M17" s="49">
        <v>1</v>
      </c>
      <c r="N17" s="49">
        <v>0</v>
      </c>
      <c r="O17" s="17">
        <f t="shared" si="0"/>
        <v>0</v>
      </c>
      <c r="P17" s="17">
        <f t="shared" si="1"/>
        <v>1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3</v>
      </c>
      <c r="V17" s="17">
        <f t="shared" si="9"/>
        <v>1</v>
      </c>
      <c r="W17" s="17">
        <f t="shared" si="9"/>
        <v>0</v>
      </c>
      <c r="X17" s="17">
        <f t="shared" si="9"/>
        <v>1</v>
      </c>
      <c r="Y17" s="17">
        <f t="shared" si="9"/>
        <v>1</v>
      </c>
      <c r="Z17" s="17">
        <f t="shared" si="9"/>
        <v>1</v>
      </c>
      <c r="AA17" s="17">
        <f t="shared" si="9"/>
        <v>0</v>
      </c>
      <c r="AB17" s="17">
        <f t="shared" si="9"/>
        <v>5</v>
      </c>
      <c r="AC17" s="17">
        <f t="shared" si="9"/>
        <v>4</v>
      </c>
      <c r="AD17" s="17">
        <f t="shared" si="9"/>
        <v>0</v>
      </c>
      <c r="AE17" s="30">
        <f t="shared" si="9"/>
        <v>15</v>
      </c>
      <c r="AF17" s="30">
        <f t="shared" si="9"/>
        <v>19</v>
      </c>
    </row>
    <row r="18" spans="2:32" ht="23.1" customHeight="1" x14ac:dyDescent="0.25">
      <c r="B18" s="22" t="s">
        <v>45</v>
      </c>
      <c r="C18" s="49">
        <v>0</v>
      </c>
      <c r="D18" s="49">
        <v>0</v>
      </c>
      <c r="E18" s="49">
        <v>1</v>
      </c>
      <c r="F18" s="49">
        <v>1</v>
      </c>
      <c r="G18" s="49">
        <v>0</v>
      </c>
      <c r="H18" s="49">
        <v>0</v>
      </c>
      <c r="I18" s="49">
        <v>0</v>
      </c>
      <c r="J18" s="49">
        <v>0</v>
      </c>
      <c r="K18" s="49">
        <v>0</v>
      </c>
      <c r="L18" s="49">
        <v>0</v>
      </c>
      <c r="M18" s="49">
        <v>3</v>
      </c>
      <c r="N18" s="49">
        <v>0</v>
      </c>
      <c r="O18" s="17">
        <f t="shared" si="0"/>
        <v>2</v>
      </c>
      <c r="P18" s="17">
        <f t="shared" si="1"/>
        <v>5</v>
      </c>
      <c r="R18" s="1" t="s">
        <v>14</v>
      </c>
      <c r="S18" s="17">
        <f t="shared" ref="S18:AF18" si="10">SUM(C42:C45)</f>
        <v>5</v>
      </c>
      <c r="T18" s="17">
        <f t="shared" si="10"/>
        <v>2</v>
      </c>
      <c r="U18" s="17">
        <f t="shared" si="10"/>
        <v>4</v>
      </c>
      <c r="V18" s="17">
        <f t="shared" si="10"/>
        <v>3</v>
      </c>
      <c r="W18" s="17">
        <f t="shared" si="10"/>
        <v>0</v>
      </c>
      <c r="X18" s="17">
        <f t="shared" si="10"/>
        <v>2</v>
      </c>
      <c r="Y18" s="17">
        <f t="shared" si="10"/>
        <v>7</v>
      </c>
      <c r="Z18" s="17">
        <f t="shared" si="10"/>
        <v>1</v>
      </c>
      <c r="AA18" s="17">
        <f t="shared" si="10"/>
        <v>1</v>
      </c>
      <c r="AB18" s="17">
        <f t="shared" si="10"/>
        <v>3</v>
      </c>
      <c r="AC18" s="17">
        <f t="shared" si="10"/>
        <v>17</v>
      </c>
      <c r="AD18" s="17">
        <f t="shared" si="10"/>
        <v>3</v>
      </c>
      <c r="AE18" s="30">
        <f t="shared" si="10"/>
        <v>31</v>
      </c>
      <c r="AF18" s="30">
        <f t="shared" si="10"/>
        <v>48</v>
      </c>
    </row>
    <row r="19" spans="2:32" ht="23.1" customHeight="1" x14ac:dyDescent="0.25">
      <c r="B19" s="22" t="s">
        <v>46</v>
      </c>
      <c r="C19" s="49">
        <v>0</v>
      </c>
      <c r="D19" s="49">
        <v>0</v>
      </c>
      <c r="E19" s="49">
        <v>1</v>
      </c>
      <c r="F19" s="49">
        <v>1</v>
      </c>
      <c r="G19" s="49">
        <v>0</v>
      </c>
      <c r="H19" s="49">
        <v>1</v>
      </c>
      <c r="I19" s="49">
        <v>1</v>
      </c>
      <c r="J19" s="49">
        <v>0</v>
      </c>
      <c r="K19" s="49">
        <v>0</v>
      </c>
      <c r="L19" s="49">
        <v>0</v>
      </c>
      <c r="M19" s="49">
        <v>2</v>
      </c>
      <c r="N19" s="49">
        <v>0</v>
      </c>
      <c r="O19" s="17">
        <f t="shared" si="0"/>
        <v>4</v>
      </c>
      <c r="P19" s="17">
        <f t="shared" si="1"/>
        <v>6</v>
      </c>
      <c r="R19" s="1" t="s">
        <v>15</v>
      </c>
      <c r="S19" s="17">
        <f t="shared" ref="S19:AF19" si="11">SUM(C46:C49)</f>
        <v>2</v>
      </c>
      <c r="T19" s="17">
        <f t="shared" si="11"/>
        <v>0</v>
      </c>
      <c r="U19" s="17">
        <f t="shared" si="11"/>
        <v>3</v>
      </c>
      <c r="V19" s="17">
        <f t="shared" si="11"/>
        <v>2</v>
      </c>
      <c r="W19" s="17">
        <f t="shared" si="11"/>
        <v>0</v>
      </c>
      <c r="X19" s="17">
        <f t="shared" si="11"/>
        <v>1</v>
      </c>
      <c r="Y19" s="17">
        <f t="shared" si="11"/>
        <v>4</v>
      </c>
      <c r="Z19" s="17">
        <f t="shared" si="11"/>
        <v>0</v>
      </c>
      <c r="AA19" s="17">
        <f t="shared" si="11"/>
        <v>1</v>
      </c>
      <c r="AB19" s="17">
        <f t="shared" si="11"/>
        <v>8</v>
      </c>
      <c r="AC19" s="17">
        <f t="shared" si="11"/>
        <v>8</v>
      </c>
      <c r="AD19" s="17">
        <f t="shared" si="11"/>
        <v>2</v>
      </c>
      <c r="AE19" s="30">
        <f t="shared" si="11"/>
        <v>23</v>
      </c>
      <c r="AF19" s="30">
        <f t="shared" si="11"/>
        <v>31</v>
      </c>
    </row>
    <row r="20" spans="2:32" ht="23.1" customHeight="1" x14ac:dyDescent="0.25">
      <c r="B20" s="22" t="s">
        <v>47</v>
      </c>
      <c r="C20" s="49">
        <v>0</v>
      </c>
      <c r="D20" s="49">
        <v>0</v>
      </c>
      <c r="E20" s="49">
        <v>0</v>
      </c>
      <c r="F20" s="49">
        <v>1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1</v>
      </c>
      <c r="M20" s="49">
        <v>2</v>
      </c>
      <c r="N20" s="49">
        <v>0</v>
      </c>
      <c r="O20" s="17">
        <f t="shared" si="0"/>
        <v>2</v>
      </c>
      <c r="P20" s="17">
        <f t="shared" si="1"/>
        <v>4</v>
      </c>
      <c r="R20" s="1" t="s">
        <v>16</v>
      </c>
      <c r="S20" s="17">
        <f t="shared" ref="S20:AF20" si="12">SUM(C50:C53)</f>
        <v>7</v>
      </c>
      <c r="T20" s="17">
        <f t="shared" si="12"/>
        <v>1</v>
      </c>
      <c r="U20" s="17">
        <f t="shared" si="12"/>
        <v>4</v>
      </c>
      <c r="V20" s="17">
        <f t="shared" si="12"/>
        <v>4</v>
      </c>
      <c r="W20" s="17">
        <f t="shared" si="12"/>
        <v>1</v>
      </c>
      <c r="X20" s="17">
        <f t="shared" si="12"/>
        <v>0</v>
      </c>
      <c r="Y20" s="17">
        <f t="shared" si="12"/>
        <v>0</v>
      </c>
      <c r="Z20" s="17">
        <f t="shared" si="12"/>
        <v>1</v>
      </c>
      <c r="AA20" s="17">
        <f t="shared" si="12"/>
        <v>0</v>
      </c>
      <c r="AB20" s="17">
        <f t="shared" si="12"/>
        <v>6</v>
      </c>
      <c r="AC20" s="17">
        <f t="shared" si="12"/>
        <v>9</v>
      </c>
      <c r="AD20" s="17">
        <f t="shared" si="12"/>
        <v>0</v>
      </c>
      <c r="AE20" s="30">
        <f t="shared" si="12"/>
        <v>24</v>
      </c>
      <c r="AF20" s="30">
        <f t="shared" si="12"/>
        <v>33</v>
      </c>
    </row>
    <row r="21" spans="2:32" ht="23.1" customHeight="1" x14ac:dyDescent="0.25">
      <c r="B21" s="22" t="s">
        <v>48</v>
      </c>
      <c r="C21" s="49">
        <v>0</v>
      </c>
      <c r="D21" s="49">
        <v>0</v>
      </c>
      <c r="E21" s="49">
        <v>0</v>
      </c>
      <c r="F21" s="49">
        <v>0</v>
      </c>
      <c r="G21" s="49">
        <v>0</v>
      </c>
      <c r="H21" s="49">
        <v>0</v>
      </c>
      <c r="I21" s="49">
        <v>0</v>
      </c>
      <c r="J21" s="49">
        <v>0</v>
      </c>
      <c r="K21" s="49">
        <v>0</v>
      </c>
      <c r="L21" s="49">
        <v>0</v>
      </c>
      <c r="M21" s="49">
        <v>7</v>
      </c>
      <c r="N21" s="49">
        <v>0</v>
      </c>
      <c r="O21" s="17">
        <f t="shared" si="0"/>
        <v>0</v>
      </c>
      <c r="P21" s="17">
        <f t="shared" si="1"/>
        <v>7</v>
      </c>
      <c r="R21" s="35" t="s">
        <v>20</v>
      </c>
      <c r="S21" s="33">
        <f t="shared" ref="S21:AF21" si="13">SUM(C54:C57)</f>
        <v>1</v>
      </c>
      <c r="T21" s="17">
        <f t="shared" si="13"/>
        <v>1</v>
      </c>
      <c r="U21" s="17">
        <f t="shared" si="13"/>
        <v>2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3</v>
      </c>
      <c r="AB21" s="17">
        <f t="shared" si="13"/>
        <v>5</v>
      </c>
      <c r="AC21" s="17">
        <f t="shared" si="13"/>
        <v>8</v>
      </c>
      <c r="AD21" s="17">
        <f t="shared" si="13"/>
        <v>0</v>
      </c>
      <c r="AE21" s="30">
        <f t="shared" si="13"/>
        <v>15</v>
      </c>
      <c r="AF21" s="30">
        <f t="shared" si="13"/>
        <v>23</v>
      </c>
    </row>
    <row r="22" spans="2:32" ht="23.1" customHeight="1" x14ac:dyDescent="0.25">
      <c r="B22" s="22" t="s">
        <v>49</v>
      </c>
      <c r="C22" s="49">
        <v>0</v>
      </c>
      <c r="D22" s="49">
        <v>0</v>
      </c>
      <c r="E22" s="49">
        <v>0</v>
      </c>
      <c r="F22" s="49">
        <v>1</v>
      </c>
      <c r="G22" s="49">
        <v>0</v>
      </c>
      <c r="H22" s="49">
        <v>1</v>
      </c>
      <c r="I22" s="49">
        <v>1</v>
      </c>
      <c r="J22" s="49">
        <v>0</v>
      </c>
      <c r="K22" s="49">
        <v>0</v>
      </c>
      <c r="L22" s="49">
        <v>0</v>
      </c>
      <c r="M22" s="49">
        <v>4</v>
      </c>
      <c r="N22" s="49">
        <v>0</v>
      </c>
      <c r="O22" s="17">
        <f t="shared" si="0"/>
        <v>3</v>
      </c>
      <c r="P22" s="17">
        <f t="shared" si="1"/>
        <v>7</v>
      </c>
      <c r="R22" s="50" t="s">
        <v>90</v>
      </c>
      <c r="S22" s="51">
        <f>MAX(S10:S12)</f>
        <v>3</v>
      </c>
      <c r="T22" s="51">
        <f t="shared" ref="T22:AF22" si="14">MAX(T10:T12)</f>
        <v>0</v>
      </c>
      <c r="U22" s="51">
        <f t="shared" si="14"/>
        <v>3</v>
      </c>
      <c r="V22" s="51">
        <f t="shared" si="14"/>
        <v>3</v>
      </c>
      <c r="W22" s="51">
        <f t="shared" si="14"/>
        <v>0</v>
      </c>
      <c r="X22" s="51">
        <f t="shared" si="14"/>
        <v>1</v>
      </c>
      <c r="Y22" s="51">
        <f t="shared" si="14"/>
        <v>3</v>
      </c>
      <c r="Z22" s="51">
        <f t="shared" si="14"/>
        <v>1</v>
      </c>
      <c r="AA22" s="51">
        <f t="shared" si="14"/>
        <v>0</v>
      </c>
      <c r="AB22" s="51">
        <f t="shared" si="14"/>
        <v>2</v>
      </c>
      <c r="AC22" s="51">
        <f t="shared" si="14"/>
        <v>14</v>
      </c>
      <c r="AD22" s="51">
        <f t="shared" si="14"/>
        <v>1</v>
      </c>
      <c r="AE22" s="39">
        <f t="shared" si="14"/>
        <v>11</v>
      </c>
      <c r="AF22" s="39">
        <f t="shared" si="14"/>
        <v>22</v>
      </c>
    </row>
    <row r="23" spans="2:32" ht="23.1" customHeight="1" x14ac:dyDescent="0.25">
      <c r="B23" s="22" t="s">
        <v>50</v>
      </c>
      <c r="C23" s="49">
        <v>2</v>
      </c>
      <c r="D23" s="49">
        <v>0</v>
      </c>
      <c r="E23" s="49">
        <v>2</v>
      </c>
      <c r="F23" s="49">
        <v>1</v>
      </c>
      <c r="G23" s="49">
        <v>0</v>
      </c>
      <c r="H23" s="49">
        <v>1</v>
      </c>
      <c r="I23" s="49">
        <v>2</v>
      </c>
      <c r="J23" s="49">
        <v>0</v>
      </c>
      <c r="K23" s="49">
        <v>0</v>
      </c>
      <c r="L23" s="49">
        <v>0</v>
      </c>
      <c r="M23" s="49">
        <v>0</v>
      </c>
      <c r="N23" s="49">
        <v>0</v>
      </c>
      <c r="O23" s="17">
        <f t="shared" si="0"/>
        <v>8</v>
      </c>
      <c r="P23" s="17">
        <f t="shared" si="1"/>
        <v>8</v>
      </c>
      <c r="R23" s="50" t="s">
        <v>91</v>
      </c>
      <c r="S23" s="51">
        <f>MAX(S13:S18)</f>
        <v>5</v>
      </c>
      <c r="T23" s="51">
        <f t="shared" ref="T23:AF23" si="15">MAX(T13:T18)</f>
        <v>2</v>
      </c>
      <c r="U23" s="51">
        <f t="shared" si="15"/>
        <v>5</v>
      </c>
      <c r="V23" s="51">
        <f t="shared" si="15"/>
        <v>4</v>
      </c>
      <c r="W23" s="51">
        <f t="shared" si="15"/>
        <v>2</v>
      </c>
      <c r="X23" s="51">
        <f t="shared" si="15"/>
        <v>3</v>
      </c>
      <c r="Y23" s="51">
        <f t="shared" si="15"/>
        <v>7</v>
      </c>
      <c r="Z23" s="51">
        <f t="shared" si="15"/>
        <v>3</v>
      </c>
      <c r="AA23" s="51">
        <f t="shared" si="15"/>
        <v>1</v>
      </c>
      <c r="AB23" s="51">
        <f t="shared" si="15"/>
        <v>5</v>
      </c>
      <c r="AC23" s="51">
        <f t="shared" si="15"/>
        <v>17</v>
      </c>
      <c r="AD23" s="51">
        <f t="shared" si="15"/>
        <v>3</v>
      </c>
      <c r="AE23" s="39">
        <f t="shared" si="15"/>
        <v>31</v>
      </c>
      <c r="AF23" s="39">
        <f t="shared" si="15"/>
        <v>48</v>
      </c>
    </row>
    <row r="24" spans="2:32" ht="23.1" customHeight="1" x14ac:dyDescent="0.25">
      <c r="B24" s="22" t="s">
        <v>51</v>
      </c>
      <c r="C24" s="49">
        <v>0</v>
      </c>
      <c r="D24" s="49">
        <v>0</v>
      </c>
      <c r="E24" s="49">
        <v>0</v>
      </c>
      <c r="F24" s="49">
        <v>0</v>
      </c>
      <c r="G24" s="49">
        <v>0</v>
      </c>
      <c r="H24" s="49">
        <v>0</v>
      </c>
      <c r="I24" s="49">
        <v>0</v>
      </c>
      <c r="J24" s="49">
        <v>0</v>
      </c>
      <c r="K24" s="49">
        <v>0</v>
      </c>
      <c r="L24" s="49">
        <v>0</v>
      </c>
      <c r="M24" s="49">
        <v>1</v>
      </c>
      <c r="N24" s="49">
        <v>0</v>
      </c>
      <c r="O24" s="17">
        <f t="shared" si="0"/>
        <v>0</v>
      </c>
      <c r="P24" s="17">
        <f t="shared" si="1"/>
        <v>1</v>
      </c>
      <c r="R24" s="50" t="s">
        <v>92</v>
      </c>
      <c r="S24" s="51">
        <f>MAX(S19:S21)</f>
        <v>7</v>
      </c>
      <c r="T24" s="51">
        <f t="shared" ref="T24:AF24" si="16">MAX(T19:T21)</f>
        <v>1</v>
      </c>
      <c r="U24" s="51">
        <f t="shared" si="16"/>
        <v>4</v>
      </c>
      <c r="V24" s="51">
        <f t="shared" si="16"/>
        <v>4</v>
      </c>
      <c r="W24" s="51">
        <f t="shared" si="16"/>
        <v>1</v>
      </c>
      <c r="X24" s="51">
        <f t="shared" si="16"/>
        <v>1</v>
      </c>
      <c r="Y24" s="51">
        <f t="shared" si="16"/>
        <v>4</v>
      </c>
      <c r="Z24" s="51">
        <f t="shared" si="16"/>
        <v>1</v>
      </c>
      <c r="AA24" s="51">
        <f t="shared" si="16"/>
        <v>3</v>
      </c>
      <c r="AB24" s="51">
        <f t="shared" si="16"/>
        <v>8</v>
      </c>
      <c r="AC24" s="51">
        <f t="shared" si="16"/>
        <v>9</v>
      </c>
      <c r="AD24" s="51">
        <f t="shared" si="16"/>
        <v>2</v>
      </c>
      <c r="AE24" s="39">
        <f t="shared" si="16"/>
        <v>24</v>
      </c>
      <c r="AF24" s="39">
        <f t="shared" si="16"/>
        <v>33</v>
      </c>
    </row>
    <row r="25" spans="2:32" ht="23.1" customHeight="1" x14ac:dyDescent="0.25">
      <c r="B25" s="22" t="s">
        <v>52</v>
      </c>
      <c r="C25" s="49">
        <v>0</v>
      </c>
      <c r="D25" s="49">
        <v>0</v>
      </c>
      <c r="E25" s="49">
        <v>2</v>
      </c>
      <c r="F25" s="49">
        <v>0</v>
      </c>
      <c r="G25" s="49">
        <v>0</v>
      </c>
      <c r="H25" s="49">
        <v>1</v>
      </c>
      <c r="I25" s="49">
        <v>2</v>
      </c>
      <c r="J25" s="49">
        <v>0</v>
      </c>
      <c r="K25" s="49">
        <v>0</v>
      </c>
      <c r="L25" s="49">
        <v>0</v>
      </c>
      <c r="M25" s="49">
        <v>3</v>
      </c>
      <c r="N25" s="49">
        <v>0</v>
      </c>
      <c r="O25" s="17">
        <f t="shared" si="0"/>
        <v>5</v>
      </c>
      <c r="P25" s="17">
        <f t="shared" si="1"/>
        <v>8</v>
      </c>
      <c r="R25" s="36" t="s">
        <v>85</v>
      </c>
      <c r="S25" s="34">
        <f t="shared" ref="S25:AF25" si="17">SUM(S10:S12)</f>
        <v>3</v>
      </c>
      <c r="T25" s="16">
        <f t="shared" si="17"/>
        <v>0</v>
      </c>
      <c r="U25" s="16">
        <f t="shared" si="17"/>
        <v>5</v>
      </c>
      <c r="V25" s="16">
        <f t="shared" si="17"/>
        <v>5</v>
      </c>
      <c r="W25" s="16">
        <f t="shared" si="17"/>
        <v>0</v>
      </c>
      <c r="X25" s="16">
        <f t="shared" si="17"/>
        <v>2</v>
      </c>
      <c r="Y25" s="16">
        <f t="shared" si="17"/>
        <v>4</v>
      </c>
      <c r="Z25" s="16">
        <f t="shared" si="17"/>
        <v>1</v>
      </c>
      <c r="AA25" s="16">
        <f t="shared" si="17"/>
        <v>0</v>
      </c>
      <c r="AB25" s="16">
        <f t="shared" si="17"/>
        <v>5</v>
      </c>
      <c r="AC25" s="16">
        <f t="shared" si="17"/>
        <v>31</v>
      </c>
      <c r="AD25" s="16">
        <f t="shared" si="17"/>
        <v>2</v>
      </c>
      <c r="AE25" s="31">
        <f t="shared" si="17"/>
        <v>27</v>
      </c>
      <c r="AF25" s="31">
        <f t="shared" si="17"/>
        <v>58</v>
      </c>
    </row>
    <row r="26" spans="2:32" ht="23.1" customHeight="1" x14ac:dyDescent="0.25">
      <c r="B26" s="22" t="s">
        <v>53</v>
      </c>
      <c r="C26" s="49">
        <v>0</v>
      </c>
      <c r="D26" s="49">
        <v>0</v>
      </c>
      <c r="E26" s="49">
        <v>0</v>
      </c>
      <c r="F26" s="49">
        <v>0</v>
      </c>
      <c r="G26" s="49">
        <v>0</v>
      </c>
      <c r="H26" s="49">
        <v>1</v>
      </c>
      <c r="I26" s="49">
        <v>0</v>
      </c>
      <c r="J26" s="49">
        <v>1</v>
      </c>
      <c r="K26" s="49">
        <v>0</v>
      </c>
      <c r="L26" s="49">
        <v>1</v>
      </c>
      <c r="M26" s="49">
        <v>6</v>
      </c>
      <c r="N26" s="49">
        <v>0</v>
      </c>
      <c r="O26" s="17">
        <f t="shared" si="0"/>
        <v>3</v>
      </c>
      <c r="P26" s="17">
        <f t="shared" si="1"/>
        <v>9</v>
      </c>
      <c r="R26" s="27" t="s">
        <v>86</v>
      </c>
      <c r="S26" s="16">
        <f t="shared" ref="S26:AF26" si="18">SUM(S13:S18)</f>
        <v>20</v>
      </c>
      <c r="T26" s="16">
        <f t="shared" si="18"/>
        <v>3</v>
      </c>
      <c r="U26" s="16">
        <f t="shared" si="18"/>
        <v>21</v>
      </c>
      <c r="V26" s="16">
        <f t="shared" si="18"/>
        <v>14</v>
      </c>
      <c r="W26" s="16">
        <f t="shared" si="18"/>
        <v>3</v>
      </c>
      <c r="X26" s="16">
        <f t="shared" si="18"/>
        <v>11</v>
      </c>
      <c r="Y26" s="16">
        <f t="shared" si="18"/>
        <v>21</v>
      </c>
      <c r="Z26" s="16">
        <f t="shared" si="18"/>
        <v>6</v>
      </c>
      <c r="AA26" s="16">
        <f t="shared" si="18"/>
        <v>1</v>
      </c>
      <c r="AB26" s="16">
        <f t="shared" si="18"/>
        <v>13</v>
      </c>
      <c r="AC26" s="16">
        <f t="shared" si="18"/>
        <v>65</v>
      </c>
      <c r="AD26" s="16">
        <f t="shared" si="18"/>
        <v>6</v>
      </c>
      <c r="AE26" s="31">
        <f t="shared" si="18"/>
        <v>119</v>
      </c>
      <c r="AF26" s="31">
        <f t="shared" si="18"/>
        <v>184</v>
      </c>
    </row>
    <row r="27" spans="2:32" ht="23.1" customHeight="1" x14ac:dyDescent="0.25">
      <c r="B27" s="22" t="s">
        <v>54</v>
      </c>
      <c r="C27" s="49">
        <v>0</v>
      </c>
      <c r="D27" s="49">
        <v>0</v>
      </c>
      <c r="E27" s="49">
        <v>1</v>
      </c>
      <c r="F27" s="49">
        <v>0</v>
      </c>
      <c r="G27" s="49">
        <v>0</v>
      </c>
      <c r="H27" s="49">
        <v>2</v>
      </c>
      <c r="I27" s="49">
        <v>0</v>
      </c>
      <c r="J27" s="49">
        <v>0</v>
      </c>
      <c r="K27" s="49">
        <v>0</v>
      </c>
      <c r="L27" s="49">
        <v>0</v>
      </c>
      <c r="M27" s="49">
        <v>2</v>
      </c>
      <c r="N27" s="49">
        <v>0</v>
      </c>
      <c r="O27" s="17">
        <f t="shared" si="0"/>
        <v>3</v>
      </c>
      <c r="P27" s="17">
        <f t="shared" si="1"/>
        <v>5</v>
      </c>
      <c r="R27" s="28" t="s">
        <v>87</v>
      </c>
      <c r="S27" s="16">
        <f t="shared" ref="S27:AF27" si="19">SUM(S19:S21)</f>
        <v>10</v>
      </c>
      <c r="T27" s="16">
        <f t="shared" si="19"/>
        <v>2</v>
      </c>
      <c r="U27" s="16">
        <f t="shared" si="19"/>
        <v>9</v>
      </c>
      <c r="V27" s="16">
        <f t="shared" si="19"/>
        <v>6</v>
      </c>
      <c r="W27" s="16">
        <f t="shared" si="19"/>
        <v>1</v>
      </c>
      <c r="X27" s="16">
        <f t="shared" si="19"/>
        <v>1</v>
      </c>
      <c r="Y27" s="16">
        <f t="shared" si="19"/>
        <v>7</v>
      </c>
      <c r="Z27" s="16">
        <f t="shared" si="19"/>
        <v>1</v>
      </c>
      <c r="AA27" s="16">
        <f t="shared" si="19"/>
        <v>4</v>
      </c>
      <c r="AB27" s="16">
        <f t="shared" si="19"/>
        <v>19</v>
      </c>
      <c r="AC27" s="16">
        <f t="shared" si="19"/>
        <v>25</v>
      </c>
      <c r="AD27" s="16">
        <f t="shared" si="19"/>
        <v>2</v>
      </c>
      <c r="AE27" s="31">
        <f t="shared" si="19"/>
        <v>62</v>
      </c>
      <c r="AF27" s="31">
        <f t="shared" si="19"/>
        <v>87</v>
      </c>
    </row>
    <row r="28" spans="2:32" ht="23.1" customHeight="1" x14ac:dyDescent="0.25">
      <c r="B28" s="22" t="s">
        <v>55</v>
      </c>
      <c r="C28" s="49">
        <v>1</v>
      </c>
      <c r="D28" s="49">
        <v>0</v>
      </c>
      <c r="E28" s="49">
        <v>0</v>
      </c>
      <c r="F28" s="49">
        <v>0</v>
      </c>
      <c r="G28" s="49">
        <v>0</v>
      </c>
      <c r="H28" s="49">
        <v>0</v>
      </c>
      <c r="I28" s="49">
        <v>0</v>
      </c>
      <c r="J28" s="49">
        <v>1</v>
      </c>
      <c r="K28" s="49">
        <v>0</v>
      </c>
      <c r="L28" s="49">
        <v>0</v>
      </c>
      <c r="M28" s="49">
        <v>3</v>
      </c>
      <c r="N28" s="49">
        <v>0</v>
      </c>
      <c r="O28" s="17">
        <f t="shared" si="0"/>
        <v>2</v>
      </c>
      <c r="P28" s="17">
        <f t="shared" si="1"/>
        <v>5</v>
      </c>
      <c r="R28" s="5" t="s">
        <v>17</v>
      </c>
      <c r="S28" s="16">
        <f t="shared" ref="S28:AF28" si="20">SUM(S10:S21)</f>
        <v>33</v>
      </c>
      <c r="T28" s="16">
        <f t="shared" si="20"/>
        <v>5</v>
      </c>
      <c r="U28" s="16">
        <f t="shared" si="20"/>
        <v>35</v>
      </c>
      <c r="V28" s="16">
        <f t="shared" si="20"/>
        <v>25</v>
      </c>
      <c r="W28" s="16">
        <f t="shared" si="20"/>
        <v>4</v>
      </c>
      <c r="X28" s="16">
        <f t="shared" si="20"/>
        <v>14</v>
      </c>
      <c r="Y28" s="16">
        <f t="shared" si="20"/>
        <v>32</v>
      </c>
      <c r="Z28" s="16">
        <f t="shared" si="20"/>
        <v>8</v>
      </c>
      <c r="AA28" s="16">
        <f t="shared" si="20"/>
        <v>5</v>
      </c>
      <c r="AB28" s="16">
        <f t="shared" si="20"/>
        <v>37</v>
      </c>
      <c r="AC28" s="16">
        <f t="shared" si="20"/>
        <v>121</v>
      </c>
      <c r="AD28" s="16">
        <f t="shared" si="20"/>
        <v>10</v>
      </c>
      <c r="AE28" s="31">
        <f t="shared" si="20"/>
        <v>208</v>
      </c>
      <c r="AF28" s="31">
        <f t="shared" si="20"/>
        <v>329</v>
      </c>
    </row>
    <row r="29" spans="2:32" ht="23.1" customHeight="1" x14ac:dyDescent="0.25">
      <c r="B29" s="22" t="s">
        <v>56</v>
      </c>
      <c r="C29" s="49">
        <v>2</v>
      </c>
      <c r="D29" s="49">
        <v>0</v>
      </c>
      <c r="E29" s="49">
        <v>0</v>
      </c>
      <c r="F29" s="49">
        <v>2</v>
      </c>
      <c r="G29" s="49">
        <v>1</v>
      </c>
      <c r="H29" s="49">
        <v>0</v>
      </c>
      <c r="I29" s="49">
        <v>1</v>
      </c>
      <c r="J29" s="49">
        <v>1</v>
      </c>
      <c r="K29" s="49">
        <v>0</v>
      </c>
      <c r="L29" s="49">
        <v>1</v>
      </c>
      <c r="M29" s="49">
        <v>3</v>
      </c>
      <c r="N29" s="49">
        <v>0</v>
      </c>
      <c r="O29" s="17">
        <f t="shared" si="0"/>
        <v>8</v>
      </c>
      <c r="P29" s="17">
        <f t="shared" si="1"/>
        <v>11</v>
      </c>
      <c r="R29"/>
      <c r="S29" s="20"/>
      <c r="T29" s="19"/>
    </row>
    <row r="30" spans="2:32" ht="23.1" customHeight="1" x14ac:dyDescent="0.25">
      <c r="B30" s="22" t="s">
        <v>57</v>
      </c>
      <c r="C30" s="49">
        <v>1</v>
      </c>
      <c r="D30" s="49">
        <v>0</v>
      </c>
      <c r="E30" s="49">
        <v>0</v>
      </c>
      <c r="F30" s="49">
        <v>1</v>
      </c>
      <c r="G30" s="49">
        <v>0</v>
      </c>
      <c r="H30" s="49">
        <v>0</v>
      </c>
      <c r="I30" s="49">
        <v>0</v>
      </c>
      <c r="J30" s="49">
        <v>0</v>
      </c>
      <c r="K30" s="49">
        <v>0</v>
      </c>
      <c r="L30" s="49">
        <v>0</v>
      </c>
      <c r="M30" s="49">
        <v>3</v>
      </c>
      <c r="N30" s="49">
        <v>0</v>
      </c>
      <c r="O30" s="17">
        <f t="shared" si="0"/>
        <v>2</v>
      </c>
      <c r="P30" s="17">
        <f t="shared" si="1"/>
        <v>5</v>
      </c>
      <c r="R30"/>
      <c r="S30" s="19"/>
      <c r="T30" s="19"/>
    </row>
    <row r="31" spans="2:32" ht="23.1" customHeight="1" x14ac:dyDescent="0.25">
      <c r="B31" s="23" t="s">
        <v>58</v>
      </c>
      <c r="C31" s="49">
        <v>0</v>
      </c>
      <c r="D31" s="49">
        <v>0</v>
      </c>
      <c r="E31" s="49">
        <v>1</v>
      </c>
      <c r="F31" s="49">
        <v>0</v>
      </c>
      <c r="G31" s="49">
        <v>0</v>
      </c>
      <c r="H31" s="49">
        <v>0</v>
      </c>
      <c r="I31" s="49">
        <v>0</v>
      </c>
      <c r="J31" s="49">
        <v>1</v>
      </c>
      <c r="K31" s="49">
        <v>0</v>
      </c>
      <c r="L31" s="49">
        <v>0</v>
      </c>
      <c r="M31" s="49">
        <v>1</v>
      </c>
      <c r="N31" s="49">
        <v>0</v>
      </c>
      <c r="O31" s="17">
        <f t="shared" si="0"/>
        <v>2</v>
      </c>
      <c r="P31" s="17">
        <f t="shared" si="1"/>
        <v>3</v>
      </c>
      <c r="R31"/>
      <c r="S31" s="19"/>
      <c r="T31" s="19"/>
    </row>
    <row r="32" spans="2:32" ht="23.1" customHeight="1" x14ac:dyDescent="0.25">
      <c r="B32" s="23" t="s">
        <v>59</v>
      </c>
      <c r="C32" s="49">
        <v>1</v>
      </c>
      <c r="D32" s="49">
        <v>0</v>
      </c>
      <c r="E32" s="49">
        <v>2</v>
      </c>
      <c r="F32" s="49">
        <v>2</v>
      </c>
      <c r="G32" s="49">
        <v>1</v>
      </c>
      <c r="H32" s="49">
        <v>0</v>
      </c>
      <c r="I32" s="49">
        <v>2</v>
      </c>
      <c r="J32" s="49">
        <v>0</v>
      </c>
      <c r="K32" s="49">
        <v>0</v>
      </c>
      <c r="L32" s="49">
        <v>0</v>
      </c>
      <c r="M32" s="49">
        <v>8</v>
      </c>
      <c r="N32" s="49">
        <v>1</v>
      </c>
      <c r="O32" s="17">
        <f t="shared" si="0"/>
        <v>9</v>
      </c>
      <c r="P32" s="17">
        <f t="shared" si="1"/>
        <v>17</v>
      </c>
      <c r="R32"/>
      <c r="S32" s="19"/>
      <c r="T32" s="19"/>
    </row>
    <row r="33" spans="2:20" ht="23.1" customHeight="1" x14ac:dyDescent="0.25">
      <c r="B33" s="22" t="s">
        <v>60</v>
      </c>
      <c r="C33" s="49">
        <v>1</v>
      </c>
      <c r="D33" s="49">
        <v>0</v>
      </c>
      <c r="E33" s="49">
        <v>1</v>
      </c>
      <c r="F33" s="49">
        <v>1</v>
      </c>
      <c r="G33" s="49">
        <v>1</v>
      </c>
      <c r="H33" s="49">
        <v>0</v>
      </c>
      <c r="I33" s="49">
        <v>1</v>
      </c>
      <c r="J33" s="49">
        <v>0</v>
      </c>
      <c r="K33" s="49">
        <v>0</v>
      </c>
      <c r="L33" s="49">
        <v>0</v>
      </c>
      <c r="M33" s="49">
        <v>4</v>
      </c>
      <c r="N33" s="49">
        <v>1</v>
      </c>
      <c r="O33" s="17">
        <f t="shared" si="0"/>
        <v>6</v>
      </c>
      <c r="P33" s="17">
        <f t="shared" si="1"/>
        <v>10</v>
      </c>
      <c r="R33"/>
      <c r="S33" s="19"/>
      <c r="T33" s="19"/>
    </row>
    <row r="34" spans="2:20" ht="23.1" customHeight="1" x14ac:dyDescent="0.25">
      <c r="B34" s="23" t="s">
        <v>61</v>
      </c>
      <c r="C34" s="49">
        <v>0</v>
      </c>
      <c r="D34" s="49">
        <v>0</v>
      </c>
      <c r="E34" s="49">
        <v>0</v>
      </c>
      <c r="F34" s="49">
        <v>0</v>
      </c>
      <c r="G34" s="49">
        <v>0</v>
      </c>
      <c r="H34" s="49">
        <v>0</v>
      </c>
      <c r="I34" s="49">
        <v>1</v>
      </c>
      <c r="J34" s="49">
        <v>0</v>
      </c>
      <c r="K34" s="49">
        <v>0</v>
      </c>
      <c r="L34" s="49">
        <v>0</v>
      </c>
      <c r="M34" s="49">
        <v>2</v>
      </c>
      <c r="N34" s="49">
        <v>0</v>
      </c>
      <c r="O34" s="17">
        <f t="shared" si="0"/>
        <v>1</v>
      </c>
      <c r="P34" s="17">
        <f t="shared" si="1"/>
        <v>3</v>
      </c>
      <c r="R34"/>
      <c r="S34" s="19"/>
      <c r="T34" s="19"/>
    </row>
    <row r="35" spans="2:20" ht="23.1" customHeight="1" x14ac:dyDescent="0.25">
      <c r="B35" s="23" t="s">
        <v>62</v>
      </c>
      <c r="C35" s="49">
        <v>4</v>
      </c>
      <c r="D35" s="49">
        <v>0</v>
      </c>
      <c r="E35" s="49">
        <v>1</v>
      </c>
      <c r="F35" s="49">
        <v>2</v>
      </c>
      <c r="G35" s="49">
        <v>0</v>
      </c>
      <c r="H35" s="49">
        <v>1</v>
      </c>
      <c r="I35" s="49">
        <v>2</v>
      </c>
      <c r="J35" s="49">
        <v>0</v>
      </c>
      <c r="K35" s="49">
        <v>0</v>
      </c>
      <c r="L35" s="49">
        <v>0</v>
      </c>
      <c r="M35" s="49">
        <v>1</v>
      </c>
      <c r="N35" s="49">
        <v>0</v>
      </c>
      <c r="O35" s="17">
        <f t="shared" si="0"/>
        <v>10</v>
      </c>
      <c r="P35" s="17">
        <f t="shared" si="1"/>
        <v>11</v>
      </c>
      <c r="R35"/>
      <c r="S35" s="19"/>
      <c r="T35" s="19"/>
    </row>
    <row r="36" spans="2:20" ht="23.1" customHeight="1" x14ac:dyDescent="0.25">
      <c r="B36" s="23" t="s">
        <v>63</v>
      </c>
      <c r="C36" s="49">
        <v>0</v>
      </c>
      <c r="D36" s="49">
        <v>0</v>
      </c>
      <c r="E36" s="49">
        <v>2</v>
      </c>
      <c r="F36" s="49">
        <v>0</v>
      </c>
      <c r="G36" s="49">
        <v>0</v>
      </c>
      <c r="H36" s="49">
        <v>1</v>
      </c>
      <c r="I36" s="49">
        <v>0</v>
      </c>
      <c r="J36" s="49">
        <v>0</v>
      </c>
      <c r="K36" s="49">
        <v>0</v>
      </c>
      <c r="L36" s="49">
        <v>2</v>
      </c>
      <c r="M36" s="49">
        <v>2</v>
      </c>
      <c r="N36" s="49">
        <v>0</v>
      </c>
      <c r="O36" s="17">
        <f t="shared" si="0"/>
        <v>5</v>
      </c>
      <c r="P36" s="17">
        <f t="shared" si="1"/>
        <v>7</v>
      </c>
      <c r="R36"/>
      <c r="S36" s="19"/>
      <c r="T36" s="19"/>
    </row>
    <row r="37" spans="2:20" ht="23.1" customHeight="1" x14ac:dyDescent="0.25">
      <c r="B37" s="22" t="s">
        <v>64</v>
      </c>
      <c r="C37" s="49">
        <v>0</v>
      </c>
      <c r="D37" s="49">
        <v>1</v>
      </c>
      <c r="E37" s="49">
        <v>2</v>
      </c>
      <c r="F37" s="49">
        <v>0</v>
      </c>
      <c r="G37" s="49">
        <v>0</v>
      </c>
      <c r="H37" s="49">
        <v>0</v>
      </c>
      <c r="I37" s="49">
        <v>1</v>
      </c>
      <c r="J37" s="49">
        <v>0</v>
      </c>
      <c r="K37" s="49">
        <v>0</v>
      </c>
      <c r="L37" s="49">
        <v>1</v>
      </c>
      <c r="M37" s="49">
        <v>1</v>
      </c>
      <c r="N37" s="49">
        <v>1</v>
      </c>
      <c r="O37" s="17">
        <f t="shared" si="0"/>
        <v>6</v>
      </c>
      <c r="P37" s="17">
        <f t="shared" si="1"/>
        <v>7</v>
      </c>
      <c r="R37"/>
      <c r="S37" s="19"/>
      <c r="T37" s="19"/>
    </row>
    <row r="38" spans="2:20" ht="23.1" customHeight="1" x14ac:dyDescent="0.25">
      <c r="B38" s="23" t="s">
        <v>65</v>
      </c>
      <c r="C38" s="49">
        <v>1</v>
      </c>
      <c r="D38" s="49">
        <v>0</v>
      </c>
      <c r="E38" s="49">
        <v>2</v>
      </c>
      <c r="F38" s="49">
        <v>0</v>
      </c>
      <c r="G38" s="49">
        <v>0</v>
      </c>
      <c r="H38" s="49">
        <v>0</v>
      </c>
      <c r="I38" s="49">
        <v>0</v>
      </c>
      <c r="J38" s="49">
        <v>1</v>
      </c>
      <c r="K38" s="49">
        <v>0</v>
      </c>
      <c r="L38" s="49">
        <v>1</v>
      </c>
      <c r="M38" s="49">
        <v>1</v>
      </c>
      <c r="N38" s="49">
        <v>0</v>
      </c>
      <c r="O38" s="17">
        <f t="shared" si="0"/>
        <v>5</v>
      </c>
      <c r="P38" s="17">
        <f t="shared" si="1"/>
        <v>6</v>
      </c>
      <c r="R38"/>
      <c r="S38" s="19"/>
      <c r="T38" s="19"/>
    </row>
    <row r="39" spans="2:20" ht="23.1" customHeight="1" x14ac:dyDescent="0.25">
      <c r="B39" s="23" t="s">
        <v>66</v>
      </c>
      <c r="C39" s="49">
        <v>0</v>
      </c>
      <c r="D39" s="49">
        <v>0</v>
      </c>
      <c r="E39" s="49">
        <v>0</v>
      </c>
      <c r="F39" s="49">
        <v>0</v>
      </c>
      <c r="G39" s="49">
        <v>0</v>
      </c>
      <c r="H39" s="49">
        <v>0</v>
      </c>
      <c r="I39" s="49">
        <v>1</v>
      </c>
      <c r="J39" s="49">
        <v>0</v>
      </c>
      <c r="K39" s="49">
        <v>0</v>
      </c>
      <c r="L39" s="49">
        <v>0</v>
      </c>
      <c r="M39" s="49">
        <v>1</v>
      </c>
      <c r="N39" s="49">
        <v>0</v>
      </c>
      <c r="O39" s="17">
        <f t="shared" si="0"/>
        <v>1</v>
      </c>
      <c r="P39" s="17">
        <f t="shared" si="1"/>
        <v>2</v>
      </c>
      <c r="R39"/>
      <c r="S39" s="19"/>
      <c r="T39" s="19"/>
    </row>
    <row r="40" spans="2:20" ht="23.1" customHeight="1" x14ac:dyDescent="0.25">
      <c r="B40" s="23" t="s">
        <v>67</v>
      </c>
      <c r="C40" s="49">
        <v>0</v>
      </c>
      <c r="D40" s="49">
        <v>0</v>
      </c>
      <c r="E40" s="49">
        <v>0</v>
      </c>
      <c r="F40" s="49">
        <v>1</v>
      </c>
      <c r="G40" s="49">
        <v>0</v>
      </c>
      <c r="H40" s="49">
        <v>0</v>
      </c>
      <c r="I40" s="49">
        <v>0</v>
      </c>
      <c r="J40" s="49">
        <v>0</v>
      </c>
      <c r="K40" s="49">
        <v>0</v>
      </c>
      <c r="L40" s="49">
        <v>1</v>
      </c>
      <c r="M40" s="49">
        <v>0</v>
      </c>
      <c r="N40" s="49">
        <v>0</v>
      </c>
      <c r="O40" s="17">
        <f t="shared" si="0"/>
        <v>2</v>
      </c>
      <c r="P40" s="17">
        <f t="shared" si="1"/>
        <v>2</v>
      </c>
      <c r="R40"/>
      <c r="S40" s="19"/>
      <c r="T40" s="19"/>
    </row>
    <row r="41" spans="2:20" ht="23.1" customHeight="1" x14ac:dyDescent="0.25">
      <c r="B41" s="22" t="s">
        <v>68</v>
      </c>
      <c r="C41" s="49">
        <v>2</v>
      </c>
      <c r="D41" s="49">
        <v>0</v>
      </c>
      <c r="E41" s="49">
        <v>1</v>
      </c>
      <c r="F41" s="49">
        <v>0</v>
      </c>
      <c r="G41" s="49">
        <v>0</v>
      </c>
      <c r="H41" s="49">
        <v>1</v>
      </c>
      <c r="I41" s="49">
        <v>0</v>
      </c>
      <c r="J41" s="49">
        <v>0</v>
      </c>
      <c r="K41" s="49">
        <v>0</v>
      </c>
      <c r="L41" s="49">
        <v>3</v>
      </c>
      <c r="M41" s="49">
        <v>2</v>
      </c>
      <c r="N41" s="49">
        <v>0</v>
      </c>
      <c r="O41" s="17">
        <f t="shared" si="0"/>
        <v>7</v>
      </c>
      <c r="P41" s="17">
        <f t="shared" si="1"/>
        <v>9</v>
      </c>
      <c r="R41"/>
      <c r="S41" s="19"/>
      <c r="T41" s="19"/>
    </row>
    <row r="42" spans="2:20" ht="23.1" customHeight="1" x14ac:dyDescent="0.25">
      <c r="B42" s="23" t="s">
        <v>69</v>
      </c>
      <c r="C42" s="49">
        <v>0</v>
      </c>
      <c r="D42" s="49">
        <v>0</v>
      </c>
      <c r="E42" s="49">
        <v>0</v>
      </c>
      <c r="F42" s="49">
        <v>0</v>
      </c>
      <c r="G42" s="49">
        <v>0</v>
      </c>
      <c r="H42" s="49">
        <v>0</v>
      </c>
      <c r="I42" s="49">
        <v>0</v>
      </c>
      <c r="J42" s="49">
        <v>1</v>
      </c>
      <c r="K42" s="49">
        <v>0</v>
      </c>
      <c r="L42" s="49">
        <v>1</v>
      </c>
      <c r="M42" s="49">
        <v>1</v>
      </c>
      <c r="N42" s="49">
        <v>0</v>
      </c>
      <c r="O42" s="17">
        <f t="shared" si="0"/>
        <v>2</v>
      </c>
      <c r="P42" s="17">
        <f t="shared" si="1"/>
        <v>3</v>
      </c>
      <c r="R42"/>
      <c r="S42" s="19"/>
      <c r="T42" s="19"/>
    </row>
    <row r="43" spans="2:20" ht="23.1" customHeight="1" x14ac:dyDescent="0.25">
      <c r="B43" s="22" t="s">
        <v>70</v>
      </c>
      <c r="C43" s="49">
        <v>5</v>
      </c>
      <c r="D43" s="49">
        <v>2</v>
      </c>
      <c r="E43" s="49">
        <v>3</v>
      </c>
      <c r="F43" s="49">
        <v>2</v>
      </c>
      <c r="G43" s="49">
        <v>0</v>
      </c>
      <c r="H43" s="49">
        <v>0</v>
      </c>
      <c r="I43" s="49">
        <v>4</v>
      </c>
      <c r="J43" s="49">
        <v>0</v>
      </c>
      <c r="K43" s="49">
        <v>0</v>
      </c>
      <c r="L43" s="49">
        <v>1</v>
      </c>
      <c r="M43" s="49">
        <v>10</v>
      </c>
      <c r="N43" s="49">
        <v>3</v>
      </c>
      <c r="O43" s="17">
        <f t="shared" si="0"/>
        <v>20</v>
      </c>
      <c r="P43" s="17">
        <f t="shared" si="1"/>
        <v>30</v>
      </c>
      <c r="R43"/>
      <c r="S43" s="19"/>
      <c r="T43" s="19"/>
    </row>
    <row r="44" spans="2:20" ht="23.1" customHeight="1" x14ac:dyDescent="0.25">
      <c r="B44" s="24" t="s">
        <v>71</v>
      </c>
      <c r="C44" s="49">
        <v>0</v>
      </c>
      <c r="D44" s="49">
        <v>0</v>
      </c>
      <c r="E44" s="49">
        <v>1</v>
      </c>
      <c r="F44" s="49">
        <v>0</v>
      </c>
      <c r="G44" s="49">
        <v>0</v>
      </c>
      <c r="H44" s="49">
        <v>2</v>
      </c>
      <c r="I44" s="49">
        <v>2</v>
      </c>
      <c r="J44" s="49">
        <v>0</v>
      </c>
      <c r="K44" s="49">
        <v>0</v>
      </c>
      <c r="L44" s="49">
        <v>0</v>
      </c>
      <c r="M44" s="49">
        <v>2</v>
      </c>
      <c r="N44" s="49">
        <v>0</v>
      </c>
      <c r="O44" s="17">
        <f t="shared" si="0"/>
        <v>5</v>
      </c>
      <c r="P44" s="17">
        <f t="shared" si="1"/>
        <v>7</v>
      </c>
      <c r="R44"/>
      <c r="S44" s="19"/>
      <c r="T44" s="19"/>
    </row>
    <row r="45" spans="2:20" ht="23.1" customHeight="1" x14ac:dyDescent="0.25">
      <c r="B45" s="22" t="s">
        <v>72</v>
      </c>
      <c r="C45" s="49">
        <v>0</v>
      </c>
      <c r="D45" s="49">
        <v>0</v>
      </c>
      <c r="E45" s="49">
        <v>0</v>
      </c>
      <c r="F45" s="49">
        <v>1</v>
      </c>
      <c r="G45" s="49">
        <v>0</v>
      </c>
      <c r="H45" s="49">
        <v>0</v>
      </c>
      <c r="I45" s="49">
        <v>1</v>
      </c>
      <c r="J45" s="49">
        <v>0</v>
      </c>
      <c r="K45" s="49">
        <v>1</v>
      </c>
      <c r="L45" s="49">
        <v>1</v>
      </c>
      <c r="M45" s="49">
        <v>4</v>
      </c>
      <c r="N45" s="49">
        <v>0</v>
      </c>
      <c r="O45" s="17">
        <f t="shared" si="0"/>
        <v>4</v>
      </c>
      <c r="P45" s="17">
        <f t="shared" si="1"/>
        <v>8</v>
      </c>
      <c r="R45"/>
      <c r="S45" s="19"/>
      <c r="T45" s="19"/>
    </row>
    <row r="46" spans="2:20" ht="23.1" customHeight="1" x14ac:dyDescent="0.25">
      <c r="B46" s="23" t="s">
        <v>73</v>
      </c>
      <c r="C46" s="49">
        <v>0</v>
      </c>
      <c r="D46" s="49">
        <v>0</v>
      </c>
      <c r="E46" s="49">
        <v>0</v>
      </c>
      <c r="F46" s="49">
        <v>1</v>
      </c>
      <c r="G46" s="49">
        <v>0</v>
      </c>
      <c r="H46" s="49">
        <v>0</v>
      </c>
      <c r="I46" s="49">
        <v>1</v>
      </c>
      <c r="J46" s="49">
        <v>0</v>
      </c>
      <c r="K46" s="49">
        <v>0</v>
      </c>
      <c r="L46" s="49">
        <v>1</v>
      </c>
      <c r="M46" s="49">
        <v>2</v>
      </c>
      <c r="N46" s="49">
        <v>0</v>
      </c>
      <c r="O46" s="17">
        <f t="shared" si="0"/>
        <v>3</v>
      </c>
      <c r="P46" s="17">
        <f t="shared" si="1"/>
        <v>5</v>
      </c>
      <c r="R46" s="19"/>
      <c r="S46" s="19"/>
      <c r="T46"/>
    </row>
    <row r="47" spans="2:20" ht="23.1" customHeight="1" x14ac:dyDescent="0.25">
      <c r="B47" s="23" t="s">
        <v>74</v>
      </c>
      <c r="C47" s="49">
        <v>2</v>
      </c>
      <c r="D47" s="49">
        <v>0</v>
      </c>
      <c r="E47" s="49">
        <v>2</v>
      </c>
      <c r="F47" s="49">
        <v>0</v>
      </c>
      <c r="G47" s="49">
        <v>0</v>
      </c>
      <c r="H47" s="49">
        <v>0</v>
      </c>
      <c r="I47" s="49">
        <v>0</v>
      </c>
      <c r="J47" s="49">
        <v>0</v>
      </c>
      <c r="K47" s="49">
        <v>0</v>
      </c>
      <c r="L47" s="49">
        <v>5</v>
      </c>
      <c r="M47" s="49">
        <v>1</v>
      </c>
      <c r="N47" s="49">
        <v>0</v>
      </c>
      <c r="O47" s="17">
        <f t="shared" si="0"/>
        <v>9</v>
      </c>
      <c r="P47" s="17">
        <f t="shared" si="1"/>
        <v>10</v>
      </c>
      <c r="R47" s="19"/>
      <c r="S47" s="19"/>
      <c r="T47"/>
    </row>
    <row r="48" spans="2:20" ht="23.1" customHeight="1" x14ac:dyDescent="0.25">
      <c r="B48" s="23" t="s">
        <v>75</v>
      </c>
      <c r="C48" s="49">
        <v>0</v>
      </c>
      <c r="D48" s="49">
        <v>0</v>
      </c>
      <c r="E48" s="49">
        <v>0</v>
      </c>
      <c r="F48" s="49">
        <v>0</v>
      </c>
      <c r="G48" s="49">
        <v>0</v>
      </c>
      <c r="H48" s="49">
        <v>1</v>
      </c>
      <c r="I48" s="49">
        <v>1</v>
      </c>
      <c r="J48" s="49">
        <v>0</v>
      </c>
      <c r="K48" s="49">
        <v>1</v>
      </c>
      <c r="L48" s="49">
        <v>1</v>
      </c>
      <c r="M48" s="49">
        <v>4</v>
      </c>
      <c r="N48" s="49">
        <v>2</v>
      </c>
      <c r="O48" s="17">
        <f t="shared" si="0"/>
        <v>6</v>
      </c>
      <c r="P48" s="17">
        <f t="shared" si="1"/>
        <v>10</v>
      </c>
      <c r="R48" s="19"/>
      <c r="S48" s="19"/>
      <c r="T48"/>
    </row>
    <row r="49" spans="2:20" ht="23.1" customHeight="1" x14ac:dyDescent="0.25">
      <c r="B49" s="22" t="s">
        <v>76</v>
      </c>
      <c r="C49" s="49">
        <v>0</v>
      </c>
      <c r="D49" s="49">
        <v>0</v>
      </c>
      <c r="E49" s="49">
        <v>1</v>
      </c>
      <c r="F49" s="49">
        <v>1</v>
      </c>
      <c r="G49" s="49">
        <v>0</v>
      </c>
      <c r="H49" s="49">
        <v>0</v>
      </c>
      <c r="I49" s="49">
        <v>2</v>
      </c>
      <c r="J49" s="49">
        <v>0</v>
      </c>
      <c r="K49" s="49">
        <v>0</v>
      </c>
      <c r="L49" s="49">
        <v>1</v>
      </c>
      <c r="M49" s="49">
        <v>1</v>
      </c>
      <c r="N49" s="49">
        <v>0</v>
      </c>
      <c r="O49" s="17">
        <f t="shared" si="0"/>
        <v>5</v>
      </c>
      <c r="P49" s="17">
        <f t="shared" si="1"/>
        <v>6</v>
      </c>
      <c r="R49" s="19"/>
      <c r="S49" s="19"/>
      <c r="T49"/>
    </row>
    <row r="50" spans="2:20" ht="23.1" customHeight="1" x14ac:dyDescent="0.25">
      <c r="B50" s="23" t="s">
        <v>77</v>
      </c>
      <c r="C50" s="49">
        <v>0</v>
      </c>
      <c r="D50" s="49">
        <v>1</v>
      </c>
      <c r="E50" s="49">
        <v>2</v>
      </c>
      <c r="F50" s="49">
        <v>2</v>
      </c>
      <c r="G50" s="49">
        <v>0</v>
      </c>
      <c r="H50" s="49">
        <v>0</v>
      </c>
      <c r="I50" s="49">
        <v>0</v>
      </c>
      <c r="J50" s="49">
        <v>1</v>
      </c>
      <c r="K50" s="49">
        <v>0</v>
      </c>
      <c r="L50" s="49">
        <v>1</v>
      </c>
      <c r="M50" s="49">
        <v>1</v>
      </c>
      <c r="N50" s="49">
        <v>0</v>
      </c>
      <c r="O50" s="17">
        <f t="shared" si="0"/>
        <v>7</v>
      </c>
      <c r="P50" s="17">
        <f t="shared" si="1"/>
        <v>8</v>
      </c>
      <c r="R50" s="19"/>
      <c r="S50" s="19"/>
      <c r="T50"/>
    </row>
    <row r="51" spans="2:20" ht="23.1" customHeight="1" x14ac:dyDescent="0.25">
      <c r="B51" s="23" t="s">
        <v>78</v>
      </c>
      <c r="C51" s="49">
        <v>1</v>
      </c>
      <c r="D51" s="49">
        <v>0</v>
      </c>
      <c r="E51" s="49">
        <v>1</v>
      </c>
      <c r="F51" s="49">
        <v>1</v>
      </c>
      <c r="G51" s="49">
        <v>0</v>
      </c>
      <c r="H51" s="49">
        <v>0</v>
      </c>
      <c r="I51" s="49">
        <v>0</v>
      </c>
      <c r="J51" s="49">
        <v>0</v>
      </c>
      <c r="K51" s="49">
        <v>0</v>
      </c>
      <c r="L51" s="49">
        <v>3</v>
      </c>
      <c r="M51" s="49">
        <v>1</v>
      </c>
      <c r="N51" s="49">
        <v>0</v>
      </c>
      <c r="O51" s="17">
        <f t="shared" si="0"/>
        <v>6</v>
      </c>
      <c r="P51" s="17">
        <f t="shared" si="1"/>
        <v>7</v>
      </c>
      <c r="R51" s="19"/>
      <c r="S51" s="19"/>
      <c r="T51"/>
    </row>
    <row r="52" spans="2:20" ht="23.1" customHeight="1" x14ac:dyDescent="0.25">
      <c r="B52" s="23" t="s">
        <v>79</v>
      </c>
      <c r="C52" s="49">
        <v>0</v>
      </c>
      <c r="D52" s="49">
        <v>0</v>
      </c>
      <c r="E52" s="49">
        <v>0</v>
      </c>
      <c r="F52" s="49">
        <v>0</v>
      </c>
      <c r="G52" s="49">
        <v>0</v>
      </c>
      <c r="H52" s="49">
        <v>0</v>
      </c>
      <c r="I52" s="49">
        <v>0</v>
      </c>
      <c r="J52" s="49">
        <v>0</v>
      </c>
      <c r="K52" s="49">
        <v>0</v>
      </c>
      <c r="L52" s="49">
        <v>0</v>
      </c>
      <c r="M52" s="49">
        <v>0</v>
      </c>
      <c r="N52" s="49">
        <v>0</v>
      </c>
      <c r="O52" s="17">
        <f t="shared" si="0"/>
        <v>0</v>
      </c>
      <c r="P52" s="17">
        <f t="shared" si="1"/>
        <v>0</v>
      </c>
      <c r="R52" s="19"/>
      <c r="S52" s="19"/>
      <c r="T52"/>
    </row>
    <row r="53" spans="2:20" ht="23.1" customHeight="1" x14ac:dyDescent="0.25">
      <c r="B53" s="22" t="s">
        <v>80</v>
      </c>
      <c r="C53" s="49">
        <v>6</v>
      </c>
      <c r="D53" s="49">
        <v>0</v>
      </c>
      <c r="E53" s="49">
        <v>1</v>
      </c>
      <c r="F53" s="49">
        <v>1</v>
      </c>
      <c r="G53" s="49">
        <v>1</v>
      </c>
      <c r="H53" s="49">
        <v>0</v>
      </c>
      <c r="I53" s="49">
        <v>0</v>
      </c>
      <c r="J53" s="49">
        <v>0</v>
      </c>
      <c r="K53" s="49">
        <v>0</v>
      </c>
      <c r="L53" s="49">
        <v>2</v>
      </c>
      <c r="M53" s="49">
        <v>7</v>
      </c>
      <c r="N53" s="49">
        <v>0</v>
      </c>
      <c r="O53" s="17">
        <f t="shared" si="0"/>
        <v>11</v>
      </c>
      <c r="P53" s="17">
        <f t="shared" si="1"/>
        <v>18</v>
      </c>
      <c r="R53" s="19"/>
      <c r="S53" s="19"/>
      <c r="T53"/>
    </row>
    <row r="54" spans="2:20" ht="23.1" customHeight="1" x14ac:dyDescent="0.25">
      <c r="B54" s="22" t="s">
        <v>81</v>
      </c>
      <c r="C54" s="49">
        <v>0</v>
      </c>
      <c r="D54" s="49">
        <v>1</v>
      </c>
      <c r="E54" s="49">
        <v>2</v>
      </c>
      <c r="F54" s="49">
        <v>0</v>
      </c>
      <c r="G54" s="49">
        <v>0</v>
      </c>
      <c r="H54" s="49">
        <v>0</v>
      </c>
      <c r="I54" s="49">
        <v>0</v>
      </c>
      <c r="J54" s="49">
        <v>0</v>
      </c>
      <c r="K54" s="49">
        <v>0</v>
      </c>
      <c r="L54" s="49">
        <v>3</v>
      </c>
      <c r="M54" s="49">
        <v>0</v>
      </c>
      <c r="N54" s="49">
        <v>0</v>
      </c>
      <c r="O54" s="17">
        <f t="shared" si="0"/>
        <v>6</v>
      </c>
      <c r="P54" s="17">
        <f t="shared" si="1"/>
        <v>6</v>
      </c>
      <c r="R54" s="19"/>
      <c r="S54" s="19"/>
      <c r="T54"/>
    </row>
    <row r="55" spans="2:20" ht="23.1" customHeight="1" x14ac:dyDescent="0.25">
      <c r="B55" s="22" t="s">
        <v>82</v>
      </c>
      <c r="C55" s="49">
        <v>1</v>
      </c>
      <c r="D55" s="49">
        <v>0</v>
      </c>
      <c r="E55" s="49">
        <v>0</v>
      </c>
      <c r="F55" s="49">
        <v>0</v>
      </c>
      <c r="G55" s="49">
        <v>0</v>
      </c>
      <c r="H55" s="49">
        <v>0</v>
      </c>
      <c r="I55" s="49">
        <v>1</v>
      </c>
      <c r="J55" s="49">
        <v>0</v>
      </c>
      <c r="K55" s="49">
        <v>0</v>
      </c>
      <c r="L55" s="49">
        <v>1</v>
      </c>
      <c r="M55" s="49">
        <v>2</v>
      </c>
      <c r="N55" s="49">
        <v>0</v>
      </c>
      <c r="O55" s="17">
        <f t="shared" si="0"/>
        <v>3</v>
      </c>
      <c r="P55" s="17">
        <f t="shared" si="1"/>
        <v>5</v>
      </c>
      <c r="R55" s="19"/>
      <c r="S55" s="19"/>
      <c r="T55"/>
    </row>
    <row r="56" spans="2:20" ht="23.1" customHeight="1" x14ac:dyDescent="0.25">
      <c r="B56" s="22" t="s">
        <v>83</v>
      </c>
      <c r="C56" s="49">
        <v>0</v>
      </c>
      <c r="D56" s="49">
        <v>0</v>
      </c>
      <c r="E56" s="49">
        <v>0</v>
      </c>
      <c r="F56" s="49">
        <v>0</v>
      </c>
      <c r="G56" s="49">
        <v>0</v>
      </c>
      <c r="H56" s="49">
        <v>0</v>
      </c>
      <c r="I56" s="49">
        <v>2</v>
      </c>
      <c r="J56" s="49">
        <v>0</v>
      </c>
      <c r="K56" s="49">
        <v>3</v>
      </c>
      <c r="L56" s="49">
        <v>1</v>
      </c>
      <c r="M56" s="49">
        <v>6</v>
      </c>
      <c r="N56" s="49">
        <v>0</v>
      </c>
      <c r="O56" s="17">
        <f t="shared" si="0"/>
        <v>6</v>
      </c>
      <c r="P56" s="17">
        <f t="shared" si="1"/>
        <v>12</v>
      </c>
      <c r="R56" s="19"/>
      <c r="S56" s="19"/>
      <c r="T56"/>
    </row>
    <row r="57" spans="2:20" ht="23.1" customHeight="1" x14ac:dyDescent="0.25">
      <c r="B57" s="22" t="s">
        <v>84</v>
      </c>
      <c r="C57" s="49">
        <v>0</v>
      </c>
      <c r="D57" s="49">
        <v>0</v>
      </c>
      <c r="E57" s="49">
        <v>0</v>
      </c>
      <c r="F57" s="49">
        <v>0</v>
      </c>
      <c r="G57" s="49">
        <v>0</v>
      </c>
      <c r="H57" s="49">
        <v>0</v>
      </c>
      <c r="I57" s="49">
        <v>0</v>
      </c>
      <c r="J57" s="49">
        <v>0</v>
      </c>
      <c r="K57" s="49">
        <v>0</v>
      </c>
      <c r="L57" s="49">
        <v>0</v>
      </c>
      <c r="M57" s="49">
        <v>0</v>
      </c>
      <c r="N57" s="49">
        <v>0</v>
      </c>
      <c r="O57" s="17">
        <f t="shared" si="0"/>
        <v>0</v>
      </c>
      <c r="P57" s="17">
        <f t="shared" si="1"/>
        <v>0</v>
      </c>
      <c r="R57" s="19"/>
      <c r="S57" s="19"/>
      <c r="T57"/>
    </row>
    <row r="58" spans="2:20" ht="23.1" customHeight="1" x14ac:dyDescent="0.25">
      <c r="B58" s="52" t="s">
        <v>18</v>
      </c>
      <c r="C58" s="16">
        <f t="shared" ref="C58:P58" si="21">SUM(C10:C57)</f>
        <v>33</v>
      </c>
      <c r="D58" s="16">
        <f t="shared" si="21"/>
        <v>5</v>
      </c>
      <c r="E58" s="16">
        <f t="shared" si="21"/>
        <v>35</v>
      </c>
      <c r="F58" s="16">
        <f t="shared" si="21"/>
        <v>25</v>
      </c>
      <c r="G58" s="16">
        <f t="shared" si="21"/>
        <v>4</v>
      </c>
      <c r="H58" s="16">
        <f t="shared" si="21"/>
        <v>14</v>
      </c>
      <c r="I58" s="16">
        <f t="shared" si="21"/>
        <v>32</v>
      </c>
      <c r="J58" s="16">
        <f t="shared" si="21"/>
        <v>8</v>
      </c>
      <c r="K58" s="16">
        <f t="shared" si="21"/>
        <v>5</v>
      </c>
      <c r="L58" s="16">
        <f t="shared" si="21"/>
        <v>37</v>
      </c>
      <c r="M58" s="16">
        <f t="shared" si="21"/>
        <v>121</v>
      </c>
      <c r="N58" s="16">
        <f t="shared" si="21"/>
        <v>10</v>
      </c>
      <c r="O58" s="16">
        <f t="shared" si="21"/>
        <v>208</v>
      </c>
      <c r="P58" s="16">
        <f t="shared" si="21"/>
        <v>329</v>
      </c>
      <c r="R58" s="19"/>
      <c r="S58" s="19"/>
      <c r="T58"/>
    </row>
    <row r="59" spans="2:20" ht="23.1" customHeight="1" x14ac:dyDescent="0.25">
      <c r="B59" s="52" t="s">
        <v>93</v>
      </c>
      <c r="C59" s="42">
        <f t="shared" ref="C59:N59" si="22">C58/$P$58</f>
        <v>0.10030395136778116</v>
      </c>
      <c r="D59" s="42">
        <f t="shared" si="22"/>
        <v>1.5197568389057751E-2</v>
      </c>
      <c r="E59" s="42">
        <f t="shared" si="22"/>
        <v>0.10638297872340426</v>
      </c>
      <c r="F59" s="42">
        <f t="shared" si="22"/>
        <v>7.598784194528875E-2</v>
      </c>
      <c r="G59" s="42">
        <f t="shared" si="22"/>
        <v>1.2158054711246201E-2</v>
      </c>
      <c r="H59" s="42">
        <f t="shared" si="22"/>
        <v>4.2553191489361701E-2</v>
      </c>
      <c r="I59" s="42">
        <f t="shared" si="22"/>
        <v>9.7264437689969604E-2</v>
      </c>
      <c r="J59" s="42">
        <f t="shared" si="22"/>
        <v>2.4316109422492401E-2</v>
      </c>
      <c r="K59" s="42">
        <f t="shared" si="22"/>
        <v>1.5197568389057751E-2</v>
      </c>
      <c r="L59" s="42">
        <f t="shared" si="22"/>
        <v>0.11246200607902736</v>
      </c>
      <c r="M59" s="42">
        <f t="shared" si="22"/>
        <v>0.36778115501519759</v>
      </c>
      <c r="N59" s="42">
        <f t="shared" si="22"/>
        <v>3.0395136778115502E-2</v>
      </c>
      <c r="R59" s="19"/>
      <c r="S59" s="19"/>
      <c r="T59"/>
    </row>
    <row r="60" spans="2:20" ht="23.1" customHeight="1" x14ac:dyDescent="0.25">
      <c r="B60" s="53" t="s">
        <v>94</v>
      </c>
      <c r="C60" s="43">
        <f>C58/$O$58</f>
        <v>0.15865384615384615</v>
      </c>
      <c r="D60" s="43">
        <f t="shared" ref="D60:N60" si="23">D58/$O$58</f>
        <v>2.403846153846154E-2</v>
      </c>
      <c r="E60" s="43">
        <f t="shared" si="23"/>
        <v>0.16826923076923078</v>
      </c>
      <c r="F60" s="43">
        <f t="shared" si="23"/>
        <v>0.1201923076923077</v>
      </c>
      <c r="G60" s="43">
        <f t="shared" si="23"/>
        <v>1.9230769230769232E-2</v>
      </c>
      <c r="H60" s="43">
        <f t="shared" si="23"/>
        <v>6.7307692307692304E-2</v>
      </c>
      <c r="I60" s="43">
        <f t="shared" si="23"/>
        <v>0.15384615384615385</v>
      </c>
      <c r="J60" s="43">
        <f t="shared" si="23"/>
        <v>3.8461538461538464E-2</v>
      </c>
      <c r="K60" s="43">
        <f t="shared" si="23"/>
        <v>2.403846153846154E-2</v>
      </c>
      <c r="L60" s="43">
        <f t="shared" si="23"/>
        <v>0.17788461538461539</v>
      </c>
      <c r="M60" s="43"/>
      <c r="N60" s="43">
        <f t="shared" si="23"/>
        <v>4.807692307692308E-2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 s="19"/>
      <c r="T75" s="19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 s="19"/>
      <c r="T76" s="19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 s="19"/>
      <c r="T77" s="19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 s="19"/>
      <c r="T78" s="19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 s="19"/>
      <c r="T79" s="1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 s="19"/>
      <c r="T80" s="19"/>
      <c r="U80"/>
      <c r="V80"/>
      <c r="W80"/>
      <c r="X80"/>
      <c r="Y80"/>
      <c r="Z80"/>
      <c r="AA80"/>
      <c r="AB80"/>
      <c r="AC80"/>
      <c r="AD80"/>
      <c r="AE80"/>
      <c r="AF80"/>
    </row>
    <row r="81" spans="18:20" ht="20.100000000000001" customHeight="1" x14ac:dyDescent="0.25">
      <c r="R81"/>
      <c r="S81" s="19"/>
      <c r="T81" s="19"/>
    </row>
    <row r="82" spans="18:20" ht="20.100000000000001" customHeight="1" x14ac:dyDescent="0.25">
      <c r="R82"/>
      <c r="S82" s="19"/>
      <c r="T82" s="19"/>
    </row>
    <row r="83" spans="18:20" ht="20.100000000000001" customHeight="1" x14ac:dyDescent="0.25">
      <c r="R83"/>
      <c r="S83" s="19"/>
      <c r="T83" s="19"/>
    </row>
    <row r="84" spans="18:20" ht="20.100000000000001" customHeight="1" x14ac:dyDescent="0.25">
      <c r="R84"/>
      <c r="S84" s="19"/>
      <c r="T84" s="19"/>
    </row>
    <row r="85" spans="18:20" ht="20.100000000000001" customHeight="1" x14ac:dyDescent="0.25">
      <c r="R85"/>
      <c r="S85" s="19"/>
      <c r="T85" s="19"/>
    </row>
    <row r="86" spans="18:20" ht="20.100000000000001" customHeight="1" x14ac:dyDescent="0.25">
      <c r="R86"/>
      <c r="S86" s="19"/>
      <c r="T86" s="19"/>
    </row>
    <row r="87" spans="18:20" ht="20.100000000000001" customHeight="1" x14ac:dyDescent="0.25">
      <c r="R87"/>
      <c r="S87" s="19"/>
      <c r="T87" s="19"/>
    </row>
    <row r="88" spans="18:20" ht="20.100000000000001" customHeight="1" x14ac:dyDescent="0.25">
      <c r="R88"/>
      <c r="S88" s="19"/>
      <c r="T88" s="19"/>
    </row>
    <row r="89" spans="18:20" ht="20.100000000000001" customHeight="1" x14ac:dyDescent="0.25">
      <c r="R89"/>
      <c r="S89" s="19"/>
      <c r="T89" s="19"/>
    </row>
    <row r="90" spans="18:20" ht="20.100000000000001" customHeight="1" x14ac:dyDescent="0.25">
      <c r="R90"/>
      <c r="S90" s="19"/>
      <c r="T90" s="19"/>
    </row>
    <row r="91" spans="18:20" ht="20.100000000000001" customHeight="1" x14ac:dyDescent="0.25">
      <c r="R91"/>
      <c r="S91" s="19"/>
      <c r="T91" s="19"/>
    </row>
    <row r="92" spans="18:20" ht="20.100000000000001" customHeight="1" x14ac:dyDescent="0.25">
      <c r="R92"/>
      <c r="S92" s="19"/>
      <c r="T92" s="19"/>
    </row>
    <row r="93" spans="18:20" ht="20.100000000000001" customHeight="1" x14ac:dyDescent="0.25">
      <c r="R93"/>
      <c r="S93" s="19"/>
      <c r="T93" s="19"/>
    </row>
    <row r="94" spans="18:20" ht="20.100000000000001" customHeight="1" x14ac:dyDescent="0.25">
      <c r="R94"/>
      <c r="S94" s="19"/>
      <c r="T94" s="19"/>
    </row>
    <row r="95" spans="18:20" ht="20.100000000000001" customHeight="1" x14ac:dyDescent="0.25">
      <c r="R95"/>
      <c r="S95" s="19"/>
      <c r="T95" s="19"/>
    </row>
    <row r="96" spans="18:20" ht="20.100000000000001" customHeight="1" x14ac:dyDescent="0.25">
      <c r="R96"/>
      <c r="S96" s="19"/>
      <c r="T96" s="19"/>
    </row>
    <row r="97" spans="18:20" ht="20.100000000000001" customHeight="1" x14ac:dyDescent="0.25">
      <c r="R97"/>
      <c r="S97" s="19"/>
      <c r="T97" s="19"/>
    </row>
    <row r="98" spans="18:20" ht="20.100000000000001" customHeight="1" x14ac:dyDescent="0.25">
      <c r="R98"/>
      <c r="S98" s="19"/>
      <c r="T98" s="19"/>
    </row>
    <row r="99" spans="18:20" ht="20.100000000000001" customHeight="1" x14ac:dyDescent="0.25">
      <c r="R99"/>
      <c r="S99" s="19"/>
      <c r="T99" s="19"/>
    </row>
    <row r="100" spans="18:20" ht="20.100000000000001" customHeight="1" x14ac:dyDescent="0.25">
      <c r="R100"/>
      <c r="S100" s="19"/>
      <c r="T100" s="19"/>
    </row>
    <row r="101" spans="18:20" ht="20.100000000000001" customHeight="1" x14ac:dyDescent="0.25">
      <c r="R101"/>
      <c r="S101" s="19"/>
      <c r="T101" s="19"/>
    </row>
    <row r="102" spans="18:20" ht="20.100000000000001" customHeight="1" x14ac:dyDescent="0.25">
      <c r="R102"/>
      <c r="S102" s="19"/>
      <c r="T102" s="19"/>
    </row>
    <row r="103" spans="18:20" ht="20.100000000000001" customHeight="1" x14ac:dyDescent="0.25">
      <c r="R103"/>
      <c r="S103" s="19"/>
      <c r="T103" s="19"/>
    </row>
    <row r="104" spans="18:20" ht="22.5" customHeight="1" x14ac:dyDescent="0.25">
      <c r="R104"/>
      <c r="S104" s="19"/>
      <c r="T104" s="19"/>
    </row>
    <row r="105" spans="18:20" ht="20.100000000000001" customHeight="1" x14ac:dyDescent="0.25">
      <c r="R105"/>
      <c r="S105" s="19"/>
      <c r="T105" s="19"/>
    </row>
    <row r="106" spans="18:20" ht="20.100000000000001" customHeight="1" x14ac:dyDescent="0.25">
      <c r="R106"/>
      <c r="S106" s="19"/>
      <c r="T106" s="19"/>
    </row>
    <row r="107" spans="18:20" ht="20.100000000000001" customHeight="1" x14ac:dyDescent="0.25">
      <c r="R107"/>
      <c r="S107" s="19"/>
      <c r="T107" s="19"/>
    </row>
    <row r="108" spans="18:20" ht="20.100000000000001" customHeight="1" x14ac:dyDescent="0.25">
      <c r="R108"/>
      <c r="S108" s="19"/>
      <c r="T108" s="19"/>
    </row>
    <row r="109" spans="18:20" ht="20.100000000000001" customHeight="1" x14ac:dyDescent="0.25">
      <c r="R109"/>
      <c r="S109" s="19"/>
      <c r="T109" s="19"/>
    </row>
    <row r="110" spans="18:20" ht="20.100000000000001" customHeight="1" x14ac:dyDescent="0.25">
      <c r="R110"/>
      <c r="S110" s="19"/>
      <c r="T110" s="19"/>
    </row>
    <row r="111" spans="18:20" ht="20.100000000000001" customHeight="1" x14ac:dyDescent="0.25">
      <c r="R111"/>
      <c r="S111" s="19"/>
      <c r="T111" s="19"/>
    </row>
    <row r="112" spans="18:20" ht="20.100000000000001" customHeight="1" x14ac:dyDescent="0.25">
      <c r="R112"/>
      <c r="S112" s="19"/>
      <c r="T112" s="19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173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">
        <v>169</v>
      </c>
      <c r="F5" s="40" t="s">
        <v>1</v>
      </c>
      <c r="G5" s="63" t="str">
        <f>'[1]29.07 BUSITEMA-BUSIA'!G5:H5</f>
        <v>xxx</v>
      </c>
      <c r="H5" s="64"/>
      <c r="I5" s="14"/>
      <c r="J5" s="2" t="s">
        <v>5</v>
      </c>
      <c r="K5" s="63" t="str">
        <f>'[1]29.07 BUSITEMA-BUSIA'!K5:L5</f>
        <v>xxx</v>
      </c>
      <c r="L5" s="64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3" t="s">
        <v>168</v>
      </c>
      <c r="E6" s="64"/>
      <c r="F6" s="2" t="s">
        <v>2</v>
      </c>
      <c r="G6" s="63" t="s">
        <v>167</v>
      </c>
      <c r="H6" s="64"/>
      <c r="J6" s="2" t="s">
        <v>21</v>
      </c>
      <c r="K6" s="63" t="str">
        <f>'[1]29.07 BUSITEMA-BUSIA'!K6:L6</f>
        <v>xxx</v>
      </c>
      <c r="L6" s="64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3</v>
      </c>
      <c r="D10" s="49">
        <v>2</v>
      </c>
      <c r="E10" s="49">
        <v>4</v>
      </c>
      <c r="F10" s="49">
        <v>0</v>
      </c>
      <c r="G10" s="49">
        <v>0</v>
      </c>
      <c r="H10" s="49">
        <v>0</v>
      </c>
      <c r="I10" s="49">
        <v>2</v>
      </c>
      <c r="J10" s="49">
        <v>0</v>
      </c>
      <c r="K10" s="49">
        <v>0</v>
      </c>
      <c r="L10" s="49">
        <v>2</v>
      </c>
      <c r="M10" s="49">
        <v>6</v>
      </c>
      <c r="N10" s="49">
        <v>1</v>
      </c>
      <c r="O10" s="17">
        <f t="shared" ref="O10:O57" si="0">SUM(C10:L10,N10)</f>
        <v>14</v>
      </c>
      <c r="P10" s="17">
        <f t="shared" ref="P10:P57" si="1">SUM(C10:N10)</f>
        <v>20</v>
      </c>
      <c r="R10" s="1" t="s">
        <v>6</v>
      </c>
      <c r="S10" s="17">
        <f t="shared" ref="S10:AF10" si="2">SUM(C10:C13)</f>
        <v>4</v>
      </c>
      <c r="T10" s="17">
        <f t="shared" si="2"/>
        <v>5</v>
      </c>
      <c r="U10" s="17">
        <f t="shared" si="2"/>
        <v>11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6</v>
      </c>
      <c r="AA10" s="17">
        <f t="shared" si="2"/>
        <v>2</v>
      </c>
      <c r="AB10" s="17">
        <f t="shared" si="2"/>
        <v>8</v>
      </c>
      <c r="AC10" s="17">
        <f t="shared" si="2"/>
        <v>19</v>
      </c>
      <c r="AD10" s="17">
        <f t="shared" si="2"/>
        <v>3</v>
      </c>
      <c r="AE10" s="30">
        <f t="shared" si="2"/>
        <v>44</v>
      </c>
      <c r="AF10" s="30">
        <f t="shared" si="2"/>
        <v>63</v>
      </c>
    </row>
    <row r="11" spans="2:32" s="6" customFormat="1" ht="23.1" customHeight="1" x14ac:dyDescent="0.25">
      <c r="B11" s="22" t="s">
        <v>38</v>
      </c>
      <c r="C11" s="49">
        <v>1</v>
      </c>
      <c r="D11" s="49">
        <v>0</v>
      </c>
      <c r="E11" s="49">
        <v>0</v>
      </c>
      <c r="F11" s="49">
        <v>0</v>
      </c>
      <c r="G11" s="49">
        <v>0</v>
      </c>
      <c r="H11" s="49">
        <v>0</v>
      </c>
      <c r="I11" s="49">
        <v>0</v>
      </c>
      <c r="J11" s="49">
        <v>1</v>
      </c>
      <c r="K11" s="49">
        <v>2</v>
      </c>
      <c r="L11" s="49">
        <v>3</v>
      </c>
      <c r="M11" s="49">
        <v>7</v>
      </c>
      <c r="N11" s="49">
        <v>0</v>
      </c>
      <c r="O11" s="17">
        <f t="shared" si="0"/>
        <v>7</v>
      </c>
      <c r="P11" s="17">
        <f t="shared" si="1"/>
        <v>14</v>
      </c>
      <c r="R11" s="1" t="s">
        <v>7</v>
      </c>
      <c r="S11" s="17">
        <f t="shared" ref="S11:AF11" si="3">SUM(C14:C17)</f>
        <v>1</v>
      </c>
      <c r="T11" s="17">
        <f t="shared" si="3"/>
        <v>2</v>
      </c>
      <c r="U11" s="17">
        <f t="shared" si="3"/>
        <v>8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6</v>
      </c>
      <c r="AA11" s="17">
        <f t="shared" si="3"/>
        <v>1</v>
      </c>
      <c r="AB11" s="17">
        <f t="shared" si="3"/>
        <v>3</v>
      </c>
      <c r="AC11" s="17">
        <f t="shared" si="3"/>
        <v>9</v>
      </c>
      <c r="AD11" s="17">
        <f t="shared" si="3"/>
        <v>3</v>
      </c>
      <c r="AE11" s="30">
        <f t="shared" si="3"/>
        <v>31</v>
      </c>
      <c r="AF11" s="30">
        <f t="shared" si="3"/>
        <v>40</v>
      </c>
    </row>
    <row r="12" spans="2:32" ht="23.1" customHeight="1" x14ac:dyDescent="0.25">
      <c r="B12" s="22" t="s">
        <v>39</v>
      </c>
      <c r="C12" s="49">
        <v>0</v>
      </c>
      <c r="D12" s="49">
        <v>0</v>
      </c>
      <c r="E12" s="49">
        <v>2</v>
      </c>
      <c r="F12" s="49">
        <v>3</v>
      </c>
      <c r="G12" s="49">
        <v>0</v>
      </c>
      <c r="H12" s="49">
        <v>0</v>
      </c>
      <c r="I12" s="49">
        <v>0</v>
      </c>
      <c r="J12" s="49">
        <v>3</v>
      </c>
      <c r="K12" s="49">
        <v>0</v>
      </c>
      <c r="L12" s="49">
        <v>3</v>
      </c>
      <c r="M12" s="49">
        <v>3</v>
      </c>
      <c r="N12" s="49">
        <v>2</v>
      </c>
      <c r="O12" s="17">
        <f t="shared" si="0"/>
        <v>13</v>
      </c>
      <c r="P12" s="17">
        <f t="shared" si="1"/>
        <v>16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3</v>
      </c>
      <c r="V12" s="17">
        <f t="shared" si="4"/>
        <v>4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2</v>
      </c>
      <c r="AA12" s="17">
        <f t="shared" si="4"/>
        <v>0</v>
      </c>
      <c r="AB12" s="17">
        <f t="shared" si="4"/>
        <v>1</v>
      </c>
      <c r="AC12" s="17">
        <f t="shared" si="4"/>
        <v>18</v>
      </c>
      <c r="AD12" s="17">
        <f t="shared" si="4"/>
        <v>0</v>
      </c>
      <c r="AE12" s="30">
        <f t="shared" si="4"/>
        <v>12</v>
      </c>
      <c r="AF12" s="30">
        <f t="shared" si="4"/>
        <v>30</v>
      </c>
    </row>
    <row r="13" spans="2:32" ht="23.1" customHeight="1" x14ac:dyDescent="0.25">
      <c r="B13" s="22" t="s">
        <v>40</v>
      </c>
      <c r="C13" s="49">
        <v>0</v>
      </c>
      <c r="D13" s="49">
        <v>3</v>
      </c>
      <c r="E13" s="49">
        <v>5</v>
      </c>
      <c r="F13" s="49">
        <v>0</v>
      </c>
      <c r="G13" s="49">
        <v>0</v>
      </c>
      <c r="H13" s="49">
        <v>0</v>
      </c>
      <c r="I13" s="49">
        <v>0</v>
      </c>
      <c r="J13" s="49">
        <v>2</v>
      </c>
      <c r="K13" s="49">
        <v>0</v>
      </c>
      <c r="L13" s="49">
        <v>0</v>
      </c>
      <c r="M13" s="49">
        <v>3</v>
      </c>
      <c r="N13" s="49">
        <v>0</v>
      </c>
      <c r="O13" s="17">
        <f t="shared" si="0"/>
        <v>10</v>
      </c>
      <c r="P13" s="17">
        <f t="shared" si="1"/>
        <v>13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6</v>
      </c>
      <c r="V13" s="17">
        <f t="shared" si="5"/>
        <v>7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4</v>
      </c>
      <c r="AA13" s="17">
        <f t="shared" si="5"/>
        <v>1</v>
      </c>
      <c r="AB13" s="17">
        <f t="shared" si="5"/>
        <v>4</v>
      </c>
      <c r="AC13" s="17">
        <f t="shared" si="5"/>
        <v>20</v>
      </c>
      <c r="AD13" s="17">
        <f t="shared" si="5"/>
        <v>0</v>
      </c>
      <c r="AE13" s="30">
        <f t="shared" si="5"/>
        <v>24</v>
      </c>
      <c r="AF13" s="30">
        <f t="shared" si="5"/>
        <v>44</v>
      </c>
    </row>
    <row r="14" spans="2:32" ht="23.1" customHeight="1" x14ac:dyDescent="0.25">
      <c r="B14" s="22" t="s">
        <v>41</v>
      </c>
      <c r="C14" s="49">
        <v>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  <c r="I14" s="49">
        <v>1</v>
      </c>
      <c r="J14" s="49">
        <v>3</v>
      </c>
      <c r="K14" s="49">
        <v>1</v>
      </c>
      <c r="L14" s="49">
        <v>1</v>
      </c>
      <c r="M14" s="49">
        <v>0</v>
      </c>
      <c r="N14" s="49">
        <v>1</v>
      </c>
      <c r="O14" s="17">
        <f t="shared" si="0"/>
        <v>7</v>
      </c>
      <c r="P14" s="17">
        <f t="shared" si="1"/>
        <v>7</v>
      </c>
      <c r="R14" s="1" t="s">
        <v>10</v>
      </c>
      <c r="S14" s="17">
        <f t="shared" ref="S14:AF14" si="6">SUM(C26:C29)</f>
        <v>0</v>
      </c>
      <c r="T14" s="17">
        <f t="shared" si="6"/>
        <v>2</v>
      </c>
      <c r="U14" s="17">
        <f t="shared" si="6"/>
        <v>6</v>
      </c>
      <c r="V14" s="17">
        <f t="shared" si="6"/>
        <v>7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1</v>
      </c>
      <c r="AA14" s="17">
        <f t="shared" si="6"/>
        <v>0</v>
      </c>
      <c r="AB14" s="17">
        <f t="shared" si="6"/>
        <v>2</v>
      </c>
      <c r="AC14" s="17">
        <f t="shared" si="6"/>
        <v>24</v>
      </c>
      <c r="AD14" s="17">
        <f t="shared" si="6"/>
        <v>1</v>
      </c>
      <c r="AE14" s="30">
        <f t="shared" si="6"/>
        <v>22</v>
      </c>
      <c r="AF14" s="30">
        <f t="shared" si="6"/>
        <v>46</v>
      </c>
    </row>
    <row r="15" spans="2:32" ht="23.1" customHeight="1" x14ac:dyDescent="0.25">
      <c r="B15" s="22" t="s">
        <v>42</v>
      </c>
      <c r="C15" s="49">
        <v>0</v>
      </c>
      <c r="D15" s="49">
        <v>1</v>
      </c>
      <c r="E15" s="49">
        <v>3</v>
      </c>
      <c r="F15" s="49">
        <v>2</v>
      </c>
      <c r="G15" s="49">
        <v>0</v>
      </c>
      <c r="H15" s="49">
        <v>0</v>
      </c>
      <c r="I15" s="49">
        <v>2</v>
      </c>
      <c r="J15" s="49">
        <v>2</v>
      </c>
      <c r="K15" s="49">
        <v>0</v>
      </c>
      <c r="L15" s="49">
        <v>0</v>
      </c>
      <c r="M15" s="49">
        <v>3</v>
      </c>
      <c r="N15" s="49">
        <v>0</v>
      </c>
      <c r="O15" s="17">
        <f t="shared" si="0"/>
        <v>10</v>
      </c>
      <c r="P15" s="17">
        <f t="shared" si="1"/>
        <v>13</v>
      </c>
      <c r="R15" s="1" t="s">
        <v>11</v>
      </c>
      <c r="S15" s="17">
        <f t="shared" ref="S15:AF15" si="7">SUM(C30:C33)</f>
        <v>1</v>
      </c>
      <c r="T15" s="17">
        <f t="shared" si="7"/>
        <v>4</v>
      </c>
      <c r="U15" s="17">
        <f t="shared" si="7"/>
        <v>11</v>
      </c>
      <c r="V15" s="17">
        <f t="shared" si="7"/>
        <v>6</v>
      </c>
      <c r="W15" s="17">
        <f t="shared" si="7"/>
        <v>0</v>
      </c>
      <c r="X15" s="17">
        <f t="shared" si="7"/>
        <v>2</v>
      </c>
      <c r="Y15" s="17">
        <f t="shared" si="7"/>
        <v>0</v>
      </c>
      <c r="Z15" s="17">
        <f t="shared" si="7"/>
        <v>1</v>
      </c>
      <c r="AA15" s="17">
        <f t="shared" si="7"/>
        <v>0</v>
      </c>
      <c r="AB15" s="17">
        <f t="shared" si="7"/>
        <v>1</v>
      </c>
      <c r="AC15" s="17">
        <f t="shared" si="7"/>
        <v>20</v>
      </c>
      <c r="AD15" s="17">
        <f t="shared" si="7"/>
        <v>0</v>
      </c>
      <c r="AE15" s="30">
        <f t="shared" si="7"/>
        <v>26</v>
      </c>
      <c r="AF15" s="30">
        <f t="shared" si="7"/>
        <v>46</v>
      </c>
    </row>
    <row r="16" spans="2:32" ht="23.1" customHeight="1" x14ac:dyDescent="0.25">
      <c r="B16" s="22" t="s">
        <v>43</v>
      </c>
      <c r="C16" s="49">
        <v>1</v>
      </c>
      <c r="D16" s="49">
        <v>1</v>
      </c>
      <c r="E16" s="49">
        <v>3</v>
      </c>
      <c r="F16" s="49">
        <v>2</v>
      </c>
      <c r="G16" s="49">
        <v>0</v>
      </c>
      <c r="H16" s="49">
        <v>0</v>
      </c>
      <c r="I16" s="49">
        <v>0</v>
      </c>
      <c r="J16" s="49">
        <v>0</v>
      </c>
      <c r="K16" s="49">
        <v>0</v>
      </c>
      <c r="L16" s="49">
        <v>2</v>
      </c>
      <c r="M16" s="49">
        <v>2</v>
      </c>
      <c r="N16" s="49">
        <v>1</v>
      </c>
      <c r="O16" s="17">
        <f t="shared" si="0"/>
        <v>10</v>
      </c>
      <c r="P16" s="17">
        <f t="shared" si="1"/>
        <v>12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4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1</v>
      </c>
      <c r="AB16" s="17">
        <f t="shared" si="8"/>
        <v>2</v>
      </c>
      <c r="AC16" s="17">
        <f t="shared" si="8"/>
        <v>17</v>
      </c>
      <c r="AD16" s="17">
        <f t="shared" si="8"/>
        <v>0</v>
      </c>
      <c r="AE16" s="30">
        <f t="shared" si="8"/>
        <v>20</v>
      </c>
      <c r="AF16" s="30">
        <f t="shared" si="8"/>
        <v>37</v>
      </c>
    </row>
    <row r="17" spans="2:32" ht="23.1" customHeight="1" x14ac:dyDescent="0.25">
      <c r="B17" s="22" t="s">
        <v>44</v>
      </c>
      <c r="C17" s="49">
        <v>0</v>
      </c>
      <c r="D17" s="49">
        <v>0</v>
      </c>
      <c r="E17" s="49">
        <v>2</v>
      </c>
      <c r="F17" s="49">
        <v>0</v>
      </c>
      <c r="G17" s="49">
        <v>0</v>
      </c>
      <c r="H17" s="49">
        <v>0</v>
      </c>
      <c r="I17" s="49">
        <v>0</v>
      </c>
      <c r="J17" s="49">
        <v>1</v>
      </c>
      <c r="K17" s="49">
        <v>0</v>
      </c>
      <c r="L17" s="49">
        <v>0</v>
      </c>
      <c r="M17" s="49">
        <v>4</v>
      </c>
      <c r="N17" s="49">
        <v>1</v>
      </c>
      <c r="O17" s="17">
        <f t="shared" si="0"/>
        <v>4</v>
      </c>
      <c r="P17" s="17">
        <f t="shared" si="1"/>
        <v>8</v>
      </c>
      <c r="R17" s="1" t="s">
        <v>13</v>
      </c>
      <c r="S17" s="17">
        <f t="shared" ref="S17:AF17" si="9">SUM(C38:C41)</f>
        <v>3</v>
      </c>
      <c r="T17" s="17">
        <f t="shared" si="9"/>
        <v>2</v>
      </c>
      <c r="U17" s="17">
        <f t="shared" si="9"/>
        <v>7</v>
      </c>
      <c r="V17" s="17">
        <f t="shared" si="9"/>
        <v>5</v>
      </c>
      <c r="W17" s="17">
        <f t="shared" si="9"/>
        <v>1</v>
      </c>
      <c r="X17" s="17">
        <f t="shared" si="9"/>
        <v>4</v>
      </c>
      <c r="Y17" s="17">
        <f t="shared" si="9"/>
        <v>0</v>
      </c>
      <c r="Z17" s="17">
        <f t="shared" si="9"/>
        <v>2</v>
      </c>
      <c r="AA17" s="17">
        <f t="shared" si="9"/>
        <v>2</v>
      </c>
      <c r="AB17" s="17">
        <f t="shared" si="9"/>
        <v>2</v>
      </c>
      <c r="AC17" s="17">
        <f t="shared" si="9"/>
        <v>15</v>
      </c>
      <c r="AD17" s="17">
        <f t="shared" si="9"/>
        <v>0</v>
      </c>
      <c r="AE17" s="30">
        <f t="shared" si="9"/>
        <v>28</v>
      </c>
      <c r="AF17" s="30">
        <f t="shared" si="9"/>
        <v>43</v>
      </c>
    </row>
    <row r="18" spans="2:32" ht="23.1" customHeight="1" x14ac:dyDescent="0.25">
      <c r="B18" s="22" t="s">
        <v>45</v>
      </c>
      <c r="C18" s="49">
        <v>1</v>
      </c>
      <c r="D18" s="49">
        <v>0</v>
      </c>
      <c r="E18" s="49">
        <v>1</v>
      </c>
      <c r="F18" s="49">
        <v>0</v>
      </c>
      <c r="G18" s="49">
        <v>0</v>
      </c>
      <c r="H18" s="49">
        <v>0</v>
      </c>
      <c r="I18" s="49">
        <v>0</v>
      </c>
      <c r="J18" s="49">
        <v>0</v>
      </c>
      <c r="K18" s="49">
        <v>0</v>
      </c>
      <c r="L18" s="49">
        <v>0</v>
      </c>
      <c r="M18" s="49">
        <v>1</v>
      </c>
      <c r="N18" s="49">
        <v>0</v>
      </c>
      <c r="O18" s="17">
        <f t="shared" si="0"/>
        <v>2</v>
      </c>
      <c r="P18" s="17">
        <f t="shared" si="1"/>
        <v>3</v>
      </c>
      <c r="R18" s="1" t="s">
        <v>14</v>
      </c>
      <c r="S18" s="17">
        <f t="shared" ref="S18:AF18" si="10">SUM(C42:C45)</f>
        <v>4</v>
      </c>
      <c r="T18" s="17">
        <f t="shared" si="10"/>
        <v>1</v>
      </c>
      <c r="U18" s="17">
        <f t="shared" si="10"/>
        <v>6</v>
      </c>
      <c r="V18" s="17">
        <f t="shared" si="10"/>
        <v>2</v>
      </c>
      <c r="W18" s="17">
        <f t="shared" si="10"/>
        <v>0</v>
      </c>
      <c r="X18" s="17">
        <f t="shared" si="10"/>
        <v>1</v>
      </c>
      <c r="Y18" s="17">
        <f t="shared" si="10"/>
        <v>1</v>
      </c>
      <c r="Z18" s="17">
        <f t="shared" si="10"/>
        <v>0</v>
      </c>
      <c r="AA18" s="17">
        <f t="shared" si="10"/>
        <v>1</v>
      </c>
      <c r="AB18" s="17">
        <f t="shared" si="10"/>
        <v>1</v>
      </c>
      <c r="AC18" s="17">
        <f t="shared" si="10"/>
        <v>15</v>
      </c>
      <c r="AD18" s="17">
        <f t="shared" si="10"/>
        <v>0</v>
      </c>
      <c r="AE18" s="30">
        <f t="shared" si="10"/>
        <v>17</v>
      </c>
      <c r="AF18" s="30">
        <f t="shared" si="10"/>
        <v>32</v>
      </c>
    </row>
    <row r="19" spans="2:32" ht="23.1" customHeight="1" x14ac:dyDescent="0.25">
      <c r="B19" s="22" t="s">
        <v>46</v>
      </c>
      <c r="C19" s="49">
        <v>0</v>
      </c>
      <c r="D19" s="49">
        <v>0</v>
      </c>
      <c r="E19" s="49">
        <v>2</v>
      </c>
      <c r="F19" s="49">
        <v>0</v>
      </c>
      <c r="G19" s="49">
        <v>0</v>
      </c>
      <c r="H19" s="49">
        <v>1</v>
      </c>
      <c r="I19" s="49">
        <v>0</v>
      </c>
      <c r="J19" s="49">
        <v>0</v>
      </c>
      <c r="K19" s="49">
        <v>0</v>
      </c>
      <c r="L19" s="49">
        <v>0</v>
      </c>
      <c r="M19" s="49">
        <v>9</v>
      </c>
      <c r="N19" s="49">
        <v>0</v>
      </c>
      <c r="O19" s="17">
        <f t="shared" si="0"/>
        <v>3</v>
      </c>
      <c r="P19" s="17">
        <f t="shared" si="1"/>
        <v>12</v>
      </c>
      <c r="R19" s="1" t="s">
        <v>15</v>
      </c>
      <c r="S19" s="17">
        <f t="shared" ref="S19:AF19" si="11">SUM(C46:C49)</f>
        <v>0</v>
      </c>
      <c r="T19" s="17">
        <f t="shared" si="11"/>
        <v>2</v>
      </c>
      <c r="U19" s="17">
        <f t="shared" si="11"/>
        <v>7</v>
      </c>
      <c r="V19" s="17">
        <f t="shared" si="11"/>
        <v>10</v>
      </c>
      <c r="W19" s="17">
        <f t="shared" si="11"/>
        <v>0</v>
      </c>
      <c r="X19" s="17">
        <f t="shared" si="11"/>
        <v>2</v>
      </c>
      <c r="Y19" s="17">
        <f t="shared" si="11"/>
        <v>3</v>
      </c>
      <c r="Z19" s="17">
        <f t="shared" si="11"/>
        <v>1</v>
      </c>
      <c r="AA19" s="17">
        <f t="shared" si="11"/>
        <v>0</v>
      </c>
      <c r="AB19" s="17">
        <f t="shared" si="11"/>
        <v>3</v>
      </c>
      <c r="AC19" s="17">
        <f t="shared" si="11"/>
        <v>22</v>
      </c>
      <c r="AD19" s="17">
        <f t="shared" si="11"/>
        <v>1</v>
      </c>
      <c r="AE19" s="30">
        <f t="shared" si="11"/>
        <v>29</v>
      </c>
      <c r="AF19" s="30">
        <f t="shared" si="11"/>
        <v>51</v>
      </c>
    </row>
    <row r="20" spans="2:32" ht="23.1" customHeight="1" x14ac:dyDescent="0.25">
      <c r="B20" s="22" t="s">
        <v>47</v>
      </c>
      <c r="C20" s="49">
        <v>0</v>
      </c>
      <c r="D20" s="49">
        <v>0</v>
      </c>
      <c r="E20" s="49">
        <v>0</v>
      </c>
      <c r="F20" s="49">
        <v>2</v>
      </c>
      <c r="G20" s="49">
        <v>0</v>
      </c>
      <c r="H20" s="49">
        <v>0</v>
      </c>
      <c r="I20" s="49">
        <v>0</v>
      </c>
      <c r="J20" s="49">
        <v>1</v>
      </c>
      <c r="K20" s="49">
        <v>0</v>
      </c>
      <c r="L20" s="49">
        <v>1</v>
      </c>
      <c r="M20" s="49">
        <v>2</v>
      </c>
      <c r="N20" s="49">
        <v>0</v>
      </c>
      <c r="O20" s="17">
        <f t="shared" si="0"/>
        <v>4</v>
      </c>
      <c r="P20" s="17">
        <f t="shared" si="1"/>
        <v>6</v>
      </c>
      <c r="R20" s="1" t="s">
        <v>16</v>
      </c>
      <c r="S20" s="17">
        <f t="shared" ref="S20:AF20" si="12">SUM(C50:C53)</f>
        <v>6</v>
      </c>
      <c r="T20" s="17">
        <f t="shared" si="12"/>
        <v>3</v>
      </c>
      <c r="U20" s="17">
        <f t="shared" si="12"/>
        <v>8</v>
      </c>
      <c r="V20" s="17">
        <f t="shared" si="12"/>
        <v>5</v>
      </c>
      <c r="W20" s="17">
        <f t="shared" si="12"/>
        <v>0</v>
      </c>
      <c r="X20" s="17">
        <f t="shared" si="12"/>
        <v>3</v>
      </c>
      <c r="Y20" s="17">
        <f t="shared" si="12"/>
        <v>2</v>
      </c>
      <c r="Z20" s="17">
        <f t="shared" si="12"/>
        <v>3</v>
      </c>
      <c r="AA20" s="17">
        <f t="shared" si="12"/>
        <v>1</v>
      </c>
      <c r="AB20" s="17">
        <f t="shared" si="12"/>
        <v>2</v>
      </c>
      <c r="AC20" s="17">
        <f t="shared" si="12"/>
        <v>8</v>
      </c>
      <c r="AD20" s="17">
        <f t="shared" si="12"/>
        <v>0</v>
      </c>
      <c r="AE20" s="30">
        <f t="shared" si="12"/>
        <v>33</v>
      </c>
      <c r="AF20" s="30">
        <f t="shared" si="12"/>
        <v>41</v>
      </c>
    </row>
    <row r="21" spans="2:32" ht="23.1" customHeight="1" x14ac:dyDescent="0.25">
      <c r="B21" s="22" t="s">
        <v>48</v>
      </c>
      <c r="C21" s="49">
        <v>0</v>
      </c>
      <c r="D21" s="49">
        <v>0</v>
      </c>
      <c r="E21" s="49">
        <v>0</v>
      </c>
      <c r="F21" s="49">
        <v>2</v>
      </c>
      <c r="G21" s="49">
        <v>0</v>
      </c>
      <c r="H21" s="49">
        <v>0</v>
      </c>
      <c r="I21" s="49">
        <v>0</v>
      </c>
      <c r="J21" s="49">
        <v>1</v>
      </c>
      <c r="K21" s="49">
        <v>0</v>
      </c>
      <c r="L21" s="49">
        <v>0</v>
      </c>
      <c r="M21" s="49">
        <v>6</v>
      </c>
      <c r="N21" s="49">
        <v>0</v>
      </c>
      <c r="O21" s="17">
        <f t="shared" si="0"/>
        <v>3</v>
      </c>
      <c r="P21" s="17">
        <f t="shared" si="1"/>
        <v>9</v>
      </c>
      <c r="R21" s="35" t="s">
        <v>20</v>
      </c>
      <c r="S21" s="33">
        <f t="shared" ref="S21:AF21" si="13">SUM(C54:C57)</f>
        <v>1</v>
      </c>
      <c r="T21" s="17">
        <f t="shared" si="13"/>
        <v>6</v>
      </c>
      <c r="U21" s="17">
        <f t="shared" si="13"/>
        <v>12</v>
      </c>
      <c r="V21" s="17">
        <f t="shared" si="13"/>
        <v>3</v>
      </c>
      <c r="W21" s="17">
        <f t="shared" si="13"/>
        <v>0</v>
      </c>
      <c r="X21" s="17">
        <f t="shared" si="13"/>
        <v>2</v>
      </c>
      <c r="Y21" s="17">
        <f t="shared" si="13"/>
        <v>2</v>
      </c>
      <c r="Z21" s="17">
        <f t="shared" si="13"/>
        <v>1</v>
      </c>
      <c r="AA21" s="17">
        <f t="shared" si="13"/>
        <v>2</v>
      </c>
      <c r="AB21" s="17">
        <f t="shared" si="13"/>
        <v>2</v>
      </c>
      <c r="AC21" s="17">
        <f t="shared" si="13"/>
        <v>14</v>
      </c>
      <c r="AD21" s="17">
        <f t="shared" si="13"/>
        <v>1</v>
      </c>
      <c r="AE21" s="30">
        <f t="shared" si="13"/>
        <v>32</v>
      </c>
      <c r="AF21" s="30">
        <f t="shared" si="13"/>
        <v>46</v>
      </c>
    </row>
    <row r="22" spans="2:32" ht="23.1" customHeight="1" x14ac:dyDescent="0.25">
      <c r="B22" s="22" t="s">
        <v>49</v>
      </c>
      <c r="C22" s="49">
        <v>1</v>
      </c>
      <c r="D22" s="49">
        <v>0</v>
      </c>
      <c r="E22" s="49">
        <v>2</v>
      </c>
      <c r="F22" s="49">
        <v>1</v>
      </c>
      <c r="G22" s="49">
        <v>0</v>
      </c>
      <c r="H22" s="49">
        <v>0</v>
      </c>
      <c r="I22" s="49">
        <v>0</v>
      </c>
      <c r="J22" s="49">
        <v>0</v>
      </c>
      <c r="K22" s="49">
        <v>1</v>
      </c>
      <c r="L22" s="49">
        <v>2</v>
      </c>
      <c r="M22" s="49">
        <v>6</v>
      </c>
      <c r="N22" s="49">
        <v>0</v>
      </c>
      <c r="O22" s="17">
        <f t="shared" si="0"/>
        <v>7</v>
      </c>
      <c r="P22" s="17">
        <f t="shared" si="1"/>
        <v>13</v>
      </c>
      <c r="R22" s="50" t="s">
        <v>90</v>
      </c>
      <c r="S22" s="51">
        <f>MAX(S10:S12)</f>
        <v>4</v>
      </c>
      <c r="T22" s="51">
        <f t="shared" ref="T22:AF22" si="14">MAX(T10:T12)</f>
        <v>5</v>
      </c>
      <c r="U22" s="51">
        <f t="shared" si="14"/>
        <v>11</v>
      </c>
      <c r="V22" s="51">
        <f t="shared" si="14"/>
        <v>4</v>
      </c>
      <c r="W22" s="51">
        <f t="shared" si="14"/>
        <v>0</v>
      </c>
      <c r="X22" s="51">
        <f t="shared" si="14"/>
        <v>1</v>
      </c>
      <c r="Y22" s="51">
        <f t="shared" si="14"/>
        <v>3</v>
      </c>
      <c r="Z22" s="51">
        <f t="shared" si="14"/>
        <v>6</v>
      </c>
      <c r="AA22" s="51">
        <f t="shared" si="14"/>
        <v>2</v>
      </c>
      <c r="AB22" s="51">
        <f t="shared" si="14"/>
        <v>8</v>
      </c>
      <c r="AC22" s="51">
        <f t="shared" si="14"/>
        <v>19</v>
      </c>
      <c r="AD22" s="51">
        <f t="shared" si="14"/>
        <v>3</v>
      </c>
      <c r="AE22" s="39">
        <f t="shared" si="14"/>
        <v>44</v>
      </c>
      <c r="AF22" s="39">
        <f t="shared" si="14"/>
        <v>63</v>
      </c>
    </row>
    <row r="23" spans="2:32" ht="23.1" customHeight="1" x14ac:dyDescent="0.25">
      <c r="B23" s="22" t="s">
        <v>50</v>
      </c>
      <c r="C23" s="49">
        <v>0</v>
      </c>
      <c r="D23" s="49">
        <v>0</v>
      </c>
      <c r="E23" s="49">
        <v>2</v>
      </c>
      <c r="F23" s="49">
        <v>2</v>
      </c>
      <c r="G23" s="49">
        <v>0</v>
      </c>
      <c r="H23" s="49">
        <v>0</v>
      </c>
      <c r="I23" s="49">
        <v>0</v>
      </c>
      <c r="J23" s="49">
        <v>0</v>
      </c>
      <c r="K23" s="49">
        <v>0</v>
      </c>
      <c r="L23" s="49">
        <v>2</v>
      </c>
      <c r="M23" s="49">
        <v>2</v>
      </c>
      <c r="N23" s="49">
        <v>0</v>
      </c>
      <c r="O23" s="17">
        <f t="shared" si="0"/>
        <v>6</v>
      </c>
      <c r="P23" s="17">
        <f t="shared" si="1"/>
        <v>8</v>
      </c>
      <c r="R23" s="50" t="s">
        <v>91</v>
      </c>
      <c r="S23" s="51">
        <f>MAX(S13:S18)</f>
        <v>5</v>
      </c>
      <c r="T23" s="51">
        <f t="shared" ref="T23:AF23" si="15">MAX(T13:T18)</f>
        <v>4</v>
      </c>
      <c r="U23" s="51">
        <f t="shared" si="15"/>
        <v>11</v>
      </c>
      <c r="V23" s="51">
        <f t="shared" si="15"/>
        <v>7</v>
      </c>
      <c r="W23" s="51">
        <f t="shared" si="15"/>
        <v>1</v>
      </c>
      <c r="X23" s="51">
        <f t="shared" si="15"/>
        <v>4</v>
      </c>
      <c r="Y23" s="51">
        <f t="shared" si="15"/>
        <v>3</v>
      </c>
      <c r="Z23" s="51">
        <f t="shared" si="15"/>
        <v>4</v>
      </c>
      <c r="AA23" s="51">
        <f t="shared" si="15"/>
        <v>2</v>
      </c>
      <c r="AB23" s="51">
        <f t="shared" si="15"/>
        <v>4</v>
      </c>
      <c r="AC23" s="51">
        <f t="shared" si="15"/>
        <v>24</v>
      </c>
      <c r="AD23" s="51">
        <f t="shared" si="15"/>
        <v>1</v>
      </c>
      <c r="AE23" s="39">
        <f t="shared" si="15"/>
        <v>28</v>
      </c>
      <c r="AF23" s="39">
        <f t="shared" si="15"/>
        <v>46</v>
      </c>
    </row>
    <row r="24" spans="2:32" ht="23.1" customHeight="1" x14ac:dyDescent="0.25">
      <c r="B24" s="22" t="s">
        <v>51</v>
      </c>
      <c r="C24" s="49">
        <v>1</v>
      </c>
      <c r="D24" s="49">
        <v>0</v>
      </c>
      <c r="E24" s="49">
        <v>2</v>
      </c>
      <c r="F24" s="49">
        <v>2</v>
      </c>
      <c r="G24" s="49">
        <v>0</v>
      </c>
      <c r="H24" s="49">
        <v>0</v>
      </c>
      <c r="I24" s="49">
        <v>0</v>
      </c>
      <c r="J24" s="49">
        <v>4</v>
      </c>
      <c r="K24" s="49">
        <v>0</v>
      </c>
      <c r="L24" s="49">
        <v>0</v>
      </c>
      <c r="M24" s="49">
        <v>9</v>
      </c>
      <c r="N24" s="49">
        <v>0</v>
      </c>
      <c r="O24" s="17">
        <f t="shared" si="0"/>
        <v>9</v>
      </c>
      <c r="P24" s="17">
        <f t="shared" si="1"/>
        <v>18</v>
      </c>
      <c r="R24" s="50" t="s">
        <v>92</v>
      </c>
      <c r="S24" s="51">
        <f>MAX(S19:S21)</f>
        <v>6</v>
      </c>
      <c r="T24" s="51">
        <f t="shared" ref="T24:AF24" si="16">MAX(T19:T21)</f>
        <v>6</v>
      </c>
      <c r="U24" s="51">
        <f t="shared" si="16"/>
        <v>12</v>
      </c>
      <c r="V24" s="51">
        <f t="shared" si="16"/>
        <v>10</v>
      </c>
      <c r="W24" s="51">
        <f t="shared" si="16"/>
        <v>0</v>
      </c>
      <c r="X24" s="51">
        <f t="shared" si="16"/>
        <v>3</v>
      </c>
      <c r="Y24" s="51">
        <f t="shared" si="16"/>
        <v>3</v>
      </c>
      <c r="Z24" s="51">
        <f t="shared" si="16"/>
        <v>3</v>
      </c>
      <c r="AA24" s="51">
        <f t="shared" si="16"/>
        <v>2</v>
      </c>
      <c r="AB24" s="51">
        <f t="shared" si="16"/>
        <v>3</v>
      </c>
      <c r="AC24" s="51">
        <f t="shared" si="16"/>
        <v>22</v>
      </c>
      <c r="AD24" s="51">
        <f t="shared" si="16"/>
        <v>1</v>
      </c>
      <c r="AE24" s="39">
        <f t="shared" si="16"/>
        <v>33</v>
      </c>
      <c r="AF24" s="39">
        <f t="shared" si="16"/>
        <v>51</v>
      </c>
    </row>
    <row r="25" spans="2:32" ht="23.1" customHeight="1" x14ac:dyDescent="0.25">
      <c r="B25" s="22" t="s">
        <v>52</v>
      </c>
      <c r="C25" s="49">
        <v>0</v>
      </c>
      <c r="D25" s="49">
        <v>0</v>
      </c>
      <c r="E25" s="49">
        <v>0</v>
      </c>
      <c r="F25" s="49">
        <v>2</v>
      </c>
      <c r="G25" s="49">
        <v>0</v>
      </c>
      <c r="H25" s="49">
        <v>0</v>
      </c>
      <c r="I25" s="49">
        <v>0</v>
      </c>
      <c r="J25" s="49">
        <v>0</v>
      </c>
      <c r="K25" s="49">
        <v>0</v>
      </c>
      <c r="L25" s="49">
        <v>0</v>
      </c>
      <c r="M25" s="49">
        <v>3</v>
      </c>
      <c r="N25" s="49">
        <v>0</v>
      </c>
      <c r="O25" s="17">
        <f t="shared" si="0"/>
        <v>2</v>
      </c>
      <c r="P25" s="17">
        <f t="shared" si="1"/>
        <v>5</v>
      </c>
      <c r="R25" s="36" t="s">
        <v>85</v>
      </c>
      <c r="S25" s="34">
        <f t="shared" ref="S25:AF25" si="17">SUM(S10:S12)</f>
        <v>6</v>
      </c>
      <c r="T25" s="16">
        <f t="shared" si="17"/>
        <v>7</v>
      </c>
      <c r="U25" s="16">
        <f t="shared" si="17"/>
        <v>22</v>
      </c>
      <c r="V25" s="16">
        <f t="shared" si="17"/>
        <v>11</v>
      </c>
      <c r="W25" s="16">
        <f t="shared" si="17"/>
        <v>0</v>
      </c>
      <c r="X25" s="16">
        <f t="shared" si="17"/>
        <v>1</v>
      </c>
      <c r="Y25" s="16">
        <f t="shared" si="17"/>
        <v>5</v>
      </c>
      <c r="Z25" s="16">
        <f t="shared" si="17"/>
        <v>14</v>
      </c>
      <c r="AA25" s="16">
        <f t="shared" si="17"/>
        <v>3</v>
      </c>
      <c r="AB25" s="16">
        <f t="shared" si="17"/>
        <v>12</v>
      </c>
      <c r="AC25" s="16">
        <f t="shared" si="17"/>
        <v>46</v>
      </c>
      <c r="AD25" s="16">
        <f t="shared" si="17"/>
        <v>6</v>
      </c>
      <c r="AE25" s="31">
        <f t="shared" si="17"/>
        <v>87</v>
      </c>
      <c r="AF25" s="31">
        <f t="shared" si="17"/>
        <v>133</v>
      </c>
    </row>
    <row r="26" spans="2:32" ht="23.1" customHeight="1" x14ac:dyDescent="0.25">
      <c r="B26" s="22" t="s">
        <v>53</v>
      </c>
      <c r="C26" s="49">
        <v>0</v>
      </c>
      <c r="D26" s="49">
        <v>0</v>
      </c>
      <c r="E26" s="49">
        <v>0</v>
      </c>
      <c r="F26" s="49">
        <v>3</v>
      </c>
      <c r="G26" s="49">
        <v>0</v>
      </c>
      <c r="H26" s="49">
        <v>0</v>
      </c>
      <c r="I26" s="49">
        <v>1</v>
      </c>
      <c r="J26" s="49">
        <v>0</v>
      </c>
      <c r="K26" s="49">
        <v>0</v>
      </c>
      <c r="L26" s="49">
        <v>1</v>
      </c>
      <c r="M26" s="49">
        <v>6</v>
      </c>
      <c r="N26" s="49">
        <v>0</v>
      </c>
      <c r="O26" s="17">
        <f t="shared" si="0"/>
        <v>5</v>
      </c>
      <c r="P26" s="17">
        <f t="shared" si="1"/>
        <v>11</v>
      </c>
      <c r="R26" s="27" t="s">
        <v>86</v>
      </c>
      <c r="S26" s="16">
        <f t="shared" ref="S26:AF26" si="18">SUM(S13:S18)</f>
        <v>15</v>
      </c>
      <c r="T26" s="16">
        <f t="shared" si="18"/>
        <v>9</v>
      </c>
      <c r="U26" s="16">
        <f t="shared" si="18"/>
        <v>40</v>
      </c>
      <c r="V26" s="16">
        <f t="shared" si="18"/>
        <v>33</v>
      </c>
      <c r="W26" s="16">
        <f t="shared" si="18"/>
        <v>1</v>
      </c>
      <c r="X26" s="16">
        <f t="shared" si="18"/>
        <v>7</v>
      </c>
      <c r="Y26" s="16">
        <f t="shared" si="18"/>
        <v>6</v>
      </c>
      <c r="Z26" s="16">
        <f t="shared" si="18"/>
        <v>8</v>
      </c>
      <c r="AA26" s="16">
        <f t="shared" si="18"/>
        <v>5</v>
      </c>
      <c r="AB26" s="16">
        <f t="shared" si="18"/>
        <v>12</v>
      </c>
      <c r="AC26" s="16">
        <f t="shared" si="18"/>
        <v>111</v>
      </c>
      <c r="AD26" s="16">
        <f t="shared" si="18"/>
        <v>1</v>
      </c>
      <c r="AE26" s="31">
        <f t="shared" si="18"/>
        <v>137</v>
      </c>
      <c r="AF26" s="31">
        <f t="shared" si="18"/>
        <v>248</v>
      </c>
    </row>
    <row r="27" spans="2:32" ht="23.1" customHeight="1" x14ac:dyDescent="0.25">
      <c r="B27" s="22" t="s">
        <v>54</v>
      </c>
      <c r="C27" s="49">
        <v>0</v>
      </c>
      <c r="D27" s="49">
        <v>0</v>
      </c>
      <c r="E27" s="49">
        <v>1</v>
      </c>
      <c r="F27" s="49">
        <v>2</v>
      </c>
      <c r="G27" s="49">
        <v>0</v>
      </c>
      <c r="H27" s="49">
        <v>0</v>
      </c>
      <c r="I27" s="49">
        <v>0</v>
      </c>
      <c r="J27" s="49">
        <v>0</v>
      </c>
      <c r="K27" s="49">
        <v>0</v>
      </c>
      <c r="L27" s="49">
        <v>1</v>
      </c>
      <c r="M27" s="49">
        <v>6</v>
      </c>
      <c r="N27" s="49">
        <v>1</v>
      </c>
      <c r="O27" s="17">
        <f t="shared" si="0"/>
        <v>5</v>
      </c>
      <c r="P27" s="17">
        <f t="shared" si="1"/>
        <v>11</v>
      </c>
      <c r="R27" s="28" t="s">
        <v>87</v>
      </c>
      <c r="S27" s="16">
        <f t="shared" ref="S27:AF27" si="19">SUM(S19:S21)</f>
        <v>7</v>
      </c>
      <c r="T27" s="16">
        <f t="shared" si="19"/>
        <v>11</v>
      </c>
      <c r="U27" s="16">
        <f t="shared" si="19"/>
        <v>27</v>
      </c>
      <c r="V27" s="16">
        <f t="shared" si="19"/>
        <v>18</v>
      </c>
      <c r="W27" s="16">
        <f t="shared" si="19"/>
        <v>0</v>
      </c>
      <c r="X27" s="16">
        <f t="shared" si="19"/>
        <v>7</v>
      </c>
      <c r="Y27" s="16">
        <f t="shared" si="19"/>
        <v>7</v>
      </c>
      <c r="Z27" s="16">
        <f t="shared" si="19"/>
        <v>5</v>
      </c>
      <c r="AA27" s="16">
        <f t="shared" si="19"/>
        <v>3</v>
      </c>
      <c r="AB27" s="16">
        <f t="shared" si="19"/>
        <v>7</v>
      </c>
      <c r="AC27" s="16">
        <f t="shared" si="19"/>
        <v>44</v>
      </c>
      <c r="AD27" s="16">
        <f t="shared" si="19"/>
        <v>2</v>
      </c>
      <c r="AE27" s="31">
        <f t="shared" si="19"/>
        <v>94</v>
      </c>
      <c r="AF27" s="31">
        <f t="shared" si="19"/>
        <v>138</v>
      </c>
    </row>
    <row r="28" spans="2:32" ht="23.1" customHeight="1" x14ac:dyDescent="0.25">
      <c r="B28" s="22" t="s">
        <v>55</v>
      </c>
      <c r="C28" s="49">
        <v>0</v>
      </c>
      <c r="D28" s="49">
        <v>0</v>
      </c>
      <c r="E28" s="49">
        <v>2</v>
      </c>
      <c r="F28" s="49">
        <v>1</v>
      </c>
      <c r="G28" s="49">
        <v>0</v>
      </c>
      <c r="H28" s="49">
        <v>0</v>
      </c>
      <c r="I28" s="49">
        <v>0</v>
      </c>
      <c r="J28" s="49">
        <v>0</v>
      </c>
      <c r="K28" s="49">
        <v>0</v>
      </c>
      <c r="L28" s="49">
        <v>0</v>
      </c>
      <c r="M28" s="49">
        <v>4</v>
      </c>
      <c r="N28" s="49">
        <v>0</v>
      </c>
      <c r="O28" s="17">
        <f t="shared" si="0"/>
        <v>3</v>
      </c>
      <c r="P28" s="17">
        <f t="shared" si="1"/>
        <v>7</v>
      </c>
      <c r="R28" s="5" t="s">
        <v>17</v>
      </c>
      <c r="S28" s="16">
        <f t="shared" ref="S28:AF28" si="20">SUM(S10:S21)</f>
        <v>28</v>
      </c>
      <c r="T28" s="16">
        <f t="shared" si="20"/>
        <v>27</v>
      </c>
      <c r="U28" s="16">
        <f t="shared" si="20"/>
        <v>89</v>
      </c>
      <c r="V28" s="16">
        <f t="shared" si="20"/>
        <v>62</v>
      </c>
      <c r="W28" s="16">
        <f t="shared" si="20"/>
        <v>1</v>
      </c>
      <c r="X28" s="16">
        <f t="shared" si="20"/>
        <v>15</v>
      </c>
      <c r="Y28" s="16">
        <f t="shared" si="20"/>
        <v>18</v>
      </c>
      <c r="Z28" s="16">
        <f t="shared" si="20"/>
        <v>27</v>
      </c>
      <c r="AA28" s="16">
        <f t="shared" si="20"/>
        <v>11</v>
      </c>
      <c r="AB28" s="16">
        <f t="shared" si="20"/>
        <v>31</v>
      </c>
      <c r="AC28" s="16">
        <f t="shared" si="20"/>
        <v>201</v>
      </c>
      <c r="AD28" s="16">
        <f t="shared" si="20"/>
        <v>9</v>
      </c>
      <c r="AE28" s="31">
        <f t="shared" si="20"/>
        <v>318</v>
      </c>
      <c r="AF28" s="31">
        <f t="shared" si="20"/>
        <v>519</v>
      </c>
    </row>
    <row r="29" spans="2:32" ht="23.1" customHeight="1" x14ac:dyDescent="0.25">
      <c r="B29" s="22" t="s">
        <v>56</v>
      </c>
      <c r="C29" s="49">
        <v>0</v>
      </c>
      <c r="D29" s="49">
        <v>2</v>
      </c>
      <c r="E29" s="49">
        <v>3</v>
      </c>
      <c r="F29" s="49">
        <v>1</v>
      </c>
      <c r="G29" s="49">
        <v>0</v>
      </c>
      <c r="H29" s="49">
        <v>0</v>
      </c>
      <c r="I29" s="49">
        <v>2</v>
      </c>
      <c r="J29" s="49">
        <v>1</v>
      </c>
      <c r="K29" s="49">
        <v>0</v>
      </c>
      <c r="L29" s="49">
        <v>0</v>
      </c>
      <c r="M29" s="49">
        <v>8</v>
      </c>
      <c r="N29" s="49">
        <v>0</v>
      </c>
      <c r="O29" s="17">
        <f t="shared" si="0"/>
        <v>9</v>
      </c>
      <c r="P29" s="17">
        <f t="shared" si="1"/>
        <v>17</v>
      </c>
      <c r="R29"/>
      <c r="S29" s="20"/>
      <c r="T29" s="19"/>
    </row>
    <row r="30" spans="2:32" ht="23.1" customHeight="1" x14ac:dyDescent="0.25">
      <c r="B30" s="22" t="s">
        <v>57</v>
      </c>
      <c r="C30" s="49">
        <v>0</v>
      </c>
      <c r="D30" s="49">
        <v>1</v>
      </c>
      <c r="E30" s="49">
        <v>2</v>
      </c>
      <c r="F30" s="49">
        <v>2</v>
      </c>
      <c r="G30" s="49">
        <v>0</v>
      </c>
      <c r="H30" s="49">
        <v>0</v>
      </c>
      <c r="I30" s="49">
        <v>0</v>
      </c>
      <c r="J30" s="49">
        <v>0</v>
      </c>
      <c r="K30" s="49">
        <v>0</v>
      </c>
      <c r="L30" s="49">
        <v>0</v>
      </c>
      <c r="M30" s="49">
        <v>5</v>
      </c>
      <c r="N30" s="49">
        <v>0</v>
      </c>
      <c r="O30" s="17">
        <f t="shared" si="0"/>
        <v>5</v>
      </c>
      <c r="P30" s="17">
        <f t="shared" si="1"/>
        <v>10</v>
      </c>
      <c r="R30"/>
      <c r="S30" s="19"/>
      <c r="T30" s="19"/>
    </row>
    <row r="31" spans="2:32" ht="23.1" customHeight="1" x14ac:dyDescent="0.25">
      <c r="B31" s="23" t="s">
        <v>58</v>
      </c>
      <c r="C31" s="49">
        <v>1</v>
      </c>
      <c r="D31" s="49">
        <v>0</v>
      </c>
      <c r="E31" s="49">
        <v>2</v>
      </c>
      <c r="F31" s="49">
        <v>0</v>
      </c>
      <c r="G31" s="49">
        <v>0</v>
      </c>
      <c r="H31" s="49">
        <v>0</v>
      </c>
      <c r="I31" s="49">
        <v>0</v>
      </c>
      <c r="J31" s="49">
        <v>1</v>
      </c>
      <c r="K31" s="49">
        <v>0</v>
      </c>
      <c r="L31" s="49">
        <v>0</v>
      </c>
      <c r="M31" s="49">
        <v>7</v>
      </c>
      <c r="N31" s="49">
        <v>0</v>
      </c>
      <c r="O31" s="17">
        <f t="shared" si="0"/>
        <v>4</v>
      </c>
      <c r="P31" s="17">
        <f t="shared" si="1"/>
        <v>11</v>
      </c>
      <c r="R31"/>
      <c r="S31" s="19"/>
      <c r="T31" s="19"/>
    </row>
    <row r="32" spans="2:32" ht="23.1" customHeight="1" x14ac:dyDescent="0.25">
      <c r="B32" s="23" t="s">
        <v>59</v>
      </c>
      <c r="C32" s="49">
        <v>0</v>
      </c>
      <c r="D32" s="49">
        <v>2</v>
      </c>
      <c r="E32" s="49">
        <v>5</v>
      </c>
      <c r="F32" s="49">
        <v>2</v>
      </c>
      <c r="G32" s="49">
        <v>0</v>
      </c>
      <c r="H32" s="49">
        <v>1</v>
      </c>
      <c r="I32" s="49">
        <v>0</v>
      </c>
      <c r="J32" s="49">
        <v>0</v>
      </c>
      <c r="K32" s="49">
        <v>0</v>
      </c>
      <c r="L32" s="49">
        <v>1</v>
      </c>
      <c r="M32" s="49">
        <v>6</v>
      </c>
      <c r="N32" s="49">
        <v>0</v>
      </c>
      <c r="O32" s="17">
        <f t="shared" si="0"/>
        <v>11</v>
      </c>
      <c r="P32" s="17">
        <f t="shared" si="1"/>
        <v>17</v>
      </c>
      <c r="R32"/>
      <c r="S32" s="19"/>
      <c r="T32" s="19"/>
    </row>
    <row r="33" spans="2:20" ht="23.1" customHeight="1" x14ac:dyDescent="0.25">
      <c r="B33" s="22" t="s">
        <v>60</v>
      </c>
      <c r="C33" s="49">
        <v>0</v>
      </c>
      <c r="D33" s="49">
        <v>1</v>
      </c>
      <c r="E33" s="49">
        <v>2</v>
      </c>
      <c r="F33" s="49">
        <v>2</v>
      </c>
      <c r="G33" s="49">
        <v>0</v>
      </c>
      <c r="H33" s="49">
        <v>1</v>
      </c>
      <c r="I33" s="49">
        <v>0</v>
      </c>
      <c r="J33" s="49">
        <v>0</v>
      </c>
      <c r="K33" s="49">
        <v>0</v>
      </c>
      <c r="L33" s="49">
        <v>0</v>
      </c>
      <c r="M33" s="49">
        <v>2</v>
      </c>
      <c r="N33" s="49">
        <v>0</v>
      </c>
      <c r="O33" s="17">
        <f t="shared" si="0"/>
        <v>6</v>
      </c>
      <c r="P33" s="17">
        <f t="shared" si="1"/>
        <v>8</v>
      </c>
      <c r="R33"/>
      <c r="S33" s="19"/>
      <c r="T33" s="19"/>
    </row>
    <row r="34" spans="2:20" ht="23.1" customHeight="1" x14ac:dyDescent="0.25">
      <c r="B34" s="23" t="s">
        <v>61</v>
      </c>
      <c r="C34" s="49">
        <v>3</v>
      </c>
      <c r="D34" s="49">
        <v>0</v>
      </c>
      <c r="E34" s="49">
        <v>2</v>
      </c>
      <c r="F34" s="49">
        <v>1</v>
      </c>
      <c r="G34" s="49">
        <v>0</v>
      </c>
      <c r="H34" s="49">
        <v>0</v>
      </c>
      <c r="I34" s="49">
        <v>2</v>
      </c>
      <c r="J34" s="49">
        <v>0</v>
      </c>
      <c r="K34" s="49">
        <v>0</v>
      </c>
      <c r="L34" s="49">
        <v>2</v>
      </c>
      <c r="M34" s="49">
        <v>5</v>
      </c>
      <c r="N34" s="49">
        <v>0</v>
      </c>
      <c r="O34" s="17">
        <f t="shared" si="0"/>
        <v>10</v>
      </c>
      <c r="P34" s="17">
        <f t="shared" si="1"/>
        <v>15</v>
      </c>
      <c r="R34"/>
      <c r="S34" s="19"/>
      <c r="T34" s="19"/>
    </row>
    <row r="35" spans="2:20" ht="23.1" customHeight="1" x14ac:dyDescent="0.25">
      <c r="B35" s="23" t="s">
        <v>62</v>
      </c>
      <c r="C35" s="49">
        <v>1</v>
      </c>
      <c r="D35" s="49">
        <v>0</v>
      </c>
      <c r="E35" s="49">
        <v>0</v>
      </c>
      <c r="F35" s="49">
        <v>1</v>
      </c>
      <c r="G35" s="49">
        <v>0</v>
      </c>
      <c r="H35" s="49">
        <v>0</v>
      </c>
      <c r="I35" s="49">
        <v>0</v>
      </c>
      <c r="J35" s="49">
        <v>0</v>
      </c>
      <c r="K35" s="49">
        <v>0</v>
      </c>
      <c r="L35" s="49">
        <v>0</v>
      </c>
      <c r="M35" s="49">
        <v>5</v>
      </c>
      <c r="N35" s="49">
        <v>0</v>
      </c>
      <c r="O35" s="17">
        <f t="shared" si="0"/>
        <v>2</v>
      </c>
      <c r="P35" s="17">
        <f t="shared" si="1"/>
        <v>7</v>
      </c>
      <c r="R35"/>
      <c r="S35" s="19"/>
      <c r="T35" s="19"/>
    </row>
    <row r="36" spans="2:20" ht="23.1" customHeight="1" x14ac:dyDescent="0.25">
      <c r="B36" s="23" t="s">
        <v>63</v>
      </c>
      <c r="C36" s="49">
        <v>1</v>
      </c>
      <c r="D36" s="49">
        <v>0</v>
      </c>
      <c r="E36" s="49">
        <v>1</v>
      </c>
      <c r="F36" s="49">
        <v>2</v>
      </c>
      <c r="G36" s="49">
        <v>0</v>
      </c>
      <c r="H36" s="49">
        <v>0</v>
      </c>
      <c r="I36" s="49">
        <v>0</v>
      </c>
      <c r="J36" s="49">
        <v>0</v>
      </c>
      <c r="K36" s="49">
        <v>0</v>
      </c>
      <c r="L36" s="49">
        <v>0</v>
      </c>
      <c r="M36" s="49">
        <v>4</v>
      </c>
      <c r="N36" s="49">
        <v>0</v>
      </c>
      <c r="O36" s="17">
        <f t="shared" si="0"/>
        <v>4</v>
      </c>
      <c r="P36" s="17">
        <f t="shared" si="1"/>
        <v>8</v>
      </c>
      <c r="R36"/>
      <c r="S36" s="19"/>
      <c r="T36" s="19"/>
    </row>
    <row r="37" spans="2:20" ht="23.1" customHeight="1" x14ac:dyDescent="0.25">
      <c r="B37" s="22" t="s">
        <v>64</v>
      </c>
      <c r="C37" s="49">
        <v>0</v>
      </c>
      <c r="D37" s="49">
        <v>0</v>
      </c>
      <c r="E37" s="49">
        <v>1</v>
      </c>
      <c r="F37" s="49">
        <v>2</v>
      </c>
      <c r="G37" s="49">
        <v>0</v>
      </c>
      <c r="H37" s="49">
        <v>0</v>
      </c>
      <c r="I37" s="49">
        <v>0</v>
      </c>
      <c r="J37" s="49">
        <v>0</v>
      </c>
      <c r="K37" s="49">
        <v>1</v>
      </c>
      <c r="L37" s="49">
        <v>0</v>
      </c>
      <c r="M37" s="49">
        <v>3</v>
      </c>
      <c r="N37" s="49">
        <v>0</v>
      </c>
      <c r="O37" s="17">
        <f t="shared" si="0"/>
        <v>4</v>
      </c>
      <c r="P37" s="17">
        <f t="shared" si="1"/>
        <v>7</v>
      </c>
      <c r="R37"/>
      <c r="S37" s="19"/>
      <c r="T37" s="19"/>
    </row>
    <row r="38" spans="2:20" ht="23.1" customHeight="1" x14ac:dyDescent="0.25">
      <c r="B38" s="23" t="s">
        <v>65</v>
      </c>
      <c r="C38" s="49">
        <v>0</v>
      </c>
      <c r="D38" s="49">
        <v>0</v>
      </c>
      <c r="E38" s="49">
        <v>1</v>
      </c>
      <c r="F38" s="49">
        <v>0</v>
      </c>
      <c r="G38" s="49">
        <v>0</v>
      </c>
      <c r="H38" s="49">
        <v>0</v>
      </c>
      <c r="I38" s="49">
        <v>0</v>
      </c>
      <c r="J38" s="49">
        <v>0</v>
      </c>
      <c r="K38" s="49">
        <v>1</v>
      </c>
      <c r="L38" s="49">
        <v>0</v>
      </c>
      <c r="M38" s="49">
        <v>2</v>
      </c>
      <c r="N38" s="49">
        <v>0</v>
      </c>
      <c r="O38" s="17">
        <f t="shared" si="0"/>
        <v>2</v>
      </c>
      <c r="P38" s="17">
        <f t="shared" si="1"/>
        <v>4</v>
      </c>
      <c r="R38"/>
      <c r="S38" s="19"/>
      <c r="T38" s="19"/>
    </row>
    <row r="39" spans="2:20" ht="23.1" customHeight="1" x14ac:dyDescent="0.25">
      <c r="B39" s="23" t="s">
        <v>66</v>
      </c>
      <c r="C39" s="49">
        <v>0</v>
      </c>
      <c r="D39" s="49">
        <v>1</v>
      </c>
      <c r="E39" s="49">
        <v>3</v>
      </c>
      <c r="F39" s="49">
        <v>2</v>
      </c>
      <c r="G39" s="49">
        <v>0</v>
      </c>
      <c r="H39" s="49">
        <v>0</v>
      </c>
      <c r="I39" s="49">
        <v>0</v>
      </c>
      <c r="J39" s="49">
        <v>0</v>
      </c>
      <c r="K39" s="49">
        <v>0</v>
      </c>
      <c r="L39" s="49">
        <v>0</v>
      </c>
      <c r="M39" s="49">
        <v>1</v>
      </c>
      <c r="N39" s="49">
        <v>0</v>
      </c>
      <c r="O39" s="17">
        <f t="shared" si="0"/>
        <v>6</v>
      </c>
      <c r="P39" s="17">
        <f t="shared" si="1"/>
        <v>7</v>
      </c>
      <c r="R39"/>
      <c r="S39" s="19"/>
      <c r="T39" s="19"/>
    </row>
    <row r="40" spans="2:20" ht="23.1" customHeight="1" x14ac:dyDescent="0.25">
      <c r="B40" s="23" t="s">
        <v>67</v>
      </c>
      <c r="C40" s="49">
        <v>2</v>
      </c>
      <c r="D40" s="49">
        <v>1</v>
      </c>
      <c r="E40" s="49">
        <v>2</v>
      </c>
      <c r="F40" s="49">
        <v>1</v>
      </c>
      <c r="G40" s="49">
        <v>1</v>
      </c>
      <c r="H40" s="49">
        <v>4</v>
      </c>
      <c r="I40" s="49">
        <v>0</v>
      </c>
      <c r="J40" s="49">
        <v>1</v>
      </c>
      <c r="K40" s="49">
        <v>0</v>
      </c>
      <c r="L40" s="49">
        <v>1</v>
      </c>
      <c r="M40" s="49">
        <v>8</v>
      </c>
      <c r="N40" s="49">
        <v>0</v>
      </c>
      <c r="O40" s="17">
        <f t="shared" si="0"/>
        <v>13</v>
      </c>
      <c r="P40" s="17">
        <f t="shared" si="1"/>
        <v>21</v>
      </c>
      <c r="R40"/>
      <c r="S40" s="19"/>
      <c r="T40" s="19"/>
    </row>
    <row r="41" spans="2:20" ht="23.1" customHeight="1" x14ac:dyDescent="0.25">
      <c r="B41" s="22" t="s">
        <v>68</v>
      </c>
      <c r="C41" s="49">
        <v>1</v>
      </c>
      <c r="D41" s="49">
        <v>0</v>
      </c>
      <c r="E41" s="49">
        <v>1</v>
      </c>
      <c r="F41" s="49">
        <v>2</v>
      </c>
      <c r="G41" s="49">
        <v>0</v>
      </c>
      <c r="H41" s="49">
        <v>0</v>
      </c>
      <c r="I41" s="49">
        <v>0</v>
      </c>
      <c r="J41" s="49">
        <v>1</v>
      </c>
      <c r="K41" s="49">
        <v>1</v>
      </c>
      <c r="L41" s="49">
        <v>1</v>
      </c>
      <c r="M41" s="49">
        <v>4</v>
      </c>
      <c r="N41" s="49">
        <v>0</v>
      </c>
      <c r="O41" s="17">
        <f t="shared" si="0"/>
        <v>7</v>
      </c>
      <c r="P41" s="17">
        <f t="shared" si="1"/>
        <v>11</v>
      </c>
      <c r="R41"/>
      <c r="S41" s="19"/>
      <c r="T41" s="19"/>
    </row>
    <row r="42" spans="2:20" ht="23.1" customHeight="1" x14ac:dyDescent="0.25">
      <c r="B42" s="23" t="s">
        <v>69</v>
      </c>
      <c r="C42" s="49">
        <v>0</v>
      </c>
      <c r="D42" s="49">
        <v>0</v>
      </c>
      <c r="E42" s="49">
        <v>2</v>
      </c>
      <c r="F42" s="49">
        <v>1</v>
      </c>
      <c r="G42" s="49">
        <v>0</v>
      </c>
      <c r="H42" s="49">
        <v>1</v>
      </c>
      <c r="I42" s="49">
        <v>0</v>
      </c>
      <c r="J42" s="49">
        <v>0</v>
      </c>
      <c r="K42" s="49">
        <v>0</v>
      </c>
      <c r="L42" s="49">
        <v>0</v>
      </c>
      <c r="M42" s="49">
        <v>2</v>
      </c>
      <c r="N42" s="49">
        <v>0</v>
      </c>
      <c r="O42" s="17">
        <f t="shared" si="0"/>
        <v>4</v>
      </c>
      <c r="P42" s="17">
        <f t="shared" si="1"/>
        <v>6</v>
      </c>
      <c r="R42"/>
      <c r="S42" s="19"/>
      <c r="T42" s="19"/>
    </row>
    <row r="43" spans="2:20" ht="23.1" customHeight="1" x14ac:dyDescent="0.25">
      <c r="B43" s="22" t="s">
        <v>70</v>
      </c>
      <c r="C43" s="49">
        <v>2</v>
      </c>
      <c r="D43" s="49">
        <v>1</v>
      </c>
      <c r="E43" s="49">
        <v>2</v>
      </c>
      <c r="F43" s="49">
        <v>0</v>
      </c>
      <c r="G43" s="49">
        <v>0</v>
      </c>
      <c r="H43" s="49">
        <v>0</v>
      </c>
      <c r="I43" s="49">
        <v>1</v>
      </c>
      <c r="J43" s="49">
        <v>0</v>
      </c>
      <c r="K43" s="49">
        <v>0</v>
      </c>
      <c r="L43" s="49">
        <v>0</v>
      </c>
      <c r="M43" s="49">
        <v>5</v>
      </c>
      <c r="N43" s="49">
        <v>0</v>
      </c>
      <c r="O43" s="17">
        <f t="shared" si="0"/>
        <v>6</v>
      </c>
      <c r="P43" s="17">
        <f t="shared" si="1"/>
        <v>11</v>
      </c>
      <c r="R43"/>
      <c r="S43" s="19"/>
      <c r="T43" s="19"/>
    </row>
    <row r="44" spans="2:20" ht="23.1" customHeight="1" x14ac:dyDescent="0.25">
      <c r="B44" s="24" t="s">
        <v>71</v>
      </c>
      <c r="C44" s="49">
        <v>2</v>
      </c>
      <c r="D44" s="49">
        <v>0</v>
      </c>
      <c r="E44" s="49">
        <v>1</v>
      </c>
      <c r="F44" s="49">
        <v>0</v>
      </c>
      <c r="G44" s="49">
        <v>0</v>
      </c>
      <c r="H44" s="49">
        <v>0</v>
      </c>
      <c r="I44" s="49">
        <v>0</v>
      </c>
      <c r="J44" s="49">
        <v>0</v>
      </c>
      <c r="K44" s="49">
        <v>1</v>
      </c>
      <c r="L44" s="49">
        <v>0</v>
      </c>
      <c r="M44" s="49">
        <v>4</v>
      </c>
      <c r="N44" s="49">
        <v>0</v>
      </c>
      <c r="O44" s="17">
        <f t="shared" si="0"/>
        <v>4</v>
      </c>
      <c r="P44" s="17">
        <f t="shared" si="1"/>
        <v>8</v>
      </c>
      <c r="R44"/>
      <c r="S44" s="19"/>
      <c r="T44" s="19"/>
    </row>
    <row r="45" spans="2:20" ht="23.1" customHeight="1" x14ac:dyDescent="0.25">
      <c r="B45" s="22" t="s">
        <v>72</v>
      </c>
      <c r="C45" s="49">
        <v>0</v>
      </c>
      <c r="D45" s="49">
        <v>0</v>
      </c>
      <c r="E45" s="49">
        <v>1</v>
      </c>
      <c r="F45" s="49">
        <v>1</v>
      </c>
      <c r="G45" s="49">
        <v>0</v>
      </c>
      <c r="H45" s="49">
        <v>0</v>
      </c>
      <c r="I45" s="49">
        <v>0</v>
      </c>
      <c r="J45" s="49">
        <v>0</v>
      </c>
      <c r="K45" s="49">
        <v>0</v>
      </c>
      <c r="L45" s="49">
        <v>1</v>
      </c>
      <c r="M45" s="49">
        <v>4</v>
      </c>
      <c r="N45" s="49">
        <v>0</v>
      </c>
      <c r="O45" s="17">
        <f t="shared" si="0"/>
        <v>3</v>
      </c>
      <c r="P45" s="17">
        <f t="shared" si="1"/>
        <v>7</v>
      </c>
      <c r="R45"/>
      <c r="S45" s="19"/>
      <c r="T45" s="19"/>
    </row>
    <row r="46" spans="2:20" ht="23.1" customHeight="1" x14ac:dyDescent="0.25">
      <c r="B46" s="23" t="s">
        <v>73</v>
      </c>
      <c r="C46" s="49">
        <v>0</v>
      </c>
      <c r="D46" s="49">
        <v>0</v>
      </c>
      <c r="E46" s="49">
        <v>0</v>
      </c>
      <c r="F46" s="49">
        <v>2</v>
      </c>
      <c r="G46" s="49">
        <v>0</v>
      </c>
      <c r="H46" s="49">
        <v>0</v>
      </c>
      <c r="I46" s="49">
        <v>1</v>
      </c>
      <c r="J46" s="49">
        <v>0</v>
      </c>
      <c r="K46" s="49">
        <v>0</v>
      </c>
      <c r="L46" s="49">
        <v>1</v>
      </c>
      <c r="M46" s="49">
        <v>6</v>
      </c>
      <c r="N46" s="49">
        <v>1</v>
      </c>
      <c r="O46" s="17">
        <f t="shared" si="0"/>
        <v>5</v>
      </c>
      <c r="P46" s="17">
        <f t="shared" si="1"/>
        <v>11</v>
      </c>
      <c r="R46" s="19"/>
      <c r="S46" s="19"/>
      <c r="T46"/>
    </row>
    <row r="47" spans="2:20" ht="23.1" customHeight="1" x14ac:dyDescent="0.25">
      <c r="B47" s="23" t="s">
        <v>74</v>
      </c>
      <c r="C47" s="49">
        <v>0</v>
      </c>
      <c r="D47" s="49">
        <v>0</v>
      </c>
      <c r="E47" s="49">
        <v>2</v>
      </c>
      <c r="F47" s="49">
        <v>0</v>
      </c>
      <c r="G47" s="49">
        <v>0</v>
      </c>
      <c r="H47" s="49">
        <v>1</v>
      </c>
      <c r="I47" s="49">
        <v>1</v>
      </c>
      <c r="J47" s="49">
        <v>1</v>
      </c>
      <c r="K47" s="49">
        <v>0</v>
      </c>
      <c r="L47" s="49">
        <v>2</v>
      </c>
      <c r="M47" s="49">
        <v>3</v>
      </c>
      <c r="N47" s="49">
        <v>0</v>
      </c>
      <c r="O47" s="17">
        <f t="shared" si="0"/>
        <v>7</v>
      </c>
      <c r="P47" s="17">
        <f t="shared" si="1"/>
        <v>10</v>
      </c>
      <c r="R47" s="19"/>
      <c r="S47" s="19"/>
      <c r="T47"/>
    </row>
    <row r="48" spans="2:20" ht="23.1" customHeight="1" x14ac:dyDescent="0.25">
      <c r="B48" s="23" t="s">
        <v>75</v>
      </c>
      <c r="C48" s="49">
        <v>0</v>
      </c>
      <c r="D48" s="49">
        <v>1</v>
      </c>
      <c r="E48" s="49">
        <v>3</v>
      </c>
      <c r="F48" s="49">
        <v>2</v>
      </c>
      <c r="G48" s="49">
        <v>0</v>
      </c>
      <c r="H48" s="49">
        <v>1</v>
      </c>
      <c r="I48" s="49">
        <v>0</v>
      </c>
      <c r="J48" s="49">
        <v>0</v>
      </c>
      <c r="K48" s="49">
        <v>0</v>
      </c>
      <c r="L48" s="49">
        <v>0</v>
      </c>
      <c r="M48" s="49">
        <v>8</v>
      </c>
      <c r="N48" s="49">
        <v>0</v>
      </c>
      <c r="O48" s="17">
        <f t="shared" si="0"/>
        <v>7</v>
      </c>
      <c r="P48" s="17">
        <f t="shared" si="1"/>
        <v>15</v>
      </c>
      <c r="R48" s="19"/>
      <c r="S48" s="19"/>
      <c r="T48"/>
    </row>
    <row r="49" spans="2:20" ht="23.1" customHeight="1" x14ac:dyDescent="0.25">
      <c r="B49" s="22" t="s">
        <v>76</v>
      </c>
      <c r="C49" s="49">
        <v>0</v>
      </c>
      <c r="D49" s="49">
        <v>1</v>
      </c>
      <c r="E49" s="49">
        <v>2</v>
      </c>
      <c r="F49" s="49">
        <v>6</v>
      </c>
      <c r="G49" s="49">
        <v>0</v>
      </c>
      <c r="H49" s="49">
        <v>0</v>
      </c>
      <c r="I49" s="49">
        <v>1</v>
      </c>
      <c r="J49" s="49">
        <v>0</v>
      </c>
      <c r="K49" s="49">
        <v>0</v>
      </c>
      <c r="L49" s="49">
        <v>0</v>
      </c>
      <c r="M49" s="49">
        <v>5</v>
      </c>
      <c r="N49" s="49">
        <v>0</v>
      </c>
      <c r="O49" s="17">
        <f t="shared" si="0"/>
        <v>10</v>
      </c>
      <c r="P49" s="17">
        <f t="shared" si="1"/>
        <v>15</v>
      </c>
      <c r="R49" s="19"/>
      <c r="S49" s="19"/>
      <c r="T49"/>
    </row>
    <row r="50" spans="2:20" ht="23.1" customHeight="1" x14ac:dyDescent="0.25">
      <c r="B50" s="23" t="s">
        <v>77</v>
      </c>
      <c r="C50" s="49">
        <v>2</v>
      </c>
      <c r="D50" s="49">
        <v>0</v>
      </c>
      <c r="E50" s="49">
        <v>0</v>
      </c>
      <c r="F50" s="49">
        <v>2</v>
      </c>
      <c r="G50" s="49">
        <v>0</v>
      </c>
      <c r="H50" s="49">
        <v>0</v>
      </c>
      <c r="I50" s="49">
        <v>1</v>
      </c>
      <c r="J50" s="49">
        <v>0</v>
      </c>
      <c r="K50" s="49">
        <v>1</v>
      </c>
      <c r="L50" s="49">
        <v>0</v>
      </c>
      <c r="M50" s="49">
        <v>5</v>
      </c>
      <c r="N50" s="49">
        <v>0</v>
      </c>
      <c r="O50" s="17">
        <f t="shared" si="0"/>
        <v>6</v>
      </c>
      <c r="P50" s="17">
        <f t="shared" si="1"/>
        <v>11</v>
      </c>
      <c r="R50" s="19"/>
      <c r="S50" s="19"/>
      <c r="T50"/>
    </row>
    <row r="51" spans="2:20" ht="23.1" customHeight="1" x14ac:dyDescent="0.25">
      <c r="B51" s="23" t="s">
        <v>78</v>
      </c>
      <c r="C51" s="49">
        <v>1</v>
      </c>
      <c r="D51" s="49">
        <v>1</v>
      </c>
      <c r="E51" s="49">
        <v>3</v>
      </c>
      <c r="F51" s="49">
        <v>2</v>
      </c>
      <c r="G51" s="49">
        <v>0</v>
      </c>
      <c r="H51" s="49">
        <v>0</v>
      </c>
      <c r="I51" s="49">
        <v>1</v>
      </c>
      <c r="J51" s="49">
        <v>2</v>
      </c>
      <c r="K51" s="49">
        <v>0</v>
      </c>
      <c r="L51" s="49">
        <v>0</v>
      </c>
      <c r="M51" s="49">
        <v>0</v>
      </c>
      <c r="N51" s="49">
        <v>0</v>
      </c>
      <c r="O51" s="17">
        <f t="shared" si="0"/>
        <v>10</v>
      </c>
      <c r="P51" s="17">
        <f t="shared" si="1"/>
        <v>10</v>
      </c>
      <c r="R51" s="19"/>
      <c r="S51" s="19"/>
      <c r="T51"/>
    </row>
    <row r="52" spans="2:20" ht="23.1" customHeight="1" x14ac:dyDescent="0.25">
      <c r="B52" s="23" t="s">
        <v>79</v>
      </c>
      <c r="C52" s="49">
        <v>1</v>
      </c>
      <c r="D52" s="49">
        <v>0</v>
      </c>
      <c r="E52" s="49">
        <v>2</v>
      </c>
      <c r="F52" s="49">
        <v>1</v>
      </c>
      <c r="G52" s="49">
        <v>0</v>
      </c>
      <c r="H52" s="49">
        <v>3</v>
      </c>
      <c r="I52" s="49">
        <v>0</v>
      </c>
      <c r="J52" s="49">
        <v>0</v>
      </c>
      <c r="K52" s="49">
        <v>0</v>
      </c>
      <c r="L52" s="49">
        <v>0</v>
      </c>
      <c r="M52" s="49">
        <v>3</v>
      </c>
      <c r="N52" s="49">
        <v>0</v>
      </c>
      <c r="O52" s="17">
        <f t="shared" si="0"/>
        <v>7</v>
      </c>
      <c r="P52" s="17">
        <f t="shared" si="1"/>
        <v>10</v>
      </c>
      <c r="R52" s="19"/>
      <c r="S52" s="19"/>
      <c r="T52"/>
    </row>
    <row r="53" spans="2:20" ht="23.1" customHeight="1" x14ac:dyDescent="0.25">
      <c r="B53" s="22" t="s">
        <v>80</v>
      </c>
      <c r="C53" s="49">
        <v>2</v>
      </c>
      <c r="D53" s="49">
        <v>2</v>
      </c>
      <c r="E53" s="49">
        <v>3</v>
      </c>
      <c r="F53" s="49">
        <v>0</v>
      </c>
      <c r="G53" s="49">
        <v>0</v>
      </c>
      <c r="H53" s="49">
        <v>0</v>
      </c>
      <c r="I53" s="49">
        <v>0</v>
      </c>
      <c r="J53" s="49">
        <v>1</v>
      </c>
      <c r="K53" s="49">
        <v>0</v>
      </c>
      <c r="L53" s="49">
        <v>2</v>
      </c>
      <c r="M53" s="49">
        <v>0</v>
      </c>
      <c r="N53" s="49">
        <v>0</v>
      </c>
      <c r="O53" s="17">
        <f t="shared" si="0"/>
        <v>10</v>
      </c>
      <c r="P53" s="17">
        <f t="shared" si="1"/>
        <v>10</v>
      </c>
      <c r="R53" s="19"/>
      <c r="S53" s="19"/>
      <c r="T53"/>
    </row>
    <row r="54" spans="2:20" ht="23.1" customHeight="1" x14ac:dyDescent="0.25">
      <c r="B54" s="22" t="s">
        <v>81</v>
      </c>
      <c r="C54" s="49">
        <v>1</v>
      </c>
      <c r="D54" s="49">
        <v>1</v>
      </c>
      <c r="E54" s="49">
        <v>2</v>
      </c>
      <c r="F54" s="49">
        <v>2</v>
      </c>
      <c r="G54" s="49">
        <v>0</v>
      </c>
      <c r="H54" s="49">
        <v>2</v>
      </c>
      <c r="I54" s="49">
        <v>0</v>
      </c>
      <c r="J54" s="49">
        <v>0</v>
      </c>
      <c r="K54" s="49">
        <v>0</v>
      </c>
      <c r="L54" s="49">
        <v>0</v>
      </c>
      <c r="M54" s="49">
        <v>6</v>
      </c>
      <c r="N54" s="49">
        <v>0</v>
      </c>
      <c r="O54" s="17">
        <f t="shared" si="0"/>
        <v>8</v>
      </c>
      <c r="P54" s="17">
        <f t="shared" si="1"/>
        <v>14</v>
      </c>
      <c r="R54" s="19"/>
      <c r="S54" s="19"/>
      <c r="T54"/>
    </row>
    <row r="55" spans="2:20" ht="23.1" customHeight="1" x14ac:dyDescent="0.25">
      <c r="B55" s="22" t="s">
        <v>82</v>
      </c>
      <c r="C55" s="49">
        <v>0</v>
      </c>
      <c r="D55" s="49">
        <v>0</v>
      </c>
      <c r="E55" s="49">
        <v>1</v>
      </c>
      <c r="F55" s="49">
        <v>0</v>
      </c>
      <c r="G55" s="49">
        <v>0</v>
      </c>
      <c r="H55" s="49">
        <v>0</v>
      </c>
      <c r="I55" s="49">
        <v>0</v>
      </c>
      <c r="J55" s="49">
        <v>0</v>
      </c>
      <c r="K55" s="49">
        <v>0</v>
      </c>
      <c r="L55" s="49">
        <v>0</v>
      </c>
      <c r="M55" s="49">
        <v>3</v>
      </c>
      <c r="N55" s="49">
        <v>1</v>
      </c>
      <c r="O55" s="17">
        <f t="shared" si="0"/>
        <v>2</v>
      </c>
      <c r="P55" s="17">
        <f t="shared" si="1"/>
        <v>5</v>
      </c>
      <c r="R55" s="19"/>
      <c r="S55" s="19"/>
      <c r="T55"/>
    </row>
    <row r="56" spans="2:20" ht="23.1" customHeight="1" x14ac:dyDescent="0.25">
      <c r="B56" s="22" t="s">
        <v>83</v>
      </c>
      <c r="C56" s="49">
        <v>0</v>
      </c>
      <c r="D56" s="49">
        <v>2</v>
      </c>
      <c r="E56" s="49">
        <v>4</v>
      </c>
      <c r="F56" s="49">
        <v>0</v>
      </c>
      <c r="G56" s="49">
        <v>0</v>
      </c>
      <c r="H56" s="49">
        <v>0</v>
      </c>
      <c r="I56" s="49">
        <v>1</v>
      </c>
      <c r="J56" s="49">
        <v>1</v>
      </c>
      <c r="K56" s="49">
        <v>1</v>
      </c>
      <c r="L56" s="49">
        <v>2</v>
      </c>
      <c r="M56" s="49">
        <v>3</v>
      </c>
      <c r="N56" s="49">
        <v>0</v>
      </c>
      <c r="O56" s="17">
        <f t="shared" si="0"/>
        <v>11</v>
      </c>
      <c r="P56" s="17">
        <f t="shared" si="1"/>
        <v>14</v>
      </c>
      <c r="R56" s="19"/>
      <c r="S56" s="19"/>
      <c r="T56"/>
    </row>
    <row r="57" spans="2:20" ht="23.1" customHeight="1" x14ac:dyDescent="0.25">
      <c r="B57" s="22" t="s">
        <v>84</v>
      </c>
      <c r="C57" s="49">
        <v>0</v>
      </c>
      <c r="D57" s="49">
        <v>3</v>
      </c>
      <c r="E57" s="49">
        <v>5</v>
      </c>
      <c r="F57" s="49">
        <v>1</v>
      </c>
      <c r="G57" s="49">
        <v>0</v>
      </c>
      <c r="H57" s="49">
        <v>0</v>
      </c>
      <c r="I57" s="49">
        <v>1</v>
      </c>
      <c r="J57" s="49">
        <v>0</v>
      </c>
      <c r="K57" s="49">
        <v>1</v>
      </c>
      <c r="L57" s="49">
        <v>0</v>
      </c>
      <c r="M57" s="49">
        <v>2</v>
      </c>
      <c r="N57" s="49">
        <v>0</v>
      </c>
      <c r="O57" s="17">
        <f t="shared" si="0"/>
        <v>11</v>
      </c>
      <c r="P57" s="17">
        <f t="shared" si="1"/>
        <v>13</v>
      </c>
      <c r="R57" s="19"/>
      <c r="S57" s="19"/>
      <c r="T57"/>
    </row>
    <row r="58" spans="2:20" ht="23.1" customHeight="1" x14ac:dyDescent="0.25">
      <c r="B58" s="52" t="s">
        <v>18</v>
      </c>
      <c r="C58" s="16">
        <v>0</v>
      </c>
      <c r="D58" s="16">
        <f t="shared" ref="D58:P58" si="21">SUM(D10:D57)</f>
        <v>27</v>
      </c>
      <c r="E58" s="16">
        <v>0</v>
      </c>
      <c r="F58" s="16">
        <v>0</v>
      </c>
      <c r="G58" s="16">
        <v>0</v>
      </c>
      <c r="H58" s="16">
        <v>0</v>
      </c>
      <c r="I58" s="16">
        <v>0</v>
      </c>
      <c r="J58" s="16">
        <v>0</v>
      </c>
      <c r="K58" s="16">
        <v>0</v>
      </c>
      <c r="L58" s="16">
        <f t="shared" si="21"/>
        <v>31</v>
      </c>
      <c r="M58" s="16">
        <v>0</v>
      </c>
      <c r="N58" s="16">
        <v>0</v>
      </c>
      <c r="O58" s="16">
        <f t="shared" si="21"/>
        <v>318</v>
      </c>
      <c r="P58" s="16">
        <f t="shared" si="21"/>
        <v>519</v>
      </c>
      <c r="R58" s="19"/>
      <c r="S58" s="19"/>
      <c r="T58"/>
    </row>
    <row r="59" spans="2:20" ht="23.1" customHeight="1" x14ac:dyDescent="0.25">
      <c r="B59" s="52" t="s">
        <v>93</v>
      </c>
      <c r="C59" s="42">
        <v>0</v>
      </c>
      <c r="D59" s="42">
        <f t="shared" ref="D59:L59" si="22">D58/$P$58</f>
        <v>5.2023121387283239E-2</v>
      </c>
      <c r="E59" s="42">
        <v>0</v>
      </c>
      <c r="F59" s="42">
        <v>0</v>
      </c>
      <c r="G59" s="42">
        <v>0</v>
      </c>
      <c r="H59" s="42">
        <v>0</v>
      </c>
      <c r="I59" s="42">
        <v>0</v>
      </c>
      <c r="J59" s="42">
        <v>0</v>
      </c>
      <c r="K59" s="42">
        <v>0</v>
      </c>
      <c r="L59" s="42">
        <f t="shared" si="22"/>
        <v>5.9730250481695571E-2</v>
      </c>
      <c r="M59" s="42">
        <v>0</v>
      </c>
      <c r="N59" s="42">
        <v>0</v>
      </c>
      <c r="R59" s="19"/>
      <c r="S59" s="19"/>
      <c r="T59"/>
    </row>
    <row r="60" spans="2:20" ht="23.1" customHeight="1" x14ac:dyDescent="0.25">
      <c r="B60" s="53" t="s">
        <v>94</v>
      </c>
      <c r="C60" s="43">
        <v>0</v>
      </c>
      <c r="D60" s="43">
        <f t="shared" ref="D60:L60" si="23">D58/$O$58</f>
        <v>8.4905660377358486E-2</v>
      </c>
      <c r="E60" s="43">
        <v>0</v>
      </c>
      <c r="F60" s="43">
        <v>0</v>
      </c>
      <c r="G60" s="43">
        <v>0</v>
      </c>
      <c r="H60" s="43">
        <v>0</v>
      </c>
      <c r="I60" s="43">
        <v>0</v>
      </c>
      <c r="J60" s="43">
        <v>0</v>
      </c>
      <c r="K60" s="43">
        <v>0</v>
      </c>
      <c r="L60" s="43">
        <f t="shared" si="23"/>
        <v>9.7484276729559755E-2</v>
      </c>
      <c r="M60" s="43">
        <v>0</v>
      </c>
      <c r="N60" s="43">
        <v>0</v>
      </c>
      <c r="R60" s="19"/>
      <c r="S60" s="19"/>
      <c r="T60"/>
    </row>
    <row r="61" spans="2:20" ht="20.100000000000001" customHeight="1" x14ac:dyDescent="0.25">
      <c r="C61" s="18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M61">
        <v>0</v>
      </c>
      <c r="N61">
        <v>0</v>
      </c>
      <c r="R61" s="19"/>
      <c r="S61" s="19"/>
      <c r="T61"/>
    </row>
    <row r="62" spans="2:20" ht="20.100000000000001" customHeight="1" x14ac:dyDescent="0.25">
      <c r="C62" s="18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M62">
        <v>0</v>
      </c>
      <c r="N62">
        <v>0</v>
      </c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1:32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1:32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1:32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1:32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1:32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1:32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1:32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1:32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1:32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1:32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173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tr">
        <f>'[1]31.07 BUSIA-BUSITEMA'!D5</f>
        <v>31.7.19</v>
      </c>
      <c r="F5" s="40" t="s">
        <v>1</v>
      </c>
      <c r="G5" s="63" t="str">
        <f>'[1]29.07 BUSITEMA-BUSIA'!G5:H5</f>
        <v>xxx</v>
      </c>
      <c r="H5" s="64"/>
      <c r="I5" s="14"/>
      <c r="J5" s="2" t="s">
        <v>5</v>
      </c>
      <c r="K5" s="63" t="str">
        <f>'[1]29.07 BUSITEMA-BUSIA'!K5:L5</f>
        <v>xxx</v>
      </c>
      <c r="L5" s="64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3" t="str">
        <f>'[1]29.07 BUSIA-BUSITEMA'!D6:E6</f>
        <v>BUSIA</v>
      </c>
      <c r="E6" s="64"/>
      <c r="F6" s="2" t="s">
        <v>2</v>
      </c>
      <c r="G6" s="63" t="str">
        <f>'[1]29.07 BUSIA-BUSITEMA'!G6:H6</f>
        <v>BUSITEMA</v>
      </c>
      <c r="H6" s="64"/>
      <c r="J6" s="2" t="s">
        <v>21</v>
      </c>
      <c r="K6" s="63" t="str">
        <f>'[1]29.07 BUSITEMA-BUSIA'!K6:L6</f>
        <v>xxx</v>
      </c>
      <c r="L6" s="64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0</v>
      </c>
      <c r="D10" s="49">
        <v>0</v>
      </c>
      <c r="E10" s="49">
        <v>1</v>
      </c>
      <c r="F10" s="49">
        <v>0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f>SUM('[2]RD115 MCC'!R266:U266)</f>
        <v>1</v>
      </c>
      <c r="M10" s="49">
        <v>0</v>
      </c>
      <c r="N10" s="49">
        <v>0</v>
      </c>
      <c r="O10" s="17">
        <f t="shared" ref="O10:O57" si="0">SUM(C10:L10,N10)</f>
        <v>2</v>
      </c>
      <c r="P10" s="17">
        <f t="shared" ref="P10:P57" si="1">SUM(C10:N10)</f>
        <v>2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1</v>
      </c>
      <c r="V10" s="17">
        <f t="shared" si="2"/>
        <v>2</v>
      </c>
      <c r="W10" s="17">
        <f t="shared" si="2"/>
        <v>0</v>
      </c>
      <c r="X10" s="17">
        <f t="shared" si="2"/>
        <v>3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2</v>
      </c>
      <c r="AC10" s="17">
        <f t="shared" si="2"/>
        <v>3</v>
      </c>
      <c r="AD10" s="17">
        <f t="shared" si="2"/>
        <v>0</v>
      </c>
      <c r="AE10" s="30">
        <f t="shared" si="2"/>
        <v>10</v>
      </c>
      <c r="AF10" s="30">
        <f t="shared" si="2"/>
        <v>13</v>
      </c>
    </row>
    <row r="11" spans="2:32" s="6" customFormat="1" ht="23.1" customHeight="1" x14ac:dyDescent="0.25">
      <c r="B11" s="22" t="s">
        <v>38</v>
      </c>
      <c r="C11" s="49">
        <v>2</v>
      </c>
      <c r="D11" s="49">
        <v>0</v>
      </c>
      <c r="E11" s="49">
        <v>0</v>
      </c>
      <c r="F11" s="49">
        <v>0</v>
      </c>
      <c r="G11" s="49">
        <v>0</v>
      </c>
      <c r="H11" s="49">
        <v>1</v>
      </c>
      <c r="I11" s="49">
        <v>0</v>
      </c>
      <c r="J11" s="49">
        <v>0</v>
      </c>
      <c r="K11" s="49">
        <v>0</v>
      </c>
      <c r="L11" s="49">
        <f>SUM('[2]RD115 MCC'!R267:U267)</f>
        <v>1</v>
      </c>
      <c r="M11" s="49">
        <v>1</v>
      </c>
      <c r="N11" s="49">
        <v>0</v>
      </c>
      <c r="O11" s="17">
        <f t="shared" si="0"/>
        <v>4</v>
      </c>
      <c r="P11" s="17">
        <f t="shared" si="1"/>
        <v>5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4</v>
      </c>
      <c r="V11" s="17">
        <f t="shared" si="3"/>
        <v>3</v>
      </c>
      <c r="W11" s="17">
        <f t="shared" si="3"/>
        <v>0</v>
      </c>
      <c r="X11" s="17">
        <f t="shared" si="3"/>
        <v>4</v>
      </c>
      <c r="Y11" s="17">
        <f t="shared" si="3"/>
        <v>1</v>
      </c>
      <c r="Z11" s="17">
        <f t="shared" si="3"/>
        <v>0</v>
      </c>
      <c r="AA11" s="17">
        <f t="shared" si="3"/>
        <v>0</v>
      </c>
      <c r="AB11" s="17">
        <f t="shared" si="3"/>
        <v>1</v>
      </c>
      <c r="AC11" s="17">
        <f t="shared" si="3"/>
        <v>4</v>
      </c>
      <c r="AD11" s="17">
        <f t="shared" si="3"/>
        <v>0</v>
      </c>
      <c r="AE11" s="30">
        <f t="shared" si="3"/>
        <v>16</v>
      </c>
      <c r="AF11" s="30">
        <f t="shared" si="3"/>
        <v>20</v>
      </c>
    </row>
    <row r="12" spans="2:32" ht="23.1" customHeight="1" x14ac:dyDescent="0.25">
      <c r="B12" s="22" t="s">
        <v>39</v>
      </c>
      <c r="C12" s="49">
        <v>0</v>
      </c>
      <c r="D12" s="49">
        <v>0</v>
      </c>
      <c r="E12" s="49">
        <v>0</v>
      </c>
      <c r="F12" s="49">
        <v>0</v>
      </c>
      <c r="G12" s="49">
        <v>0</v>
      </c>
      <c r="H12" s="49">
        <v>2</v>
      </c>
      <c r="I12" s="49">
        <v>0</v>
      </c>
      <c r="J12" s="49">
        <v>0</v>
      </c>
      <c r="K12" s="49">
        <v>0</v>
      </c>
      <c r="L12" s="49">
        <f>SUM('[2]RD115 MCC'!R268:U268)</f>
        <v>0</v>
      </c>
      <c r="M12" s="49">
        <v>2</v>
      </c>
      <c r="N12" s="49">
        <v>0</v>
      </c>
      <c r="O12" s="17">
        <f t="shared" si="0"/>
        <v>2</v>
      </c>
      <c r="P12" s="17">
        <f t="shared" si="1"/>
        <v>4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4</v>
      </c>
      <c r="V12" s="17">
        <f t="shared" si="4"/>
        <v>2</v>
      </c>
      <c r="W12" s="17">
        <f t="shared" si="4"/>
        <v>0</v>
      </c>
      <c r="X12" s="17">
        <f t="shared" si="4"/>
        <v>18</v>
      </c>
      <c r="Y12" s="17">
        <f t="shared" si="4"/>
        <v>4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18</v>
      </c>
      <c r="AD12" s="17">
        <f t="shared" si="4"/>
        <v>1</v>
      </c>
      <c r="AE12" s="30">
        <f t="shared" si="4"/>
        <v>29</v>
      </c>
      <c r="AF12" s="30">
        <f t="shared" si="4"/>
        <v>47</v>
      </c>
    </row>
    <row r="13" spans="2:32" ht="23.1" customHeight="1" x14ac:dyDescent="0.25">
      <c r="B13" s="22" t="s">
        <v>40</v>
      </c>
      <c r="C13" s="49">
        <v>0</v>
      </c>
      <c r="D13" s="49">
        <v>0</v>
      </c>
      <c r="E13" s="49">
        <v>0</v>
      </c>
      <c r="F13" s="49">
        <v>2</v>
      </c>
      <c r="G13" s="49">
        <v>0</v>
      </c>
      <c r="H13" s="49">
        <v>0</v>
      </c>
      <c r="I13" s="49">
        <v>0</v>
      </c>
      <c r="J13" s="49">
        <v>0</v>
      </c>
      <c r="K13" s="49">
        <v>0</v>
      </c>
      <c r="L13" s="49">
        <f>SUM('[2]RD115 MCC'!R269:U269)</f>
        <v>0</v>
      </c>
      <c r="M13" s="49">
        <v>0</v>
      </c>
      <c r="N13" s="49">
        <v>0</v>
      </c>
      <c r="O13" s="17">
        <f t="shared" si="0"/>
        <v>2</v>
      </c>
      <c r="P13" s="17">
        <f t="shared" si="1"/>
        <v>2</v>
      </c>
      <c r="R13" s="1" t="s">
        <v>9</v>
      </c>
      <c r="S13" s="17">
        <f t="shared" ref="S13:AF13" si="5">SUM(C22:C25)</f>
        <v>2</v>
      </c>
      <c r="T13" s="17">
        <f t="shared" si="5"/>
        <v>1</v>
      </c>
      <c r="U13" s="17">
        <f t="shared" si="5"/>
        <v>7</v>
      </c>
      <c r="V13" s="17">
        <f t="shared" si="5"/>
        <v>5</v>
      </c>
      <c r="W13" s="17">
        <f t="shared" si="5"/>
        <v>0</v>
      </c>
      <c r="X13" s="17">
        <f t="shared" si="5"/>
        <v>8</v>
      </c>
      <c r="Y13" s="17">
        <f t="shared" si="5"/>
        <v>4</v>
      </c>
      <c r="Z13" s="17">
        <f t="shared" si="5"/>
        <v>0</v>
      </c>
      <c r="AA13" s="17">
        <f t="shared" si="5"/>
        <v>0</v>
      </c>
      <c r="AB13" s="17">
        <f t="shared" si="5"/>
        <v>1</v>
      </c>
      <c r="AC13" s="17">
        <f t="shared" si="5"/>
        <v>8</v>
      </c>
      <c r="AD13" s="17">
        <f t="shared" si="5"/>
        <v>0</v>
      </c>
      <c r="AE13" s="30">
        <f t="shared" si="5"/>
        <v>28</v>
      </c>
      <c r="AF13" s="30">
        <f t="shared" si="5"/>
        <v>36</v>
      </c>
    </row>
    <row r="14" spans="2:32" ht="23.1" customHeight="1" x14ac:dyDescent="0.25">
      <c r="B14" s="22" t="s">
        <v>41</v>
      </c>
      <c r="C14" s="49">
        <v>0</v>
      </c>
      <c r="D14" s="49">
        <v>0</v>
      </c>
      <c r="E14" s="49">
        <v>1</v>
      </c>
      <c r="F14" s="49">
        <v>1</v>
      </c>
      <c r="G14" s="49">
        <v>0</v>
      </c>
      <c r="H14" s="49">
        <v>3</v>
      </c>
      <c r="I14" s="49">
        <v>0</v>
      </c>
      <c r="J14" s="49">
        <v>0</v>
      </c>
      <c r="K14" s="49">
        <v>0</v>
      </c>
      <c r="L14" s="49">
        <f>SUM('[2]RD115 MCC'!R270:U270)</f>
        <v>0</v>
      </c>
      <c r="M14" s="49">
        <v>3</v>
      </c>
      <c r="N14" s="49">
        <v>0</v>
      </c>
      <c r="O14" s="17">
        <f t="shared" si="0"/>
        <v>5</v>
      </c>
      <c r="P14" s="17">
        <f t="shared" si="1"/>
        <v>8</v>
      </c>
      <c r="R14" s="1" t="s">
        <v>10</v>
      </c>
      <c r="S14" s="17">
        <f t="shared" ref="S14:AF14" si="6">SUM(C26:C29)</f>
        <v>3</v>
      </c>
      <c r="T14" s="17">
        <f t="shared" si="6"/>
        <v>1</v>
      </c>
      <c r="U14" s="17">
        <f t="shared" si="6"/>
        <v>6</v>
      </c>
      <c r="V14" s="17">
        <f t="shared" si="6"/>
        <v>3</v>
      </c>
      <c r="W14" s="17">
        <f t="shared" si="6"/>
        <v>1</v>
      </c>
      <c r="X14" s="17">
        <f t="shared" si="6"/>
        <v>5</v>
      </c>
      <c r="Y14" s="17">
        <f t="shared" si="6"/>
        <v>2</v>
      </c>
      <c r="Z14" s="17">
        <f t="shared" si="6"/>
        <v>0</v>
      </c>
      <c r="AA14" s="17">
        <f t="shared" si="6"/>
        <v>3</v>
      </c>
      <c r="AB14" s="17">
        <f t="shared" si="6"/>
        <v>0</v>
      </c>
      <c r="AC14" s="17">
        <f t="shared" si="6"/>
        <v>5</v>
      </c>
      <c r="AD14" s="17">
        <f t="shared" si="6"/>
        <v>0</v>
      </c>
      <c r="AE14" s="30">
        <f t="shared" si="6"/>
        <v>24</v>
      </c>
      <c r="AF14" s="30">
        <f t="shared" si="6"/>
        <v>29</v>
      </c>
    </row>
    <row r="15" spans="2:32" ht="23.1" customHeight="1" x14ac:dyDescent="0.25">
      <c r="B15" s="22" t="s">
        <v>42</v>
      </c>
      <c r="C15" s="49">
        <v>0</v>
      </c>
      <c r="D15" s="49">
        <v>0</v>
      </c>
      <c r="E15" s="49">
        <v>1</v>
      </c>
      <c r="F15" s="49">
        <v>1</v>
      </c>
      <c r="G15" s="49">
        <v>0</v>
      </c>
      <c r="H15" s="49">
        <v>0</v>
      </c>
      <c r="I15" s="49">
        <v>1</v>
      </c>
      <c r="J15" s="49">
        <v>0</v>
      </c>
      <c r="K15" s="49">
        <v>0</v>
      </c>
      <c r="L15" s="49">
        <f>SUM('[2]RD115 MCC'!R271:U271)</f>
        <v>0</v>
      </c>
      <c r="M15" s="49">
        <v>0</v>
      </c>
      <c r="N15" s="49">
        <v>0</v>
      </c>
      <c r="O15" s="17">
        <f t="shared" si="0"/>
        <v>3</v>
      </c>
      <c r="P15" s="17">
        <f t="shared" si="1"/>
        <v>3</v>
      </c>
      <c r="R15" s="1" t="s">
        <v>11</v>
      </c>
      <c r="S15" s="17">
        <f t="shared" ref="S15:AF15" si="7">SUM(C30:C33)</f>
        <v>3</v>
      </c>
      <c r="T15" s="17">
        <f t="shared" si="7"/>
        <v>2</v>
      </c>
      <c r="U15" s="17">
        <f t="shared" si="7"/>
        <v>6</v>
      </c>
      <c r="V15" s="17">
        <f t="shared" si="7"/>
        <v>5</v>
      </c>
      <c r="W15" s="17">
        <f t="shared" si="7"/>
        <v>0</v>
      </c>
      <c r="X15" s="17">
        <f t="shared" si="7"/>
        <v>6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6</v>
      </c>
      <c r="AD15" s="17">
        <f t="shared" si="7"/>
        <v>0</v>
      </c>
      <c r="AE15" s="30">
        <f t="shared" si="7"/>
        <v>24</v>
      </c>
      <c r="AF15" s="30">
        <f t="shared" si="7"/>
        <v>30</v>
      </c>
    </row>
    <row r="16" spans="2:32" ht="23.1" customHeight="1" x14ac:dyDescent="0.25">
      <c r="B16" s="22" t="s">
        <v>43</v>
      </c>
      <c r="C16" s="49">
        <v>1</v>
      </c>
      <c r="D16" s="49">
        <v>0</v>
      </c>
      <c r="E16" s="49">
        <v>0</v>
      </c>
      <c r="F16" s="49">
        <v>1</v>
      </c>
      <c r="G16" s="49">
        <v>0</v>
      </c>
      <c r="H16" s="49">
        <v>1</v>
      </c>
      <c r="I16" s="49">
        <v>0</v>
      </c>
      <c r="J16" s="49">
        <v>0</v>
      </c>
      <c r="K16" s="49">
        <v>0</v>
      </c>
      <c r="L16" s="49">
        <f>SUM('[2]RD115 MCC'!R272:U272)</f>
        <v>0</v>
      </c>
      <c r="M16" s="49">
        <v>1</v>
      </c>
      <c r="N16" s="49">
        <v>0</v>
      </c>
      <c r="O16" s="17">
        <f t="shared" si="0"/>
        <v>3</v>
      </c>
      <c r="P16" s="17">
        <f t="shared" si="1"/>
        <v>4</v>
      </c>
      <c r="R16" s="1" t="s">
        <v>12</v>
      </c>
      <c r="S16" s="17">
        <f t="shared" ref="S16:AF16" si="8">SUM(C34:C37)</f>
        <v>5</v>
      </c>
      <c r="T16" s="17">
        <f t="shared" si="8"/>
        <v>1</v>
      </c>
      <c r="U16" s="17">
        <f t="shared" si="8"/>
        <v>6</v>
      </c>
      <c r="V16" s="17">
        <f t="shared" si="8"/>
        <v>5</v>
      </c>
      <c r="W16" s="17">
        <f t="shared" si="8"/>
        <v>0</v>
      </c>
      <c r="X16" s="17">
        <f t="shared" si="8"/>
        <v>12</v>
      </c>
      <c r="Y16" s="17">
        <f t="shared" si="8"/>
        <v>4</v>
      </c>
      <c r="Z16" s="17">
        <f t="shared" si="8"/>
        <v>1</v>
      </c>
      <c r="AA16" s="17">
        <f t="shared" si="8"/>
        <v>1</v>
      </c>
      <c r="AB16" s="17">
        <f t="shared" si="8"/>
        <v>3</v>
      </c>
      <c r="AC16" s="17">
        <f t="shared" si="8"/>
        <v>12</v>
      </c>
      <c r="AD16" s="17">
        <f t="shared" si="8"/>
        <v>2</v>
      </c>
      <c r="AE16" s="30">
        <f t="shared" si="8"/>
        <v>40</v>
      </c>
      <c r="AF16" s="30">
        <f t="shared" si="8"/>
        <v>52</v>
      </c>
    </row>
    <row r="17" spans="2:32" ht="23.1" customHeight="1" x14ac:dyDescent="0.25">
      <c r="B17" s="22" t="s">
        <v>44</v>
      </c>
      <c r="C17" s="49">
        <v>2</v>
      </c>
      <c r="D17" s="49">
        <v>0</v>
      </c>
      <c r="E17" s="49">
        <v>2</v>
      </c>
      <c r="F17" s="49">
        <v>0</v>
      </c>
      <c r="G17" s="49">
        <v>0</v>
      </c>
      <c r="H17" s="49">
        <v>0</v>
      </c>
      <c r="I17" s="49">
        <v>0</v>
      </c>
      <c r="J17" s="49">
        <v>0</v>
      </c>
      <c r="K17" s="49">
        <v>0</v>
      </c>
      <c r="L17" s="49">
        <f>SUM('[2]RD115 MCC'!R273:U273)</f>
        <v>1</v>
      </c>
      <c r="M17" s="49">
        <v>0</v>
      </c>
      <c r="N17" s="49">
        <v>0</v>
      </c>
      <c r="O17" s="17">
        <f t="shared" si="0"/>
        <v>5</v>
      </c>
      <c r="P17" s="17">
        <f t="shared" si="1"/>
        <v>5</v>
      </c>
      <c r="R17" s="1" t="s">
        <v>13</v>
      </c>
      <c r="S17" s="17">
        <f t="shared" ref="S17:AF17" si="9">SUM(C38:C41)</f>
        <v>2</v>
      </c>
      <c r="T17" s="17">
        <f t="shared" si="9"/>
        <v>2</v>
      </c>
      <c r="U17" s="17">
        <f t="shared" si="9"/>
        <v>6</v>
      </c>
      <c r="V17" s="17">
        <f t="shared" si="9"/>
        <v>0</v>
      </c>
      <c r="W17" s="17">
        <f t="shared" si="9"/>
        <v>0</v>
      </c>
      <c r="X17" s="17">
        <f t="shared" si="9"/>
        <v>7</v>
      </c>
      <c r="Y17" s="17">
        <f t="shared" si="9"/>
        <v>3</v>
      </c>
      <c r="Z17" s="17">
        <f t="shared" si="9"/>
        <v>2</v>
      </c>
      <c r="AA17" s="17">
        <f t="shared" si="9"/>
        <v>1</v>
      </c>
      <c r="AB17" s="17">
        <f t="shared" si="9"/>
        <v>8</v>
      </c>
      <c r="AC17" s="17">
        <f t="shared" si="9"/>
        <v>7</v>
      </c>
      <c r="AD17" s="17">
        <f t="shared" si="9"/>
        <v>1</v>
      </c>
      <c r="AE17" s="30">
        <f t="shared" si="9"/>
        <v>32</v>
      </c>
      <c r="AF17" s="30">
        <f t="shared" si="9"/>
        <v>39</v>
      </c>
    </row>
    <row r="18" spans="2:32" ht="23.1" customHeight="1" x14ac:dyDescent="0.25">
      <c r="B18" s="22" t="s">
        <v>45</v>
      </c>
      <c r="C18" s="49">
        <v>0</v>
      </c>
      <c r="D18" s="49">
        <v>0</v>
      </c>
      <c r="E18" s="49">
        <v>1</v>
      </c>
      <c r="F18" s="49">
        <v>0</v>
      </c>
      <c r="G18" s="49">
        <v>0</v>
      </c>
      <c r="H18" s="49">
        <v>8</v>
      </c>
      <c r="I18" s="49">
        <v>1</v>
      </c>
      <c r="J18" s="49">
        <v>0</v>
      </c>
      <c r="K18" s="49">
        <v>0</v>
      </c>
      <c r="L18" s="49">
        <f>SUM('[2]RD115 MCC'!R274:U274)</f>
        <v>0</v>
      </c>
      <c r="M18" s="49">
        <v>8</v>
      </c>
      <c r="N18" s="49">
        <v>0</v>
      </c>
      <c r="O18" s="17">
        <f t="shared" si="0"/>
        <v>10</v>
      </c>
      <c r="P18" s="17">
        <f t="shared" si="1"/>
        <v>18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2</v>
      </c>
      <c r="V18" s="17">
        <f t="shared" si="10"/>
        <v>3</v>
      </c>
      <c r="W18" s="17">
        <f t="shared" si="10"/>
        <v>0</v>
      </c>
      <c r="X18" s="17">
        <f t="shared" si="10"/>
        <v>17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5</v>
      </c>
      <c r="AC18" s="17">
        <f t="shared" si="10"/>
        <v>17</v>
      </c>
      <c r="AD18" s="17">
        <f t="shared" si="10"/>
        <v>0</v>
      </c>
      <c r="AE18" s="30">
        <f t="shared" si="10"/>
        <v>31</v>
      </c>
      <c r="AF18" s="30">
        <f t="shared" si="10"/>
        <v>48</v>
      </c>
    </row>
    <row r="19" spans="2:32" ht="23.1" customHeight="1" x14ac:dyDescent="0.25">
      <c r="B19" s="22" t="s">
        <v>46</v>
      </c>
      <c r="C19" s="49">
        <v>0</v>
      </c>
      <c r="D19" s="49">
        <v>0</v>
      </c>
      <c r="E19" s="49">
        <v>1</v>
      </c>
      <c r="F19" s="49">
        <v>1</v>
      </c>
      <c r="G19" s="49">
        <v>0</v>
      </c>
      <c r="H19" s="49">
        <v>3</v>
      </c>
      <c r="I19" s="49">
        <v>1</v>
      </c>
      <c r="J19" s="49">
        <v>0</v>
      </c>
      <c r="K19" s="49">
        <v>0</v>
      </c>
      <c r="L19" s="49">
        <f>SUM('[2]RD115 MCC'!R275:U275)</f>
        <v>0</v>
      </c>
      <c r="M19" s="49">
        <v>3</v>
      </c>
      <c r="N19" s="49">
        <v>0</v>
      </c>
      <c r="O19" s="17">
        <f t="shared" si="0"/>
        <v>6</v>
      </c>
      <c r="P19" s="17">
        <f t="shared" si="1"/>
        <v>9</v>
      </c>
      <c r="R19" s="1" t="s">
        <v>15</v>
      </c>
      <c r="S19" s="17">
        <f t="shared" ref="S19:AF19" si="11">SUM(C46:C49)</f>
        <v>3</v>
      </c>
      <c r="T19" s="17">
        <f t="shared" si="11"/>
        <v>1</v>
      </c>
      <c r="U19" s="17">
        <f t="shared" si="11"/>
        <v>7</v>
      </c>
      <c r="V19" s="17">
        <f t="shared" si="11"/>
        <v>5</v>
      </c>
      <c r="W19" s="17">
        <f t="shared" si="11"/>
        <v>0</v>
      </c>
      <c r="X19" s="17">
        <f t="shared" si="11"/>
        <v>12</v>
      </c>
      <c r="Y19" s="17">
        <f t="shared" si="11"/>
        <v>8</v>
      </c>
      <c r="Z19" s="17">
        <f t="shared" si="11"/>
        <v>0</v>
      </c>
      <c r="AA19" s="17">
        <f t="shared" si="11"/>
        <v>0</v>
      </c>
      <c r="AB19" s="17">
        <f t="shared" si="11"/>
        <v>8</v>
      </c>
      <c r="AC19" s="17">
        <f t="shared" si="11"/>
        <v>12</v>
      </c>
      <c r="AD19" s="17">
        <f t="shared" si="11"/>
        <v>1</v>
      </c>
      <c r="AE19" s="30">
        <f t="shared" si="11"/>
        <v>45</v>
      </c>
      <c r="AF19" s="30">
        <f t="shared" si="11"/>
        <v>57</v>
      </c>
    </row>
    <row r="20" spans="2:32" ht="23.1" customHeight="1" x14ac:dyDescent="0.25">
      <c r="B20" s="22" t="s">
        <v>47</v>
      </c>
      <c r="C20" s="49">
        <v>0</v>
      </c>
      <c r="D20" s="49">
        <v>0</v>
      </c>
      <c r="E20" s="49">
        <v>0</v>
      </c>
      <c r="F20" s="49">
        <v>0</v>
      </c>
      <c r="G20" s="49">
        <v>0</v>
      </c>
      <c r="H20" s="49">
        <v>6</v>
      </c>
      <c r="I20" s="49">
        <v>1</v>
      </c>
      <c r="J20" s="49">
        <v>0</v>
      </c>
      <c r="K20" s="49">
        <v>0</v>
      </c>
      <c r="L20" s="49">
        <f>SUM('[2]RD115 MCC'!R276:U276)</f>
        <v>0</v>
      </c>
      <c r="M20" s="49">
        <v>6</v>
      </c>
      <c r="N20" s="49">
        <v>1</v>
      </c>
      <c r="O20" s="17">
        <f t="shared" si="0"/>
        <v>8</v>
      </c>
      <c r="P20" s="17">
        <f t="shared" si="1"/>
        <v>14</v>
      </c>
      <c r="R20" s="1" t="s">
        <v>16</v>
      </c>
      <c r="S20" s="17">
        <f t="shared" ref="S20:AF20" si="12">SUM(C50:C53)</f>
        <v>1</v>
      </c>
      <c r="T20" s="17">
        <f t="shared" si="12"/>
        <v>0</v>
      </c>
      <c r="U20" s="17">
        <f t="shared" si="12"/>
        <v>3</v>
      </c>
      <c r="V20" s="17">
        <f t="shared" si="12"/>
        <v>2</v>
      </c>
      <c r="W20" s="17">
        <f t="shared" si="12"/>
        <v>0</v>
      </c>
      <c r="X20" s="17">
        <f t="shared" si="12"/>
        <v>14</v>
      </c>
      <c r="Y20" s="17">
        <f t="shared" si="12"/>
        <v>5</v>
      </c>
      <c r="Z20" s="17">
        <f t="shared" si="12"/>
        <v>0</v>
      </c>
      <c r="AA20" s="17">
        <f t="shared" si="12"/>
        <v>2</v>
      </c>
      <c r="AB20" s="17">
        <f t="shared" si="12"/>
        <v>4</v>
      </c>
      <c r="AC20" s="17">
        <f t="shared" si="12"/>
        <v>14</v>
      </c>
      <c r="AD20" s="17">
        <f t="shared" si="12"/>
        <v>0</v>
      </c>
      <c r="AE20" s="30">
        <f t="shared" si="12"/>
        <v>31</v>
      </c>
      <c r="AF20" s="30">
        <f t="shared" si="12"/>
        <v>45</v>
      </c>
    </row>
    <row r="21" spans="2:32" ht="23.1" customHeight="1" x14ac:dyDescent="0.25">
      <c r="B21" s="22" t="s">
        <v>48</v>
      </c>
      <c r="C21" s="49">
        <v>0</v>
      </c>
      <c r="D21" s="49">
        <v>0</v>
      </c>
      <c r="E21" s="49">
        <v>2</v>
      </c>
      <c r="F21" s="49">
        <v>1</v>
      </c>
      <c r="G21" s="49">
        <v>0</v>
      </c>
      <c r="H21" s="49">
        <v>1</v>
      </c>
      <c r="I21" s="49">
        <v>1</v>
      </c>
      <c r="J21" s="49">
        <v>0</v>
      </c>
      <c r="K21" s="49">
        <v>0</v>
      </c>
      <c r="L21" s="49">
        <f>SUM('[2]RD115 MCC'!R277:U277)</f>
        <v>0</v>
      </c>
      <c r="M21" s="49">
        <v>1</v>
      </c>
      <c r="N21" s="49">
        <v>0</v>
      </c>
      <c r="O21" s="17">
        <f t="shared" si="0"/>
        <v>5</v>
      </c>
      <c r="P21" s="17">
        <f t="shared" si="1"/>
        <v>6</v>
      </c>
      <c r="R21" s="35" t="s">
        <v>20</v>
      </c>
      <c r="S21" s="33">
        <f t="shared" ref="S21:AF21" si="13">SUM(C54:C57)</f>
        <v>4</v>
      </c>
      <c r="T21" s="17">
        <f t="shared" si="13"/>
        <v>0</v>
      </c>
      <c r="U21" s="17">
        <f t="shared" si="13"/>
        <v>7</v>
      </c>
      <c r="V21" s="17">
        <f t="shared" si="13"/>
        <v>5</v>
      </c>
      <c r="W21" s="17">
        <f t="shared" si="13"/>
        <v>0</v>
      </c>
      <c r="X21" s="17">
        <f t="shared" si="13"/>
        <v>14</v>
      </c>
      <c r="Y21" s="17">
        <f t="shared" si="13"/>
        <v>2</v>
      </c>
      <c r="Z21" s="17">
        <f t="shared" si="13"/>
        <v>0</v>
      </c>
      <c r="AA21" s="17">
        <f t="shared" si="13"/>
        <v>0</v>
      </c>
      <c r="AB21" s="17">
        <f t="shared" si="13"/>
        <v>2</v>
      </c>
      <c r="AC21" s="17">
        <f t="shared" si="13"/>
        <v>14</v>
      </c>
      <c r="AD21" s="17">
        <f t="shared" si="13"/>
        <v>0</v>
      </c>
      <c r="AE21" s="30">
        <f t="shared" si="13"/>
        <v>34</v>
      </c>
      <c r="AF21" s="30">
        <f t="shared" si="13"/>
        <v>48</v>
      </c>
    </row>
    <row r="22" spans="2:32" ht="23.1" customHeight="1" x14ac:dyDescent="0.25">
      <c r="B22" s="22" t="s">
        <v>49</v>
      </c>
      <c r="C22" s="49">
        <v>2</v>
      </c>
      <c r="D22" s="49">
        <v>0</v>
      </c>
      <c r="E22" s="49">
        <v>1</v>
      </c>
      <c r="F22" s="49">
        <v>2</v>
      </c>
      <c r="G22" s="49">
        <v>0</v>
      </c>
      <c r="H22" s="49">
        <v>2</v>
      </c>
      <c r="I22" s="49">
        <v>1</v>
      </c>
      <c r="J22" s="49">
        <v>0</v>
      </c>
      <c r="K22" s="49">
        <v>0</v>
      </c>
      <c r="L22" s="49">
        <f>SUM('[2]RD115 MCC'!R278:U278)</f>
        <v>0</v>
      </c>
      <c r="M22" s="49">
        <v>2</v>
      </c>
      <c r="N22" s="49">
        <v>0</v>
      </c>
      <c r="O22" s="17">
        <f t="shared" si="0"/>
        <v>8</v>
      </c>
      <c r="P22" s="17">
        <f t="shared" si="1"/>
        <v>10</v>
      </c>
      <c r="R22" s="50" t="s">
        <v>90</v>
      </c>
      <c r="S22" s="51">
        <f>MAX(S10:S12)</f>
        <v>3</v>
      </c>
      <c r="T22" s="51">
        <f t="shared" ref="T22:AF22" si="14">MAX(T10:T12)</f>
        <v>0</v>
      </c>
      <c r="U22" s="51">
        <f t="shared" si="14"/>
        <v>4</v>
      </c>
      <c r="V22" s="51">
        <f t="shared" si="14"/>
        <v>3</v>
      </c>
      <c r="W22" s="51">
        <f t="shared" si="14"/>
        <v>0</v>
      </c>
      <c r="X22" s="51">
        <f t="shared" si="14"/>
        <v>18</v>
      </c>
      <c r="Y22" s="51">
        <f t="shared" si="14"/>
        <v>4</v>
      </c>
      <c r="Z22" s="51">
        <f t="shared" si="14"/>
        <v>0</v>
      </c>
      <c r="AA22" s="51">
        <f t="shared" si="14"/>
        <v>0</v>
      </c>
      <c r="AB22" s="51">
        <f t="shared" si="14"/>
        <v>2</v>
      </c>
      <c r="AC22" s="51">
        <f t="shared" si="14"/>
        <v>18</v>
      </c>
      <c r="AD22" s="51">
        <f t="shared" si="14"/>
        <v>1</v>
      </c>
      <c r="AE22" s="39">
        <f t="shared" si="14"/>
        <v>29</v>
      </c>
      <c r="AF22" s="39">
        <f t="shared" si="14"/>
        <v>47</v>
      </c>
    </row>
    <row r="23" spans="2:32" ht="23.1" customHeight="1" x14ac:dyDescent="0.25">
      <c r="B23" s="22" t="s">
        <v>50</v>
      </c>
      <c r="C23" s="49">
        <v>0</v>
      </c>
      <c r="D23" s="49">
        <v>0</v>
      </c>
      <c r="E23" s="49">
        <v>1</v>
      </c>
      <c r="F23" s="49">
        <v>2</v>
      </c>
      <c r="G23" s="49">
        <v>0</v>
      </c>
      <c r="H23" s="49">
        <v>3</v>
      </c>
      <c r="I23" s="49">
        <v>0</v>
      </c>
      <c r="J23" s="49">
        <v>0</v>
      </c>
      <c r="K23" s="49">
        <v>0</v>
      </c>
      <c r="L23" s="49">
        <f>SUM('[2]RD115 MCC'!R279:U279)</f>
        <v>0</v>
      </c>
      <c r="M23" s="49">
        <v>3</v>
      </c>
      <c r="N23" s="49">
        <v>0</v>
      </c>
      <c r="O23" s="17">
        <f t="shared" si="0"/>
        <v>6</v>
      </c>
      <c r="P23" s="17">
        <f t="shared" si="1"/>
        <v>9</v>
      </c>
      <c r="R23" s="50" t="s">
        <v>91</v>
      </c>
      <c r="S23" s="51">
        <f>MAX(S13:S18)</f>
        <v>5</v>
      </c>
      <c r="T23" s="51">
        <f t="shared" ref="T23:AF23" si="15">MAX(T13:T18)</f>
        <v>2</v>
      </c>
      <c r="U23" s="51">
        <f t="shared" si="15"/>
        <v>7</v>
      </c>
      <c r="V23" s="51">
        <f t="shared" si="15"/>
        <v>5</v>
      </c>
      <c r="W23" s="51">
        <f t="shared" si="15"/>
        <v>1</v>
      </c>
      <c r="X23" s="51">
        <f t="shared" si="15"/>
        <v>17</v>
      </c>
      <c r="Y23" s="51">
        <f t="shared" si="15"/>
        <v>4</v>
      </c>
      <c r="Z23" s="51">
        <f t="shared" si="15"/>
        <v>2</v>
      </c>
      <c r="AA23" s="51">
        <f t="shared" si="15"/>
        <v>3</v>
      </c>
      <c r="AB23" s="51">
        <f t="shared" si="15"/>
        <v>8</v>
      </c>
      <c r="AC23" s="51">
        <f t="shared" si="15"/>
        <v>17</v>
      </c>
      <c r="AD23" s="51">
        <f t="shared" si="15"/>
        <v>2</v>
      </c>
      <c r="AE23" s="39">
        <f t="shared" si="15"/>
        <v>40</v>
      </c>
      <c r="AF23" s="39">
        <f t="shared" si="15"/>
        <v>52</v>
      </c>
    </row>
    <row r="24" spans="2:32" ht="23.1" customHeight="1" x14ac:dyDescent="0.25">
      <c r="B24" s="22" t="s">
        <v>51</v>
      </c>
      <c r="C24" s="49">
        <v>0</v>
      </c>
      <c r="D24" s="49">
        <v>0</v>
      </c>
      <c r="E24" s="49">
        <v>1</v>
      </c>
      <c r="F24" s="49">
        <v>0</v>
      </c>
      <c r="G24" s="49">
        <v>0</v>
      </c>
      <c r="H24" s="49">
        <v>1</v>
      </c>
      <c r="I24" s="49">
        <v>0</v>
      </c>
      <c r="J24" s="49">
        <v>0</v>
      </c>
      <c r="K24" s="49">
        <v>0</v>
      </c>
      <c r="L24" s="49">
        <f>SUM('[2]RD115 MCC'!R280:U280)</f>
        <v>0</v>
      </c>
      <c r="M24" s="49">
        <v>1</v>
      </c>
      <c r="N24" s="49">
        <v>0</v>
      </c>
      <c r="O24" s="17">
        <f t="shared" si="0"/>
        <v>2</v>
      </c>
      <c r="P24" s="17">
        <f t="shared" si="1"/>
        <v>3</v>
      </c>
      <c r="R24" s="50" t="s">
        <v>92</v>
      </c>
      <c r="S24" s="51">
        <f>MAX(S19:S21)</f>
        <v>4</v>
      </c>
      <c r="T24" s="51">
        <f t="shared" ref="T24:AF24" si="16">MAX(T19:T21)</f>
        <v>1</v>
      </c>
      <c r="U24" s="51">
        <f t="shared" si="16"/>
        <v>7</v>
      </c>
      <c r="V24" s="51">
        <f t="shared" si="16"/>
        <v>5</v>
      </c>
      <c r="W24" s="51">
        <f t="shared" si="16"/>
        <v>0</v>
      </c>
      <c r="X24" s="51">
        <f t="shared" si="16"/>
        <v>14</v>
      </c>
      <c r="Y24" s="51">
        <f t="shared" si="16"/>
        <v>8</v>
      </c>
      <c r="Z24" s="51">
        <f t="shared" si="16"/>
        <v>0</v>
      </c>
      <c r="AA24" s="51">
        <f t="shared" si="16"/>
        <v>2</v>
      </c>
      <c r="AB24" s="51">
        <f t="shared" si="16"/>
        <v>8</v>
      </c>
      <c r="AC24" s="51">
        <f t="shared" si="16"/>
        <v>14</v>
      </c>
      <c r="AD24" s="51">
        <f t="shared" si="16"/>
        <v>1</v>
      </c>
      <c r="AE24" s="39">
        <f t="shared" si="16"/>
        <v>45</v>
      </c>
      <c r="AF24" s="39">
        <f t="shared" si="16"/>
        <v>57</v>
      </c>
    </row>
    <row r="25" spans="2:32" ht="23.1" customHeight="1" x14ac:dyDescent="0.25">
      <c r="B25" s="22" t="s">
        <v>52</v>
      </c>
      <c r="C25" s="49">
        <v>0</v>
      </c>
      <c r="D25" s="49">
        <v>1</v>
      </c>
      <c r="E25" s="49">
        <v>4</v>
      </c>
      <c r="F25" s="49">
        <v>1</v>
      </c>
      <c r="G25" s="49">
        <v>0</v>
      </c>
      <c r="H25" s="49">
        <v>2</v>
      </c>
      <c r="I25" s="49">
        <v>3</v>
      </c>
      <c r="J25" s="49">
        <v>0</v>
      </c>
      <c r="K25" s="49">
        <v>0</v>
      </c>
      <c r="L25" s="49">
        <f>SUM('[2]RD115 MCC'!R281:U281)</f>
        <v>1</v>
      </c>
      <c r="M25" s="49">
        <v>2</v>
      </c>
      <c r="N25" s="49">
        <v>0</v>
      </c>
      <c r="O25" s="17">
        <f t="shared" si="0"/>
        <v>12</v>
      </c>
      <c r="P25" s="17">
        <f t="shared" si="1"/>
        <v>14</v>
      </c>
      <c r="R25" s="36" t="s">
        <v>85</v>
      </c>
      <c r="S25" s="34">
        <f t="shared" ref="S25:AF25" si="17">SUM(S10:S12)</f>
        <v>5</v>
      </c>
      <c r="T25" s="16">
        <f t="shared" si="17"/>
        <v>0</v>
      </c>
      <c r="U25" s="16">
        <f t="shared" si="17"/>
        <v>9</v>
      </c>
      <c r="V25" s="16">
        <f t="shared" si="17"/>
        <v>7</v>
      </c>
      <c r="W25" s="16">
        <f t="shared" si="17"/>
        <v>0</v>
      </c>
      <c r="X25" s="16">
        <f t="shared" si="17"/>
        <v>25</v>
      </c>
      <c r="Y25" s="16">
        <f t="shared" si="17"/>
        <v>5</v>
      </c>
      <c r="Z25" s="16">
        <f t="shared" si="17"/>
        <v>0</v>
      </c>
      <c r="AA25" s="16">
        <f t="shared" si="17"/>
        <v>0</v>
      </c>
      <c r="AB25" s="16">
        <f t="shared" si="17"/>
        <v>3</v>
      </c>
      <c r="AC25" s="16">
        <f t="shared" si="17"/>
        <v>25</v>
      </c>
      <c r="AD25" s="16">
        <f t="shared" si="17"/>
        <v>1</v>
      </c>
      <c r="AE25" s="31">
        <f t="shared" si="17"/>
        <v>55</v>
      </c>
      <c r="AF25" s="31">
        <f t="shared" si="17"/>
        <v>80</v>
      </c>
    </row>
    <row r="26" spans="2:32" ht="23.1" customHeight="1" x14ac:dyDescent="0.25">
      <c r="B26" s="22" t="s">
        <v>53</v>
      </c>
      <c r="C26" s="49">
        <v>1</v>
      </c>
      <c r="D26" s="49">
        <v>0</v>
      </c>
      <c r="E26" s="49">
        <v>1</v>
      </c>
      <c r="F26" s="49">
        <v>2</v>
      </c>
      <c r="G26" s="49">
        <v>0</v>
      </c>
      <c r="H26" s="49">
        <v>1</v>
      </c>
      <c r="I26" s="49">
        <v>0</v>
      </c>
      <c r="J26" s="49">
        <v>0</v>
      </c>
      <c r="K26" s="49">
        <v>0</v>
      </c>
      <c r="L26" s="49">
        <f>SUM('[2]RD115 MCC'!R282:U282)</f>
        <v>0</v>
      </c>
      <c r="M26" s="49">
        <v>1</v>
      </c>
      <c r="N26" s="49">
        <v>0</v>
      </c>
      <c r="O26" s="17">
        <f t="shared" si="0"/>
        <v>5</v>
      </c>
      <c r="P26" s="17">
        <f t="shared" si="1"/>
        <v>6</v>
      </c>
      <c r="R26" s="27" t="s">
        <v>86</v>
      </c>
      <c r="S26" s="16">
        <f t="shared" ref="S26:AF26" si="18">SUM(S13:S18)</f>
        <v>17</v>
      </c>
      <c r="T26" s="16">
        <f t="shared" si="18"/>
        <v>7</v>
      </c>
      <c r="U26" s="16">
        <f t="shared" si="18"/>
        <v>33</v>
      </c>
      <c r="V26" s="16">
        <f t="shared" si="18"/>
        <v>21</v>
      </c>
      <c r="W26" s="16">
        <f t="shared" si="18"/>
        <v>1</v>
      </c>
      <c r="X26" s="16">
        <f t="shared" si="18"/>
        <v>55</v>
      </c>
      <c r="Y26" s="16">
        <f t="shared" si="18"/>
        <v>17</v>
      </c>
      <c r="Z26" s="16">
        <f t="shared" si="18"/>
        <v>3</v>
      </c>
      <c r="AA26" s="16">
        <f t="shared" si="18"/>
        <v>5</v>
      </c>
      <c r="AB26" s="16">
        <f t="shared" si="18"/>
        <v>17</v>
      </c>
      <c r="AC26" s="16">
        <f t="shared" si="18"/>
        <v>55</v>
      </c>
      <c r="AD26" s="16">
        <f t="shared" si="18"/>
        <v>3</v>
      </c>
      <c r="AE26" s="31">
        <f t="shared" si="18"/>
        <v>179</v>
      </c>
      <c r="AF26" s="31">
        <f t="shared" si="18"/>
        <v>234</v>
      </c>
    </row>
    <row r="27" spans="2:32" ht="23.1" customHeight="1" x14ac:dyDescent="0.25">
      <c r="B27" s="22" t="s">
        <v>54</v>
      </c>
      <c r="C27" s="49">
        <v>2</v>
      </c>
      <c r="D27" s="49">
        <v>0</v>
      </c>
      <c r="E27" s="49">
        <v>0</v>
      </c>
      <c r="F27" s="49">
        <v>0</v>
      </c>
      <c r="G27" s="49">
        <v>1</v>
      </c>
      <c r="H27" s="49">
        <v>0</v>
      </c>
      <c r="I27" s="49">
        <v>0</v>
      </c>
      <c r="J27" s="49">
        <v>0</v>
      </c>
      <c r="K27" s="49">
        <v>0</v>
      </c>
      <c r="L27" s="49">
        <f>SUM('[2]RD115 MCC'!R283:U283)</f>
        <v>0</v>
      </c>
      <c r="M27" s="49">
        <v>0</v>
      </c>
      <c r="N27" s="49">
        <v>0</v>
      </c>
      <c r="O27" s="17">
        <f t="shared" si="0"/>
        <v>3</v>
      </c>
      <c r="P27" s="17">
        <f t="shared" si="1"/>
        <v>3</v>
      </c>
      <c r="R27" s="28" t="s">
        <v>87</v>
      </c>
      <c r="S27" s="16">
        <f t="shared" ref="S27:AF27" si="19">SUM(S19:S21)</f>
        <v>8</v>
      </c>
      <c r="T27" s="16">
        <f t="shared" si="19"/>
        <v>1</v>
      </c>
      <c r="U27" s="16">
        <f t="shared" si="19"/>
        <v>17</v>
      </c>
      <c r="V27" s="16">
        <f t="shared" si="19"/>
        <v>12</v>
      </c>
      <c r="W27" s="16">
        <f t="shared" si="19"/>
        <v>0</v>
      </c>
      <c r="X27" s="16">
        <f t="shared" si="19"/>
        <v>40</v>
      </c>
      <c r="Y27" s="16">
        <f t="shared" si="19"/>
        <v>15</v>
      </c>
      <c r="Z27" s="16">
        <f t="shared" si="19"/>
        <v>0</v>
      </c>
      <c r="AA27" s="16">
        <f t="shared" si="19"/>
        <v>2</v>
      </c>
      <c r="AB27" s="16">
        <f t="shared" si="19"/>
        <v>14</v>
      </c>
      <c r="AC27" s="16">
        <f t="shared" si="19"/>
        <v>40</v>
      </c>
      <c r="AD27" s="16">
        <f t="shared" si="19"/>
        <v>1</v>
      </c>
      <c r="AE27" s="31">
        <f t="shared" si="19"/>
        <v>110</v>
      </c>
      <c r="AF27" s="31">
        <f t="shared" si="19"/>
        <v>150</v>
      </c>
    </row>
    <row r="28" spans="2:32" ht="23.1" customHeight="1" x14ac:dyDescent="0.25">
      <c r="B28" s="22" t="s">
        <v>55</v>
      </c>
      <c r="C28" s="49">
        <v>0</v>
      </c>
      <c r="D28" s="49">
        <v>1</v>
      </c>
      <c r="E28" s="49">
        <v>3</v>
      </c>
      <c r="F28" s="49">
        <v>1</v>
      </c>
      <c r="G28" s="49">
        <v>0</v>
      </c>
      <c r="H28" s="49">
        <v>3</v>
      </c>
      <c r="I28" s="49">
        <v>2</v>
      </c>
      <c r="J28" s="49">
        <v>0</v>
      </c>
      <c r="K28" s="49">
        <v>3</v>
      </c>
      <c r="L28" s="49">
        <f>SUM('[2]RD115 MCC'!R284:U284)</f>
        <v>0</v>
      </c>
      <c r="M28" s="49">
        <v>3</v>
      </c>
      <c r="N28" s="49">
        <v>0</v>
      </c>
      <c r="O28" s="17">
        <f t="shared" si="0"/>
        <v>13</v>
      </c>
      <c r="P28" s="17">
        <f t="shared" si="1"/>
        <v>16</v>
      </c>
      <c r="R28" s="5" t="s">
        <v>17</v>
      </c>
      <c r="S28" s="16">
        <f t="shared" ref="S28:AF28" si="20">SUM(S10:S21)</f>
        <v>30</v>
      </c>
      <c r="T28" s="16">
        <f t="shared" si="20"/>
        <v>8</v>
      </c>
      <c r="U28" s="16">
        <f t="shared" si="20"/>
        <v>59</v>
      </c>
      <c r="V28" s="16">
        <f t="shared" si="20"/>
        <v>40</v>
      </c>
      <c r="W28" s="16">
        <f t="shared" si="20"/>
        <v>1</v>
      </c>
      <c r="X28" s="16">
        <f t="shared" si="20"/>
        <v>120</v>
      </c>
      <c r="Y28" s="16">
        <f t="shared" si="20"/>
        <v>37</v>
      </c>
      <c r="Z28" s="16">
        <f t="shared" si="20"/>
        <v>3</v>
      </c>
      <c r="AA28" s="16">
        <f t="shared" si="20"/>
        <v>7</v>
      </c>
      <c r="AB28" s="16">
        <f t="shared" si="20"/>
        <v>34</v>
      </c>
      <c r="AC28" s="16">
        <f t="shared" si="20"/>
        <v>120</v>
      </c>
      <c r="AD28" s="16">
        <f t="shared" si="20"/>
        <v>5</v>
      </c>
      <c r="AE28" s="31">
        <f t="shared" si="20"/>
        <v>344</v>
      </c>
      <c r="AF28" s="31">
        <f t="shared" si="20"/>
        <v>464</v>
      </c>
    </row>
    <row r="29" spans="2:32" ht="23.1" customHeight="1" x14ac:dyDescent="0.25">
      <c r="B29" s="22" t="s">
        <v>56</v>
      </c>
      <c r="C29" s="49">
        <v>0</v>
      </c>
      <c r="D29" s="49">
        <v>0</v>
      </c>
      <c r="E29" s="49">
        <v>2</v>
      </c>
      <c r="F29" s="49">
        <v>0</v>
      </c>
      <c r="G29" s="49">
        <v>0</v>
      </c>
      <c r="H29" s="49">
        <v>1</v>
      </c>
      <c r="I29" s="49">
        <v>0</v>
      </c>
      <c r="J29" s="49">
        <v>0</v>
      </c>
      <c r="K29" s="49">
        <v>0</v>
      </c>
      <c r="L29" s="49">
        <f>SUM('[2]RD115 MCC'!R285:U285)</f>
        <v>0</v>
      </c>
      <c r="M29" s="49">
        <v>1</v>
      </c>
      <c r="N29" s="49">
        <v>0</v>
      </c>
      <c r="O29" s="17">
        <f t="shared" si="0"/>
        <v>3</v>
      </c>
      <c r="P29" s="17">
        <f t="shared" si="1"/>
        <v>4</v>
      </c>
      <c r="R29"/>
      <c r="S29" s="20"/>
      <c r="T29" s="19"/>
    </row>
    <row r="30" spans="2:32" ht="23.1" customHeight="1" x14ac:dyDescent="0.25">
      <c r="B30" s="22" t="s">
        <v>57</v>
      </c>
      <c r="C30" s="49">
        <v>1</v>
      </c>
      <c r="D30" s="49">
        <v>0</v>
      </c>
      <c r="E30" s="49">
        <v>2</v>
      </c>
      <c r="F30" s="49">
        <v>2</v>
      </c>
      <c r="G30" s="49">
        <v>0</v>
      </c>
      <c r="H30" s="49">
        <v>0</v>
      </c>
      <c r="I30" s="49">
        <v>0</v>
      </c>
      <c r="J30" s="49">
        <v>0</v>
      </c>
      <c r="K30" s="49">
        <v>0</v>
      </c>
      <c r="L30" s="49">
        <f>SUM('[2]RD115 MCC'!R286:U286)</f>
        <v>0</v>
      </c>
      <c r="M30" s="49">
        <v>0</v>
      </c>
      <c r="N30" s="49">
        <v>0</v>
      </c>
      <c r="O30" s="17">
        <f t="shared" si="0"/>
        <v>5</v>
      </c>
      <c r="P30" s="17">
        <f t="shared" si="1"/>
        <v>5</v>
      </c>
      <c r="R30"/>
      <c r="S30" s="19"/>
      <c r="T30" s="19"/>
    </row>
    <row r="31" spans="2:32" ht="23.1" customHeight="1" x14ac:dyDescent="0.25">
      <c r="B31" s="23" t="s">
        <v>58</v>
      </c>
      <c r="C31" s="49">
        <v>0</v>
      </c>
      <c r="D31" s="49">
        <v>2</v>
      </c>
      <c r="E31" s="49">
        <v>3</v>
      </c>
      <c r="F31" s="49">
        <v>0</v>
      </c>
      <c r="G31" s="49">
        <v>0</v>
      </c>
      <c r="H31" s="49">
        <v>1</v>
      </c>
      <c r="I31" s="49">
        <v>1</v>
      </c>
      <c r="J31" s="49">
        <v>0</v>
      </c>
      <c r="K31" s="49">
        <v>0</v>
      </c>
      <c r="L31" s="49">
        <f>SUM('[2]RD115 MCC'!R287:U287)</f>
        <v>0</v>
      </c>
      <c r="M31" s="49">
        <v>1</v>
      </c>
      <c r="N31" s="49">
        <v>0</v>
      </c>
      <c r="O31" s="17">
        <f t="shared" si="0"/>
        <v>7</v>
      </c>
      <c r="P31" s="17">
        <f t="shared" si="1"/>
        <v>8</v>
      </c>
      <c r="R31"/>
      <c r="S31" s="19"/>
      <c r="T31" s="19"/>
    </row>
    <row r="32" spans="2:32" ht="23.1" customHeight="1" x14ac:dyDescent="0.25">
      <c r="B32" s="23" t="s">
        <v>59</v>
      </c>
      <c r="C32" s="49">
        <v>0</v>
      </c>
      <c r="D32" s="49">
        <v>0</v>
      </c>
      <c r="E32" s="49">
        <v>0</v>
      </c>
      <c r="F32" s="49">
        <v>1</v>
      </c>
      <c r="G32" s="49">
        <v>0</v>
      </c>
      <c r="H32" s="49">
        <v>1</v>
      </c>
      <c r="I32" s="49">
        <v>0</v>
      </c>
      <c r="J32" s="49">
        <v>0</v>
      </c>
      <c r="K32" s="49">
        <v>0</v>
      </c>
      <c r="L32" s="49">
        <f>SUM('[2]RD115 MCC'!R288:U288)</f>
        <v>0</v>
      </c>
      <c r="M32" s="49">
        <v>1</v>
      </c>
      <c r="N32" s="49">
        <v>0</v>
      </c>
      <c r="O32" s="17">
        <f t="shared" si="0"/>
        <v>2</v>
      </c>
      <c r="P32" s="17">
        <f t="shared" si="1"/>
        <v>3</v>
      </c>
      <c r="R32"/>
      <c r="S32" s="19"/>
      <c r="T32" s="19"/>
    </row>
    <row r="33" spans="2:20" ht="23.1" customHeight="1" x14ac:dyDescent="0.25">
      <c r="B33" s="22" t="s">
        <v>60</v>
      </c>
      <c r="C33" s="49">
        <v>2</v>
      </c>
      <c r="D33" s="49">
        <v>0</v>
      </c>
      <c r="E33" s="49">
        <v>1</v>
      </c>
      <c r="F33" s="49">
        <v>2</v>
      </c>
      <c r="G33" s="49">
        <v>0</v>
      </c>
      <c r="H33" s="49">
        <v>4</v>
      </c>
      <c r="I33" s="49">
        <v>1</v>
      </c>
      <c r="J33" s="49">
        <v>0</v>
      </c>
      <c r="K33" s="49">
        <v>0</v>
      </c>
      <c r="L33" s="49">
        <f>SUM('[2]RD115 MCC'!R289:U289)</f>
        <v>0</v>
      </c>
      <c r="M33" s="49">
        <v>4</v>
      </c>
      <c r="N33" s="49">
        <v>0</v>
      </c>
      <c r="O33" s="17">
        <f t="shared" si="0"/>
        <v>10</v>
      </c>
      <c r="P33" s="17">
        <f t="shared" si="1"/>
        <v>14</v>
      </c>
      <c r="R33"/>
      <c r="S33" s="19"/>
      <c r="T33" s="19"/>
    </row>
    <row r="34" spans="2:20" ht="23.1" customHeight="1" x14ac:dyDescent="0.25">
      <c r="B34" s="23" t="s">
        <v>61</v>
      </c>
      <c r="C34" s="49">
        <v>1</v>
      </c>
      <c r="D34" s="49">
        <v>1</v>
      </c>
      <c r="E34" s="49">
        <v>2</v>
      </c>
      <c r="F34" s="49">
        <v>2</v>
      </c>
      <c r="G34" s="49">
        <v>0</v>
      </c>
      <c r="H34" s="49">
        <v>4</v>
      </c>
      <c r="I34" s="49">
        <v>0</v>
      </c>
      <c r="J34" s="49">
        <v>0</v>
      </c>
      <c r="K34" s="49">
        <v>0</v>
      </c>
      <c r="L34" s="49">
        <f>SUM('[2]RD115 MCC'!R290:U290)</f>
        <v>0</v>
      </c>
      <c r="M34" s="49">
        <v>4</v>
      </c>
      <c r="N34" s="49">
        <v>1</v>
      </c>
      <c r="O34" s="17">
        <f t="shared" si="0"/>
        <v>11</v>
      </c>
      <c r="P34" s="17">
        <f t="shared" si="1"/>
        <v>15</v>
      </c>
      <c r="R34"/>
      <c r="S34" s="19"/>
      <c r="T34" s="19"/>
    </row>
    <row r="35" spans="2:20" ht="23.1" customHeight="1" x14ac:dyDescent="0.25">
      <c r="B35" s="23" t="s">
        <v>62</v>
      </c>
      <c r="C35" s="49">
        <v>1</v>
      </c>
      <c r="D35" s="49">
        <v>0</v>
      </c>
      <c r="E35" s="49">
        <v>2</v>
      </c>
      <c r="F35" s="49">
        <v>1</v>
      </c>
      <c r="G35" s="49">
        <v>0</v>
      </c>
      <c r="H35" s="49">
        <v>1</v>
      </c>
      <c r="I35" s="49">
        <v>1</v>
      </c>
      <c r="J35" s="49">
        <v>0</v>
      </c>
      <c r="K35" s="49">
        <v>1</v>
      </c>
      <c r="L35" s="49">
        <f>SUM('[2]RD115 MCC'!R291:U291)</f>
        <v>1</v>
      </c>
      <c r="M35" s="49">
        <v>1</v>
      </c>
      <c r="N35" s="49">
        <v>0</v>
      </c>
      <c r="O35" s="17">
        <f t="shared" si="0"/>
        <v>8</v>
      </c>
      <c r="P35" s="17">
        <f t="shared" si="1"/>
        <v>9</v>
      </c>
      <c r="R35"/>
      <c r="S35" s="19"/>
      <c r="T35" s="19"/>
    </row>
    <row r="36" spans="2:20" ht="23.1" customHeight="1" x14ac:dyDescent="0.25">
      <c r="B36" s="23" t="s">
        <v>63</v>
      </c>
      <c r="C36" s="49">
        <v>2</v>
      </c>
      <c r="D36" s="49">
        <v>0</v>
      </c>
      <c r="E36" s="49">
        <v>0</v>
      </c>
      <c r="F36" s="49">
        <v>2</v>
      </c>
      <c r="G36" s="49">
        <v>0</v>
      </c>
      <c r="H36" s="49">
        <v>5</v>
      </c>
      <c r="I36" s="49">
        <v>1</v>
      </c>
      <c r="J36" s="49">
        <v>1</v>
      </c>
      <c r="K36" s="49">
        <v>0</v>
      </c>
      <c r="L36" s="49">
        <f>SUM('[2]RD115 MCC'!R292:U292)</f>
        <v>2</v>
      </c>
      <c r="M36" s="49">
        <v>5</v>
      </c>
      <c r="N36" s="49">
        <v>1</v>
      </c>
      <c r="O36" s="17">
        <f t="shared" si="0"/>
        <v>14</v>
      </c>
      <c r="P36" s="17">
        <f t="shared" si="1"/>
        <v>19</v>
      </c>
      <c r="R36"/>
      <c r="S36" s="19"/>
      <c r="T36" s="19"/>
    </row>
    <row r="37" spans="2:20" ht="23.1" customHeight="1" x14ac:dyDescent="0.25">
      <c r="B37" s="22" t="s">
        <v>64</v>
      </c>
      <c r="C37" s="49">
        <v>1</v>
      </c>
      <c r="D37" s="49">
        <v>0</v>
      </c>
      <c r="E37" s="49">
        <v>2</v>
      </c>
      <c r="F37" s="49">
        <v>0</v>
      </c>
      <c r="G37" s="49">
        <v>0</v>
      </c>
      <c r="H37" s="49">
        <v>2</v>
      </c>
      <c r="I37" s="49">
        <v>2</v>
      </c>
      <c r="J37" s="49">
        <v>0</v>
      </c>
      <c r="K37" s="49">
        <v>0</v>
      </c>
      <c r="L37" s="49">
        <f>SUM('[2]RD115 MCC'!R293:U293)</f>
        <v>0</v>
      </c>
      <c r="M37" s="49">
        <v>2</v>
      </c>
      <c r="N37" s="49">
        <v>0</v>
      </c>
      <c r="O37" s="17">
        <f t="shared" si="0"/>
        <v>7</v>
      </c>
      <c r="P37" s="17">
        <f t="shared" si="1"/>
        <v>9</v>
      </c>
      <c r="R37"/>
      <c r="S37" s="19"/>
      <c r="T37" s="19"/>
    </row>
    <row r="38" spans="2:20" ht="23.1" customHeight="1" x14ac:dyDescent="0.25">
      <c r="B38" s="23" t="s">
        <v>65</v>
      </c>
      <c r="C38" s="49">
        <v>0</v>
      </c>
      <c r="D38" s="49">
        <v>2</v>
      </c>
      <c r="E38" s="49">
        <v>3</v>
      </c>
      <c r="F38" s="49">
        <v>0</v>
      </c>
      <c r="G38" s="49">
        <v>0</v>
      </c>
      <c r="H38" s="49">
        <v>2</v>
      </c>
      <c r="I38" s="49">
        <v>1</v>
      </c>
      <c r="J38" s="49">
        <v>1</v>
      </c>
      <c r="K38" s="49">
        <v>0</v>
      </c>
      <c r="L38" s="49">
        <f>SUM('[2]RD115 MCC'!R294:U294)</f>
        <v>4</v>
      </c>
      <c r="M38" s="49">
        <v>2</v>
      </c>
      <c r="N38" s="49">
        <v>1</v>
      </c>
      <c r="O38" s="17">
        <f t="shared" si="0"/>
        <v>14</v>
      </c>
      <c r="P38" s="17">
        <f t="shared" si="1"/>
        <v>16</v>
      </c>
      <c r="R38"/>
      <c r="S38" s="19"/>
      <c r="T38" s="19"/>
    </row>
    <row r="39" spans="2:20" ht="23.1" customHeight="1" x14ac:dyDescent="0.25">
      <c r="B39" s="23" t="s">
        <v>66</v>
      </c>
      <c r="C39" s="49">
        <v>1</v>
      </c>
      <c r="D39" s="49">
        <v>0</v>
      </c>
      <c r="E39" s="49">
        <v>1</v>
      </c>
      <c r="F39" s="49">
        <v>0</v>
      </c>
      <c r="G39" s="49">
        <v>0</v>
      </c>
      <c r="H39" s="49">
        <v>5</v>
      </c>
      <c r="I39" s="49">
        <v>1</v>
      </c>
      <c r="J39" s="49">
        <v>0</v>
      </c>
      <c r="K39" s="49">
        <v>0</v>
      </c>
      <c r="L39" s="49">
        <f>SUM('[2]RD115 MCC'!R295:U295)</f>
        <v>1</v>
      </c>
      <c r="M39" s="49">
        <v>5</v>
      </c>
      <c r="N39" s="49">
        <v>0</v>
      </c>
      <c r="O39" s="17">
        <f t="shared" si="0"/>
        <v>9</v>
      </c>
      <c r="P39" s="17">
        <f t="shared" si="1"/>
        <v>14</v>
      </c>
      <c r="R39"/>
      <c r="S39" s="19"/>
      <c r="T39" s="19"/>
    </row>
    <row r="40" spans="2:20" ht="23.1" customHeight="1" x14ac:dyDescent="0.25">
      <c r="B40" s="23" t="s">
        <v>67</v>
      </c>
      <c r="C40" s="49">
        <v>0</v>
      </c>
      <c r="D40" s="49">
        <v>0</v>
      </c>
      <c r="E40" s="49">
        <v>1</v>
      </c>
      <c r="F40" s="49">
        <v>0</v>
      </c>
      <c r="G40" s="49">
        <v>0</v>
      </c>
      <c r="H40" s="49">
        <v>0</v>
      </c>
      <c r="I40" s="49">
        <v>0</v>
      </c>
      <c r="J40" s="49">
        <v>1</v>
      </c>
      <c r="K40" s="49">
        <v>1</v>
      </c>
      <c r="L40" s="49">
        <f>SUM('[2]RD115 MCC'!R296:U296)</f>
        <v>0</v>
      </c>
      <c r="M40" s="49">
        <v>0</v>
      </c>
      <c r="N40" s="49">
        <v>0</v>
      </c>
      <c r="O40" s="17">
        <f t="shared" si="0"/>
        <v>3</v>
      </c>
      <c r="P40" s="17">
        <f t="shared" si="1"/>
        <v>3</v>
      </c>
      <c r="R40"/>
      <c r="S40" s="19"/>
      <c r="T40" s="19"/>
    </row>
    <row r="41" spans="2:20" ht="23.1" customHeight="1" x14ac:dyDescent="0.25">
      <c r="B41" s="22" t="s">
        <v>68</v>
      </c>
      <c r="C41" s="49">
        <v>1</v>
      </c>
      <c r="D41" s="49">
        <v>0</v>
      </c>
      <c r="E41" s="49">
        <v>1</v>
      </c>
      <c r="F41" s="49">
        <v>0</v>
      </c>
      <c r="G41" s="49">
        <v>0</v>
      </c>
      <c r="H41" s="49">
        <v>0</v>
      </c>
      <c r="I41" s="49">
        <v>1</v>
      </c>
      <c r="J41" s="49">
        <v>0</v>
      </c>
      <c r="K41" s="49">
        <v>0</v>
      </c>
      <c r="L41" s="49">
        <f>SUM('[2]RD115 MCC'!R297:U297)</f>
        <v>3</v>
      </c>
      <c r="M41" s="49">
        <v>0</v>
      </c>
      <c r="N41" s="49">
        <v>0</v>
      </c>
      <c r="O41" s="17">
        <f t="shared" si="0"/>
        <v>6</v>
      </c>
      <c r="P41" s="17">
        <f t="shared" si="1"/>
        <v>6</v>
      </c>
      <c r="R41"/>
      <c r="S41" s="19"/>
      <c r="T41" s="19"/>
    </row>
    <row r="42" spans="2:20" ht="23.1" customHeight="1" x14ac:dyDescent="0.25">
      <c r="B42" s="23" t="s">
        <v>69</v>
      </c>
      <c r="C42" s="49">
        <v>0</v>
      </c>
      <c r="D42" s="49">
        <v>0</v>
      </c>
      <c r="E42" s="49">
        <v>1</v>
      </c>
      <c r="F42" s="49">
        <v>0</v>
      </c>
      <c r="G42" s="49">
        <v>0</v>
      </c>
      <c r="H42" s="49">
        <v>5</v>
      </c>
      <c r="I42" s="49">
        <v>2</v>
      </c>
      <c r="J42" s="49">
        <v>0</v>
      </c>
      <c r="K42" s="49">
        <v>0</v>
      </c>
      <c r="L42" s="49">
        <f>SUM('[2]RD115 MCC'!R298:U298)</f>
        <v>4</v>
      </c>
      <c r="M42" s="49">
        <v>5</v>
      </c>
      <c r="N42" s="49">
        <v>0</v>
      </c>
      <c r="O42" s="17">
        <f t="shared" si="0"/>
        <v>12</v>
      </c>
      <c r="P42" s="17">
        <f t="shared" si="1"/>
        <v>17</v>
      </c>
      <c r="R42"/>
      <c r="S42" s="19"/>
      <c r="T42" s="19"/>
    </row>
    <row r="43" spans="2:20" ht="23.1" customHeight="1" x14ac:dyDescent="0.25">
      <c r="B43" s="22" t="s">
        <v>70</v>
      </c>
      <c r="C43" s="49">
        <v>0</v>
      </c>
      <c r="D43" s="49">
        <v>0</v>
      </c>
      <c r="E43" s="49">
        <v>0</v>
      </c>
      <c r="F43" s="49">
        <v>0</v>
      </c>
      <c r="G43" s="49">
        <v>0</v>
      </c>
      <c r="H43" s="49">
        <v>6</v>
      </c>
      <c r="I43" s="49">
        <v>0</v>
      </c>
      <c r="J43" s="49">
        <v>0</v>
      </c>
      <c r="K43" s="49">
        <v>0</v>
      </c>
      <c r="L43" s="49">
        <f>SUM('[2]RD115 MCC'!R299:U299)</f>
        <v>1</v>
      </c>
      <c r="M43" s="49">
        <v>6</v>
      </c>
      <c r="N43" s="49">
        <v>0</v>
      </c>
      <c r="O43" s="17">
        <f t="shared" si="0"/>
        <v>7</v>
      </c>
      <c r="P43" s="17">
        <f t="shared" si="1"/>
        <v>13</v>
      </c>
      <c r="R43"/>
      <c r="S43" s="19"/>
      <c r="T43" s="19"/>
    </row>
    <row r="44" spans="2:20" ht="23.1" customHeight="1" x14ac:dyDescent="0.25">
      <c r="B44" s="24" t="s">
        <v>71</v>
      </c>
      <c r="C44" s="49">
        <v>1</v>
      </c>
      <c r="D44" s="49">
        <v>0</v>
      </c>
      <c r="E44" s="49">
        <v>0</v>
      </c>
      <c r="F44" s="49">
        <v>2</v>
      </c>
      <c r="G44" s="49">
        <v>0</v>
      </c>
      <c r="H44" s="49">
        <v>6</v>
      </c>
      <c r="I44" s="49">
        <v>0</v>
      </c>
      <c r="J44" s="49">
        <v>0</v>
      </c>
      <c r="K44" s="49">
        <v>0</v>
      </c>
      <c r="L44" s="49">
        <f>SUM('[2]RD115 MCC'!R300:U300)</f>
        <v>0</v>
      </c>
      <c r="M44" s="49">
        <v>6</v>
      </c>
      <c r="N44" s="49">
        <v>0</v>
      </c>
      <c r="O44" s="17">
        <f t="shared" si="0"/>
        <v>9</v>
      </c>
      <c r="P44" s="17">
        <f t="shared" si="1"/>
        <v>15</v>
      </c>
      <c r="R44"/>
      <c r="S44" s="19"/>
      <c r="T44" s="19"/>
    </row>
    <row r="45" spans="2:20" ht="23.1" customHeight="1" x14ac:dyDescent="0.25">
      <c r="B45" s="22" t="s">
        <v>72</v>
      </c>
      <c r="C45" s="49">
        <v>1</v>
      </c>
      <c r="D45" s="49">
        <v>0</v>
      </c>
      <c r="E45" s="49">
        <v>1</v>
      </c>
      <c r="F45" s="49">
        <v>1</v>
      </c>
      <c r="G45" s="49">
        <v>0</v>
      </c>
      <c r="H45" s="49">
        <v>0</v>
      </c>
      <c r="I45" s="49">
        <v>0</v>
      </c>
      <c r="J45" s="49">
        <v>0</v>
      </c>
      <c r="K45" s="49">
        <v>0</v>
      </c>
      <c r="L45" s="49">
        <f>SUM('[2]RD115 MCC'!R301:U301)</f>
        <v>0</v>
      </c>
      <c r="M45" s="49">
        <v>0</v>
      </c>
      <c r="N45" s="49">
        <v>0</v>
      </c>
      <c r="O45" s="17">
        <f t="shared" si="0"/>
        <v>3</v>
      </c>
      <c r="P45" s="17">
        <f t="shared" si="1"/>
        <v>3</v>
      </c>
      <c r="R45"/>
      <c r="S45" s="19"/>
      <c r="T45" s="19"/>
    </row>
    <row r="46" spans="2:20" ht="23.1" customHeight="1" x14ac:dyDescent="0.25">
      <c r="B46" s="23" t="s">
        <v>73</v>
      </c>
      <c r="C46" s="49">
        <v>2</v>
      </c>
      <c r="D46" s="49">
        <v>0</v>
      </c>
      <c r="E46" s="49">
        <v>2</v>
      </c>
      <c r="F46" s="49">
        <v>0</v>
      </c>
      <c r="G46" s="49">
        <v>0</v>
      </c>
      <c r="H46" s="49">
        <v>1</v>
      </c>
      <c r="I46" s="49">
        <v>2</v>
      </c>
      <c r="J46" s="49">
        <v>0</v>
      </c>
      <c r="K46" s="49">
        <v>0</v>
      </c>
      <c r="L46" s="49">
        <f>SUM('[2]RD115 MCC'!R302:U302)</f>
        <v>3</v>
      </c>
      <c r="M46" s="49">
        <v>1</v>
      </c>
      <c r="N46" s="49">
        <v>0</v>
      </c>
      <c r="O46" s="17">
        <f t="shared" si="0"/>
        <v>10</v>
      </c>
      <c r="P46" s="17">
        <f t="shared" si="1"/>
        <v>11</v>
      </c>
      <c r="R46" s="19"/>
      <c r="S46" s="19"/>
      <c r="T46"/>
    </row>
    <row r="47" spans="2:20" ht="23.1" customHeight="1" x14ac:dyDescent="0.25">
      <c r="B47" s="23" t="s">
        <v>74</v>
      </c>
      <c r="C47" s="49">
        <v>0</v>
      </c>
      <c r="D47" s="49">
        <v>0</v>
      </c>
      <c r="E47" s="49">
        <v>0</v>
      </c>
      <c r="F47" s="49">
        <v>2</v>
      </c>
      <c r="G47" s="49">
        <v>0</v>
      </c>
      <c r="H47" s="49">
        <v>6</v>
      </c>
      <c r="I47" s="49">
        <v>4</v>
      </c>
      <c r="J47" s="49">
        <v>0</v>
      </c>
      <c r="K47" s="49">
        <v>0</v>
      </c>
      <c r="L47" s="49">
        <f>SUM('[2]RD115 MCC'!R303:U303)</f>
        <v>0</v>
      </c>
      <c r="M47" s="49">
        <v>6</v>
      </c>
      <c r="N47" s="49">
        <v>0</v>
      </c>
      <c r="O47" s="17">
        <f t="shared" si="0"/>
        <v>12</v>
      </c>
      <c r="P47" s="17">
        <f t="shared" si="1"/>
        <v>18</v>
      </c>
      <c r="R47" s="19"/>
      <c r="S47" s="19"/>
      <c r="T47"/>
    </row>
    <row r="48" spans="2:20" ht="23.1" customHeight="1" x14ac:dyDescent="0.25">
      <c r="B48" s="23" t="s">
        <v>75</v>
      </c>
      <c r="C48" s="49">
        <v>1</v>
      </c>
      <c r="D48" s="49">
        <v>1</v>
      </c>
      <c r="E48" s="49">
        <v>3</v>
      </c>
      <c r="F48" s="49">
        <v>2</v>
      </c>
      <c r="G48" s="49">
        <v>0</v>
      </c>
      <c r="H48" s="49">
        <v>1</v>
      </c>
      <c r="I48" s="49">
        <v>0</v>
      </c>
      <c r="J48" s="49">
        <v>0</v>
      </c>
      <c r="K48" s="49">
        <v>0</v>
      </c>
      <c r="L48" s="49">
        <f>SUM('[2]RD115 MCC'!R304:U304)</f>
        <v>0</v>
      </c>
      <c r="M48" s="49">
        <v>1</v>
      </c>
      <c r="N48" s="49">
        <v>1</v>
      </c>
      <c r="O48" s="17">
        <f t="shared" si="0"/>
        <v>9</v>
      </c>
      <c r="P48" s="17">
        <f t="shared" si="1"/>
        <v>10</v>
      </c>
      <c r="R48" s="19"/>
      <c r="S48" s="19"/>
      <c r="T48"/>
    </row>
    <row r="49" spans="2:20" ht="23.1" customHeight="1" x14ac:dyDescent="0.25">
      <c r="B49" s="22" t="s">
        <v>76</v>
      </c>
      <c r="C49" s="49">
        <v>0</v>
      </c>
      <c r="D49" s="49">
        <v>0</v>
      </c>
      <c r="E49" s="49">
        <v>2</v>
      </c>
      <c r="F49" s="49">
        <v>1</v>
      </c>
      <c r="G49" s="49">
        <v>0</v>
      </c>
      <c r="H49" s="49">
        <v>4</v>
      </c>
      <c r="I49" s="49">
        <v>2</v>
      </c>
      <c r="J49" s="49">
        <v>0</v>
      </c>
      <c r="K49" s="49">
        <v>0</v>
      </c>
      <c r="L49" s="49">
        <f>SUM('[2]RD115 MCC'!R305:U305)</f>
        <v>5</v>
      </c>
      <c r="M49" s="49">
        <v>4</v>
      </c>
      <c r="N49" s="49">
        <v>0</v>
      </c>
      <c r="O49" s="17">
        <f t="shared" si="0"/>
        <v>14</v>
      </c>
      <c r="P49" s="17">
        <f t="shared" si="1"/>
        <v>18</v>
      </c>
      <c r="R49" s="19"/>
      <c r="S49" s="19"/>
      <c r="T49"/>
    </row>
    <row r="50" spans="2:20" ht="23.1" customHeight="1" x14ac:dyDescent="0.25">
      <c r="B50" s="23" t="s">
        <v>77</v>
      </c>
      <c r="C50" s="49">
        <v>1</v>
      </c>
      <c r="D50" s="49">
        <v>0</v>
      </c>
      <c r="E50" s="49">
        <v>1</v>
      </c>
      <c r="F50" s="49">
        <v>0</v>
      </c>
      <c r="G50" s="49">
        <v>0</v>
      </c>
      <c r="H50" s="49">
        <v>8</v>
      </c>
      <c r="I50" s="49">
        <v>1</v>
      </c>
      <c r="J50" s="49">
        <v>0</v>
      </c>
      <c r="K50" s="49">
        <v>0</v>
      </c>
      <c r="L50" s="49">
        <f>SUM('[2]RD115 MCC'!R306:U306)</f>
        <v>0</v>
      </c>
      <c r="M50" s="49">
        <v>8</v>
      </c>
      <c r="N50" s="49">
        <v>0</v>
      </c>
      <c r="O50" s="17">
        <f t="shared" si="0"/>
        <v>11</v>
      </c>
      <c r="P50" s="17">
        <f t="shared" si="1"/>
        <v>19</v>
      </c>
      <c r="R50" s="19"/>
      <c r="S50" s="19"/>
      <c r="T50"/>
    </row>
    <row r="51" spans="2:20" ht="23.1" customHeight="1" x14ac:dyDescent="0.25">
      <c r="B51" s="23" t="s">
        <v>78</v>
      </c>
      <c r="C51" s="49">
        <v>0</v>
      </c>
      <c r="D51" s="49">
        <v>0</v>
      </c>
      <c r="E51" s="49">
        <v>0</v>
      </c>
      <c r="F51" s="49">
        <v>0</v>
      </c>
      <c r="G51" s="49">
        <v>0</v>
      </c>
      <c r="H51" s="49">
        <v>1</v>
      </c>
      <c r="I51" s="49">
        <v>1</v>
      </c>
      <c r="J51" s="49">
        <v>0</v>
      </c>
      <c r="K51" s="49">
        <v>0</v>
      </c>
      <c r="L51" s="49">
        <f>SUM('[2]RD115 MCC'!R307:U307)</f>
        <v>2</v>
      </c>
      <c r="M51" s="49">
        <v>1</v>
      </c>
      <c r="N51" s="49">
        <v>0</v>
      </c>
      <c r="O51" s="17">
        <f t="shared" si="0"/>
        <v>4</v>
      </c>
      <c r="P51" s="17">
        <f t="shared" si="1"/>
        <v>5</v>
      </c>
      <c r="R51" s="19"/>
      <c r="S51" s="19"/>
      <c r="T51"/>
    </row>
    <row r="52" spans="2:20" ht="23.1" customHeight="1" x14ac:dyDescent="0.25">
      <c r="B52" s="23" t="s">
        <v>79</v>
      </c>
      <c r="C52" s="49">
        <v>0</v>
      </c>
      <c r="D52" s="49">
        <v>0</v>
      </c>
      <c r="E52" s="49">
        <v>0</v>
      </c>
      <c r="F52" s="49">
        <v>1</v>
      </c>
      <c r="G52" s="49">
        <v>0</v>
      </c>
      <c r="H52" s="49">
        <v>0</v>
      </c>
      <c r="I52" s="49">
        <v>0</v>
      </c>
      <c r="J52" s="49">
        <v>0</v>
      </c>
      <c r="K52" s="49">
        <v>0</v>
      </c>
      <c r="L52" s="49">
        <f>SUM('[2]RD115 MCC'!R308:U308)</f>
        <v>0</v>
      </c>
      <c r="M52" s="49">
        <v>0</v>
      </c>
      <c r="N52" s="49">
        <v>0</v>
      </c>
      <c r="O52" s="17">
        <f t="shared" si="0"/>
        <v>1</v>
      </c>
      <c r="P52" s="17">
        <f t="shared" si="1"/>
        <v>1</v>
      </c>
      <c r="R52" s="19"/>
      <c r="S52" s="19"/>
      <c r="T52"/>
    </row>
    <row r="53" spans="2:20" ht="23.1" customHeight="1" x14ac:dyDescent="0.25">
      <c r="B53" s="22" t="s">
        <v>80</v>
      </c>
      <c r="C53" s="49">
        <v>0</v>
      </c>
      <c r="D53" s="49">
        <v>0</v>
      </c>
      <c r="E53" s="49">
        <v>2</v>
      </c>
      <c r="F53" s="49">
        <v>1</v>
      </c>
      <c r="G53" s="49">
        <v>0</v>
      </c>
      <c r="H53" s="49">
        <v>5</v>
      </c>
      <c r="I53" s="49">
        <v>3</v>
      </c>
      <c r="J53" s="49">
        <v>0</v>
      </c>
      <c r="K53" s="49">
        <v>2</v>
      </c>
      <c r="L53" s="49">
        <f>SUM('[2]RD115 MCC'!R309:U309)</f>
        <v>2</v>
      </c>
      <c r="M53" s="49">
        <v>5</v>
      </c>
      <c r="N53" s="49">
        <v>0</v>
      </c>
      <c r="O53" s="17">
        <f t="shared" si="0"/>
        <v>15</v>
      </c>
      <c r="P53" s="17">
        <f t="shared" si="1"/>
        <v>20</v>
      </c>
      <c r="R53" s="19"/>
      <c r="S53" s="19"/>
      <c r="T53"/>
    </row>
    <row r="54" spans="2:20" ht="23.1" customHeight="1" x14ac:dyDescent="0.25">
      <c r="B54" s="22" t="s">
        <v>81</v>
      </c>
      <c r="C54" s="49">
        <v>0</v>
      </c>
      <c r="D54" s="49">
        <v>0</v>
      </c>
      <c r="E54" s="49">
        <v>1</v>
      </c>
      <c r="F54" s="49">
        <v>2</v>
      </c>
      <c r="G54" s="49">
        <v>0</v>
      </c>
      <c r="H54" s="49">
        <v>7</v>
      </c>
      <c r="I54" s="49">
        <v>1</v>
      </c>
      <c r="J54" s="49">
        <v>0</v>
      </c>
      <c r="K54" s="49">
        <v>0</v>
      </c>
      <c r="L54" s="49">
        <f>SUM('[2]RD115 MCC'!R310:U310)</f>
        <v>0</v>
      </c>
      <c r="M54" s="49">
        <v>7</v>
      </c>
      <c r="N54" s="49">
        <v>0</v>
      </c>
      <c r="O54" s="17">
        <f t="shared" si="0"/>
        <v>11</v>
      </c>
      <c r="P54" s="17">
        <f t="shared" si="1"/>
        <v>18</v>
      </c>
      <c r="R54" s="19"/>
      <c r="S54" s="19"/>
      <c r="T54"/>
    </row>
    <row r="55" spans="2:20" ht="23.1" customHeight="1" x14ac:dyDescent="0.25">
      <c r="B55" s="22" t="s">
        <v>82</v>
      </c>
      <c r="C55" s="49">
        <v>2</v>
      </c>
      <c r="D55" s="49">
        <v>0</v>
      </c>
      <c r="E55" s="49">
        <v>2</v>
      </c>
      <c r="F55" s="49">
        <v>2</v>
      </c>
      <c r="G55" s="49">
        <v>0</v>
      </c>
      <c r="H55" s="49">
        <v>3</v>
      </c>
      <c r="I55" s="49">
        <v>0</v>
      </c>
      <c r="J55" s="49">
        <v>0</v>
      </c>
      <c r="K55" s="49">
        <v>0</v>
      </c>
      <c r="L55" s="49">
        <f>SUM('[2]RD115 MCC'!R311:U311)</f>
        <v>0</v>
      </c>
      <c r="M55" s="49">
        <v>3</v>
      </c>
      <c r="N55" s="49">
        <v>0</v>
      </c>
      <c r="O55" s="17">
        <f t="shared" si="0"/>
        <v>9</v>
      </c>
      <c r="P55" s="17">
        <f t="shared" si="1"/>
        <v>12</v>
      </c>
      <c r="R55" s="19"/>
      <c r="S55" s="19"/>
      <c r="T55"/>
    </row>
    <row r="56" spans="2:20" ht="23.1" customHeight="1" x14ac:dyDescent="0.25">
      <c r="B56" s="22" t="s">
        <v>83</v>
      </c>
      <c r="C56" s="49">
        <v>2</v>
      </c>
      <c r="D56" s="49">
        <v>0</v>
      </c>
      <c r="E56" s="49">
        <v>2</v>
      </c>
      <c r="F56" s="49">
        <v>0</v>
      </c>
      <c r="G56" s="49">
        <v>0</v>
      </c>
      <c r="H56" s="49">
        <v>2</v>
      </c>
      <c r="I56" s="49">
        <v>0</v>
      </c>
      <c r="J56" s="49">
        <v>0</v>
      </c>
      <c r="K56" s="49">
        <v>0</v>
      </c>
      <c r="L56" s="49">
        <f>SUM('[2]RD115 MCC'!R312:U312)</f>
        <v>2</v>
      </c>
      <c r="M56" s="49">
        <v>2</v>
      </c>
      <c r="N56" s="49">
        <v>0</v>
      </c>
      <c r="O56" s="17">
        <f t="shared" si="0"/>
        <v>8</v>
      </c>
      <c r="P56" s="17">
        <f t="shared" si="1"/>
        <v>10</v>
      </c>
      <c r="R56" s="19"/>
      <c r="S56" s="19"/>
      <c r="T56"/>
    </row>
    <row r="57" spans="2:20" ht="23.1" customHeight="1" x14ac:dyDescent="0.25">
      <c r="B57" s="22" t="s">
        <v>84</v>
      </c>
      <c r="C57" s="49">
        <v>0</v>
      </c>
      <c r="D57" s="49">
        <v>0</v>
      </c>
      <c r="E57" s="49">
        <v>2</v>
      </c>
      <c r="F57" s="49">
        <v>1</v>
      </c>
      <c r="G57" s="49">
        <v>0</v>
      </c>
      <c r="H57" s="49">
        <v>2</v>
      </c>
      <c r="I57" s="49">
        <v>1</v>
      </c>
      <c r="J57" s="49">
        <v>0</v>
      </c>
      <c r="K57" s="49">
        <v>0</v>
      </c>
      <c r="L57" s="49">
        <f>SUM('[2]RD115 MCC'!R313:U313)</f>
        <v>0</v>
      </c>
      <c r="M57" s="49">
        <v>2</v>
      </c>
      <c r="N57" s="49">
        <v>0</v>
      </c>
      <c r="O57" s="17">
        <f t="shared" si="0"/>
        <v>6</v>
      </c>
      <c r="P57" s="17">
        <f t="shared" si="1"/>
        <v>8</v>
      </c>
      <c r="R57" s="19"/>
      <c r="S57" s="19"/>
      <c r="T57"/>
    </row>
    <row r="58" spans="2:20" ht="23.1" customHeight="1" x14ac:dyDescent="0.25">
      <c r="B58" s="52" t="s">
        <v>18</v>
      </c>
      <c r="C58" s="16">
        <v>0</v>
      </c>
      <c r="D58" s="16">
        <f t="shared" ref="D58:P58" si="21">SUM(D10:D57)</f>
        <v>8</v>
      </c>
      <c r="E58" s="16">
        <v>1</v>
      </c>
      <c r="F58" s="16">
        <v>0</v>
      </c>
      <c r="G58" s="16">
        <v>0</v>
      </c>
      <c r="H58" s="16">
        <v>2</v>
      </c>
      <c r="I58" s="16">
        <v>0</v>
      </c>
      <c r="J58" s="16">
        <v>0</v>
      </c>
      <c r="K58" s="16">
        <v>0</v>
      </c>
      <c r="L58" s="16">
        <f t="shared" si="21"/>
        <v>34</v>
      </c>
      <c r="M58" s="16">
        <v>2</v>
      </c>
      <c r="N58" s="16">
        <v>0</v>
      </c>
      <c r="O58" s="16">
        <f t="shared" si="21"/>
        <v>344</v>
      </c>
      <c r="P58" s="16">
        <f t="shared" si="21"/>
        <v>464</v>
      </c>
      <c r="R58" s="19"/>
      <c r="S58" s="19"/>
      <c r="T58"/>
    </row>
    <row r="59" spans="2:20" ht="23.1" customHeight="1" x14ac:dyDescent="0.25">
      <c r="B59" s="52" t="s">
        <v>93</v>
      </c>
      <c r="C59" s="42">
        <v>0</v>
      </c>
      <c r="D59" s="42">
        <f t="shared" ref="D59:L59" si="22">D58/$P$58</f>
        <v>1.7241379310344827E-2</v>
      </c>
      <c r="E59" s="42">
        <v>0</v>
      </c>
      <c r="F59" s="42">
        <v>0</v>
      </c>
      <c r="G59" s="42">
        <v>0</v>
      </c>
      <c r="H59" s="42">
        <v>0</v>
      </c>
      <c r="I59" s="42">
        <v>0</v>
      </c>
      <c r="J59" s="42">
        <v>0</v>
      </c>
      <c r="K59" s="42">
        <v>0</v>
      </c>
      <c r="L59" s="42">
        <f t="shared" si="22"/>
        <v>7.3275862068965511E-2</v>
      </c>
      <c r="M59" s="42">
        <v>0</v>
      </c>
      <c r="N59" s="42">
        <v>0</v>
      </c>
      <c r="R59" s="19"/>
      <c r="S59" s="19"/>
      <c r="T59"/>
    </row>
    <row r="60" spans="2:20" ht="23.1" customHeight="1" x14ac:dyDescent="0.25">
      <c r="B60" s="53" t="s">
        <v>94</v>
      </c>
      <c r="C60" s="43">
        <v>0</v>
      </c>
      <c r="D60" s="43">
        <f t="shared" ref="D60:L60" si="23">D58/$O$58</f>
        <v>2.3255813953488372E-2</v>
      </c>
      <c r="E60" s="43">
        <v>0</v>
      </c>
      <c r="F60" s="43">
        <v>0</v>
      </c>
      <c r="G60" s="43">
        <v>0</v>
      </c>
      <c r="H60" s="43">
        <v>0</v>
      </c>
      <c r="I60" s="43">
        <v>0</v>
      </c>
      <c r="J60" s="43">
        <v>0</v>
      </c>
      <c r="K60" s="43">
        <v>0</v>
      </c>
      <c r="L60" s="43">
        <f t="shared" si="23"/>
        <v>9.8837209302325577E-2</v>
      </c>
      <c r="M60" s="43">
        <v>0</v>
      </c>
      <c r="N60" s="43">
        <v>0</v>
      </c>
      <c r="R60" s="19"/>
      <c r="S60" s="19"/>
      <c r="T60"/>
    </row>
    <row r="61" spans="2:20" ht="20.100000000000001" customHeight="1" x14ac:dyDescent="0.25">
      <c r="C61" s="18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M61">
        <v>0</v>
      </c>
      <c r="N61">
        <v>0</v>
      </c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 s="19"/>
      <c r="T75" s="19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 s="19"/>
      <c r="T76" s="19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 s="19"/>
      <c r="T77" s="19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 s="19"/>
      <c r="T78" s="19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 s="19"/>
      <c r="T79" s="1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 s="19"/>
      <c r="T80" s="19"/>
      <c r="U80"/>
      <c r="V80"/>
      <c r="W80"/>
      <c r="X80"/>
      <c r="Y80"/>
      <c r="Z80"/>
      <c r="AA80"/>
      <c r="AB80"/>
      <c r="AC80"/>
      <c r="AD80"/>
      <c r="AE80"/>
      <c r="AF80"/>
    </row>
    <row r="81" spans="18:20" ht="20.100000000000001" customHeight="1" x14ac:dyDescent="0.25">
      <c r="R81"/>
      <c r="S81" s="19"/>
      <c r="T81" s="19"/>
    </row>
    <row r="82" spans="18:20" ht="20.100000000000001" customHeight="1" x14ac:dyDescent="0.25">
      <c r="R82"/>
      <c r="S82" s="19"/>
      <c r="T82" s="19"/>
    </row>
    <row r="83" spans="18:20" ht="20.100000000000001" customHeight="1" x14ac:dyDescent="0.25">
      <c r="R83"/>
      <c r="S83" s="19"/>
      <c r="T83" s="19"/>
    </row>
    <row r="84" spans="18:20" ht="20.100000000000001" customHeight="1" x14ac:dyDescent="0.25">
      <c r="R84"/>
      <c r="S84" s="19"/>
      <c r="T84" s="19"/>
    </row>
    <row r="85" spans="18:20" ht="20.100000000000001" customHeight="1" x14ac:dyDescent="0.25">
      <c r="R85"/>
      <c r="S85" s="19"/>
      <c r="T85" s="19"/>
    </row>
    <row r="86" spans="18:20" ht="20.100000000000001" customHeight="1" x14ac:dyDescent="0.25">
      <c r="R86"/>
      <c r="S86" s="19"/>
      <c r="T86" s="19"/>
    </row>
    <row r="87" spans="18:20" ht="20.100000000000001" customHeight="1" x14ac:dyDescent="0.25">
      <c r="R87"/>
      <c r="S87" s="19"/>
      <c r="T87" s="19"/>
    </row>
    <row r="88" spans="18:20" ht="20.100000000000001" customHeight="1" x14ac:dyDescent="0.25">
      <c r="R88"/>
      <c r="S88" s="19"/>
      <c r="T88" s="19"/>
    </row>
    <row r="89" spans="18:20" ht="20.100000000000001" customHeight="1" x14ac:dyDescent="0.25">
      <c r="R89"/>
      <c r="S89" s="19"/>
      <c r="T89" s="19"/>
    </row>
    <row r="90" spans="18:20" ht="20.100000000000001" customHeight="1" x14ac:dyDescent="0.25">
      <c r="R90"/>
      <c r="S90" s="19"/>
      <c r="T90" s="19"/>
    </row>
    <row r="91" spans="18:20" ht="20.100000000000001" customHeight="1" x14ac:dyDescent="0.25">
      <c r="R91"/>
      <c r="S91" s="19"/>
      <c r="T91" s="19"/>
    </row>
    <row r="92" spans="18:20" ht="20.100000000000001" customHeight="1" x14ac:dyDescent="0.25">
      <c r="R92"/>
      <c r="S92" s="19"/>
      <c r="T92" s="19"/>
    </row>
    <row r="93" spans="18:20" ht="20.100000000000001" customHeight="1" x14ac:dyDescent="0.25">
      <c r="R93"/>
      <c r="S93" s="19"/>
      <c r="T93" s="19"/>
    </row>
    <row r="94" spans="18:20" ht="20.100000000000001" customHeight="1" x14ac:dyDescent="0.25">
      <c r="R94"/>
      <c r="S94" s="19"/>
      <c r="T94" s="19"/>
    </row>
    <row r="95" spans="18:20" ht="20.100000000000001" customHeight="1" x14ac:dyDescent="0.25">
      <c r="R95"/>
      <c r="S95" s="19"/>
      <c r="T95" s="19"/>
    </row>
    <row r="96" spans="18:20" ht="20.100000000000001" customHeight="1" x14ac:dyDescent="0.25">
      <c r="R96"/>
      <c r="S96" s="19"/>
      <c r="T96" s="19"/>
    </row>
    <row r="97" spans="2:20" ht="20.100000000000001" customHeight="1" x14ac:dyDescent="0.25">
      <c r="R97"/>
      <c r="S97" s="19"/>
      <c r="T97" s="19"/>
    </row>
    <row r="98" spans="2:20" ht="20.100000000000001" customHeight="1" x14ac:dyDescent="0.25">
      <c r="R98"/>
      <c r="S98" s="19"/>
      <c r="T98" s="19"/>
    </row>
    <row r="99" spans="2:20" ht="20.100000000000001" customHeight="1" x14ac:dyDescent="0.25">
      <c r="R99"/>
      <c r="S99" s="19"/>
      <c r="T99" s="19"/>
    </row>
    <row r="100" spans="2:20" ht="20.100000000000001" customHeight="1" x14ac:dyDescent="0.25">
      <c r="R100"/>
      <c r="S100" s="19"/>
      <c r="T100" s="19"/>
    </row>
    <row r="101" spans="2:20" ht="20.100000000000001" customHeight="1" x14ac:dyDescent="0.25">
      <c r="R101"/>
      <c r="S101" s="19"/>
      <c r="T101" s="19"/>
    </row>
    <row r="102" spans="2:20" ht="20.100000000000001" customHeight="1" x14ac:dyDescent="0.25">
      <c r="R102"/>
      <c r="S102" s="19"/>
      <c r="T102" s="19"/>
    </row>
    <row r="103" spans="2:20" ht="20.100000000000001" customHeight="1" x14ac:dyDescent="0.25">
      <c r="R103"/>
      <c r="S103" s="19"/>
      <c r="T103" s="19"/>
    </row>
    <row r="104" spans="2:20" ht="22.5" customHeight="1" x14ac:dyDescent="0.25">
      <c r="R104"/>
      <c r="S104" s="19"/>
      <c r="T104" s="19"/>
    </row>
    <row r="105" spans="2:20" ht="20.100000000000001" customHeight="1" x14ac:dyDescent="0.25">
      <c r="R105"/>
      <c r="S105" s="19"/>
      <c r="T105" s="19"/>
    </row>
    <row r="106" spans="2:20" ht="20.100000000000001" customHeight="1" x14ac:dyDescent="0.25">
      <c r="R106"/>
      <c r="S106" s="19"/>
      <c r="T106" s="19"/>
    </row>
    <row r="107" spans="2:20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20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20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20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20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20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173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">
        <v>170</v>
      </c>
      <c r="F5" s="40" t="s">
        <v>1</v>
      </c>
      <c r="G5" s="63" t="str">
        <f>'[1]29.07 BUSITEMA-BUSIA'!G5:H5</f>
        <v>xxx</v>
      </c>
      <c r="H5" s="64"/>
      <c r="I5" s="14"/>
      <c r="J5" s="2" t="s">
        <v>5</v>
      </c>
      <c r="K5" s="63" t="str">
        <f>'[1]29.07 BUSITEMA-BUSIA'!K5:L5</f>
        <v>xxx</v>
      </c>
      <c r="L5" s="64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3" t="s">
        <v>168</v>
      </c>
      <c r="E6" s="64"/>
      <c r="F6" s="2" t="s">
        <v>2</v>
      </c>
      <c r="G6" s="63" t="s">
        <v>167</v>
      </c>
      <c r="H6" s="64"/>
      <c r="J6" s="2" t="s">
        <v>21</v>
      </c>
      <c r="K6" s="63" t="str">
        <f>'[1]29.07 BUSITEMA-BUSIA'!K6:L6</f>
        <v>xxx</v>
      </c>
      <c r="L6" s="64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1</v>
      </c>
      <c r="D10" s="49">
        <v>0</v>
      </c>
      <c r="E10" s="49">
        <v>2</v>
      </c>
      <c r="F10" s="49">
        <v>0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v>1</v>
      </c>
      <c r="M10" s="49">
        <v>3</v>
      </c>
      <c r="N10" s="49">
        <v>0</v>
      </c>
      <c r="O10" s="17">
        <f t="shared" ref="O10:O57" si="0">SUM(C10:L10,N10)</f>
        <v>4</v>
      </c>
      <c r="P10" s="17">
        <f t="shared" ref="P10:P57" si="1">SUM(C10:N10)</f>
        <v>7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7</v>
      </c>
      <c r="V10" s="17">
        <f t="shared" si="2"/>
        <v>2</v>
      </c>
      <c r="W10" s="17">
        <f t="shared" si="2"/>
        <v>1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1</v>
      </c>
      <c r="AB10" s="17">
        <f t="shared" si="2"/>
        <v>2</v>
      </c>
      <c r="AC10" s="17">
        <f t="shared" si="2"/>
        <v>9</v>
      </c>
      <c r="AD10" s="17">
        <f t="shared" si="2"/>
        <v>0</v>
      </c>
      <c r="AE10" s="30">
        <f t="shared" si="2"/>
        <v>16</v>
      </c>
      <c r="AF10" s="30">
        <f t="shared" si="2"/>
        <v>25</v>
      </c>
    </row>
    <row r="11" spans="2:32" s="6" customFormat="1" ht="23.1" customHeight="1" x14ac:dyDescent="0.25">
      <c r="B11" s="22" t="s">
        <v>38</v>
      </c>
      <c r="C11" s="49">
        <v>1</v>
      </c>
      <c r="D11" s="49">
        <v>0</v>
      </c>
      <c r="E11" s="49">
        <v>2</v>
      </c>
      <c r="F11" s="49">
        <v>2</v>
      </c>
      <c r="G11" s="49">
        <v>0</v>
      </c>
      <c r="H11" s="49">
        <v>0</v>
      </c>
      <c r="I11" s="49">
        <v>0</v>
      </c>
      <c r="J11" s="49">
        <v>0</v>
      </c>
      <c r="K11" s="49">
        <v>0</v>
      </c>
      <c r="L11" s="49">
        <v>0</v>
      </c>
      <c r="M11" s="49">
        <v>1</v>
      </c>
      <c r="N11" s="49">
        <v>0</v>
      </c>
      <c r="O11" s="17">
        <f t="shared" si="0"/>
        <v>5</v>
      </c>
      <c r="P11" s="17">
        <f t="shared" si="1"/>
        <v>6</v>
      </c>
      <c r="R11" s="1" t="s">
        <v>7</v>
      </c>
      <c r="S11" s="17">
        <f t="shared" ref="S11:AF11" si="3">SUM(C14:C17)</f>
        <v>11</v>
      </c>
      <c r="T11" s="17">
        <f t="shared" si="3"/>
        <v>1</v>
      </c>
      <c r="U11" s="17">
        <f t="shared" si="3"/>
        <v>5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1</v>
      </c>
      <c r="AA11" s="17">
        <f t="shared" si="3"/>
        <v>4</v>
      </c>
      <c r="AB11" s="17">
        <f t="shared" si="3"/>
        <v>3</v>
      </c>
      <c r="AC11" s="17">
        <f t="shared" si="3"/>
        <v>13</v>
      </c>
      <c r="AD11" s="17">
        <f t="shared" si="3"/>
        <v>0</v>
      </c>
      <c r="AE11" s="30">
        <f t="shared" si="3"/>
        <v>28</v>
      </c>
      <c r="AF11" s="30">
        <f t="shared" si="3"/>
        <v>41</v>
      </c>
    </row>
    <row r="12" spans="2:32" ht="23.1" customHeight="1" x14ac:dyDescent="0.25">
      <c r="B12" s="22" t="s">
        <v>39</v>
      </c>
      <c r="C12" s="49">
        <v>0</v>
      </c>
      <c r="D12" s="49">
        <v>0</v>
      </c>
      <c r="E12" s="49">
        <v>2</v>
      </c>
      <c r="F12" s="49">
        <v>0</v>
      </c>
      <c r="G12" s="49">
        <v>1</v>
      </c>
      <c r="H12" s="49">
        <v>0</v>
      </c>
      <c r="I12" s="49">
        <v>0</v>
      </c>
      <c r="J12" s="49">
        <v>0</v>
      </c>
      <c r="K12" s="49">
        <v>1</v>
      </c>
      <c r="L12" s="49">
        <v>0</v>
      </c>
      <c r="M12" s="49">
        <v>3</v>
      </c>
      <c r="N12" s="49">
        <v>0</v>
      </c>
      <c r="O12" s="17">
        <f t="shared" si="0"/>
        <v>4</v>
      </c>
      <c r="P12" s="17">
        <f t="shared" si="1"/>
        <v>7</v>
      </c>
      <c r="R12" s="1" t="s">
        <v>8</v>
      </c>
      <c r="S12" s="17">
        <f t="shared" ref="S12:AF12" si="4">SUM(C18:C21)</f>
        <v>3</v>
      </c>
      <c r="T12" s="17">
        <f t="shared" si="4"/>
        <v>2</v>
      </c>
      <c r="U12" s="17">
        <f t="shared" si="4"/>
        <v>5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4</v>
      </c>
      <c r="AA12" s="17">
        <f t="shared" si="4"/>
        <v>1</v>
      </c>
      <c r="AB12" s="17">
        <f t="shared" si="4"/>
        <v>4</v>
      </c>
      <c r="AC12" s="17">
        <f t="shared" si="4"/>
        <v>15</v>
      </c>
      <c r="AD12" s="17">
        <f t="shared" si="4"/>
        <v>1</v>
      </c>
      <c r="AE12" s="30">
        <f t="shared" si="4"/>
        <v>24</v>
      </c>
      <c r="AF12" s="30">
        <f t="shared" si="4"/>
        <v>39</v>
      </c>
    </row>
    <row r="13" spans="2:32" ht="23.1" customHeight="1" x14ac:dyDescent="0.25">
      <c r="B13" s="22" t="s">
        <v>40</v>
      </c>
      <c r="C13" s="49">
        <v>0</v>
      </c>
      <c r="D13" s="49">
        <v>0</v>
      </c>
      <c r="E13" s="49">
        <v>1</v>
      </c>
      <c r="F13" s="49">
        <v>0</v>
      </c>
      <c r="G13" s="49">
        <v>0</v>
      </c>
      <c r="H13" s="49">
        <v>0</v>
      </c>
      <c r="I13" s="49">
        <v>0</v>
      </c>
      <c r="J13" s="49">
        <v>1</v>
      </c>
      <c r="K13" s="49">
        <v>0</v>
      </c>
      <c r="L13" s="49">
        <v>1</v>
      </c>
      <c r="M13" s="49">
        <v>2</v>
      </c>
      <c r="N13" s="49">
        <v>0</v>
      </c>
      <c r="O13" s="17">
        <f t="shared" si="0"/>
        <v>3</v>
      </c>
      <c r="P13" s="17">
        <f t="shared" si="1"/>
        <v>5</v>
      </c>
      <c r="R13" s="1" t="s">
        <v>9</v>
      </c>
      <c r="S13" s="17">
        <f t="shared" ref="S13:AF13" si="5">SUM(C22:C25)</f>
        <v>1</v>
      </c>
      <c r="T13" s="17">
        <f t="shared" si="5"/>
        <v>1</v>
      </c>
      <c r="U13" s="17">
        <f t="shared" si="5"/>
        <v>6</v>
      </c>
      <c r="V13" s="17">
        <f t="shared" si="5"/>
        <v>4</v>
      </c>
      <c r="W13" s="17">
        <f t="shared" si="5"/>
        <v>1</v>
      </c>
      <c r="X13" s="17">
        <f t="shared" si="5"/>
        <v>0</v>
      </c>
      <c r="Y13" s="17">
        <f t="shared" si="5"/>
        <v>2</v>
      </c>
      <c r="Z13" s="17">
        <f t="shared" si="5"/>
        <v>4</v>
      </c>
      <c r="AA13" s="17">
        <f t="shared" si="5"/>
        <v>1</v>
      </c>
      <c r="AB13" s="17">
        <f t="shared" si="5"/>
        <v>5</v>
      </c>
      <c r="AC13" s="17">
        <f t="shared" si="5"/>
        <v>15</v>
      </c>
      <c r="AD13" s="17">
        <f t="shared" si="5"/>
        <v>1</v>
      </c>
      <c r="AE13" s="30">
        <f t="shared" si="5"/>
        <v>26</v>
      </c>
      <c r="AF13" s="30">
        <f t="shared" si="5"/>
        <v>41</v>
      </c>
    </row>
    <row r="14" spans="2:32" ht="23.1" customHeight="1" x14ac:dyDescent="0.25">
      <c r="B14" s="22" t="s">
        <v>41</v>
      </c>
      <c r="C14" s="49">
        <v>3</v>
      </c>
      <c r="D14" s="49">
        <v>0</v>
      </c>
      <c r="E14" s="49">
        <v>1</v>
      </c>
      <c r="F14" s="49">
        <v>0</v>
      </c>
      <c r="G14" s="49">
        <v>0</v>
      </c>
      <c r="H14" s="49">
        <v>0</v>
      </c>
      <c r="I14" s="49">
        <v>0</v>
      </c>
      <c r="J14" s="49">
        <v>0</v>
      </c>
      <c r="K14" s="49">
        <v>0</v>
      </c>
      <c r="L14" s="49">
        <v>2</v>
      </c>
      <c r="M14" s="49">
        <v>2</v>
      </c>
      <c r="N14" s="49">
        <v>0</v>
      </c>
      <c r="O14" s="17">
        <f t="shared" si="0"/>
        <v>6</v>
      </c>
      <c r="P14" s="17">
        <f t="shared" si="1"/>
        <v>8</v>
      </c>
      <c r="R14" s="1" t="s">
        <v>10</v>
      </c>
      <c r="S14" s="17">
        <f t="shared" ref="S14:AF14" si="6">SUM(C26:C29)</f>
        <v>3</v>
      </c>
      <c r="T14" s="17">
        <f t="shared" si="6"/>
        <v>1</v>
      </c>
      <c r="U14" s="17">
        <f t="shared" si="6"/>
        <v>7</v>
      </c>
      <c r="V14" s="17">
        <f t="shared" si="6"/>
        <v>7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1</v>
      </c>
      <c r="AA14" s="17">
        <f t="shared" si="6"/>
        <v>1</v>
      </c>
      <c r="AB14" s="17">
        <f t="shared" si="6"/>
        <v>1</v>
      </c>
      <c r="AC14" s="17">
        <f t="shared" si="6"/>
        <v>13</v>
      </c>
      <c r="AD14" s="17">
        <f t="shared" si="6"/>
        <v>0</v>
      </c>
      <c r="AE14" s="30">
        <f t="shared" si="6"/>
        <v>21</v>
      </c>
      <c r="AF14" s="30">
        <f t="shared" si="6"/>
        <v>34</v>
      </c>
    </row>
    <row r="15" spans="2:32" ht="23.1" customHeight="1" x14ac:dyDescent="0.25">
      <c r="B15" s="22" t="s">
        <v>42</v>
      </c>
      <c r="C15" s="49">
        <v>3</v>
      </c>
      <c r="D15" s="49">
        <v>0</v>
      </c>
      <c r="E15" s="49">
        <v>0</v>
      </c>
      <c r="F15" s="49">
        <v>0</v>
      </c>
      <c r="G15" s="49">
        <v>0</v>
      </c>
      <c r="H15" s="49">
        <v>0</v>
      </c>
      <c r="I15" s="49">
        <v>2</v>
      </c>
      <c r="J15" s="49">
        <v>1</v>
      </c>
      <c r="K15" s="49">
        <v>2</v>
      </c>
      <c r="L15" s="49">
        <v>1</v>
      </c>
      <c r="M15" s="49">
        <v>3</v>
      </c>
      <c r="N15" s="49">
        <v>0</v>
      </c>
      <c r="O15" s="17">
        <f t="shared" si="0"/>
        <v>9</v>
      </c>
      <c r="P15" s="17">
        <f t="shared" si="1"/>
        <v>12</v>
      </c>
      <c r="R15" s="1" t="s">
        <v>11</v>
      </c>
      <c r="S15" s="17">
        <f t="shared" ref="S15:AF15" si="7">SUM(C30:C33)</f>
        <v>1</v>
      </c>
      <c r="T15" s="17">
        <f t="shared" si="7"/>
        <v>1</v>
      </c>
      <c r="U15" s="17">
        <f t="shared" si="7"/>
        <v>4</v>
      </c>
      <c r="V15" s="17">
        <f t="shared" si="7"/>
        <v>6</v>
      </c>
      <c r="W15" s="17">
        <f t="shared" si="7"/>
        <v>0</v>
      </c>
      <c r="X15" s="17">
        <f t="shared" si="7"/>
        <v>1</v>
      </c>
      <c r="Y15" s="17">
        <f t="shared" si="7"/>
        <v>0</v>
      </c>
      <c r="Z15" s="17">
        <f t="shared" si="7"/>
        <v>0</v>
      </c>
      <c r="AA15" s="17">
        <f t="shared" si="7"/>
        <v>2</v>
      </c>
      <c r="AB15" s="17">
        <f t="shared" si="7"/>
        <v>1</v>
      </c>
      <c r="AC15" s="17">
        <f t="shared" si="7"/>
        <v>24</v>
      </c>
      <c r="AD15" s="17">
        <f t="shared" si="7"/>
        <v>0</v>
      </c>
      <c r="AE15" s="30">
        <f t="shared" si="7"/>
        <v>16</v>
      </c>
      <c r="AF15" s="30">
        <f t="shared" si="7"/>
        <v>40</v>
      </c>
    </row>
    <row r="16" spans="2:32" ht="23.1" customHeight="1" x14ac:dyDescent="0.25">
      <c r="B16" s="22" t="s">
        <v>43</v>
      </c>
      <c r="C16" s="49">
        <v>4</v>
      </c>
      <c r="D16" s="49">
        <v>1</v>
      </c>
      <c r="E16" s="49">
        <v>2</v>
      </c>
      <c r="F16" s="49">
        <v>0</v>
      </c>
      <c r="G16" s="49">
        <v>0</v>
      </c>
      <c r="H16" s="49">
        <v>0</v>
      </c>
      <c r="I16" s="49">
        <v>0</v>
      </c>
      <c r="J16" s="49">
        <v>0</v>
      </c>
      <c r="K16" s="49">
        <v>2</v>
      </c>
      <c r="L16" s="49">
        <v>0</v>
      </c>
      <c r="M16" s="49">
        <v>4</v>
      </c>
      <c r="N16" s="49">
        <v>0</v>
      </c>
      <c r="O16" s="17">
        <f t="shared" si="0"/>
        <v>9</v>
      </c>
      <c r="P16" s="17">
        <f t="shared" si="1"/>
        <v>13</v>
      </c>
      <c r="R16" s="1" t="s">
        <v>12</v>
      </c>
      <c r="S16" s="17">
        <f t="shared" ref="S16:AF16" si="8">SUM(C34:C37)</f>
        <v>1</v>
      </c>
      <c r="T16" s="17">
        <f t="shared" si="8"/>
        <v>2</v>
      </c>
      <c r="U16" s="17">
        <f t="shared" si="8"/>
        <v>11</v>
      </c>
      <c r="V16" s="17">
        <f t="shared" si="8"/>
        <v>3</v>
      </c>
      <c r="W16" s="17">
        <f t="shared" si="8"/>
        <v>1</v>
      </c>
      <c r="X16" s="17">
        <f t="shared" si="8"/>
        <v>1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3</v>
      </c>
      <c r="AC16" s="17">
        <f t="shared" si="8"/>
        <v>14</v>
      </c>
      <c r="AD16" s="17">
        <f t="shared" si="8"/>
        <v>0</v>
      </c>
      <c r="AE16" s="30">
        <f t="shared" si="8"/>
        <v>26</v>
      </c>
      <c r="AF16" s="30">
        <f t="shared" si="8"/>
        <v>40</v>
      </c>
    </row>
    <row r="17" spans="2:32" ht="23.1" customHeight="1" x14ac:dyDescent="0.25">
      <c r="B17" s="22" t="s">
        <v>44</v>
      </c>
      <c r="C17" s="49">
        <v>1</v>
      </c>
      <c r="D17" s="49">
        <v>0</v>
      </c>
      <c r="E17" s="49">
        <v>2</v>
      </c>
      <c r="F17" s="49">
        <v>0</v>
      </c>
      <c r="G17" s="49">
        <v>0</v>
      </c>
      <c r="H17" s="49">
        <v>0</v>
      </c>
      <c r="I17" s="49">
        <v>1</v>
      </c>
      <c r="J17" s="49">
        <v>0</v>
      </c>
      <c r="K17" s="49">
        <v>0</v>
      </c>
      <c r="L17" s="49">
        <v>0</v>
      </c>
      <c r="M17" s="49">
        <v>4</v>
      </c>
      <c r="N17" s="49">
        <v>0</v>
      </c>
      <c r="O17" s="17">
        <f t="shared" si="0"/>
        <v>4</v>
      </c>
      <c r="P17" s="17">
        <f t="shared" si="1"/>
        <v>8</v>
      </c>
      <c r="R17" s="1" t="s">
        <v>13</v>
      </c>
      <c r="S17" s="17">
        <f t="shared" ref="S17:AF17" si="9">SUM(C38:C41)</f>
        <v>0</v>
      </c>
      <c r="T17" s="17">
        <f t="shared" si="9"/>
        <v>2</v>
      </c>
      <c r="U17" s="17">
        <f t="shared" si="9"/>
        <v>5</v>
      </c>
      <c r="V17" s="17">
        <f t="shared" si="9"/>
        <v>4</v>
      </c>
      <c r="W17" s="17">
        <f t="shared" si="9"/>
        <v>1</v>
      </c>
      <c r="X17" s="17">
        <f t="shared" si="9"/>
        <v>2</v>
      </c>
      <c r="Y17" s="17">
        <f t="shared" si="9"/>
        <v>0</v>
      </c>
      <c r="Z17" s="17">
        <f t="shared" si="9"/>
        <v>1</v>
      </c>
      <c r="AA17" s="17">
        <f t="shared" si="9"/>
        <v>1</v>
      </c>
      <c r="AB17" s="17">
        <f t="shared" si="9"/>
        <v>4</v>
      </c>
      <c r="AC17" s="17">
        <f t="shared" si="9"/>
        <v>15</v>
      </c>
      <c r="AD17" s="17">
        <f t="shared" si="9"/>
        <v>1</v>
      </c>
      <c r="AE17" s="30">
        <f t="shared" si="9"/>
        <v>21</v>
      </c>
      <c r="AF17" s="30">
        <f t="shared" si="9"/>
        <v>36</v>
      </c>
    </row>
    <row r="18" spans="2:32" ht="23.1" customHeight="1" x14ac:dyDescent="0.25">
      <c r="B18" s="22" t="s">
        <v>45</v>
      </c>
      <c r="C18" s="49">
        <v>0</v>
      </c>
      <c r="D18" s="49">
        <v>0</v>
      </c>
      <c r="E18" s="49">
        <v>1</v>
      </c>
      <c r="F18" s="49">
        <v>0</v>
      </c>
      <c r="G18" s="49">
        <v>0</v>
      </c>
      <c r="H18" s="49">
        <v>0</v>
      </c>
      <c r="I18" s="49">
        <v>0</v>
      </c>
      <c r="J18" s="49">
        <v>2</v>
      </c>
      <c r="K18" s="49">
        <v>0</v>
      </c>
      <c r="L18" s="49">
        <v>2</v>
      </c>
      <c r="M18" s="49">
        <v>3</v>
      </c>
      <c r="N18" s="49">
        <v>1</v>
      </c>
      <c r="O18" s="17">
        <f t="shared" si="0"/>
        <v>6</v>
      </c>
      <c r="P18" s="17">
        <f t="shared" si="1"/>
        <v>9</v>
      </c>
      <c r="R18" s="1" t="s">
        <v>14</v>
      </c>
      <c r="S18" s="17">
        <f t="shared" ref="S18:AF18" si="10">SUM(C42:C45)</f>
        <v>1</v>
      </c>
      <c r="T18" s="17">
        <f t="shared" si="10"/>
        <v>2</v>
      </c>
      <c r="U18" s="17">
        <f t="shared" si="10"/>
        <v>6</v>
      </c>
      <c r="V18" s="17">
        <f t="shared" si="10"/>
        <v>5</v>
      </c>
      <c r="W18" s="17">
        <f t="shared" si="10"/>
        <v>0</v>
      </c>
      <c r="X18" s="17">
        <f t="shared" si="10"/>
        <v>1</v>
      </c>
      <c r="Y18" s="17">
        <f t="shared" si="10"/>
        <v>3</v>
      </c>
      <c r="Z18" s="17">
        <f t="shared" si="10"/>
        <v>0</v>
      </c>
      <c r="AA18" s="17">
        <f t="shared" si="10"/>
        <v>1</v>
      </c>
      <c r="AB18" s="17">
        <f t="shared" si="10"/>
        <v>1</v>
      </c>
      <c r="AC18" s="17">
        <f t="shared" si="10"/>
        <v>20</v>
      </c>
      <c r="AD18" s="17">
        <f t="shared" si="10"/>
        <v>0</v>
      </c>
      <c r="AE18" s="30">
        <f t="shared" si="10"/>
        <v>20</v>
      </c>
      <c r="AF18" s="30">
        <f t="shared" si="10"/>
        <v>40</v>
      </c>
    </row>
    <row r="19" spans="2:32" ht="23.1" customHeight="1" x14ac:dyDescent="0.25">
      <c r="B19" s="22" t="s">
        <v>46</v>
      </c>
      <c r="C19" s="49">
        <v>1</v>
      </c>
      <c r="D19" s="49">
        <v>0</v>
      </c>
      <c r="E19" s="49">
        <v>0</v>
      </c>
      <c r="F19" s="49">
        <v>0</v>
      </c>
      <c r="G19" s="49">
        <v>0</v>
      </c>
      <c r="H19" s="49">
        <v>0</v>
      </c>
      <c r="I19" s="49">
        <v>0</v>
      </c>
      <c r="J19" s="49">
        <v>0</v>
      </c>
      <c r="K19" s="49">
        <v>0</v>
      </c>
      <c r="L19" s="49">
        <v>0</v>
      </c>
      <c r="M19" s="49">
        <v>1</v>
      </c>
      <c r="N19" s="49">
        <v>0</v>
      </c>
      <c r="O19" s="17">
        <f t="shared" si="0"/>
        <v>1</v>
      </c>
      <c r="P19" s="17">
        <f t="shared" si="1"/>
        <v>2</v>
      </c>
      <c r="R19" s="1" t="s">
        <v>15</v>
      </c>
      <c r="S19" s="17">
        <f t="shared" ref="S19:AF19" si="11">SUM(C46:C49)</f>
        <v>3</v>
      </c>
      <c r="T19" s="17">
        <f t="shared" si="11"/>
        <v>1</v>
      </c>
      <c r="U19" s="17">
        <f t="shared" si="11"/>
        <v>3</v>
      </c>
      <c r="V19" s="17">
        <f t="shared" si="11"/>
        <v>4</v>
      </c>
      <c r="W19" s="17">
        <f t="shared" si="11"/>
        <v>0</v>
      </c>
      <c r="X19" s="17">
        <f t="shared" si="11"/>
        <v>3</v>
      </c>
      <c r="Y19" s="17">
        <f t="shared" si="11"/>
        <v>0</v>
      </c>
      <c r="Z19" s="17">
        <f t="shared" si="11"/>
        <v>1</v>
      </c>
      <c r="AA19" s="17">
        <f t="shared" si="11"/>
        <v>1</v>
      </c>
      <c r="AB19" s="17">
        <f t="shared" si="11"/>
        <v>6</v>
      </c>
      <c r="AC19" s="17">
        <f t="shared" si="11"/>
        <v>22</v>
      </c>
      <c r="AD19" s="17">
        <f t="shared" si="11"/>
        <v>0</v>
      </c>
      <c r="AE19" s="30">
        <f t="shared" si="11"/>
        <v>22</v>
      </c>
      <c r="AF19" s="30">
        <f t="shared" si="11"/>
        <v>44</v>
      </c>
    </row>
    <row r="20" spans="2:32" ht="23.1" customHeight="1" x14ac:dyDescent="0.25">
      <c r="B20" s="22" t="s">
        <v>47</v>
      </c>
      <c r="C20" s="49">
        <v>2</v>
      </c>
      <c r="D20" s="49">
        <v>1</v>
      </c>
      <c r="E20" s="49">
        <v>2</v>
      </c>
      <c r="F20" s="49">
        <v>1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6</v>
      </c>
      <c r="N20" s="49">
        <v>0</v>
      </c>
      <c r="O20" s="17">
        <f t="shared" si="0"/>
        <v>6</v>
      </c>
      <c r="P20" s="17">
        <f t="shared" si="1"/>
        <v>12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6</v>
      </c>
      <c r="V20" s="17">
        <f t="shared" si="12"/>
        <v>3</v>
      </c>
      <c r="W20" s="17">
        <f t="shared" si="12"/>
        <v>0</v>
      </c>
      <c r="X20" s="17">
        <f t="shared" si="12"/>
        <v>3</v>
      </c>
      <c r="Y20" s="17">
        <f t="shared" si="12"/>
        <v>1</v>
      </c>
      <c r="Z20" s="17">
        <f t="shared" si="12"/>
        <v>3</v>
      </c>
      <c r="AA20" s="17">
        <f t="shared" si="12"/>
        <v>0</v>
      </c>
      <c r="AB20" s="17">
        <f t="shared" si="12"/>
        <v>4</v>
      </c>
      <c r="AC20" s="17">
        <f t="shared" si="12"/>
        <v>20</v>
      </c>
      <c r="AD20" s="17">
        <f t="shared" si="12"/>
        <v>1</v>
      </c>
      <c r="AE20" s="30">
        <f t="shared" si="12"/>
        <v>24</v>
      </c>
      <c r="AF20" s="30">
        <f t="shared" si="12"/>
        <v>44</v>
      </c>
    </row>
    <row r="21" spans="2:32" ht="23.1" customHeight="1" x14ac:dyDescent="0.25">
      <c r="B21" s="22" t="s">
        <v>48</v>
      </c>
      <c r="C21" s="49">
        <v>0</v>
      </c>
      <c r="D21" s="49">
        <v>1</v>
      </c>
      <c r="E21" s="49">
        <v>2</v>
      </c>
      <c r="F21" s="49">
        <v>1</v>
      </c>
      <c r="G21" s="49">
        <v>0</v>
      </c>
      <c r="H21" s="49">
        <v>0</v>
      </c>
      <c r="I21" s="49">
        <v>2</v>
      </c>
      <c r="J21" s="49">
        <v>2</v>
      </c>
      <c r="K21" s="49">
        <v>1</v>
      </c>
      <c r="L21" s="49">
        <v>2</v>
      </c>
      <c r="M21" s="49">
        <v>5</v>
      </c>
      <c r="N21" s="49">
        <v>0</v>
      </c>
      <c r="O21" s="17">
        <f t="shared" si="0"/>
        <v>11</v>
      </c>
      <c r="P21" s="17">
        <f t="shared" si="1"/>
        <v>16</v>
      </c>
      <c r="R21" s="35" t="s">
        <v>20</v>
      </c>
      <c r="S21" s="33">
        <f t="shared" ref="S21:AF21" si="13">SUM(C54:C57)</f>
        <v>1</v>
      </c>
      <c r="T21" s="17">
        <f t="shared" si="13"/>
        <v>0</v>
      </c>
      <c r="U21" s="17">
        <f t="shared" si="13"/>
        <v>2</v>
      </c>
      <c r="V21" s="17">
        <f t="shared" si="13"/>
        <v>4</v>
      </c>
      <c r="W21" s="17">
        <f t="shared" si="13"/>
        <v>3</v>
      </c>
      <c r="X21" s="17">
        <f t="shared" si="13"/>
        <v>2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4</v>
      </c>
      <c r="AC21" s="17">
        <f t="shared" si="13"/>
        <v>23</v>
      </c>
      <c r="AD21" s="17">
        <f t="shared" si="13"/>
        <v>1</v>
      </c>
      <c r="AE21" s="30">
        <f t="shared" si="13"/>
        <v>17</v>
      </c>
      <c r="AF21" s="30">
        <f t="shared" si="13"/>
        <v>40</v>
      </c>
    </row>
    <row r="22" spans="2:32" ht="23.1" customHeight="1" x14ac:dyDescent="0.25">
      <c r="B22" s="22" t="s">
        <v>49</v>
      </c>
      <c r="C22" s="49">
        <v>0</v>
      </c>
      <c r="D22" s="49">
        <v>0</v>
      </c>
      <c r="E22" s="49">
        <v>1</v>
      </c>
      <c r="F22" s="49">
        <v>2</v>
      </c>
      <c r="G22" s="49">
        <v>0</v>
      </c>
      <c r="H22" s="49">
        <v>0</v>
      </c>
      <c r="I22" s="49">
        <v>1</v>
      </c>
      <c r="J22" s="49">
        <v>0</v>
      </c>
      <c r="K22" s="49">
        <v>0</v>
      </c>
      <c r="L22" s="49">
        <v>0</v>
      </c>
      <c r="M22" s="49">
        <v>4</v>
      </c>
      <c r="N22" s="49">
        <v>0</v>
      </c>
      <c r="O22" s="17">
        <f t="shared" si="0"/>
        <v>4</v>
      </c>
      <c r="P22" s="17">
        <f t="shared" si="1"/>
        <v>8</v>
      </c>
      <c r="R22" s="50" t="s">
        <v>90</v>
      </c>
      <c r="S22" s="51">
        <f>MAX(S10:S12)</f>
        <v>11</v>
      </c>
      <c r="T22" s="51">
        <f t="shared" ref="T22:AF22" si="14">MAX(T10:T12)</f>
        <v>2</v>
      </c>
      <c r="U22" s="51">
        <f t="shared" si="14"/>
        <v>7</v>
      </c>
      <c r="V22" s="51">
        <f t="shared" si="14"/>
        <v>2</v>
      </c>
      <c r="W22" s="51">
        <f t="shared" si="14"/>
        <v>1</v>
      </c>
      <c r="X22" s="51">
        <f t="shared" si="14"/>
        <v>0</v>
      </c>
      <c r="Y22" s="51">
        <f t="shared" si="14"/>
        <v>3</v>
      </c>
      <c r="Z22" s="51">
        <f t="shared" si="14"/>
        <v>4</v>
      </c>
      <c r="AA22" s="51">
        <f t="shared" si="14"/>
        <v>4</v>
      </c>
      <c r="AB22" s="51">
        <f t="shared" si="14"/>
        <v>4</v>
      </c>
      <c r="AC22" s="51">
        <f t="shared" si="14"/>
        <v>15</v>
      </c>
      <c r="AD22" s="51">
        <f t="shared" si="14"/>
        <v>1</v>
      </c>
      <c r="AE22" s="39">
        <f t="shared" si="14"/>
        <v>28</v>
      </c>
      <c r="AF22" s="39">
        <f t="shared" si="14"/>
        <v>41</v>
      </c>
    </row>
    <row r="23" spans="2:32" ht="23.1" customHeight="1" x14ac:dyDescent="0.25">
      <c r="B23" s="22" t="s">
        <v>50</v>
      </c>
      <c r="C23" s="49">
        <v>0</v>
      </c>
      <c r="D23" s="49">
        <v>0</v>
      </c>
      <c r="E23" s="49">
        <v>2</v>
      </c>
      <c r="F23" s="49">
        <v>1</v>
      </c>
      <c r="G23" s="49">
        <v>1</v>
      </c>
      <c r="H23" s="49">
        <v>0</v>
      </c>
      <c r="I23" s="49">
        <v>0</v>
      </c>
      <c r="J23" s="49">
        <v>2</v>
      </c>
      <c r="K23" s="49">
        <v>0</v>
      </c>
      <c r="L23" s="49">
        <v>2</v>
      </c>
      <c r="M23" s="49">
        <v>4</v>
      </c>
      <c r="N23" s="49">
        <v>1</v>
      </c>
      <c r="O23" s="17">
        <f t="shared" si="0"/>
        <v>9</v>
      </c>
      <c r="P23" s="17">
        <f t="shared" si="1"/>
        <v>13</v>
      </c>
      <c r="R23" s="50" t="s">
        <v>91</v>
      </c>
      <c r="S23" s="51">
        <f>MAX(S13:S18)</f>
        <v>3</v>
      </c>
      <c r="T23" s="51">
        <f t="shared" ref="T23:AF23" si="15">MAX(T13:T18)</f>
        <v>2</v>
      </c>
      <c r="U23" s="51">
        <f t="shared" si="15"/>
        <v>11</v>
      </c>
      <c r="V23" s="51">
        <f t="shared" si="15"/>
        <v>7</v>
      </c>
      <c r="W23" s="51">
        <f t="shared" si="15"/>
        <v>1</v>
      </c>
      <c r="X23" s="51">
        <f t="shared" si="15"/>
        <v>2</v>
      </c>
      <c r="Y23" s="51">
        <f t="shared" si="15"/>
        <v>4</v>
      </c>
      <c r="Z23" s="51">
        <f t="shared" si="15"/>
        <v>4</v>
      </c>
      <c r="AA23" s="51">
        <f t="shared" si="15"/>
        <v>2</v>
      </c>
      <c r="AB23" s="51">
        <f t="shared" si="15"/>
        <v>5</v>
      </c>
      <c r="AC23" s="51">
        <f t="shared" si="15"/>
        <v>24</v>
      </c>
      <c r="AD23" s="51">
        <f t="shared" si="15"/>
        <v>1</v>
      </c>
      <c r="AE23" s="39">
        <f t="shared" si="15"/>
        <v>26</v>
      </c>
      <c r="AF23" s="39">
        <f t="shared" si="15"/>
        <v>41</v>
      </c>
    </row>
    <row r="24" spans="2:32" ht="23.1" customHeight="1" x14ac:dyDescent="0.25">
      <c r="B24" s="22" t="s">
        <v>51</v>
      </c>
      <c r="C24" s="49">
        <v>0</v>
      </c>
      <c r="D24" s="49">
        <v>1</v>
      </c>
      <c r="E24" s="49">
        <v>2</v>
      </c>
      <c r="F24" s="49">
        <v>0</v>
      </c>
      <c r="G24" s="49">
        <v>0</v>
      </c>
      <c r="H24" s="49">
        <v>0</v>
      </c>
      <c r="I24" s="49">
        <v>1</v>
      </c>
      <c r="J24" s="49">
        <v>1</v>
      </c>
      <c r="K24" s="49">
        <v>0</v>
      </c>
      <c r="L24" s="49">
        <v>2</v>
      </c>
      <c r="M24" s="49">
        <v>5</v>
      </c>
      <c r="N24" s="49">
        <v>0</v>
      </c>
      <c r="O24" s="17">
        <f t="shared" si="0"/>
        <v>7</v>
      </c>
      <c r="P24" s="17">
        <f t="shared" si="1"/>
        <v>12</v>
      </c>
      <c r="R24" s="50" t="s">
        <v>92</v>
      </c>
      <c r="S24" s="51">
        <f>MAX(S19:S21)</f>
        <v>3</v>
      </c>
      <c r="T24" s="51">
        <f t="shared" ref="T24:AF24" si="16">MAX(T19:T21)</f>
        <v>1</v>
      </c>
      <c r="U24" s="51">
        <f t="shared" si="16"/>
        <v>6</v>
      </c>
      <c r="V24" s="51">
        <f t="shared" si="16"/>
        <v>4</v>
      </c>
      <c r="W24" s="51">
        <f t="shared" si="16"/>
        <v>3</v>
      </c>
      <c r="X24" s="51">
        <f t="shared" si="16"/>
        <v>3</v>
      </c>
      <c r="Y24" s="51">
        <f t="shared" si="16"/>
        <v>1</v>
      </c>
      <c r="Z24" s="51">
        <f t="shared" si="16"/>
        <v>3</v>
      </c>
      <c r="AA24" s="51">
        <f t="shared" si="16"/>
        <v>1</v>
      </c>
      <c r="AB24" s="51">
        <f t="shared" si="16"/>
        <v>6</v>
      </c>
      <c r="AC24" s="51">
        <f t="shared" si="16"/>
        <v>23</v>
      </c>
      <c r="AD24" s="51">
        <f t="shared" si="16"/>
        <v>1</v>
      </c>
      <c r="AE24" s="39">
        <f t="shared" si="16"/>
        <v>24</v>
      </c>
      <c r="AF24" s="39">
        <f t="shared" si="16"/>
        <v>44</v>
      </c>
    </row>
    <row r="25" spans="2:32" ht="23.1" customHeight="1" x14ac:dyDescent="0.25">
      <c r="B25" s="22" t="s">
        <v>52</v>
      </c>
      <c r="C25" s="49">
        <v>1</v>
      </c>
      <c r="D25" s="49">
        <v>0</v>
      </c>
      <c r="E25" s="49">
        <v>1</v>
      </c>
      <c r="F25" s="49">
        <v>1</v>
      </c>
      <c r="G25" s="49">
        <v>0</v>
      </c>
      <c r="H25" s="49">
        <v>0</v>
      </c>
      <c r="I25" s="49">
        <v>0</v>
      </c>
      <c r="J25" s="49">
        <v>1</v>
      </c>
      <c r="K25" s="49">
        <v>1</v>
      </c>
      <c r="L25" s="49">
        <v>1</v>
      </c>
      <c r="M25" s="49">
        <v>2</v>
      </c>
      <c r="N25" s="49">
        <v>0</v>
      </c>
      <c r="O25" s="17">
        <f t="shared" si="0"/>
        <v>6</v>
      </c>
      <c r="P25" s="17">
        <f t="shared" si="1"/>
        <v>8</v>
      </c>
      <c r="R25" s="36" t="s">
        <v>85</v>
      </c>
      <c r="S25" s="34">
        <f t="shared" ref="S25:AF25" si="17">SUM(S10:S12)</f>
        <v>16</v>
      </c>
      <c r="T25" s="16">
        <f t="shared" si="17"/>
        <v>3</v>
      </c>
      <c r="U25" s="16">
        <f t="shared" si="17"/>
        <v>17</v>
      </c>
      <c r="V25" s="16">
        <f t="shared" si="17"/>
        <v>4</v>
      </c>
      <c r="W25" s="16">
        <f t="shared" si="17"/>
        <v>1</v>
      </c>
      <c r="X25" s="16">
        <f t="shared" si="17"/>
        <v>0</v>
      </c>
      <c r="Y25" s="16">
        <f t="shared" si="17"/>
        <v>5</v>
      </c>
      <c r="Z25" s="16">
        <f t="shared" si="17"/>
        <v>6</v>
      </c>
      <c r="AA25" s="16">
        <f t="shared" si="17"/>
        <v>6</v>
      </c>
      <c r="AB25" s="16">
        <f t="shared" si="17"/>
        <v>9</v>
      </c>
      <c r="AC25" s="16">
        <f t="shared" si="17"/>
        <v>37</v>
      </c>
      <c r="AD25" s="16">
        <f t="shared" si="17"/>
        <v>1</v>
      </c>
      <c r="AE25" s="31">
        <f t="shared" si="17"/>
        <v>68</v>
      </c>
      <c r="AF25" s="31">
        <f t="shared" si="17"/>
        <v>105</v>
      </c>
    </row>
    <row r="26" spans="2:32" ht="23.1" customHeight="1" x14ac:dyDescent="0.25">
      <c r="B26" s="22" t="s">
        <v>53</v>
      </c>
      <c r="C26" s="49">
        <v>1</v>
      </c>
      <c r="D26" s="49">
        <v>0</v>
      </c>
      <c r="E26" s="49">
        <v>2</v>
      </c>
      <c r="F26" s="49">
        <v>4</v>
      </c>
      <c r="G26" s="49">
        <v>0</v>
      </c>
      <c r="H26" s="49">
        <v>0</v>
      </c>
      <c r="I26" s="49">
        <v>0</v>
      </c>
      <c r="J26" s="49">
        <v>0</v>
      </c>
      <c r="K26" s="49">
        <v>1</v>
      </c>
      <c r="L26" s="49">
        <v>0</v>
      </c>
      <c r="M26" s="49">
        <v>1</v>
      </c>
      <c r="N26" s="49">
        <v>0</v>
      </c>
      <c r="O26" s="17">
        <f t="shared" si="0"/>
        <v>8</v>
      </c>
      <c r="P26" s="17">
        <f t="shared" si="1"/>
        <v>9</v>
      </c>
      <c r="R26" s="27" t="s">
        <v>86</v>
      </c>
      <c r="S26" s="16">
        <f t="shared" ref="S26:AF26" si="18">SUM(S13:S18)</f>
        <v>7</v>
      </c>
      <c r="T26" s="16">
        <f t="shared" si="18"/>
        <v>9</v>
      </c>
      <c r="U26" s="16">
        <f t="shared" si="18"/>
        <v>39</v>
      </c>
      <c r="V26" s="16">
        <f t="shared" si="18"/>
        <v>29</v>
      </c>
      <c r="W26" s="16">
        <f t="shared" si="18"/>
        <v>3</v>
      </c>
      <c r="X26" s="16">
        <f t="shared" si="18"/>
        <v>5</v>
      </c>
      <c r="Y26" s="16">
        <f t="shared" si="18"/>
        <v>9</v>
      </c>
      <c r="Z26" s="16">
        <f t="shared" si="18"/>
        <v>6</v>
      </c>
      <c r="AA26" s="16">
        <f t="shared" si="18"/>
        <v>6</v>
      </c>
      <c r="AB26" s="16">
        <f t="shared" si="18"/>
        <v>15</v>
      </c>
      <c r="AC26" s="16">
        <f t="shared" si="18"/>
        <v>101</v>
      </c>
      <c r="AD26" s="16">
        <f t="shared" si="18"/>
        <v>2</v>
      </c>
      <c r="AE26" s="31">
        <f t="shared" si="18"/>
        <v>130</v>
      </c>
      <c r="AF26" s="31">
        <f t="shared" si="18"/>
        <v>231</v>
      </c>
    </row>
    <row r="27" spans="2:32" ht="23.1" customHeight="1" x14ac:dyDescent="0.25">
      <c r="B27" s="22" t="s">
        <v>54</v>
      </c>
      <c r="C27" s="49">
        <v>1</v>
      </c>
      <c r="D27" s="49">
        <v>0</v>
      </c>
      <c r="E27" s="49">
        <v>1</v>
      </c>
      <c r="F27" s="49">
        <v>1</v>
      </c>
      <c r="G27" s="49">
        <v>0</v>
      </c>
      <c r="H27" s="49">
        <v>0</v>
      </c>
      <c r="I27" s="49">
        <v>0</v>
      </c>
      <c r="J27" s="49">
        <v>0</v>
      </c>
      <c r="K27" s="49">
        <v>0</v>
      </c>
      <c r="L27" s="49">
        <v>1</v>
      </c>
      <c r="M27" s="49">
        <v>5</v>
      </c>
      <c r="N27" s="49">
        <v>0</v>
      </c>
      <c r="O27" s="17">
        <f t="shared" si="0"/>
        <v>4</v>
      </c>
      <c r="P27" s="17">
        <f t="shared" si="1"/>
        <v>9</v>
      </c>
      <c r="R27" s="28" t="s">
        <v>87</v>
      </c>
      <c r="S27" s="16">
        <f t="shared" ref="S27:AF27" si="19">SUM(S19:S21)</f>
        <v>7</v>
      </c>
      <c r="T27" s="16">
        <f t="shared" si="19"/>
        <v>1</v>
      </c>
      <c r="U27" s="16">
        <f t="shared" si="19"/>
        <v>11</v>
      </c>
      <c r="V27" s="16">
        <f t="shared" si="19"/>
        <v>11</v>
      </c>
      <c r="W27" s="16">
        <f t="shared" si="19"/>
        <v>3</v>
      </c>
      <c r="X27" s="16">
        <f t="shared" si="19"/>
        <v>8</v>
      </c>
      <c r="Y27" s="16">
        <f t="shared" si="19"/>
        <v>1</v>
      </c>
      <c r="Z27" s="16">
        <f t="shared" si="19"/>
        <v>4</v>
      </c>
      <c r="AA27" s="16">
        <f t="shared" si="19"/>
        <v>1</v>
      </c>
      <c r="AB27" s="16">
        <f t="shared" si="19"/>
        <v>14</v>
      </c>
      <c r="AC27" s="16">
        <f t="shared" si="19"/>
        <v>65</v>
      </c>
      <c r="AD27" s="16">
        <f t="shared" si="19"/>
        <v>2</v>
      </c>
      <c r="AE27" s="31">
        <f t="shared" si="19"/>
        <v>63</v>
      </c>
      <c r="AF27" s="31">
        <f t="shared" si="19"/>
        <v>128</v>
      </c>
    </row>
    <row r="28" spans="2:32" ht="23.1" customHeight="1" x14ac:dyDescent="0.25">
      <c r="B28" s="22" t="s">
        <v>55</v>
      </c>
      <c r="C28" s="49">
        <v>0</v>
      </c>
      <c r="D28" s="49">
        <v>0</v>
      </c>
      <c r="E28" s="49">
        <v>1</v>
      </c>
      <c r="F28" s="49">
        <v>0</v>
      </c>
      <c r="G28" s="49">
        <v>0</v>
      </c>
      <c r="H28" s="49">
        <v>0</v>
      </c>
      <c r="I28" s="49">
        <v>0</v>
      </c>
      <c r="J28" s="49">
        <v>1</v>
      </c>
      <c r="K28" s="49">
        <v>0</v>
      </c>
      <c r="L28" s="49">
        <v>0</v>
      </c>
      <c r="M28" s="49">
        <v>4</v>
      </c>
      <c r="N28" s="49">
        <v>0</v>
      </c>
      <c r="O28" s="17">
        <f t="shared" si="0"/>
        <v>2</v>
      </c>
      <c r="P28" s="17">
        <f t="shared" si="1"/>
        <v>6</v>
      </c>
      <c r="R28" s="5" t="s">
        <v>17</v>
      </c>
      <c r="S28" s="16">
        <f t="shared" ref="S28:AF28" si="20">SUM(S10:S21)</f>
        <v>30</v>
      </c>
      <c r="T28" s="16">
        <f t="shared" si="20"/>
        <v>13</v>
      </c>
      <c r="U28" s="16">
        <f t="shared" si="20"/>
        <v>67</v>
      </c>
      <c r="V28" s="16">
        <f t="shared" si="20"/>
        <v>44</v>
      </c>
      <c r="W28" s="16">
        <f t="shared" si="20"/>
        <v>7</v>
      </c>
      <c r="X28" s="16">
        <f t="shared" si="20"/>
        <v>13</v>
      </c>
      <c r="Y28" s="16">
        <f t="shared" si="20"/>
        <v>15</v>
      </c>
      <c r="Z28" s="16">
        <f t="shared" si="20"/>
        <v>16</v>
      </c>
      <c r="AA28" s="16">
        <f t="shared" si="20"/>
        <v>13</v>
      </c>
      <c r="AB28" s="16">
        <f t="shared" si="20"/>
        <v>38</v>
      </c>
      <c r="AC28" s="16">
        <f t="shared" si="20"/>
        <v>203</v>
      </c>
      <c r="AD28" s="16">
        <f t="shared" si="20"/>
        <v>5</v>
      </c>
      <c r="AE28" s="31">
        <f t="shared" si="20"/>
        <v>261</v>
      </c>
      <c r="AF28" s="31">
        <f t="shared" si="20"/>
        <v>464</v>
      </c>
    </row>
    <row r="29" spans="2:32" ht="23.1" customHeight="1" x14ac:dyDescent="0.25">
      <c r="B29" s="22" t="s">
        <v>56</v>
      </c>
      <c r="C29" s="49">
        <v>1</v>
      </c>
      <c r="D29" s="49">
        <v>1</v>
      </c>
      <c r="E29" s="49">
        <v>3</v>
      </c>
      <c r="F29" s="49">
        <v>2</v>
      </c>
      <c r="G29" s="49">
        <v>0</v>
      </c>
      <c r="H29" s="49">
        <v>0</v>
      </c>
      <c r="I29" s="49">
        <v>0</v>
      </c>
      <c r="J29" s="49">
        <v>0</v>
      </c>
      <c r="K29" s="49">
        <v>0</v>
      </c>
      <c r="L29" s="49">
        <v>0</v>
      </c>
      <c r="M29" s="49">
        <v>3</v>
      </c>
      <c r="N29" s="49">
        <v>0</v>
      </c>
      <c r="O29" s="17">
        <f t="shared" si="0"/>
        <v>7</v>
      </c>
      <c r="P29" s="17">
        <f t="shared" si="1"/>
        <v>10</v>
      </c>
      <c r="R29"/>
      <c r="S29" s="20"/>
      <c r="T29" s="19"/>
    </row>
    <row r="30" spans="2:32" ht="23.1" customHeight="1" x14ac:dyDescent="0.25">
      <c r="B30" s="22" t="s">
        <v>57</v>
      </c>
      <c r="C30" s="49">
        <v>0</v>
      </c>
      <c r="D30" s="49">
        <v>0</v>
      </c>
      <c r="E30" s="49">
        <v>1</v>
      </c>
      <c r="F30" s="49">
        <v>2</v>
      </c>
      <c r="G30" s="49">
        <v>0</v>
      </c>
      <c r="H30" s="49">
        <v>0</v>
      </c>
      <c r="I30" s="49">
        <v>0</v>
      </c>
      <c r="J30" s="49">
        <v>0</v>
      </c>
      <c r="K30" s="49">
        <v>0</v>
      </c>
      <c r="L30" s="49">
        <v>0</v>
      </c>
      <c r="M30" s="49">
        <v>9</v>
      </c>
      <c r="N30" s="49">
        <v>0</v>
      </c>
      <c r="O30" s="17">
        <f t="shared" si="0"/>
        <v>3</v>
      </c>
      <c r="P30" s="17">
        <f t="shared" si="1"/>
        <v>12</v>
      </c>
      <c r="R30"/>
      <c r="S30" s="19"/>
      <c r="T30" s="19"/>
    </row>
    <row r="31" spans="2:32" ht="23.1" customHeight="1" x14ac:dyDescent="0.25">
      <c r="B31" s="23" t="s">
        <v>58</v>
      </c>
      <c r="C31" s="49">
        <v>1</v>
      </c>
      <c r="D31" s="49">
        <v>0</v>
      </c>
      <c r="E31" s="49">
        <v>1</v>
      </c>
      <c r="F31" s="49">
        <v>1</v>
      </c>
      <c r="G31" s="49">
        <v>0</v>
      </c>
      <c r="H31" s="49">
        <v>0</v>
      </c>
      <c r="I31" s="49">
        <v>0</v>
      </c>
      <c r="J31" s="49">
        <v>0</v>
      </c>
      <c r="K31" s="49">
        <v>1</v>
      </c>
      <c r="L31" s="49">
        <v>0</v>
      </c>
      <c r="M31" s="49">
        <v>4</v>
      </c>
      <c r="N31" s="49">
        <v>0</v>
      </c>
      <c r="O31" s="17">
        <f t="shared" si="0"/>
        <v>4</v>
      </c>
      <c r="P31" s="17">
        <f t="shared" si="1"/>
        <v>8</v>
      </c>
      <c r="R31"/>
      <c r="S31" s="19"/>
      <c r="T31" s="19"/>
    </row>
    <row r="32" spans="2:32" ht="23.1" customHeight="1" x14ac:dyDescent="0.25">
      <c r="B32" s="23" t="s">
        <v>59</v>
      </c>
      <c r="C32" s="49">
        <v>0</v>
      </c>
      <c r="D32" s="49">
        <v>0</v>
      </c>
      <c r="E32" s="49">
        <v>0</v>
      </c>
      <c r="F32" s="49">
        <v>1</v>
      </c>
      <c r="G32" s="49">
        <v>0</v>
      </c>
      <c r="H32" s="49">
        <v>0</v>
      </c>
      <c r="I32" s="49">
        <v>0</v>
      </c>
      <c r="J32" s="49">
        <v>0</v>
      </c>
      <c r="K32" s="49">
        <v>1</v>
      </c>
      <c r="L32" s="49">
        <v>1</v>
      </c>
      <c r="M32" s="49">
        <v>5</v>
      </c>
      <c r="N32" s="49">
        <v>0</v>
      </c>
      <c r="O32" s="17">
        <f t="shared" si="0"/>
        <v>3</v>
      </c>
      <c r="P32" s="17">
        <f t="shared" si="1"/>
        <v>8</v>
      </c>
      <c r="R32"/>
      <c r="S32" s="19"/>
      <c r="T32" s="19"/>
    </row>
    <row r="33" spans="2:20" ht="23.1" customHeight="1" x14ac:dyDescent="0.25">
      <c r="B33" s="22" t="s">
        <v>60</v>
      </c>
      <c r="C33" s="49">
        <v>0</v>
      </c>
      <c r="D33" s="49">
        <v>1</v>
      </c>
      <c r="E33" s="49">
        <v>2</v>
      </c>
      <c r="F33" s="49">
        <v>2</v>
      </c>
      <c r="G33" s="49">
        <v>0</v>
      </c>
      <c r="H33" s="49">
        <v>1</v>
      </c>
      <c r="I33" s="49">
        <v>0</v>
      </c>
      <c r="J33" s="49">
        <v>0</v>
      </c>
      <c r="K33" s="49">
        <v>0</v>
      </c>
      <c r="L33" s="49">
        <v>0</v>
      </c>
      <c r="M33" s="49">
        <v>6</v>
      </c>
      <c r="N33" s="49">
        <v>0</v>
      </c>
      <c r="O33" s="17">
        <f t="shared" si="0"/>
        <v>6</v>
      </c>
      <c r="P33" s="17">
        <f t="shared" si="1"/>
        <v>12</v>
      </c>
      <c r="R33"/>
      <c r="S33" s="19"/>
      <c r="T33" s="19"/>
    </row>
    <row r="34" spans="2:20" ht="23.1" customHeight="1" x14ac:dyDescent="0.25">
      <c r="B34" s="23" t="s">
        <v>61</v>
      </c>
      <c r="C34" s="49">
        <v>0</v>
      </c>
      <c r="D34" s="49">
        <v>0</v>
      </c>
      <c r="E34" s="49">
        <v>2</v>
      </c>
      <c r="F34" s="49">
        <v>2</v>
      </c>
      <c r="G34" s="49">
        <v>0</v>
      </c>
      <c r="H34" s="49">
        <v>0</v>
      </c>
      <c r="I34" s="49">
        <v>1</v>
      </c>
      <c r="J34" s="49">
        <v>0</v>
      </c>
      <c r="K34" s="49">
        <v>0</v>
      </c>
      <c r="L34" s="49">
        <v>0</v>
      </c>
      <c r="M34" s="49">
        <v>6</v>
      </c>
      <c r="N34" s="49">
        <v>0</v>
      </c>
      <c r="O34" s="17">
        <f t="shared" si="0"/>
        <v>5</v>
      </c>
      <c r="P34" s="17">
        <f t="shared" si="1"/>
        <v>11</v>
      </c>
      <c r="R34"/>
      <c r="S34" s="19"/>
      <c r="T34" s="19"/>
    </row>
    <row r="35" spans="2:20" ht="23.1" customHeight="1" x14ac:dyDescent="0.25">
      <c r="B35" s="23" t="s">
        <v>62</v>
      </c>
      <c r="C35" s="49">
        <v>1</v>
      </c>
      <c r="D35" s="49">
        <v>0</v>
      </c>
      <c r="E35" s="49">
        <v>2</v>
      </c>
      <c r="F35" s="49">
        <v>1</v>
      </c>
      <c r="G35" s="49">
        <v>0</v>
      </c>
      <c r="H35" s="49">
        <v>0</v>
      </c>
      <c r="I35" s="49">
        <v>2</v>
      </c>
      <c r="J35" s="49">
        <v>0</v>
      </c>
      <c r="K35" s="49">
        <v>0</v>
      </c>
      <c r="L35" s="49">
        <v>2</v>
      </c>
      <c r="M35" s="49">
        <v>2</v>
      </c>
      <c r="N35" s="49">
        <v>0</v>
      </c>
      <c r="O35" s="17">
        <f t="shared" si="0"/>
        <v>8</v>
      </c>
      <c r="P35" s="17">
        <f t="shared" si="1"/>
        <v>10</v>
      </c>
      <c r="R35"/>
      <c r="S35" s="19"/>
      <c r="T35" s="19"/>
    </row>
    <row r="36" spans="2:20" ht="23.1" customHeight="1" x14ac:dyDescent="0.25">
      <c r="B36" s="23" t="s">
        <v>63</v>
      </c>
      <c r="C36" s="49">
        <v>0</v>
      </c>
      <c r="D36" s="49">
        <v>2</v>
      </c>
      <c r="E36" s="49">
        <v>5</v>
      </c>
      <c r="F36" s="49">
        <v>0</v>
      </c>
      <c r="G36" s="49">
        <v>1</v>
      </c>
      <c r="H36" s="49">
        <v>0</v>
      </c>
      <c r="I36" s="49">
        <v>1</v>
      </c>
      <c r="J36" s="49">
        <v>0</v>
      </c>
      <c r="K36" s="49">
        <v>0</v>
      </c>
      <c r="L36" s="49">
        <v>1</v>
      </c>
      <c r="M36" s="49">
        <v>3</v>
      </c>
      <c r="N36" s="49">
        <v>0</v>
      </c>
      <c r="O36" s="17">
        <f t="shared" si="0"/>
        <v>10</v>
      </c>
      <c r="P36" s="17">
        <f t="shared" si="1"/>
        <v>13</v>
      </c>
      <c r="R36"/>
      <c r="S36" s="19"/>
      <c r="T36" s="19"/>
    </row>
    <row r="37" spans="2:20" ht="23.1" customHeight="1" x14ac:dyDescent="0.25">
      <c r="B37" s="22" t="s">
        <v>64</v>
      </c>
      <c r="C37" s="49">
        <v>0</v>
      </c>
      <c r="D37" s="49">
        <v>0</v>
      </c>
      <c r="E37" s="49">
        <v>2</v>
      </c>
      <c r="F37" s="49">
        <v>0</v>
      </c>
      <c r="G37" s="49">
        <v>0</v>
      </c>
      <c r="H37" s="49">
        <v>1</v>
      </c>
      <c r="I37" s="49">
        <v>0</v>
      </c>
      <c r="J37" s="49">
        <v>0</v>
      </c>
      <c r="K37" s="49">
        <v>0</v>
      </c>
      <c r="L37" s="49">
        <v>0</v>
      </c>
      <c r="M37" s="49">
        <v>3</v>
      </c>
      <c r="N37" s="49">
        <v>0</v>
      </c>
      <c r="O37" s="17">
        <f t="shared" si="0"/>
        <v>3</v>
      </c>
      <c r="P37" s="17">
        <f t="shared" si="1"/>
        <v>6</v>
      </c>
      <c r="R37"/>
      <c r="S37" s="19"/>
      <c r="T37" s="19"/>
    </row>
    <row r="38" spans="2:20" ht="23.1" customHeight="1" x14ac:dyDescent="0.25">
      <c r="B38" s="23" t="s">
        <v>65</v>
      </c>
      <c r="C38" s="49">
        <v>0</v>
      </c>
      <c r="D38" s="49">
        <v>0</v>
      </c>
      <c r="E38" s="49">
        <v>0</v>
      </c>
      <c r="F38" s="49">
        <v>3</v>
      </c>
      <c r="G38" s="49">
        <v>0</v>
      </c>
      <c r="H38" s="49">
        <v>1</v>
      </c>
      <c r="I38" s="49">
        <v>0</v>
      </c>
      <c r="J38" s="49">
        <v>0</v>
      </c>
      <c r="K38" s="49">
        <v>1</v>
      </c>
      <c r="L38" s="49">
        <v>2</v>
      </c>
      <c r="M38" s="49">
        <v>5</v>
      </c>
      <c r="N38" s="49">
        <v>0</v>
      </c>
      <c r="O38" s="17">
        <f t="shared" si="0"/>
        <v>7</v>
      </c>
      <c r="P38" s="17">
        <f t="shared" si="1"/>
        <v>12</v>
      </c>
      <c r="R38"/>
      <c r="S38" s="19"/>
      <c r="T38" s="19"/>
    </row>
    <row r="39" spans="2:20" ht="23.1" customHeight="1" x14ac:dyDescent="0.25">
      <c r="B39" s="23" t="s">
        <v>66</v>
      </c>
      <c r="C39" s="49">
        <v>0</v>
      </c>
      <c r="D39" s="49">
        <v>0</v>
      </c>
      <c r="E39" s="49">
        <v>0</v>
      </c>
      <c r="F39" s="49">
        <v>0</v>
      </c>
      <c r="G39" s="49">
        <v>0</v>
      </c>
      <c r="H39" s="49">
        <v>0</v>
      </c>
      <c r="I39" s="49">
        <v>0</v>
      </c>
      <c r="J39" s="49">
        <v>1</v>
      </c>
      <c r="K39" s="49">
        <v>0</v>
      </c>
      <c r="L39" s="49">
        <v>1</v>
      </c>
      <c r="M39" s="49">
        <v>3</v>
      </c>
      <c r="N39" s="49">
        <v>0</v>
      </c>
      <c r="O39" s="17">
        <f t="shared" si="0"/>
        <v>2</v>
      </c>
      <c r="P39" s="17">
        <f t="shared" si="1"/>
        <v>5</v>
      </c>
      <c r="R39"/>
      <c r="S39" s="19"/>
      <c r="T39" s="19"/>
    </row>
    <row r="40" spans="2:20" ht="23.1" customHeight="1" x14ac:dyDescent="0.25">
      <c r="B40" s="23" t="s">
        <v>67</v>
      </c>
      <c r="C40" s="49">
        <v>0</v>
      </c>
      <c r="D40" s="49">
        <v>1</v>
      </c>
      <c r="E40" s="49">
        <v>2</v>
      </c>
      <c r="F40" s="49">
        <v>0</v>
      </c>
      <c r="G40" s="49">
        <v>1</v>
      </c>
      <c r="H40" s="49">
        <v>1</v>
      </c>
      <c r="I40" s="49">
        <v>0</v>
      </c>
      <c r="J40" s="49">
        <v>0</v>
      </c>
      <c r="K40" s="49">
        <v>0</v>
      </c>
      <c r="L40" s="49">
        <v>0</v>
      </c>
      <c r="M40" s="49">
        <v>4</v>
      </c>
      <c r="N40" s="49">
        <v>1</v>
      </c>
      <c r="O40" s="17">
        <f t="shared" si="0"/>
        <v>6</v>
      </c>
      <c r="P40" s="17">
        <f t="shared" si="1"/>
        <v>10</v>
      </c>
      <c r="R40"/>
      <c r="S40" s="19"/>
      <c r="T40" s="19"/>
    </row>
    <row r="41" spans="2:20" ht="23.1" customHeight="1" x14ac:dyDescent="0.25">
      <c r="B41" s="22" t="s">
        <v>68</v>
      </c>
      <c r="C41" s="49">
        <v>0</v>
      </c>
      <c r="D41" s="49">
        <v>1</v>
      </c>
      <c r="E41" s="49">
        <v>3</v>
      </c>
      <c r="F41" s="49">
        <v>1</v>
      </c>
      <c r="G41" s="49">
        <v>0</v>
      </c>
      <c r="H41" s="49">
        <v>0</v>
      </c>
      <c r="I41" s="49">
        <v>0</v>
      </c>
      <c r="J41" s="49">
        <v>0</v>
      </c>
      <c r="K41" s="49">
        <v>0</v>
      </c>
      <c r="L41" s="49">
        <v>1</v>
      </c>
      <c r="M41" s="49">
        <v>3</v>
      </c>
      <c r="N41" s="49">
        <v>0</v>
      </c>
      <c r="O41" s="17">
        <f t="shared" si="0"/>
        <v>6</v>
      </c>
      <c r="P41" s="17">
        <f t="shared" si="1"/>
        <v>9</v>
      </c>
      <c r="R41"/>
      <c r="S41" s="19"/>
      <c r="T41" s="19"/>
    </row>
    <row r="42" spans="2:20" ht="23.1" customHeight="1" x14ac:dyDescent="0.25">
      <c r="B42" s="23" t="s">
        <v>69</v>
      </c>
      <c r="C42" s="49">
        <v>0</v>
      </c>
      <c r="D42" s="49">
        <v>0</v>
      </c>
      <c r="E42" s="49">
        <v>1</v>
      </c>
      <c r="F42" s="49">
        <v>0</v>
      </c>
      <c r="G42" s="49">
        <v>0</v>
      </c>
      <c r="H42" s="49">
        <v>0</v>
      </c>
      <c r="I42" s="49">
        <v>1</v>
      </c>
      <c r="J42" s="49">
        <v>0</v>
      </c>
      <c r="K42" s="49">
        <v>0</v>
      </c>
      <c r="L42" s="49">
        <v>0</v>
      </c>
      <c r="M42" s="49">
        <v>7</v>
      </c>
      <c r="N42" s="49">
        <v>0</v>
      </c>
      <c r="O42" s="17">
        <f t="shared" si="0"/>
        <v>2</v>
      </c>
      <c r="P42" s="17">
        <f t="shared" si="1"/>
        <v>9</v>
      </c>
      <c r="R42"/>
      <c r="S42" s="19"/>
      <c r="T42" s="19"/>
    </row>
    <row r="43" spans="2:20" ht="23.1" customHeight="1" x14ac:dyDescent="0.25">
      <c r="B43" s="22" t="s">
        <v>70</v>
      </c>
      <c r="C43" s="49">
        <v>0</v>
      </c>
      <c r="D43" s="49">
        <v>1</v>
      </c>
      <c r="E43" s="49">
        <v>2</v>
      </c>
      <c r="F43" s="49">
        <v>2</v>
      </c>
      <c r="G43" s="49">
        <v>0</v>
      </c>
      <c r="H43" s="49">
        <v>1</v>
      </c>
      <c r="I43" s="49">
        <v>1</v>
      </c>
      <c r="J43" s="49">
        <v>0</v>
      </c>
      <c r="K43" s="49">
        <v>1</v>
      </c>
      <c r="L43" s="49">
        <v>0</v>
      </c>
      <c r="M43" s="49">
        <v>6</v>
      </c>
      <c r="N43" s="49">
        <v>0</v>
      </c>
      <c r="O43" s="17">
        <f t="shared" si="0"/>
        <v>8</v>
      </c>
      <c r="P43" s="17">
        <f t="shared" si="1"/>
        <v>14</v>
      </c>
      <c r="R43"/>
      <c r="S43" s="19"/>
      <c r="T43" s="19"/>
    </row>
    <row r="44" spans="2:20" ht="23.1" customHeight="1" x14ac:dyDescent="0.25">
      <c r="B44" s="24" t="s">
        <v>71</v>
      </c>
      <c r="C44" s="49">
        <v>1</v>
      </c>
      <c r="D44" s="49">
        <v>1</v>
      </c>
      <c r="E44" s="49">
        <v>2</v>
      </c>
      <c r="F44" s="49">
        <v>1</v>
      </c>
      <c r="G44" s="49">
        <v>0</v>
      </c>
      <c r="H44" s="49">
        <v>0</v>
      </c>
      <c r="I44" s="49">
        <v>1</v>
      </c>
      <c r="J44" s="49">
        <v>0</v>
      </c>
      <c r="K44" s="49">
        <v>0</v>
      </c>
      <c r="L44" s="49">
        <v>1</v>
      </c>
      <c r="M44" s="49">
        <v>1</v>
      </c>
      <c r="N44" s="49">
        <v>0</v>
      </c>
      <c r="O44" s="17">
        <f t="shared" si="0"/>
        <v>7</v>
      </c>
      <c r="P44" s="17">
        <f t="shared" si="1"/>
        <v>8</v>
      </c>
      <c r="R44"/>
      <c r="S44" s="19"/>
      <c r="T44" s="19"/>
    </row>
    <row r="45" spans="2:20" ht="23.1" customHeight="1" x14ac:dyDescent="0.25">
      <c r="B45" s="22" t="s">
        <v>72</v>
      </c>
      <c r="C45" s="49">
        <v>0</v>
      </c>
      <c r="D45" s="49">
        <v>0</v>
      </c>
      <c r="E45" s="49">
        <v>1</v>
      </c>
      <c r="F45" s="49">
        <v>2</v>
      </c>
      <c r="G45" s="49">
        <v>0</v>
      </c>
      <c r="H45" s="49">
        <v>0</v>
      </c>
      <c r="I45" s="49">
        <v>0</v>
      </c>
      <c r="J45" s="49">
        <v>0</v>
      </c>
      <c r="K45" s="49">
        <v>0</v>
      </c>
      <c r="L45" s="49">
        <v>0</v>
      </c>
      <c r="M45" s="49">
        <v>6</v>
      </c>
      <c r="N45" s="49">
        <v>0</v>
      </c>
      <c r="O45" s="17">
        <f t="shared" si="0"/>
        <v>3</v>
      </c>
      <c r="P45" s="17">
        <f t="shared" si="1"/>
        <v>9</v>
      </c>
      <c r="R45"/>
      <c r="S45" s="19"/>
      <c r="T45" s="19"/>
    </row>
    <row r="46" spans="2:20" ht="23.1" customHeight="1" x14ac:dyDescent="0.25">
      <c r="B46" s="23" t="s">
        <v>73</v>
      </c>
      <c r="C46" s="49">
        <v>0</v>
      </c>
      <c r="D46" s="49">
        <v>0</v>
      </c>
      <c r="E46" s="49">
        <v>0</v>
      </c>
      <c r="F46" s="49">
        <v>0</v>
      </c>
      <c r="G46" s="49">
        <v>0</v>
      </c>
      <c r="H46" s="49">
        <v>0</v>
      </c>
      <c r="I46" s="49">
        <v>0</v>
      </c>
      <c r="J46" s="49">
        <v>0</v>
      </c>
      <c r="K46" s="49">
        <v>0</v>
      </c>
      <c r="L46" s="49">
        <v>1</v>
      </c>
      <c r="M46" s="49">
        <v>4</v>
      </c>
      <c r="N46" s="49">
        <v>0</v>
      </c>
      <c r="O46" s="17">
        <f t="shared" si="0"/>
        <v>1</v>
      </c>
      <c r="P46" s="17">
        <f t="shared" si="1"/>
        <v>5</v>
      </c>
      <c r="R46" s="19"/>
      <c r="S46" s="19"/>
      <c r="T46"/>
    </row>
    <row r="47" spans="2:20" ht="23.1" customHeight="1" x14ac:dyDescent="0.25">
      <c r="B47" s="23" t="s">
        <v>74</v>
      </c>
      <c r="C47" s="49">
        <v>0</v>
      </c>
      <c r="D47" s="49">
        <v>0</v>
      </c>
      <c r="E47" s="49">
        <v>0</v>
      </c>
      <c r="F47" s="49">
        <v>0</v>
      </c>
      <c r="G47" s="49">
        <v>0</v>
      </c>
      <c r="H47" s="49">
        <v>1</v>
      </c>
      <c r="I47" s="49">
        <v>0</v>
      </c>
      <c r="J47" s="49">
        <v>1</v>
      </c>
      <c r="K47" s="49">
        <v>0</v>
      </c>
      <c r="L47" s="49">
        <v>0</v>
      </c>
      <c r="M47" s="49">
        <v>6</v>
      </c>
      <c r="N47" s="49">
        <v>0</v>
      </c>
      <c r="O47" s="17">
        <f t="shared" si="0"/>
        <v>2</v>
      </c>
      <c r="P47" s="17">
        <f t="shared" si="1"/>
        <v>8</v>
      </c>
      <c r="R47" s="19"/>
      <c r="S47" s="19"/>
      <c r="T47"/>
    </row>
    <row r="48" spans="2:20" ht="23.1" customHeight="1" x14ac:dyDescent="0.25">
      <c r="B48" s="23" t="s">
        <v>75</v>
      </c>
      <c r="C48" s="49">
        <v>2</v>
      </c>
      <c r="D48" s="49">
        <v>1</v>
      </c>
      <c r="E48" s="49">
        <v>2</v>
      </c>
      <c r="F48" s="49">
        <v>3</v>
      </c>
      <c r="G48" s="49">
        <v>0</v>
      </c>
      <c r="H48" s="49">
        <v>1</v>
      </c>
      <c r="I48" s="49">
        <v>0</v>
      </c>
      <c r="J48" s="49">
        <v>0</v>
      </c>
      <c r="K48" s="49">
        <v>1</v>
      </c>
      <c r="L48" s="49">
        <v>2</v>
      </c>
      <c r="M48" s="49">
        <v>4</v>
      </c>
      <c r="N48" s="49">
        <v>0</v>
      </c>
      <c r="O48" s="17">
        <f t="shared" si="0"/>
        <v>12</v>
      </c>
      <c r="P48" s="17">
        <f t="shared" si="1"/>
        <v>16</v>
      </c>
      <c r="R48" s="19"/>
      <c r="S48" s="19"/>
      <c r="T48"/>
    </row>
    <row r="49" spans="2:20" ht="23.1" customHeight="1" x14ac:dyDescent="0.25">
      <c r="B49" s="22" t="s">
        <v>76</v>
      </c>
      <c r="C49" s="49">
        <v>1</v>
      </c>
      <c r="D49" s="49">
        <v>0</v>
      </c>
      <c r="E49" s="49">
        <v>1</v>
      </c>
      <c r="F49" s="49">
        <v>1</v>
      </c>
      <c r="G49" s="49">
        <v>0</v>
      </c>
      <c r="H49" s="49">
        <v>1</v>
      </c>
      <c r="I49" s="49">
        <v>0</v>
      </c>
      <c r="J49" s="49">
        <v>0</v>
      </c>
      <c r="K49" s="49">
        <v>0</v>
      </c>
      <c r="L49" s="49">
        <v>3</v>
      </c>
      <c r="M49" s="49">
        <v>8</v>
      </c>
      <c r="N49" s="49">
        <v>0</v>
      </c>
      <c r="O49" s="17">
        <f t="shared" si="0"/>
        <v>7</v>
      </c>
      <c r="P49" s="17">
        <f t="shared" si="1"/>
        <v>15</v>
      </c>
      <c r="R49" s="19"/>
      <c r="S49" s="19"/>
      <c r="T49"/>
    </row>
    <row r="50" spans="2:20" ht="23.1" customHeight="1" x14ac:dyDescent="0.25">
      <c r="B50" s="23" t="s">
        <v>77</v>
      </c>
      <c r="C50" s="49">
        <v>0</v>
      </c>
      <c r="D50" s="49">
        <v>0</v>
      </c>
      <c r="E50" s="49">
        <v>2</v>
      </c>
      <c r="F50" s="49">
        <v>0</v>
      </c>
      <c r="G50" s="49">
        <v>0</v>
      </c>
      <c r="H50" s="49">
        <v>1</v>
      </c>
      <c r="I50" s="49">
        <v>1</v>
      </c>
      <c r="J50" s="49">
        <v>0</v>
      </c>
      <c r="K50" s="49">
        <v>0</v>
      </c>
      <c r="L50" s="49">
        <v>3</v>
      </c>
      <c r="M50" s="49">
        <v>8</v>
      </c>
      <c r="N50" s="49">
        <v>0</v>
      </c>
      <c r="O50" s="17">
        <f t="shared" si="0"/>
        <v>7</v>
      </c>
      <c r="P50" s="17">
        <f t="shared" si="1"/>
        <v>15</v>
      </c>
      <c r="R50" s="19"/>
      <c r="S50" s="19"/>
      <c r="T50"/>
    </row>
    <row r="51" spans="2:20" ht="23.1" customHeight="1" x14ac:dyDescent="0.25">
      <c r="B51" s="23" t="s">
        <v>78</v>
      </c>
      <c r="C51" s="49">
        <v>2</v>
      </c>
      <c r="D51" s="49">
        <v>0</v>
      </c>
      <c r="E51" s="49">
        <v>2</v>
      </c>
      <c r="F51" s="49">
        <v>1</v>
      </c>
      <c r="G51" s="49">
        <v>0</v>
      </c>
      <c r="H51" s="49">
        <v>2</v>
      </c>
      <c r="I51" s="49">
        <v>0</v>
      </c>
      <c r="J51" s="49">
        <v>0</v>
      </c>
      <c r="K51" s="49">
        <v>0</v>
      </c>
      <c r="L51" s="49">
        <v>0</v>
      </c>
      <c r="M51" s="49">
        <v>2</v>
      </c>
      <c r="N51" s="49">
        <v>0</v>
      </c>
      <c r="O51" s="17">
        <f t="shared" si="0"/>
        <v>7</v>
      </c>
      <c r="P51" s="17">
        <f t="shared" si="1"/>
        <v>9</v>
      </c>
      <c r="R51" s="19"/>
      <c r="S51" s="19"/>
      <c r="T51"/>
    </row>
    <row r="52" spans="2:20" ht="23.1" customHeight="1" x14ac:dyDescent="0.25">
      <c r="B52" s="23" t="s">
        <v>79</v>
      </c>
      <c r="C52" s="49">
        <v>0</v>
      </c>
      <c r="D52" s="49">
        <v>0</v>
      </c>
      <c r="E52" s="49">
        <v>1</v>
      </c>
      <c r="F52" s="49">
        <v>1</v>
      </c>
      <c r="G52" s="49">
        <v>0</v>
      </c>
      <c r="H52" s="49">
        <v>0</v>
      </c>
      <c r="I52" s="49">
        <v>0</v>
      </c>
      <c r="J52" s="49">
        <v>2</v>
      </c>
      <c r="K52" s="49">
        <v>0</v>
      </c>
      <c r="L52" s="49">
        <v>1</v>
      </c>
      <c r="M52" s="49">
        <v>2</v>
      </c>
      <c r="N52" s="49">
        <v>0</v>
      </c>
      <c r="O52" s="17">
        <f t="shared" si="0"/>
        <v>5</v>
      </c>
      <c r="P52" s="17">
        <f t="shared" si="1"/>
        <v>7</v>
      </c>
      <c r="R52" s="19"/>
      <c r="S52" s="19"/>
      <c r="T52"/>
    </row>
    <row r="53" spans="2:20" ht="23.1" customHeight="1" x14ac:dyDescent="0.25">
      <c r="B53" s="22" t="s">
        <v>80</v>
      </c>
      <c r="C53" s="49">
        <v>1</v>
      </c>
      <c r="D53" s="49">
        <v>0</v>
      </c>
      <c r="E53" s="49">
        <v>1</v>
      </c>
      <c r="F53" s="49">
        <v>1</v>
      </c>
      <c r="G53" s="49">
        <v>0</v>
      </c>
      <c r="H53" s="49">
        <v>0</v>
      </c>
      <c r="I53" s="49">
        <v>0</v>
      </c>
      <c r="J53" s="49">
        <v>1</v>
      </c>
      <c r="K53" s="49">
        <v>0</v>
      </c>
      <c r="L53" s="49">
        <v>0</v>
      </c>
      <c r="M53" s="49">
        <v>8</v>
      </c>
      <c r="N53" s="49">
        <v>1</v>
      </c>
      <c r="O53" s="17">
        <f t="shared" si="0"/>
        <v>5</v>
      </c>
      <c r="P53" s="17">
        <f t="shared" si="1"/>
        <v>13</v>
      </c>
      <c r="R53" s="19"/>
      <c r="S53" s="19"/>
      <c r="T53"/>
    </row>
    <row r="54" spans="2:20" ht="23.1" customHeight="1" x14ac:dyDescent="0.25">
      <c r="B54" s="22" t="s">
        <v>81</v>
      </c>
      <c r="C54" s="49">
        <v>0</v>
      </c>
      <c r="D54" s="49">
        <v>0</v>
      </c>
      <c r="E54" s="49">
        <v>2</v>
      </c>
      <c r="F54" s="49">
        <v>0</v>
      </c>
      <c r="G54" s="49">
        <v>0</v>
      </c>
      <c r="H54" s="49">
        <v>1</v>
      </c>
      <c r="I54" s="49">
        <v>0</v>
      </c>
      <c r="J54" s="49">
        <v>0</v>
      </c>
      <c r="K54" s="49">
        <v>0</v>
      </c>
      <c r="L54" s="49">
        <v>0</v>
      </c>
      <c r="M54" s="49">
        <v>11</v>
      </c>
      <c r="N54" s="49">
        <v>1</v>
      </c>
      <c r="O54" s="17">
        <f t="shared" si="0"/>
        <v>4</v>
      </c>
      <c r="P54" s="17">
        <f t="shared" si="1"/>
        <v>15</v>
      </c>
      <c r="R54" s="19"/>
      <c r="S54" s="19"/>
      <c r="T54"/>
    </row>
    <row r="55" spans="2:20" ht="23.1" customHeight="1" x14ac:dyDescent="0.25">
      <c r="B55" s="22" t="s">
        <v>82</v>
      </c>
      <c r="C55" s="49">
        <v>1</v>
      </c>
      <c r="D55" s="49">
        <v>0</v>
      </c>
      <c r="E55" s="49">
        <v>0</v>
      </c>
      <c r="F55" s="49">
        <v>3</v>
      </c>
      <c r="G55" s="49">
        <v>1</v>
      </c>
      <c r="H55" s="49">
        <v>1</v>
      </c>
      <c r="I55" s="49">
        <v>0</v>
      </c>
      <c r="J55" s="49">
        <v>0</v>
      </c>
      <c r="K55" s="49">
        <v>0</v>
      </c>
      <c r="L55" s="49">
        <v>2</v>
      </c>
      <c r="M55" s="49">
        <v>9</v>
      </c>
      <c r="N55" s="49">
        <v>0</v>
      </c>
      <c r="O55" s="17">
        <f t="shared" si="0"/>
        <v>8</v>
      </c>
      <c r="P55" s="17">
        <f t="shared" si="1"/>
        <v>17</v>
      </c>
      <c r="R55" s="19"/>
      <c r="S55" s="19"/>
      <c r="T55"/>
    </row>
    <row r="56" spans="2:20" ht="23.1" customHeight="1" x14ac:dyDescent="0.25">
      <c r="B56" s="22" t="s">
        <v>83</v>
      </c>
      <c r="C56" s="49">
        <v>0</v>
      </c>
      <c r="D56" s="49">
        <v>0</v>
      </c>
      <c r="E56" s="49">
        <v>0</v>
      </c>
      <c r="F56" s="49">
        <v>1</v>
      </c>
      <c r="G56" s="49">
        <v>0</v>
      </c>
      <c r="H56" s="49">
        <v>0</v>
      </c>
      <c r="I56" s="49">
        <v>0</v>
      </c>
      <c r="J56" s="49">
        <v>0</v>
      </c>
      <c r="K56" s="49">
        <v>0</v>
      </c>
      <c r="L56" s="49">
        <v>0</v>
      </c>
      <c r="M56" s="49">
        <v>3</v>
      </c>
      <c r="N56" s="49">
        <v>0</v>
      </c>
      <c r="O56" s="17">
        <f t="shared" si="0"/>
        <v>1</v>
      </c>
      <c r="P56" s="17">
        <f t="shared" si="1"/>
        <v>4</v>
      </c>
      <c r="R56" s="19"/>
      <c r="S56" s="19"/>
      <c r="T56"/>
    </row>
    <row r="57" spans="2:20" ht="23.1" customHeight="1" x14ac:dyDescent="0.25">
      <c r="B57" s="22" t="s">
        <v>84</v>
      </c>
      <c r="C57" s="49">
        <v>0</v>
      </c>
      <c r="D57" s="49">
        <v>0</v>
      </c>
      <c r="E57" s="49">
        <v>0</v>
      </c>
      <c r="F57" s="49">
        <v>0</v>
      </c>
      <c r="G57" s="49">
        <v>2</v>
      </c>
      <c r="H57" s="49">
        <v>0</v>
      </c>
      <c r="I57" s="49">
        <v>0</v>
      </c>
      <c r="J57" s="49">
        <v>0</v>
      </c>
      <c r="K57" s="49">
        <v>0</v>
      </c>
      <c r="L57" s="49">
        <v>2</v>
      </c>
      <c r="M57" s="49">
        <v>0</v>
      </c>
      <c r="N57" s="49">
        <v>0</v>
      </c>
      <c r="O57" s="17">
        <f t="shared" si="0"/>
        <v>4</v>
      </c>
      <c r="P57" s="17">
        <f t="shared" si="1"/>
        <v>4</v>
      </c>
      <c r="R57" s="19"/>
      <c r="S57" s="19"/>
      <c r="T57"/>
    </row>
    <row r="58" spans="2:20" ht="23.1" customHeight="1" x14ac:dyDescent="0.25">
      <c r="B58" s="52" t="s">
        <v>18</v>
      </c>
      <c r="C58" s="16">
        <f t="shared" ref="C58:P58" si="21">SUM(C10:C57)</f>
        <v>30</v>
      </c>
      <c r="D58" s="16">
        <f t="shared" si="21"/>
        <v>13</v>
      </c>
      <c r="E58" s="16">
        <f t="shared" si="21"/>
        <v>67</v>
      </c>
      <c r="F58" s="16">
        <f t="shared" si="21"/>
        <v>44</v>
      </c>
      <c r="G58" s="16">
        <f t="shared" si="21"/>
        <v>7</v>
      </c>
      <c r="H58" s="16">
        <f t="shared" si="21"/>
        <v>13</v>
      </c>
      <c r="I58" s="16">
        <f t="shared" si="21"/>
        <v>15</v>
      </c>
      <c r="J58" s="16">
        <f t="shared" si="21"/>
        <v>16</v>
      </c>
      <c r="K58" s="16">
        <f t="shared" si="21"/>
        <v>13</v>
      </c>
      <c r="L58" s="16">
        <f t="shared" si="21"/>
        <v>38</v>
      </c>
      <c r="M58" s="16">
        <f t="shared" si="21"/>
        <v>203</v>
      </c>
      <c r="N58" s="16">
        <f t="shared" si="21"/>
        <v>5</v>
      </c>
      <c r="O58" s="16">
        <f t="shared" si="21"/>
        <v>261</v>
      </c>
      <c r="P58" s="16">
        <f t="shared" si="21"/>
        <v>464</v>
      </c>
      <c r="R58" s="19"/>
      <c r="S58" s="19"/>
      <c r="T58"/>
    </row>
    <row r="59" spans="2:20" ht="23.1" customHeight="1" x14ac:dyDescent="0.25">
      <c r="B59" s="52" t="s">
        <v>93</v>
      </c>
      <c r="C59" s="42">
        <f t="shared" ref="C59:N59" si="22">C58/$P$58</f>
        <v>6.4655172413793108E-2</v>
      </c>
      <c r="D59" s="42">
        <f t="shared" si="22"/>
        <v>2.8017241379310345E-2</v>
      </c>
      <c r="E59" s="42">
        <f t="shared" si="22"/>
        <v>0.14439655172413793</v>
      </c>
      <c r="F59" s="42">
        <f t="shared" si="22"/>
        <v>9.4827586206896547E-2</v>
      </c>
      <c r="G59" s="42">
        <f t="shared" si="22"/>
        <v>1.5086206896551725E-2</v>
      </c>
      <c r="H59" s="42">
        <f t="shared" si="22"/>
        <v>2.8017241379310345E-2</v>
      </c>
      <c r="I59" s="42">
        <f t="shared" si="22"/>
        <v>3.2327586206896554E-2</v>
      </c>
      <c r="J59" s="42">
        <f t="shared" si="22"/>
        <v>3.4482758620689655E-2</v>
      </c>
      <c r="K59" s="42">
        <f t="shared" si="22"/>
        <v>2.8017241379310345E-2</v>
      </c>
      <c r="L59" s="42">
        <f t="shared" si="22"/>
        <v>8.1896551724137928E-2</v>
      </c>
      <c r="M59" s="42">
        <f t="shared" si="22"/>
        <v>0.4375</v>
      </c>
      <c r="N59" s="42">
        <f t="shared" si="22"/>
        <v>1.0775862068965518E-2</v>
      </c>
      <c r="R59" s="19"/>
      <c r="S59" s="19"/>
      <c r="T59"/>
    </row>
    <row r="60" spans="2:20" ht="23.1" customHeight="1" x14ac:dyDescent="0.25">
      <c r="B60" s="53" t="s">
        <v>94</v>
      </c>
      <c r="C60" s="43">
        <f>C58/$O$58</f>
        <v>0.11494252873563218</v>
      </c>
      <c r="D60" s="43">
        <f t="shared" ref="D60:N60" si="23">D58/$O$58</f>
        <v>4.9808429118773943E-2</v>
      </c>
      <c r="E60" s="43">
        <f t="shared" si="23"/>
        <v>0.25670498084291188</v>
      </c>
      <c r="F60" s="43">
        <f t="shared" si="23"/>
        <v>0.16858237547892721</v>
      </c>
      <c r="G60" s="43">
        <f t="shared" si="23"/>
        <v>2.681992337164751E-2</v>
      </c>
      <c r="H60" s="43">
        <f t="shared" si="23"/>
        <v>4.9808429118773943E-2</v>
      </c>
      <c r="I60" s="43">
        <f t="shared" si="23"/>
        <v>5.7471264367816091E-2</v>
      </c>
      <c r="J60" s="43">
        <f t="shared" si="23"/>
        <v>6.1302681992337162E-2</v>
      </c>
      <c r="K60" s="43">
        <f t="shared" si="23"/>
        <v>4.9808429118773943E-2</v>
      </c>
      <c r="L60" s="43">
        <f t="shared" si="23"/>
        <v>0.14559386973180077</v>
      </c>
      <c r="M60" s="43"/>
      <c r="N60" s="43">
        <f t="shared" si="23"/>
        <v>1.9157088122605363E-2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173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tr">
        <f>'[1]1.08 BUSIA-BUSITEMA'!D5</f>
        <v>1.8.19</v>
      </c>
      <c r="F5" s="40" t="s">
        <v>1</v>
      </c>
      <c r="G5" s="63" t="str">
        <f>'[1]1.08 BUSIA-BUSITEMA'!G5:H5</f>
        <v>xxx</v>
      </c>
      <c r="H5" s="64"/>
      <c r="I5" s="14"/>
      <c r="J5" s="2" t="s">
        <v>5</v>
      </c>
      <c r="K5" s="63" t="str">
        <f>'[1]1.08 BUSIA-BUSITEMA'!K5:L5</f>
        <v>xxx</v>
      </c>
      <c r="L5" s="64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3" t="s">
        <v>167</v>
      </c>
      <c r="E6" s="64"/>
      <c r="F6" s="2" t="s">
        <v>2</v>
      </c>
      <c r="G6" s="63" t="s">
        <v>168</v>
      </c>
      <c r="H6" s="64"/>
      <c r="J6" s="2" t="s">
        <v>21</v>
      </c>
      <c r="K6" s="63" t="str">
        <f>'[1]1.08 BUSIA-BUSITEMA'!K6:L6</f>
        <v>xxx</v>
      </c>
      <c r="L6" s="64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0</v>
      </c>
      <c r="D10" s="49">
        <v>0</v>
      </c>
      <c r="E10" s="49">
        <v>1</v>
      </c>
      <c r="F10" s="49">
        <v>0</v>
      </c>
      <c r="G10" s="49">
        <v>0</v>
      </c>
      <c r="H10" s="49">
        <v>0</v>
      </c>
      <c r="I10" s="49">
        <v>4</v>
      </c>
      <c r="J10" s="49">
        <v>3</v>
      </c>
      <c r="K10" s="49">
        <v>0</v>
      </c>
      <c r="L10" s="49">
        <v>3</v>
      </c>
      <c r="M10" s="49">
        <v>3</v>
      </c>
      <c r="N10" s="49">
        <v>0</v>
      </c>
      <c r="O10" s="17">
        <f t="shared" ref="O10:O57" si="0">SUM(C10:L10,N10)</f>
        <v>11</v>
      </c>
      <c r="P10" s="17">
        <f t="shared" ref="P10:P57" si="1">SUM(C10:N10)</f>
        <v>14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5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8</v>
      </c>
      <c r="Z10" s="17">
        <f t="shared" si="2"/>
        <v>4</v>
      </c>
      <c r="AA10" s="17">
        <f t="shared" si="2"/>
        <v>0</v>
      </c>
      <c r="AB10" s="17">
        <f t="shared" si="2"/>
        <v>5</v>
      </c>
      <c r="AC10" s="17">
        <f t="shared" si="2"/>
        <v>10</v>
      </c>
      <c r="AD10" s="17">
        <f t="shared" si="2"/>
        <v>0</v>
      </c>
      <c r="AE10" s="30">
        <f t="shared" si="2"/>
        <v>24</v>
      </c>
      <c r="AF10" s="30">
        <f t="shared" si="2"/>
        <v>34</v>
      </c>
    </row>
    <row r="11" spans="2:32" s="6" customFormat="1" ht="23.1" customHeight="1" x14ac:dyDescent="0.25">
      <c r="B11" s="22" t="s">
        <v>38</v>
      </c>
      <c r="C11" s="49">
        <v>0</v>
      </c>
      <c r="D11" s="49">
        <v>0</v>
      </c>
      <c r="E11" s="49">
        <v>2</v>
      </c>
      <c r="F11" s="49">
        <v>1</v>
      </c>
      <c r="G11" s="49">
        <v>0</v>
      </c>
      <c r="H11" s="49">
        <v>0</v>
      </c>
      <c r="I11" s="49">
        <v>1</v>
      </c>
      <c r="J11" s="49">
        <v>1</v>
      </c>
      <c r="K11" s="49">
        <v>0</v>
      </c>
      <c r="L11" s="49">
        <v>0</v>
      </c>
      <c r="M11" s="49">
        <v>3</v>
      </c>
      <c r="N11" s="49">
        <v>0</v>
      </c>
      <c r="O11" s="17">
        <f t="shared" si="0"/>
        <v>5</v>
      </c>
      <c r="P11" s="17">
        <f t="shared" si="1"/>
        <v>8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5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3</v>
      </c>
      <c r="AC11" s="17">
        <f t="shared" si="3"/>
        <v>18</v>
      </c>
      <c r="AD11" s="17">
        <f t="shared" si="3"/>
        <v>1</v>
      </c>
      <c r="AE11" s="30">
        <f t="shared" si="3"/>
        <v>13</v>
      </c>
      <c r="AF11" s="30">
        <f t="shared" si="3"/>
        <v>31</v>
      </c>
    </row>
    <row r="12" spans="2:32" ht="23.1" customHeight="1" x14ac:dyDescent="0.25">
      <c r="B12" s="22" t="s">
        <v>39</v>
      </c>
      <c r="C12" s="49">
        <v>1</v>
      </c>
      <c r="D12" s="49">
        <v>0</v>
      </c>
      <c r="E12" s="49">
        <v>0</v>
      </c>
      <c r="F12" s="49">
        <v>0</v>
      </c>
      <c r="G12" s="49">
        <v>0</v>
      </c>
      <c r="H12" s="49">
        <v>0</v>
      </c>
      <c r="I12" s="49">
        <v>1</v>
      </c>
      <c r="J12" s="49">
        <v>0</v>
      </c>
      <c r="K12" s="49">
        <v>0</v>
      </c>
      <c r="L12" s="49">
        <v>0</v>
      </c>
      <c r="M12" s="49">
        <v>1</v>
      </c>
      <c r="N12" s="49">
        <v>0</v>
      </c>
      <c r="O12" s="17">
        <f t="shared" si="0"/>
        <v>2</v>
      </c>
      <c r="P12" s="17">
        <f t="shared" si="1"/>
        <v>3</v>
      </c>
      <c r="R12" s="1" t="s">
        <v>8</v>
      </c>
      <c r="S12" s="17">
        <f t="shared" ref="S12:AF12" si="4">SUM(C18:C21)</f>
        <v>2</v>
      </c>
      <c r="T12" s="17">
        <f t="shared" si="4"/>
        <v>1</v>
      </c>
      <c r="U12" s="17">
        <f t="shared" si="4"/>
        <v>6</v>
      </c>
      <c r="V12" s="17">
        <f t="shared" si="4"/>
        <v>6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3</v>
      </c>
      <c r="AC12" s="17">
        <f t="shared" si="4"/>
        <v>26</v>
      </c>
      <c r="AD12" s="17">
        <f t="shared" si="4"/>
        <v>0</v>
      </c>
      <c r="AE12" s="30">
        <f t="shared" si="4"/>
        <v>19</v>
      </c>
      <c r="AF12" s="30">
        <f t="shared" si="4"/>
        <v>45</v>
      </c>
    </row>
    <row r="13" spans="2:32" ht="23.1" customHeight="1" x14ac:dyDescent="0.25">
      <c r="B13" s="22" t="s">
        <v>40</v>
      </c>
      <c r="C13" s="49">
        <v>0</v>
      </c>
      <c r="D13" s="49">
        <v>0</v>
      </c>
      <c r="E13" s="49">
        <v>2</v>
      </c>
      <c r="F13" s="49">
        <v>0</v>
      </c>
      <c r="G13" s="49">
        <v>0</v>
      </c>
      <c r="H13" s="49">
        <v>0</v>
      </c>
      <c r="I13" s="49">
        <v>2</v>
      </c>
      <c r="J13" s="49">
        <v>0</v>
      </c>
      <c r="K13" s="49">
        <v>0</v>
      </c>
      <c r="L13" s="49">
        <v>2</v>
      </c>
      <c r="M13" s="49">
        <v>3</v>
      </c>
      <c r="N13" s="49">
        <v>0</v>
      </c>
      <c r="O13" s="17">
        <f t="shared" si="0"/>
        <v>6</v>
      </c>
      <c r="P13" s="17">
        <f t="shared" si="1"/>
        <v>9</v>
      </c>
      <c r="R13" s="1" t="s">
        <v>9</v>
      </c>
      <c r="S13" s="17">
        <f t="shared" ref="S13:AF13" si="5">SUM(C22:C25)</f>
        <v>0</v>
      </c>
      <c r="T13" s="17">
        <f t="shared" si="5"/>
        <v>2</v>
      </c>
      <c r="U13" s="17">
        <f t="shared" si="5"/>
        <v>7</v>
      </c>
      <c r="V13" s="17">
        <f t="shared" si="5"/>
        <v>3</v>
      </c>
      <c r="W13" s="17">
        <f t="shared" si="5"/>
        <v>2</v>
      </c>
      <c r="X13" s="17">
        <f t="shared" si="5"/>
        <v>7</v>
      </c>
      <c r="Y13" s="17">
        <f t="shared" si="5"/>
        <v>0</v>
      </c>
      <c r="Z13" s="17">
        <f t="shared" si="5"/>
        <v>3</v>
      </c>
      <c r="AA13" s="17">
        <f t="shared" si="5"/>
        <v>2</v>
      </c>
      <c r="AB13" s="17">
        <f t="shared" si="5"/>
        <v>0</v>
      </c>
      <c r="AC13" s="17">
        <f t="shared" si="5"/>
        <v>19</v>
      </c>
      <c r="AD13" s="17">
        <f t="shared" si="5"/>
        <v>0</v>
      </c>
      <c r="AE13" s="30">
        <f t="shared" si="5"/>
        <v>26</v>
      </c>
      <c r="AF13" s="30">
        <f t="shared" si="5"/>
        <v>45</v>
      </c>
    </row>
    <row r="14" spans="2:32" ht="23.1" customHeight="1" x14ac:dyDescent="0.25">
      <c r="B14" s="22" t="s">
        <v>41</v>
      </c>
      <c r="C14" s="49">
        <v>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  <c r="I14" s="49">
        <v>2</v>
      </c>
      <c r="J14" s="49">
        <v>0</v>
      </c>
      <c r="K14" s="49">
        <v>0</v>
      </c>
      <c r="L14" s="49">
        <v>0</v>
      </c>
      <c r="M14" s="49">
        <v>2</v>
      </c>
      <c r="N14" s="49">
        <v>0</v>
      </c>
      <c r="O14" s="17">
        <f t="shared" si="0"/>
        <v>2</v>
      </c>
      <c r="P14" s="17">
        <f t="shared" si="1"/>
        <v>4</v>
      </c>
      <c r="R14" s="1" t="s">
        <v>10</v>
      </c>
      <c r="S14" s="17">
        <f t="shared" ref="S14:AF14" si="6">SUM(C26:C29)</f>
        <v>2</v>
      </c>
      <c r="T14" s="17">
        <f t="shared" si="6"/>
        <v>1</v>
      </c>
      <c r="U14" s="17">
        <f t="shared" si="6"/>
        <v>6</v>
      </c>
      <c r="V14" s="17">
        <f t="shared" si="6"/>
        <v>6</v>
      </c>
      <c r="W14" s="17">
        <f t="shared" si="6"/>
        <v>1</v>
      </c>
      <c r="X14" s="17">
        <f t="shared" si="6"/>
        <v>1</v>
      </c>
      <c r="Y14" s="17">
        <f t="shared" si="6"/>
        <v>1</v>
      </c>
      <c r="Z14" s="17">
        <f t="shared" si="6"/>
        <v>2</v>
      </c>
      <c r="AA14" s="17">
        <f t="shared" si="6"/>
        <v>1</v>
      </c>
      <c r="AB14" s="17">
        <f t="shared" si="6"/>
        <v>2</v>
      </c>
      <c r="AC14" s="17">
        <f t="shared" si="6"/>
        <v>10</v>
      </c>
      <c r="AD14" s="17">
        <f t="shared" si="6"/>
        <v>0</v>
      </c>
      <c r="AE14" s="30">
        <f t="shared" si="6"/>
        <v>23</v>
      </c>
      <c r="AF14" s="30">
        <f t="shared" si="6"/>
        <v>33</v>
      </c>
    </row>
    <row r="15" spans="2:32" ht="23.1" customHeight="1" x14ac:dyDescent="0.25">
      <c r="B15" s="22" t="s">
        <v>42</v>
      </c>
      <c r="C15" s="49">
        <v>0</v>
      </c>
      <c r="D15" s="49">
        <v>0</v>
      </c>
      <c r="E15" s="49">
        <v>1</v>
      </c>
      <c r="F15" s="49">
        <v>0</v>
      </c>
      <c r="G15" s="49">
        <v>0</v>
      </c>
      <c r="H15" s="49">
        <v>0</v>
      </c>
      <c r="I15" s="49">
        <v>0</v>
      </c>
      <c r="J15" s="49">
        <v>0</v>
      </c>
      <c r="K15" s="49">
        <v>0</v>
      </c>
      <c r="L15" s="49">
        <v>2</v>
      </c>
      <c r="M15" s="49">
        <v>4</v>
      </c>
      <c r="N15" s="49">
        <v>1</v>
      </c>
      <c r="O15" s="17">
        <f t="shared" si="0"/>
        <v>4</v>
      </c>
      <c r="P15" s="17">
        <f t="shared" si="1"/>
        <v>8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4</v>
      </c>
      <c r="V15" s="17">
        <f t="shared" si="7"/>
        <v>2</v>
      </c>
      <c r="W15" s="17">
        <f t="shared" si="7"/>
        <v>0</v>
      </c>
      <c r="X15" s="17">
        <f t="shared" si="7"/>
        <v>2</v>
      </c>
      <c r="Y15" s="17">
        <f t="shared" si="7"/>
        <v>1</v>
      </c>
      <c r="Z15" s="17">
        <f t="shared" si="7"/>
        <v>3</v>
      </c>
      <c r="AA15" s="17">
        <f t="shared" si="7"/>
        <v>2</v>
      </c>
      <c r="AB15" s="17">
        <f t="shared" si="7"/>
        <v>0</v>
      </c>
      <c r="AC15" s="17">
        <f t="shared" si="7"/>
        <v>18</v>
      </c>
      <c r="AD15" s="17">
        <f t="shared" si="7"/>
        <v>0</v>
      </c>
      <c r="AE15" s="30">
        <f t="shared" si="7"/>
        <v>18</v>
      </c>
      <c r="AF15" s="30">
        <f t="shared" si="7"/>
        <v>36</v>
      </c>
    </row>
    <row r="16" spans="2:32" ht="23.1" customHeight="1" x14ac:dyDescent="0.25">
      <c r="B16" s="22" t="s">
        <v>43</v>
      </c>
      <c r="C16" s="49">
        <v>0</v>
      </c>
      <c r="D16" s="49">
        <v>0</v>
      </c>
      <c r="E16" s="49">
        <v>2</v>
      </c>
      <c r="F16" s="49">
        <v>2</v>
      </c>
      <c r="G16" s="49">
        <v>0</v>
      </c>
      <c r="H16" s="49">
        <v>0</v>
      </c>
      <c r="I16" s="49">
        <v>0</v>
      </c>
      <c r="J16" s="49">
        <v>0</v>
      </c>
      <c r="K16" s="49">
        <v>0</v>
      </c>
      <c r="L16" s="49">
        <v>0</v>
      </c>
      <c r="M16" s="49">
        <v>4</v>
      </c>
      <c r="N16" s="49">
        <v>0</v>
      </c>
      <c r="O16" s="17">
        <f t="shared" si="0"/>
        <v>4</v>
      </c>
      <c r="P16" s="17">
        <f t="shared" si="1"/>
        <v>8</v>
      </c>
      <c r="R16" s="1" t="s">
        <v>12</v>
      </c>
      <c r="S16" s="17">
        <f t="shared" ref="S16:AF16" si="8">SUM(C34:C37)</f>
        <v>4</v>
      </c>
      <c r="T16" s="17">
        <f t="shared" si="8"/>
        <v>0</v>
      </c>
      <c r="U16" s="17">
        <f t="shared" si="8"/>
        <v>3</v>
      </c>
      <c r="V16" s="17">
        <f t="shared" si="8"/>
        <v>6</v>
      </c>
      <c r="W16" s="17">
        <f t="shared" si="8"/>
        <v>0</v>
      </c>
      <c r="X16" s="17">
        <f t="shared" si="8"/>
        <v>1</v>
      </c>
      <c r="Y16" s="17">
        <f t="shared" si="8"/>
        <v>0</v>
      </c>
      <c r="Z16" s="17">
        <f t="shared" si="8"/>
        <v>2</v>
      </c>
      <c r="AA16" s="17">
        <f t="shared" si="8"/>
        <v>5</v>
      </c>
      <c r="AB16" s="17">
        <f t="shared" si="8"/>
        <v>4</v>
      </c>
      <c r="AC16" s="17">
        <f t="shared" si="8"/>
        <v>9</v>
      </c>
      <c r="AD16" s="17">
        <f t="shared" si="8"/>
        <v>1</v>
      </c>
      <c r="AE16" s="30">
        <f t="shared" si="8"/>
        <v>26</v>
      </c>
      <c r="AF16" s="30">
        <f t="shared" si="8"/>
        <v>35</v>
      </c>
    </row>
    <row r="17" spans="2:32" ht="23.1" customHeight="1" x14ac:dyDescent="0.25">
      <c r="B17" s="22" t="s">
        <v>44</v>
      </c>
      <c r="C17" s="49">
        <v>0</v>
      </c>
      <c r="D17" s="49">
        <v>0</v>
      </c>
      <c r="E17" s="49">
        <v>2</v>
      </c>
      <c r="F17" s="49">
        <v>0</v>
      </c>
      <c r="G17" s="49">
        <v>0</v>
      </c>
      <c r="H17" s="49">
        <v>0</v>
      </c>
      <c r="I17" s="49">
        <v>0</v>
      </c>
      <c r="J17" s="49">
        <v>0</v>
      </c>
      <c r="K17" s="49">
        <v>0</v>
      </c>
      <c r="L17" s="49">
        <v>1</v>
      </c>
      <c r="M17" s="49">
        <v>8</v>
      </c>
      <c r="N17" s="49">
        <v>0</v>
      </c>
      <c r="O17" s="17">
        <f t="shared" si="0"/>
        <v>3</v>
      </c>
      <c r="P17" s="17">
        <f t="shared" si="1"/>
        <v>11</v>
      </c>
      <c r="R17" s="1" t="s">
        <v>13</v>
      </c>
      <c r="S17" s="17">
        <f t="shared" ref="S17:AF17" si="9">SUM(C38:C41)</f>
        <v>7</v>
      </c>
      <c r="T17" s="17">
        <f t="shared" si="9"/>
        <v>0</v>
      </c>
      <c r="U17" s="17">
        <f t="shared" si="9"/>
        <v>8</v>
      </c>
      <c r="V17" s="17">
        <f t="shared" si="9"/>
        <v>3</v>
      </c>
      <c r="W17" s="17">
        <f t="shared" si="9"/>
        <v>0</v>
      </c>
      <c r="X17" s="17">
        <f t="shared" si="9"/>
        <v>3</v>
      </c>
      <c r="Y17" s="17">
        <f t="shared" si="9"/>
        <v>2</v>
      </c>
      <c r="Z17" s="17">
        <f t="shared" si="9"/>
        <v>2</v>
      </c>
      <c r="AA17" s="17">
        <f t="shared" si="9"/>
        <v>2</v>
      </c>
      <c r="AB17" s="17">
        <f t="shared" si="9"/>
        <v>8</v>
      </c>
      <c r="AC17" s="17">
        <f t="shared" si="9"/>
        <v>13</v>
      </c>
      <c r="AD17" s="17">
        <f t="shared" si="9"/>
        <v>0</v>
      </c>
      <c r="AE17" s="30">
        <f t="shared" si="9"/>
        <v>35</v>
      </c>
      <c r="AF17" s="30">
        <f t="shared" si="9"/>
        <v>48</v>
      </c>
    </row>
    <row r="18" spans="2:32" ht="23.1" customHeight="1" x14ac:dyDescent="0.25">
      <c r="B18" s="22" t="s">
        <v>45</v>
      </c>
      <c r="C18" s="49">
        <v>0</v>
      </c>
      <c r="D18" s="49">
        <v>0</v>
      </c>
      <c r="E18" s="49">
        <v>0</v>
      </c>
      <c r="F18" s="49">
        <v>0</v>
      </c>
      <c r="G18" s="49">
        <v>0</v>
      </c>
      <c r="H18" s="49">
        <v>0</v>
      </c>
      <c r="I18" s="49">
        <v>0</v>
      </c>
      <c r="J18" s="49">
        <v>0</v>
      </c>
      <c r="K18" s="49">
        <v>0</v>
      </c>
      <c r="L18" s="49">
        <v>0</v>
      </c>
      <c r="M18" s="49">
        <v>5</v>
      </c>
      <c r="N18" s="49">
        <v>0</v>
      </c>
      <c r="O18" s="17">
        <f t="shared" si="0"/>
        <v>0</v>
      </c>
      <c r="P18" s="17">
        <f t="shared" si="1"/>
        <v>5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5</v>
      </c>
      <c r="V18" s="17">
        <f t="shared" si="10"/>
        <v>3</v>
      </c>
      <c r="W18" s="17">
        <f t="shared" si="10"/>
        <v>0</v>
      </c>
      <c r="X18" s="17">
        <f t="shared" si="10"/>
        <v>1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8</v>
      </c>
      <c r="AC18" s="17">
        <f t="shared" si="10"/>
        <v>22</v>
      </c>
      <c r="AD18" s="17">
        <f t="shared" si="10"/>
        <v>0</v>
      </c>
      <c r="AE18" s="30">
        <f t="shared" si="10"/>
        <v>21</v>
      </c>
      <c r="AF18" s="30">
        <f t="shared" si="10"/>
        <v>43</v>
      </c>
    </row>
    <row r="19" spans="2:32" ht="23.1" customHeight="1" x14ac:dyDescent="0.25">
      <c r="B19" s="22" t="s">
        <v>46</v>
      </c>
      <c r="C19" s="49">
        <v>1</v>
      </c>
      <c r="D19" s="49">
        <v>1</v>
      </c>
      <c r="E19" s="49">
        <v>3</v>
      </c>
      <c r="F19" s="49">
        <v>2</v>
      </c>
      <c r="G19" s="49">
        <v>0</v>
      </c>
      <c r="H19" s="49">
        <v>0</v>
      </c>
      <c r="I19" s="49">
        <v>0</v>
      </c>
      <c r="J19" s="49">
        <v>0</v>
      </c>
      <c r="K19" s="49">
        <v>0</v>
      </c>
      <c r="L19" s="49">
        <v>1</v>
      </c>
      <c r="M19" s="49">
        <v>0</v>
      </c>
      <c r="N19" s="49">
        <v>0</v>
      </c>
      <c r="O19" s="17">
        <f t="shared" si="0"/>
        <v>8</v>
      </c>
      <c r="P19" s="17">
        <f t="shared" si="1"/>
        <v>8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3</v>
      </c>
      <c r="V19" s="17">
        <f t="shared" si="11"/>
        <v>3</v>
      </c>
      <c r="W19" s="17">
        <f t="shared" si="11"/>
        <v>1</v>
      </c>
      <c r="X19" s="17">
        <f t="shared" si="11"/>
        <v>1</v>
      </c>
      <c r="Y19" s="17">
        <f t="shared" si="11"/>
        <v>1</v>
      </c>
      <c r="Z19" s="17">
        <f t="shared" si="11"/>
        <v>0</v>
      </c>
      <c r="AA19" s="17">
        <f t="shared" si="11"/>
        <v>0</v>
      </c>
      <c r="AB19" s="17">
        <f t="shared" si="11"/>
        <v>8</v>
      </c>
      <c r="AC19" s="17">
        <f t="shared" si="11"/>
        <v>22</v>
      </c>
      <c r="AD19" s="17">
        <f t="shared" si="11"/>
        <v>0</v>
      </c>
      <c r="AE19" s="30">
        <f t="shared" si="11"/>
        <v>21</v>
      </c>
      <c r="AF19" s="30">
        <f t="shared" si="11"/>
        <v>43</v>
      </c>
    </row>
    <row r="20" spans="2:32" ht="23.1" customHeight="1" x14ac:dyDescent="0.25">
      <c r="B20" s="22" t="s">
        <v>47</v>
      </c>
      <c r="C20" s="49">
        <v>1</v>
      </c>
      <c r="D20" s="49">
        <v>0</v>
      </c>
      <c r="E20" s="49">
        <v>2</v>
      </c>
      <c r="F20" s="49">
        <v>2</v>
      </c>
      <c r="G20" s="49">
        <v>0</v>
      </c>
      <c r="H20" s="49">
        <v>1</v>
      </c>
      <c r="I20" s="49">
        <v>0</v>
      </c>
      <c r="J20" s="49">
        <v>0</v>
      </c>
      <c r="K20" s="49">
        <v>0</v>
      </c>
      <c r="L20" s="49">
        <v>2</v>
      </c>
      <c r="M20" s="49">
        <v>15</v>
      </c>
      <c r="N20" s="49">
        <v>0</v>
      </c>
      <c r="O20" s="17">
        <f t="shared" si="0"/>
        <v>8</v>
      </c>
      <c r="P20" s="17">
        <f t="shared" si="1"/>
        <v>23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4</v>
      </c>
      <c r="V20" s="17">
        <f t="shared" si="12"/>
        <v>2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0</v>
      </c>
      <c r="AA20" s="17">
        <f t="shared" si="12"/>
        <v>2</v>
      </c>
      <c r="AB20" s="17">
        <f t="shared" si="12"/>
        <v>11</v>
      </c>
      <c r="AC20" s="17">
        <f t="shared" si="12"/>
        <v>17</v>
      </c>
      <c r="AD20" s="17">
        <f t="shared" si="12"/>
        <v>1</v>
      </c>
      <c r="AE20" s="30">
        <f t="shared" si="12"/>
        <v>23</v>
      </c>
      <c r="AF20" s="30">
        <f t="shared" si="12"/>
        <v>40</v>
      </c>
    </row>
    <row r="21" spans="2:32" ht="23.1" customHeight="1" x14ac:dyDescent="0.25">
      <c r="B21" s="22" t="s">
        <v>48</v>
      </c>
      <c r="C21" s="49">
        <v>0</v>
      </c>
      <c r="D21" s="49">
        <v>0</v>
      </c>
      <c r="E21" s="49">
        <v>1</v>
      </c>
      <c r="F21" s="49">
        <v>2</v>
      </c>
      <c r="G21" s="49">
        <v>0</v>
      </c>
      <c r="H21" s="49">
        <v>0</v>
      </c>
      <c r="I21" s="49">
        <v>0</v>
      </c>
      <c r="J21" s="49">
        <v>0</v>
      </c>
      <c r="K21" s="49">
        <v>0</v>
      </c>
      <c r="L21" s="49">
        <v>0</v>
      </c>
      <c r="M21" s="49">
        <v>6</v>
      </c>
      <c r="N21" s="49">
        <v>0</v>
      </c>
      <c r="O21" s="17">
        <f t="shared" si="0"/>
        <v>3</v>
      </c>
      <c r="P21" s="17">
        <f t="shared" si="1"/>
        <v>9</v>
      </c>
      <c r="R21" s="35" t="s">
        <v>20</v>
      </c>
      <c r="S21" s="33">
        <f t="shared" ref="S21:AF21" si="13">SUM(C54:C57)</f>
        <v>0</v>
      </c>
      <c r="T21" s="17">
        <f t="shared" si="13"/>
        <v>0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1</v>
      </c>
      <c r="Y21" s="17">
        <f t="shared" si="13"/>
        <v>0</v>
      </c>
      <c r="Z21" s="17">
        <f t="shared" si="13"/>
        <v>0</v>
      </c>
      <c r="AA21" s="17">
        <f t="shared" si="13"/>
        <v>2</v>
      </c>
      <c r="AB21" s="17">
        <f t="shared" si="13"/>
        <v>8</v>
      </c>
      <c r="AC21" s="17">
        <f t="shared" si="13"/>
        <v>16</v>
      </c>
      <c r="AD21" s="17">
        <f t="shared" si="13"/>
        <v>4</v>
      </c>
      <c r="AE21" s="30">
        <f t="shared" si="13"/>
        <v>16</v>
      </c>
      <c r="AF21" s="30">
        <f t="shared" si="13"/>
        <v>32</v>
      </c>
    </row>
    <row r="22" spans="2:32" ht="23.1" customHeight="1" x14ac:dyDescent="0.25">
      <c r="B22" s="22" t="s">
        <v>49</v>
      </c>
      <c r="C22" s="49">
        <v>0</v>
      </c>
      <c r="D22" s="49">
        <v>0</v>
      </c>
      <c r="E22" s="49">
        <v>0</v>
      </c>
      <c r="F22" s="49">
        <v>1</v>
      </c>
      <c r="G22" s="49">
        <v>1</v>
      </c>
      <c r="H22" s="49">
        <v>1</v>
      </c>
      <c r="I22" s="49">
        <v>0</v>
      </c>
      <c r="J22" s="49">
        <v>0</v>
      </c>
      <c r="K22" s="49">
        <v>0</v>
      </c>
      <c r="L22" s="49">
        <v>0</v>
      </c>
      <c r="M22" s="49">
        <v>3</v>
      </c>
      <c r="N22" s="49">
        <v>0</v>
      </c>
      <c r="O22" s="17">
        <f t="shared" si="0"/>
        <v>3</v>
      </c>
      <c r="P22" s="17">
        <f t="shared" si="1"/>
        <v>6</v>
      </c>
      <c r="R22" s="50" t="s">
        <v>90</v>
      </c>
      <c r="S22" s="51">
        <f>MAX(S10:S12)</f>
        <v>2</v>
      </c>
      <c r="T22" s="51">
        <f t="shared" ref="T22:AF22" si="14">MAX(T10:T12)</f>
        <v>1</v>
      </c>
      <c r="U22" s="51">
        <f t="shared" si="14"/>
        <v>6</v>
      </c>
      <c r="V22" s="51">
        <f t="shared" si="14"/>
        <v>6</v>
      </c>
      <c r="W22" s="51">
        <f t="shared" si="14"/>
        <v>0</v>
      </c>
      <c r="X22" s="51">
        <f t="shared" si="14"/>
        <v>1</v>
      </c>
      <c r="Y22" s="51">
        <f t="shared" si="14"/>
        <v>8</v>
      </c>
      <c r="Z22" s="51">
        <f t="shared" si="14"/>
        <v>4</v>
      </c>
      <c r="AA22" s="51">
        <f t="shared" si="14"/>
        <v>0</v>
      </c>
      <c r="AB22" s="51">
        <f t="shared" si="14"/>
        <v>5</v>
      </c>
      <c r="AC22" s="51">
        <f t="shared" si="14"/>
        <v>26</v>
      </c>
      <c r="AD22" s="51">
        <f t="shared" si="14"/>
        <v>1</v>
      </c>
      <c r="AE22" s="39">
        <f t="shared" si="14"/>
        <v>24</v>
      </c>
      <c r="AF22" s="39">
        <f t="shared" si="14"/>
        <v>45</v>
      </c>
    </row>
    <row r="23" spans="2:32" ht="23.1" customHeight="1" x14ac:dyDescent="0.25">
      <c r="B23" s="22" t="s">
        <v>50</v>
      </c>
      <c r="C23" s="49">
        <v>0</v>
      </c>
      <c r="D23" s="49">
        <v>1</v>
      </c>
      <c r="E23" s="49">
        <v>3</v>
      </c>
      <c r="F23" s="49">
        <v>2</v>
      </c>
      <c r="G23" s="49">
        <v>1</v>
      </c>
      <c r="H23" s="49">
        <v>1</v>
      </c>
      <c r="I23" s="49">
        <v>0</v>
      </c>
      <c r="J23" s="49">
        <v>0</v>
      </c>
      <c r="K23" s="49">
        <v>0</v>
      </c>
      <c r="L23" s="49">
        <v>0</v>
      </c>
      <c r="M23" s="49">
        <v>10</v>
      </c>
      <c r="N23" s="49">
        <v>0</v>
      </c>
      <c r="O23" s="17">
        <f t="shared" si="0"/>
        <v>8</v>
      </c>
      <c r="P23" s="17">
        <f t="shared" si="1"/>
        <v>18</v>
      </c>
      <c r="R23" s="50" t="s">
        <v>91</v>
      </c>
      <c r="S23" s="51">
        <f>MAX(S13:S18)</f>
        <v>7</v>
      </c>
      <c r="T23" s="51">
        <f t="shared" ref="T23:AF23" si="15">MAX(T13:T18)</f>
        <v>2</v>
      </c>
      <c r="U23" s="51">
        <f t="shared" si="15"/>
        <v>8</v>
      </c>
      <c r="V23" s="51">
        <f t="shared" si="15"/>
        <v>6</v>
      </c>
      <c r="W23" s="51">
        <f t="shared" si="15"/>
        <v>2</v>
      </c>
      <c r="X23" s="51">
        <f t="shared" si="15"/>
        <v>7</v>
      </c>
      <c r="Y23" s="51">
        <f t="shared" si="15"/>
        <v>2</v>
      </c>
      <c r="Z23" s="51">
        <f t="shared" si="15"/>
        <v>3</v>
      </c>
      <c r="AA23" s="51">
        <f t="shared" si="15"/>
        <v>5</v>
      </c>
      <c r="AB23" s="51">
        <f t="shared" si="15"/>
        <v>8</v>
      </c>
      <c r="AC23" s="51">
        <f t="shared" si="15"/>
        <v>22</v>
      </c>
      <c r="AD23" s="51">
        <f t="shared" si="15"/>
        <v>1</v>
      </c>
      <c r="AE23" s="39">
        <f t="shared" si="15"/>
        <v>35</v>
      </c>
      <c r="AF23" s="39">
        <f t="shared" si="15"/>
        <v>48</v>
      </c>
    </row>
    <row r="24" spans="2:32" ht="23.1" customHeight="1" x14ac:dyDescent="0.25">
      <c r="B24" s="22" t="s">
        <v>51</v>
      </c>
      <c r="C24" s="49">
        <v>0</v>
      </c>
      <c r="D24" s="49">
        <v>0</v>
      </c>
      <c r="E24" s="49">
        <v>1</v>
      </c>
      <c r="F24" s="49">
        <v>0</v>
      </c>
      <c r="G24" s="49">
        <v>0</v>
      </c>
      <c r="H24" s="49">
        <v>0</v>
      </c>
      <c r="I24" s="49">
        <v>0</v>
      </c>
      <c r="J24" s="49">
        <v>1</v>
      </c>
      <c r="K24" s="49">
        <v>0</v>
      </c>
      <c r="L24" s="49">
        <v>0</v>
      </c>
      <c r="M24" s="49">
        <v>2</v>
      </c>
      <c r="N24" s="49">
        <v>0</v>
      </c>
      <c r="O24" s="17">
        <f t="shared" si="0"/>
        <v>2</v>
      </c>
      <c r="P24" s="17">
        <f t="shared" si="1"/>
        <v>4</v>
      </c>
      <c r="R24" s="50" t="s">
        <v>92</v>
      </c>
      <c r="S24" s="51">
        <f>MAX(S19:S21)</f>
        <v>4</v>
      </c>
      <c r="T24" s="51">
        <f t="shared" ref="T24:AF24" si="16">MAX(T19:T21)</f>
        <v>0</v>
      </c>
      <c r="U24" s="51">
        <f t="shared" si="16"/>
        <v>4</v>
      </c>
      <c r="V24" s="51">
        <f t="shared" si="16"/>
        <v>3</v>
      </c>
      <c r="W24" s="51">
        <f t="shared" si="16"/>
        <v>1</v>
      </c>
      <c r="X24" s="51">
        <f t="shared" si="16"/>
        <v>1</v>
      </c>
      <c r="Y24" s="51">
        <f t="shared" si="16"/>
        <v>1</v>
      </c>
      <c r="Z24" s="51">
        <f t="shared" si="16"/>
        <v>0</v>
      </c>
      <c r="AA24" s="51">
        <f t="shared" si="16"/>
        <v>2</v>
      </c>
      <c r="AB24" s="51">
        <f t="shared" si="16"/>
        <v>11</v>
      </c>
      <c r="AC24" s="51">
        <f t="shared" si="16"/>
        <v>22</v>
      </c>
      <c r="AD24" s="51">
        <f t="shared" si="16"/>
        <v>4</v>
      </c>
      <c r="AE24" s="39">
        <f t="shared" si="16"/>
        <v>23</v>
      </c>
      <c r="AF24" s="39">
        <f t="shared" si="16"/>
        <v>43</v>
      </c>
    </row>
    <row r="25" spans="2:32" ht="23.1" customHeight="1" x14ac:dyDescent="0.25">
      <c r="B25" s="22" t="s">
        <v>52</v>
      </c>
      <c r="C25" s="49">
        <v>0</v>
      </c>
      <c r="D25" s="49">
        <v>1</v>
      </c>
      <c r="E25" s="49">
        <v>3</v>
      </c>
      <c r="F25" s="49">
        <v>0</v>
      </c>
      <c r="G25" s="49">
        <v>0</v>
      </c>
      <c r="H25" s="49">
        <v>5</v>
      </c>
      <c r="I25" s="49">
        <v>0</v>
      </c>
      <c r="J25" s="49">
        <v>2</v>
      </c>
      <c r="K25" s="49">
        <v>2</v>
      </c>
      <c r="L25" s="49">
        <v>0</v>
      </c>
      <c r="M25" s="49">
        <v>4</v>
      </c>
      <c r="N25" s="49">
        <v>0</v>
      </c>
      <c r="O25" s="17">
        <f t="shared" si="0"/>
        <v>13</v>
      </c>
      <c r="P25" s="17">
        <f t="shared" si="1"/>
        <v>17</v>
      </c>
      <c r="R25" s="36" t="s">
        <v>85</v>
      </c>
      <c r="S25" s="34">
        <f t="shared" ref="S25:AF25" si="17">SUM(S10:S12)</f>
        <v>3</v>
      </c>
      <c r="T25" s="16">
        <f t="shared" si="17"/>
        <v>1</v>
      </c>
      <c r="U25" s="16">
        <f t="shared" si="17"/>
        <v>16</v>
      </c>
      <c r="V25" s="16">
        <f t="shared" si="17"/>
        <v>9</v>
      </c>
      <c r="W25" s="16">
        <f t="shared" si="17"/>
        <v>0</v>
      </c>
      <c r="X25" s="16">
        <f t="shared" si="17"/>
        <v>1</v>
      </c>
      <c r="Y25" s="16">
        <f t="shared" si="17"/>
        <v>10</v>
      </c>
      <c r="Z25" s="16">
        <f t="shared" si="17"/>
        <v>4</v>
      </c>
      <c r="AA25" s="16">
        <f t="shared" si="17"/>
        <v>0</v>
      </c>
      <c r="AB25" s="16">
        <f t="shared" si="17"/>
        <v>11</v>
      </c>
      <c r="AC25" s="16">
        <f t="shared" si="17"/>
        <v>54</v>
      </c>
      <c r="AD25" s="16">
        <f t="shared" si="17"/>
        <v>1</v>
      </c>
      <c r="AE25" s="31">
        <f t="shared" si="17"/>
        <v>56</v>
      </c>
      <c r="AF25" s="31">
        <f t="shared" si="17"/>
        <v>110</v>
      </c>
    </row>
    <row r="26" spans="2:32" ht="23.1" customHeight="1" x14ac:dyDescent="0.25">
      <c r="B26" s="22" t="s">
        <v>53</v>
      </c>
      <c r="C26" s="49">
        <v>1</v>
      </c>
      <c r="D26" s="49">
        <v>0</v>
      </c>
      <c r="E26" s="49">
        <v>0</v>
      </c>
      <c r="F26" s="49">
        <v>2</v>
      </c>
      <c r="G26" s="49">
        <v>0</v>
      </c>
      <c r="H26" s="49">
        <v>1</v>
      </c>
      <c r="I26" s="49">
        <v>0</v>
      </c>
      <c r="J26" s="49">
        <v>2</v>
      </c>
      <c r="K26" s="49">
        <v>0</v>
      </c>
      <c r="L26" s="49">
        <v>1</v>
      </c>
      <c r="M26" s="49">
        <v>2</v>
      </c>
      <c r="N26" s="49">
        <v>0</v>
      </c>
      <c r="O26" s="17">
        <f t="shared" si="0"/>
        <v>7</v>
      </c>
      <c r="P26" s="17">
        <f t="shared" si="1"/>
        <v>9</v>
      </c>
      <c r="R26" s="27" t="s">
        <v>86</v>
      </c>
      <c r="S26" s="16">
        <f t="shared" ref="S26:AF26" si="18">SUM(S13:S18)</f>
        <v>21</v>
      </c>
      <c r="T26" s="16">
        <f t="shared" si="18"/>
        <v>3</v>
      </c>
      <c r="U26" s="16">
        <f t="shared" si="18"/>
        <v>33</v>
      </c>
      <c r="V26" s="16">
        <f t="shared" si="18"/>
        <v>23</v>
      </c>
      <c r="W26" s="16">
        <f t="shared" si="18"/>
        <v>3</v>
      </c>
      <c r="X26" s="16">
        <f t="shared" si="18"/>
        <v>15</v>
      </c>
      <c r="Y26" s="16">
        <f t="shared" si="18"/>
        <v>4</v>
      </c>
      <c r="Z26" s="16">
        <f t="shared" si="18"/>
        <v>12</v>
      </c>
      <c r="AA26" s="16">
        <f t="shared" si="18"/>
        <v>12</v>
      </c>
      <c r="AB26" s="16">
        <f t="shared" si="18"/>
        <v>22</v>
      </c>
      <c r="AC26" s="16">
        <f t="shared" si="18"/>
        <v>91</v>
      </c>
      <c r="AD26" s="16">
        <f t="shared" si="18"/>
        <v>1</v>
      </c>
      <c r="AE26" s="31">
        <f t="shared" si="18"/>
        <v>149</v>
      </c>
      <c r="AF26" s="31">
        <f t="shared" si="18"/>
        <v>240</v>
      </c>
    </row>
    <row r="27" spans="2:32" ht="23.1" customHeight="1" x14ac:dyDescent="0.25">
      <c r="B27" s="22" t="s">
        <v>54</v>
      </c>
      <c r="C27" s="49">
        <v>0</v>
      </c>
      <c r="D27" s="49">
        <v>0</v>
      </c>
      <c r="E27" s="49">
        <v>1</v>
      </c>
      <c r="F27" s="49">
        <v>0</v>
      </c>
      <c r="G27" s="49">
        <v>0</v>
      </c>
      <c r="H27" s="49">
        <v>0</v>
      </c>
      <c r="I27" s="49">
        <v>1</v>
      </c>
      <c r="J27" s="49">
        <v>0</v>
      </c>
      <c r="K27" s="49">
        <v>1</v>
      </c>
      <c r="L27" s="49">
        <v>1</v>
      </c>
      <c r="M27" s="49">
        <v>5</v>
      </c>
      <c r="N27" s="49">
        <v>0</v>
      </c>
      <c r="O27" s="17">
        <f t="shared" si="0"/>
        <v>4</v>
      </c>
      <c r="P27" s="17">
        <f t="shared" si="1"/>
        <v>9</v>
      </c>
      <c r="R27" s="28" t="s">
        <v>87</v>
      </c>
      <c r="S27" s="16">
        <f t="shared" ref="S27:AF27" si="19">SUM(S19:S21)</f>
        <v>7</v>
      </c>
      <c r="T27" s="16">
        <f t="shared" si="19"/>
        <v>0</v>
      </c>
      <c r="U27" s="16">
        <f t="shared" si="19"/>
        <v>8</v>
      </c>
      <c r="V27" s="16">
        <f t="shared" si="19"/>
        <v>5</v>
      </c>
      <c r="W27" s="16">
        <f t="shared" si="19"/>
        <v>1</v>
      </c>
      <c r="X27" s="16">
        <f t="shared" si="19"/>
        <v>2</v>
      </c>
      <c r="Y27" s="16">
        <f t="shared" si="19"/>
        <v>1</v>
      </c>
      <c r="Z27" s="16">
        <f t="shared" si="19"/>
        <v>0</v>
      </c>
      <c r="AA27" s="16">
        <f t="shared" si="19"/>
        <v>4</v>
      </c>
      <c r="AB27" s="16">
        <f t="shared" si="19"/>
        <v>27</v>
      </c>
      <c r="AC27" s="16">
        <f t="shared" si="19"/>
        <v>55</v>
      </c>
      <c r="AD27" s="16">
        <f t="shared" si="19"/>
        <v>5</v>
      </c>
      <c r="AE27" s="31">
        <f t="shared" si="19"/>
        <v>60</v>
      </c>
      <c r="AF27" s="31">
        <f t="shared" si="19"/>
        <v>115</v>
      </c>
    </row>
    <row r="28" spans="2:32" ht="23.1" customHeight="1" x14ac:dyDescent="0.25">
      <c r="B28" s="22" t="s">
        <v>55</v>
      </c>
      <c r="C28" s="49">
        <v>0</v>
      </c>
      <c r="D28" s="49">
        <v>1</v>
      </c>
      <c r="E28" s="49">
        <v>3</v>
      </c>
      <c r="F28" s="49">
        <v>0</v>
      </c>
      <c r="G28" s="49">
        <v>0</v>
      </c>
      <c r="H28" s="49">
        <v>0</v>
      </c>
      <c r="I28" s="49">
        <v>0</v>
      </c>
      <c r="J28" s="49">
        <v>0</v>
      </c>
      <c r="K28" s="49">
        <v>0</v>
      </c>
      <c r="L28" s="49">
        <v>0</v>
      </c>
      <c r="M28" s="49">
        <v>1</v>
      </c>
      <c r="N28" s="49">
        <v>0</v>
      </c>
      <c r="O28" s="17">
        <f t="shared" si="0"/>
        <v>4</v>
      </c>
      <c r="P28" s="17">
        <f t="shared" si="1"/>
        <v>5</v>
      </c>
      <c r="R28" s="5" t="s">
        <v>17</v>
      </c>
      <c r="S28" s="16">
        <f t="shared" ref="S28:AF28" si="20">SUM(S10:S21)</f>
        <v>31</v>
      </c>
      <c r="T28" s="16">
        <f t="shared" si="20"/>
        <v>4</v>
      </c>
      <c r="U28" s="16">
        <f t="shared" si="20"/>
        <v>57</v>
      </c>
      <c r="V28" s="16">
        <f t="shared" si="20"/>
        <v>37</v>
      </c>
      <c r="W28" s="16">
        <f t="shared" si="20"/>
        <v>4</v>
      </c>
      <c r="X28" s="16">
        <f t="shared" si="20"/>
        <v>18</v>
      </c>
      <c r="Y28" s="16">
        <f t="shared" si="20"/>
        <v>15</v>
      </c>
      <c r="Z28" s="16">
        <f t="shared" si="20"/>
        <v>16</v>
      </c>
      <c r="AA28" s="16">
        <f t="shared" si="20"/>
        <v>16</v>
      </c>
      <c r="AB28" s="16">
        <f t="shared" si="20"/>
        <v>60</v>
      </c>
      <c r="AC28" s="16">
        <f t="shared" si="20"/>
        <v>200</v>
      </c>
      <c r="AD28" s="16">
        <f t="shared" si="20"/>
        <v>7</v>
      </c>
      <c r="AE28" s="31">
        <f t="shared" si="20"/>
        <v>265</v>
      </c>
      <c r="AF28" s="31">
        <f t="shared" si="20"/>
        <v>465</v>
      </c>
    </row>
    <row r="29" spans="2:32" ht="23.1" customHeight="1" x14ac:dyDescent="0.25">
      <c r="B29" s="22" t="s">
        <v>56</v>
      </c>
      <c r="C29" s="49">
        <v>1</v>
      </c>
      <c r="D29" s="49">
        <v>0</v>
      </c>
      <c r="E29" s="49">
        <v>2</v>
      </c>
      <c r="F29" s="49">
        <v>4</v>
      </c>
      <c r="G29" s="49">
        <v>1</v>
      </c>
      <c r="H29" s="49">
        <v>0</v>
      </c>
      <c r="I29" s="49">
        <v>0</v>
      </c>
      <c r="J29" s="49">
        <v>0</v>
      </c>
      <c r="K29" s="49">
        <v>0</v>
      </c>
      <c r="L29" s="49">
        <v>0</v>
      </c>
      <c r="M29" s="49">
        <v>2</v>
      </c>
      <c r="N29" s="49">
        <v>0</v>
      </c>
      <c r="O29" s="17">
        <f t="shared" si="0"/>
        <v>8</v>
      </c>
      <c r="P29" s="17">
        <f t="shared" si="1"/>
        <v>10</v>
      </c>
      <c r="R29"/>
      <c r="S29" s="20"/>
      <c r="T29" s="19"/>
    </row>
    <row r="30" spans="2:32" ht="23.1" customHeight="1" x14ac:dyDescent="0.25">
      <c r="B30" s="22" t="s">
        <v>57</v>
      </c>
      <c r="C30" s="49">
        <v>1</v>
      </c>
      <c r="D30" s="49">
        <v>0</v>
      </c>
      <c r="E30" s="49">
        <v>1</v>
      </c>
      <c r="F30" s="49">
        <v>0</v>
      </c>
      <c r="G30" s="49">
        <v>0</v>
      </c>
      <c r="H30" s="49">
        <v>1</v>
      </c>
      <c r="I30" s="49">
        <v>0</v>
      </c>
      <c r="J30" s="49">
        <v>0</v>
      </c>
      <c r="K30" s="49">
        <v>0</v>
      </c>
      <c r="L30" s="49">
        <v>0</v>
      </c>
      <c r="M30" s="49">
        <v>0</v>
      </c>
      <c r="N30" s="49">
        <v>0</v>
      </c>
      <c r="O30" s="17">
        <f t="shared" si="0"/>
        <v>3</v>
      </c>
      <c r="P30" s="17">
        <f t="shared" si="1"/>
        <v>3</v>
      </c>
      <c r="R30"/>
      <c r="S30" s="19"/>
      <c r="T30" s="19"/>
    </row>
    <row r="31" spans="2:32" ht="23.1" customHeight="1" x14ac:dyDescent="0.25">
      <c r="B31" s="23" t="s">
        <v>58</v>
      </c>
      <c r="C31" s="49">
        <v>1</v>
      </c>
      <c r="D31" s="49">
        <v>0</v>
      </c>
      <c r="E31" s="49">
        <v>1</v>
      </c>
      <c r="F31" s="49">
        <v>1</v>
      </c>
      <c r="G31" s="49">
        <v>0</v>
      </c>
      <c r="H31" s="49">
        <v>1</v>
      </c>
      <c r="I31" s="49">
        <v>1</v>
      </c>
      <c r="J31" s="49">
        <v>0</v>
      </c>
      <c r="K31" s="49">
        <v>0</v>
      </c>
      <c r="L31" s="49">
        <v>0</v>
      </c>
      <c r="M31" s="49">
        <v>5</v>
      </c>
      <c r="N31" s="49">
        <v>0</v>
      </c>
      <c r="O31" s="17">
        <f t="shared" si="0"/>
        <v>5</v>
      </c>
      <c r="P31" s="17">
        <f t="shared" si="1"/>
        <v>10</v>
      </c>
      <c r="R31"/>
      <c r="S31" s="19"/>
      <c r="T31" s="19"/>
    </row>
    <row r="32" spans="2:32" ht="23.1" customHeight="1" x14ac:dyDescent="0.25">
      <c r="B32" s="23" t="s">
        <v>59</v>
      </c>
      <c r="C32" s="49">
        <v>1</v>
      </c>
      <c r="D32" s="49">
        <v>0</v>
      </c>
      <c r="E32" s="49">
        <v>0</v>
      </c>
      <c r="F32" s="49">
        <v>0</v>
      </c>
      <c r="G32" s="49">
        <v>0</v>
      </c>
      <c r="H32" s="49">
        <v>0</v>
      </c>
      <c r="I32" s="49">
        <v>0</v>
      </c>
      <c r="J32" s="49">
        <v>0</v>
      </c>
      <c r="K32" s="49">
        <v>1</v>
      </c>
      <c r="L32" s="49">
        <v>0</v>
      </c>
      <c r="M32" s="49">
        <v>3</v>
      </c>
      <c r="N32" s="49">
        <v>0</v>
      </c>
      <c r="O32" s="17">
        <f t="shared" si="0"/>
        <v>2</v>
      </c>
      <c r="P32" s="17">
        <f t="shared" si="1"/>
        <v>5</v>
      </c>
      <c r="R32"/>
      <c r="S32" s="19"/>
      <c r="T32" s="19"/>
    </row>
    <row r="33" spans="2:20" ht="23.1" customHeight="1" x14ac:dyDescent="0.25">
      <c r="B33" s="22" t="s">
        <v>60</v>
      </c>
      <c r="C33" s="49">
        <v>1</v>
      </c>
      <c r="D33" s="49">
        <v>0</v>
      </c>
      <c r="E33" s="49">
        <v>2</v>
      </c>
      <c r="F33" s="49">
        <v>1</v>
      </c>
      <c r="G33" s="49">
        <v>0</v>
      </c>
      <c r="H33" s="49">
        <v>0</v>
      </c>
      <c r="I33" s="49">
        <v>0</v>
      </c>
      <c r="J33" s="49">
        <v>3</v>
      </c>
      <c r="K33" s="49">
        <v>1</v>
      </c>
      <c r="L33" s="49">
        <v>0</v>
      </c>
      <c r="M33" s="49">
        <v>10</v>
      </c>
      <c r="N33" s="49">
        <v>0</v>
      </c>
      <c r="O33" s="17">
        <f t="shared" si="0"/>
        <v>8</v>
      </c>
      <c r="P33" s="17">
        <f t="shared" si="1"/>
        <v>18</v>
      </c>
      <c r="R33"/>
      <c r="S33" s="19"/>
      <c r="T33" s="19"/>
    </row>
    <row r="34" spans="2:20" ht="23.1" customHeight="1" x14ac:dyDescent="0.25">
      <c r="B34" s="23" t="s">
        <v>61</v>
      </c>
      <c r="C34" s="49">
        <v>0</v>
      </c>
      <c r="D34" s="49">
        <v>0</v>
      </c>
      <c r="E34" s="49">
        <v>2</v>
      </c>
      <c r="F34" s="49">
        <v>0</v>
      </c>
      <c r="G34" s="49">
        <v>0</v>
      </c>
      <c r="H34" s="49">
        <v>0</v>
      </c>
      <c r="I34" s="49">
        <v>0</v>
      </c>
      <c r="J34" s="49">
        <v>1</v>
      </c>
      <c r="K34" s="49">
        <v>1</v>
      </c>
      <c r="L34" s="49">
        <v>0</v>
      </c>
      <c r="M34" s="49">
        <v>2</v>
      </c>
      <c r="N34" s="49">
        <v>1</v>
      </c>
      <c r="O34" s="17">
        <f t="shared" si="0"/>
        <v>5</v>
      </c>
      <c r="P34" s="17">
        <f t="shared" si="1"/>
        <v>7</v>
      </c>
      <c r="R34"/>
      <c r="S34" s="19"/>
      <c r="T34" s="19"/>
    </row>
    <row r="35" spans="2:20" ht="23.1" customHeight="1" x14ac:dyDescent="0.25">
      <c r="B35" s="23" t="s">
        <v>62</v>
      </c>
      <c r="C35" s="49">
        <v>0</v>
      </c>
      <c r="D35" s="49">
        <v>0</v>
      </c>
      <c r="E35" s="49">
        <v>1</v>
      </c>
      <c r="F35" s="49">
        <v>3</v>
      </c>
      <c r="G35" s="49">
        <v>0</v>
      </c>
      <c r="H35" s="49">
        <v>0</v>
      </c>
      <c r="I35" s="49">
        <v>0</v>
      </c>
      <c r="J35" s="49">
        <v>1</v>
      </c>
      <c r="K35" s="49">
        <v>3</v>
      </c>
      <c r="L35" s="49">
        <v>0</v>
      </c>
      <c r="M35" s="49">
        <v>3</v>
      </c>
      <c r="N35" s="49">
        <v>0</v>
      </c>
      <c r="O35" s="17">
        <f t="shared" si="0"/>
        <v>8</v>
      </c>
      <c r="P35" s="17">
        <f t="shared" si="1"/>
        <v>11</v>
      </c>
      <c r="R35"/>
      <c r="S35" s="19"/>
      <c r="T35" s="19"/>
    </row>
    <row r="36" spans="2:20" ht="23.1" customHeight="1" x14ac:dyDescent="0.25">
      <c r="B36" s="23" t="s">
        <v>63</v>
      </c>
      <c r="C36" s="49">
        <v>2</v>
      </c>
      <c r="D36" s="49">
        <v>0</v>
      </c>
      <c r="E36" s="49">
        <v>0</v>
      </c>
      <c r="F36" s="49">
        <v>1</v>
      </c>
      <c r="G36" s="49">
        <v>0</v>
      </c>
      <c r="H36" s="49">
        <v>0</v>
      </c>
      <c r="I36" s="49">
        <v>0</v>
      </c>
      <c r="J36" s="49">
        <v>0</v>
      </c>
      <c r="K36" s="49">
        <v>1</v>
      </c>
      <c r="L36" s="49">
        <v>4</v>
      </c>
      <c r="M36" s="49">
        <v>2</v>
      </c>
      <c r="N36" s="49">
        <v>0</v>
      </c>
      <c r="O36" s="17">
        <f t="shared" si="0"/>
        <v>8</v>
      </c>
      <c r="P36" s="17">
        <f t="shared" si="1"/>
        <v>10</v>
      </c>
      <c r="R36"/>
      <c r="S36" s="19"/>
      <c r="T36" s="19"/>
    </row>
    <row r="37" spans="2:20" ht="23.1" customHeight="1" x14ac:dyDescent="0.25">
      <c r="B37" s="22" t="s">
        <v>64</v>
      </c>
      <c r="C37" s="49">
        <v>2</v>
      </c>
      <c r="D37" s="49">
        <v>0</v>
      </c>
      <c r="E37" s="49">
        <v>0</v>
      </c>
      <c r="F37" s="49">
        <v>2</v>
      </c>
      <c r="G37" s="49">
        <v>0</v>
      </c>
      <c r="H37" s="49">
        <v>1</v>
      </c>
      <c r="I37" s="49">
        <v>0</v>
      </c>
      <c r="J37" s="49">
        <v>0</v>
      </c>
      <c r="K37" s="49">
        <v>0</v>
      </c>
      <c r="L37" s="49">
        <v>0</v>
      </c>
      <c r="M37" s="49">
        <v>2</v>
      </c>
      <c r="N37" s="49">
        <v>0</v>
      </c>
      <c r="O37" s="17">
        <f t="shared" si="0"/>
        <v>5</v>
      </c>
      <c r="P37" s="17">
        <f t="shared" si="1"/>
        <v>7</v>
      </c>
      <c r="R37"/>
      <c r="S37" s="19"/>
      <c r="T37" s="19"/>
    </row>
    <row r="38" spans="2:20" ht="23.1" customHeight="1" x14ac:dyDescent="0.25">
      <c r="B38" s="23" t="s">
        <v>65</v>
      </c>
      <c r="C38" s="49">
        <v>1</v>
      </c>
      <c r="D38" s="49">
        <v>0</v>
      </c>
      <c r="E38" s="49">
        <v>2</v>
      </c>
      <c r="F38" s="49">
        <v>1</v>
      </c>
      <c r="G38" s="49">
        <v>0</v>
      </c>
      <c r="H38" s="49">
        <v>2</v>
      </c>
      <c r="I38" s="49">
        <v>0</v>
      </c>
      <c r="J38" s="49">
        <v>1</v>
      </c>
      <c r="K38" s="49">
        <v>0</v>
      </c>
      <c r="L38" s="49">
        <v>3</v>
      </c>
      <c r="M38" s="49">
        <v>5</v>
      </c>
      <c r="N38" s="49">
        <v>0</v>
      </c>
      <c r="O38" s="17">
        <f t="shared" si="0"/>
        <v>10</v>
      </c>
      <c r="P38" s="17">
        <f t="shared" si="1"/>
        <v>15</v>
      </c>
      <c r="R38"/>
      <c r="S38" s="19"/>
      <c r="T38" s="19"/>
    </row>
    <row r="39" spans="2:20" ht="23.1" customHeight="1" x14ac:dyDescent="0.25">
      <c r="B39" s="23" t="s">
        <v>66</v>
      </c>
      <c r="C39" s="49">
        <v>2</v>
      </c>
      <c r="D39" s="49">
        <v>0</v>
      </c>
      <c r="E39" s="49">
        <v>2</v>
      </c>
      <c r="F39" s="49">
        <v>0</v>
      </c>
      <c r="G39" s="49">
        <v>0</v>
      </c>
      <c r="H39" s="49">
        <v>0</v>
      </c>
      <c r="I39" s="49">
        <v>0</v>
      </c>
      <c r="J39" s="49">
        <v>0</v>
      </c>
      <c r="K39" s="49">
        <v>0</v>
      </c>
      <c r="L39" s="49">
        <v>2</v>
      </c>
      <c r="M39" s="49">
        <v>2</v>
      </c>
      <c r="N39" s="49">
        <v>0</v>
      </c>
      <c r="O39" s="17">
        <f t="shared" si="0"/>
        <v>6</v>
      </c>
      <c r="P39" s="17">
        <f t="shared" si="1"/>
        <v>8</v>
      </c>
      <c r="R39"/>
      <c r="S39" s="19"/>
      <c r="T39" s="19"/>
    </row>
    <row r="40" spans="2:20" ht="23.1" customHeight="1" x14ac:dyDescent="0.25">
      <c r="B40" s="23" t="s">
        <v>67</v>
      </c>
      <c r="C40" s="49">
        <v>1</v>
      </c>
      <c r="D40" s="49">
        <v>0</v>
      </c>
      <c r="E40" s="49">
        <v>2</v>
      </c>
      <c r="F40" s="49">
        <v>0</v>
      </c>
      <c r="G40" s="49">
        <v>0</v>
      </c>
      <c r="H40" s="49">
        <v>0</v>
      </c>
      <c r="I40" s="49">
        <v>1</v>
      </c>
      <c r="J40" s="49">
        <v>0</v>
      </c>
      <c r="K40" s="49">
        <v>0</v>
      </c>
      <c r="L40" s="49">
        <v>3</v>
      </c>
      <c r="M40" s="49">
        <v>4</v>
      </c>
      <c r="N40" s="49">
        <v>0</v>
      </c>
      <c r="O40" s="17">
        <f t="shared" si="0"/>
        <v>7</v>
      </c>
      <c r="P40" s="17">
        <f t="shared" si="1"/>
        <v>11</v>
      </c>
      <c r="R40"/>
      <c r="S40" s="19"/>
      <c r="T40" s="19"/>
    </row>
    <row r="41" spans="2:20" ht="23.1" customHeight="1" x14ac:dyDescent="0.25">
      <c r="B41" s="22" t="s">
        <v>68</v>
      </c>
      <c r="C41" s="49">
        <v>3</v>
      </c>
      <c r="D41" s="49">
        <v>0</v>
      </c>
      <c r="E41" s="49">
        <v>2</v>
      </c>
      <c r="F41" s="49">
        <v>2</v>
      </c>
      <c r="G41" s="49">
        <v>0</v>
      </c>
      <c r="H41" s="49">
        <v>1</v>
      </c>
      <c r="I41" s="49">
        <v>1</v>
      </c>
      <c r="J41" s="49">
        <v>1</v>
      </c>
      <c r="K41" s="49">
        <v>2</v>
      </c>
      <c r="L41" s="49">
        <v>0</v>
      </c>
      <c r="M41" s="49">
        <v>2</v>
      </c>
      <c r="N41" s="49">
        <v>0</v>
      </c>
      <c r="O41" s="17">
        <f t="shared" si="0"/>
        <v>12</v>
      </c>
      <c r="P41" s="17">
        <f t="shared" si="1"/>
        <v>14</v>
      </c>
      <c r="R41"/>
      <c r="S41" s="19"/>
      <c r="T41" s="19"/>
    </row>
    <row r="42" spans="2:20" ht="23.1" customHeight="1" x14ac:dyDescent="0.25">
      <c r="B42" s="23" t="s">
        <v>69</v>
      </c>
      <c r="C42" s="49">
        <v>0</v>
      </c>
      <c r="D42" s="49">
        <v>0</v>
      </c>
      <c r="E42" s="49">
        <v>0</v>
      </c>
      <c r="F42" s="49">
        <v>0</v>
      </c>
      <c r="G42" s="49">
        <v>0</v>
      </c>
      <c r="H42" s="49">
        <v>0</v>
      </c>
      <c r="I42" s="49">
        <v>0</v>
      </c>
      <c r="J42" s="49">
        <v>0</v>
      </c>
      <c r="K42" s="49">
        <v>0</v>
      </c>
      <c r="L42" s="49">
        <v>1</v>
      </c>
      <c r="M42" s="49">
        <v>11</v>
      </c>
      <c r="N42" s="49">
        <v>0</v>
      </c>
      <c r="O42" s="17">
        <f t="shared" si="0"/>
        <v>1</v>
      </c>
      <c r="P42" s="17">
        <f t="shared" si="1"/>
        <v>12</v>
      </c>
      <c r="R42"/>
      <c r="S42" s="19"/>
      <c r="T42" s="19"/>
    </row>
    <row r="43" spans="2:20" ht="23.1" customHeight="1" x14ac:dyDescent="0.25">
      <c r="B43" s="22" t="s">
        <v>70</v>
      </c>
      <c r="C43" s="49">
        <v>2</v>
      </c>
      <c r="D43" s="49">
        <v>0</v>
      </c>
      <c r="E43" s="49">
        <v>2</v>
      </c>
      <c r="F43" s="49">
        <v>0</v>
      </c>
      <c r="G43" s="49">
        <v>0</v>
      </c>
      <c r="H43" s="49">
        <v>0</v>
      </c>
      <c r="I43" s="49">
        <v>0</v>
      </c>
      <c r="J43" s="49">
        <v>0</v>
      </c>
      <c r="K43" s="49">
        <v>0</v>
      </c>
      <c r="L43" s="49">
        <v>5</v>
      </c>
      <c r="M43" s="49">
        <v>3</v>
      </c>
      <c r="N43" s="49">
        <v>0</v>
      </c>
      <c r="O43" s="17">
        <f t="shared" si="0"/>
        <v>9</v>
      </c>
      <c r="P43" s="17">
        <f t="shared" si="1"/>
        <v>12</v>
      </c>
      <c r="R43"/>
      <c r="S43" s="19"/>
      <c r="T43" s="19"/>
    </row>
    <row r="44" spans="2:20" ht="23.1" customHeight="1" x14ac:dyDescent="0.25">
      <c r="B44" s="24" t="s">
        <v>71</v>
      </c>
      <c r="C44" s="49">
        <v>0</v>
      </c>
      <c r="D44" s="49">
        <v>0</v>
      </c>
      <c r="E44" s="49">
        <v>1</v>
      </c>
      <c r="F44" s="49">
        <v>1</v>
      </c>
      <c r="G44" s="49">
        <v>0</v>
      </c>
      <c r="H44" s="49">
        <v>0</v>
      </c>
      <c r="I44" s="49">
        <v>0</v>
      </c>
      <c r="J44" s="49">
        <v>0</v>
      </c>
      <c r="K44" s="49">
        <v>0</v>
      </c>
      <c r="L44" s="49">
        <v>2</v>
      </c>
      <c r="M44" s="49">
        <v>3</v>
      </c>
      <c r="N44" s="49">
        <v>0</v>
      </c>
      <c r="O44" s="17">
        <f t="shared" si="0"/>
        <v>4</v>
      </c>
      <c r="P44" s="17">
        <f t="shared" si="1"/>
        <v>7</v>
      </c>
      <c r="R44"/>
      <c r="S44" s="19"/>
      <c r="T44" s="19"/>
    </row>
    <row r="45" spans="2:20" ht="23.1" customHeight="1" x14ac:dyDescent="0.25">
      <c r="B45" s="22" t="s">
        <v>72</v>
      </c>
      <c r="C45" s="49">
        <v>2</v>
      </c>
      <c r="D45" s="49">
        <v>0</v>
      </c>
      <c r="E45" s="49">
        <v>2</v>
      </c>
      <c r="F45" s="49">
        <v>2</v>
      </c>
      <c r="G45" s="49">
        <v>0</v>
      </c>
      <c r="H45" s="49">
        <v>1</v>
      </c>
      <c r="I45" s="49">
        <v>0</v>
      </c>
      <c r="J45" s="49">
        <v>0</v>
      </c>
      <c r="K45" s="49">
        <v>0</v>
      </c>
      <c r="L45" s="49">
        <v>0</v>
      </c>
      <c r="M45" s="49">
        <v>5</v>
      </c>
      <c r="N45" s="49">
        <v>0</v>
      </c>
      <c r="O45" s="17">
        <f t="shared" si="0"/>
        <v>7</v>
      </c>
      <c r="P45" s="17">
        <f t="shared" si="1"/>
        <v>12</v>
      </c>
      <c r="R45"/>
      <c r="S45" s="19"/>
      <c r="T45" s="19"/>
    </row>
    <row r="46" spans="2:20" ht="23.1" customHeight="1" x14ac:dyDescent="0.25">
      <c r="B46" s="23" t="s">
        <v>73</v>
      </c>
      <c r="C46" s="49">
        <v>0</v>
      </c>
      <c r="D46" s="49">
        <v>0</v>
      </c>
      <c r="E46" s="49">
        <v>0</v>
      </c>
      <c r="F46" s="49">
        <v>1</v>
      </c>
      <c r="G46" s="49">
        <v>0</v>
      </c>
      <c r="H46" s="49">
        <v>1</v>
      </c>
      <c r="I46" s="49">
        <v>1</v>
      </c>
      <c r="J46" s="49">
        <v>0</v>
      </c>
      <c r="K46" s="49">
        <v>0</v>
      </c>
      <c r="L46" s="49">
        <v>0</v>
      </c>
      <c r="M46" s="49">
        <v>6</v>
      </c>
      <c r="N46" s="49">
        <v>0</v>
      </c>
      <c r="O46" s="17">
        <f t="shared" si="0"/>
        <v>3</v>
      </c>
      <c r="P46" s="17">
        <f t="shared" si="1"/>
        <v>9</v>
      </c>
      <c r="R46" s="19"/>
      <c r="S46" s="19"/>
      <c r="T46"/>
    </row>
    <row r="47" spans="2:20" ht="23.1" customHeight="1" x14ac:dyDescent="0.25">
      <c r="B47" s="23" t="s">
        <v>74</v>
      </c>
      <c r="C47" s="49">
        <v>2</v>
      </c>
      <c r="D47" s="49">
        <v>0</v>
      </c>
      <c r="E47" s="49">
        <v>2</v>
      </c>
      <c r="F47" s="49">
        <v>0</v>
      </c>
      <c r="G47" s="49">
        <v>1</v>
      </c>
      <c r="H47" s="49">
        <v>0</v>
      </c>
      <c r="I47" s="49">
        <v>0</v>
      </c>
      <c r="J47" s="49">
        <v>0</v>
      </c>
      <c r="K47" s="49">
        <v>0</v>
      </c>
      <c r="L47" s="49">
        <v>3</v>
      </c>
      <c r="M47" s="49">
        <v>4</v>
      </c>
      <c r="N47" s="49">
        <v>0</v>
      </c>
      <c r="O47" s="17">
        <f t="shared" si="0"/>
        <v>8</v>
      </c>
      <c r="P47" s="17">
        <f t="shared" si="1"/>
        <v>12</v>
      </c>
      <c r="R47" s="19"/>
      <c r="S47" s="19"/>
      <c r="T47"/>
    </row>
    <row r="48" spans="2:20" ht="23.1" customHeight="1" x14ac:dyDescent="0.25">
      <c r="B48" s="23" t="s">
        <v>75</v>
      </c>
      <c r="C48" s="49">
        <v>1</v>
      </c>
      <c r="D48" s="49">
        <v>0</v>
      </c>
      <c r="E48" s="49">
        <v>1</v>
      </c>
      <c r="F48" s="49">
        <v>2</v>
      </c>
      <c r="G48" s="49">
        <v>0</v>
      </c>
      <c r="H48" s="49">
        <v>0</v>
      </c>
      <c r="I48" s="49">
        <v>0</v>
      </c>
      <c r="J48" s="49">
        <v>0</v>
      </c>
      <c r="K48" s="49">
        <v>0</v>
      </c>
      <c r="L48" s="49">
        <v>2</v>
      </c>
      <c r="M48" s="49">
        <v>6</v>
      </c>
      <c r="N48" s="49">
        <v>0</v>
      </c>
      <c r="O48" s="17">
        <f t="shared" si="0"/>
        <v>6</v>
      </c>
      <c r="P48" s="17">
        <f t="shared" si="1"/>
        <v>12</v>
      </c>
      <c r="R48" s="19"/>
      <c r="S48" s="19"/>
      <c r="T48"/>
    </row>
    <row r="49" spans="2:20" ht="23.1" customHeight="1" x14ac:dyDescent="0.25">
      <c r="B49" s="22" t="s">
        <v>76</v>
      </c>
      <c r="C49" s="49">
        <v>1</v>
      </c>
      <c r="D49" s="49">
        <v>0</v>
      </c>
      <c r="E49" s="49">
        <v>0</v>
      </c>
      <c r="F49" s="49">
        <v>0</v>
      </c>
      <c r="G49" s="49">
        <v>0</v>
      </c>
      <c r="H49" s="49">
        <v>0</v>
      </c>
      <c r="I49" s="49">
        <v>0</v>
      </c>
      <c r="J49" s="49">
        <v>0</v>
      </c>
      <c r="K49" s="49">
        <v>0</v>
      </c>
      <c r="L49" s="49">
        <v>3</v>
      </c>
      <c r="M49" s="49">
        <v>6</v>
      </c>
      <c r="N49" s="49">
        <v>0</v>
      </c>
      <c r="O49" s="17">
        <f t="shared" si="0"/>
        <v>4</v>
      </c>
      <c r="P49" s="17">
        <f t="shared" si="1"/>
        <v>10</v>
      </c>
      <c r="R49" s="19"/>
      <c r="S49" s="19"/>
      <c r="T49"/>
    </row>
    <row r="50" spans="2:20" ht="23.1" customHeight="1" x14ac:dyDescent="0.25">
      <c r="B50" s="23" t="s">
        <v>77</v>
      </c>
      <c r="C50" s="49">
        <v>0</v>
      </c>
      <c r="D50" s="49">
        <v>0</v>
      </c>
      <c r="E50" s="49">
        <v>0</v>
      </c>
      <c r="F50" s="49">
        <v>0</v>
      </c>
      <c r="G50" s="49">
        <v>0</v>
      </c>
      <c r="H50" s="49">
        <v>0</v>
      </c>
      <c r="I50" s="49">
        <v>0</v>
      </c>
      <c r="J50" s="49">
        <v>0</v>
      </c>
      <c r="K50" s="49">
        <v>1</v>
      </c>
      <c r="L50" s="49">
        <v>5</v>
      </c>
      <c r="M50" s="49">
        <v>5</v>
      </c>
      <c r="N50" s="49">
        <v>1</v>
      </c>
      <c r="O50" s="17">
        <f t="shared" si="0"/>
        <v>7</v>
      </c>
      <c r="P50" s="17">
        <f t="shared" si="1"/>
        <v>12</v>
      </c>
      <c r="R50" s="19"/>
      <c r="S50" s="19"/>
      <c r="T50"/>
    </row>
    <row r="51" spans="2:20" ht="23.1" customHeight="1" x14ac:dyDescent="0.25">
      <c r="B51" s="23" t="s">
        <v>78</v>
      </c>
      <c r="C51" s="49">
        <v>0</v>
      </c>
      <c r="D51" s="49">
        <v>0</v>
      </c>
      <c r="E51" s="49">
        <v>2</v>
      </c>
      <c r="F51" s="49">
        <v>1</v>
      </c>
      <c r="G51" s="49">
        <v>0</v>
      </c>
      <c r="H51" s="49">
        <v>0</v>
      </c>
      <c r="I51" s="49">
        <v>0</v>
      </c>
      <c r="J51" s="49">
        <v>0</v>
      </c>
      <c r="K51" s="49">
        <v>1</v>
      </c>
      <c r="L51" s="49">
        <v>1</v>
      </c>
      <c r="M51" s="49">
        <v>3</v>
      </c>
      <c r="N51" s="49">
        <v>0</v>
      </c>
      <c r="O51" s="17">
        <f t="shared" si="0"/>
        <v>5</v>
      </c>
      <c r="P51" s="17">
        <f t="shared" si="1"/>
        <v>8</v>
      </c>
      <c r="R51" s="19"/>
      <c r="S51" s="19"/>
      <c r="T51"/>
    </row>
    <row r="52" spans="2:20" ht="23.1" customHeight="1" x14ac:dyDescent="0.25">
      <c r="B52" s="23" t="s">
        <v>79</v>
      </c>
      <c r="C52" s="49">
        <v>0</v>
      </c>
      <c r="D52" s="49">
        <v>0</v>
      </c>
      <c r="E52" s="49">
        <v>0</v>
      </c>
      <c r="F52" s="49">
        <v>0</v>
      </c>
      <c r="G52" s="49">
        <v>0</v>
      </c>
      <c r="H52" s="49">
        <v>0</v>
      </c>
      <c r="I52" s="49">
        <v>0</v>
      </c>
      <c r="J52" s="49">
        <v>0</v>
      </c>
      <c r="K52" s="49">
        <v>0</v>
      </c>
      <c r="L52" s="49">
        <v>1</v>
      </c>
      <c r="M52" s="49">
        <v>3</v>
      </c>
      <c r="N52" s="49">
        <v>0</v>
      </c>
      <c r="O52" s="17">
        <f t="shared" si="0"/>
        <v>1</v>
      </c>
      <c r="P52" s="17">
        <f t="shared" si="1"/>
        <v>4</v>
      </c>
      <c r="R52" s="19"/>
      <c r="S52" s="19"/>
      <c r="T52"/>
    </row>
    <row r="53" spans="2:20" ht="23.1" customHeight="1" x14ac:dyDescent="0.25">
      <c r="B53" s="22" t="s">
        <v>80</v>
      </c>
      <c r="C53" s="49">
        <v>3</v>
      </c>
      <c r="D53" s="49">
        <v>0</v>
      </c>
      <c r="E53" s="49">
        <v>2</v>
      </c>
      <c r="F53" s="49">
        <v>1</v>
      </c>
      <c r="G53" s="49">
        <v>0</v>
      </c>
      <c r="H53" s="49">
        <v>0</v>
      </c>
      <c r="I53" s="49">
        <v>0</v>
      </c>
      <c r="J53" s="49">
        <v>0</v>
      </c>
      <c r="K53" s="49">
        <v>0</v>
      </c>
      <c r="L53" s="49">
        <v>4</v>
      </c>
      <c r="M53" s="49">
        <v>6</v>
      </c>
      <c r="N53" s="49">
        <v>0</v>
      </c>
      <c r="O53" s="17">
        <f t="shared" si="0"/>
        <v>10</v>
      </c>
      <c r="P53" s="17">
        <f t="shared" si="1"/>
        <v>16</v>
      </c>
      <c r="R53" s="19"/>
      <c r="S53" s="19"/>
      <c r="T53"/>
    </row>
    <row r="54" spans="2:20" ht="23.1" customHeight="1" x14ac:dyDescent="0.25">
      <c r="B54" s="22" t="s">
        <v>81</v>
      </c>
      <c r="C54" s="49">
        <v>0</v>
      </c>
      <c r="D54" s="49">
        <v>0</v>
      </c>
      <c r="E54" s="49">
        <v>1</v>
      </c>
      <c r="F54" s="49">
        <v>0</v>
      </c>
      <c r="G54" s="49">
        <v>0</v>
      </c>
      <c r="H54" s="49">
        <v>1</v>
      </c>
      <c r="I54" s="49">
        <v>0</v>
      </c>
      <c r="J54" s="49">
        <v>0</v>
      </c>
      <c r="K54" s="49">
        <v>0</v>
      </c>
      <c r="L54" s="49">
        <v>4</v>
      </c>
      <c r="M54" s="49">
        <v>3</v>
      </c>
      <c r="N54" s="49">
        <v>1</v>
      </c>
      <c r="O54" s="17">
        <f t="shared" si="0"/>
        <v>7</v>
      </c>
      <c r="P54" s="17">
        <f t="shared" si="1"/>
        <v>10</v>
      </c>
      <c r="R54" s="19"/>
      <c r="S54" s="19"/>
      <c r="T54"/>
    </row>
    <row r="55" spans="2:20" ht="23.1" customHeight="1" x14ac:dyDescent="0.25">
      <c r="B55" s="22" t="s">
        <v>82</v>
      </c>
      <c r="C55" s="49">
        <v>0</v>
      </c>
      <c r="D55" s="49">
        <v>0</v>
      </c>
      <c r="E55" s="49">
        <v>0</v>
      </c>
      <c r="F55" s="49">
        <v>0</v>
      </c>
      <c r="G55" s="49">
        <v>0</v>
      </c>
      <c r="H55" s="49">
        <v>0</v>
      </c>
      <c r="I55" s="49">
        <v>0</v>
      </c>
      <c r="J55" s="49">
        <v>0</v>
      </c>
      <c r="K55" s="49">
        <v>0</v>
      </c>
      <c r="L55" s="49">
        <v>0</v>
      </c>
      <c r="M55" s="49">
        <v>6</v>
      </c>
      <c r="N55" s="49">
        <v>0</v>
      </c>
      <c r="O55" s="17">
        <f t="shared" si="0"/>
        <v>0</v>
      </c>
      <c r="P55" s="17">
        <f t="shared" si="1"/>
        <v>6</v>
      </c>
      <c r="R55" s="19"/>
      <c r="S55" s="19"/>
      <c r="T55"/>
    </row>
    <row r="56" spans="2:20" ht="23.1" customHeight="1" x14ac:dyDescent="0.25">
      <c r="B56" s="22" t="s">
        <v>83</v>
      </c>
      <c r="C56" s="49">
        <v>0</v>
      </c>
      <c r="D56" s="49">
        <v>0</v>
      </c>
      <c r="E56" s="49">
        <v>0</v>
      </c>
      <c r="F56" s="49">
        <v>0</v>
      </c>
      <c r="G56" s="49">
        <v>0</v>
      </c>
      <c r="H56" s="49">
        <v>0</v>
      </c>
      <c r="I56" s="49">
        <v>0</v>
      </c>
      <c r="J56" s="49">
        <v>0</v>
      </c>
      <c r="K56" s="49">
        <v>2</v>
      </c>
      <c r="L56" s="49">
        <v>2</v>
      </c>
      <c r="M56" s="49">
        <v>3</v>
      </c>
      <c r="N56" s="49">
        <v>2</v>
      </c>
      <c r="O56" s="17">
        <f t="shared" si="0"/>
        <v>6</v>
      </c>
      <c r="P56" s="17">
        <f t="shared" si="1"/>
        <v>9</v>
      </c>
      <c r="R56" s="19"/>
      <c r="S56" s="19"/>
      <c r="T56"/>
    </row>
    <row r="57" spans="2:20" ht="23.1" customHeight="1" x14ac:dyDescent="0.25">
      <c r="B57" s="22" t="s">
        <v>84</v>
      </c>
      <c r="C57" s="49">
        <v>0</v>
      </c>
      <c r="D57" s="49">
        <v>0</v>
      </c>
      <c r="E57" s="49">
        <v>0</v>
      </c>
      <c r="F57" s="49">
        <v>0</v>
      </c>
      <c r="G57" s="49">
        <v>0</v>
      </c>
      <c r="H57" s="49">
        <v>0</v>
      </c>
      <c r="I57" s="49">
        <v>0</v>
      </c>
      <c r="J57" s="49">
        <v>0</v>
      </c>
      <c r="K57" s="49">
        <v>0</v>
      </c>
      <c r="L57" s="49">
        <v>2</v>
      </c>
      <c r="M57" s="49">
        <v>4</v>
      </c>
      <c r="N57" s="49">
        <v>1</v>
      </c>
      <c r="O57" s="17">
        <f t="shared" si="0"/>
        <v>3</v>
      </c>
      <c r="P57" s="17">
        <f t="shared" si="1"/>
        <v>7</v>
      </c>
      <c r="R57" s="19"/>
      <c r="S57" s="19"/>
      <c r="T57"/>
    </row>
    <row r="58" spans="2:20" ht="23.1" customHeight="1" x14ac:dyDescent="0.25">
      <c r="B58" s="52" t="s">
        <v>18</v>
      </c>
      <c r="C58" s="16">
        <v>0</v>
      </c>
      <c r="D58" s="16">
        <f t="shared" ref="D58:P58" si="21">SUM(D10:D57)</f>
        <v>4</v>
      </c>
      <c r="E58" s="16">
        <v>0</v>
      </c>
      <c r="F58" s="16">
        <v>0</v>
      </c>
      <c r="G58" s="16">
        <v>0</v>
      </c>
      <c r="H58" s="16">
        <v>0</v>
      </c>
      <c r="I58" s="16">
        <v>0</v>
      </c>
      <c r="J58" s="16">
        <v>1</v>
      </c>
      <c r="K58" s="16">
        <v>0</v>
      </c>
      <c r="L58" s="16">
        <f t="shared" si="21"/>
        <v>60</v>
      </c>
      <c r="M58" s="16">
        <v>0</v>
      </c>
      <c r="N58" s="16">
        <v>0</v>
      </c>
      <c r="O58" s="16">
        <f t="shared" si="21"/>
        <v>265</v>
      </c>
      <c r="P58" s="16">
        <f t="shared" si="21"/>
        <v>465</v>
      </c>
      <c r="R58" s="19"/>
      <c r="S58" s="19"/>
      <c r="T58"/>
    </row>
    <row r="59" spans="2:20" ht="23.1" customHeight="1" x14ac:dyDescent="0.25">
      <c r="B59" s="52" t="s">
        <v>93</v>
      </c>
      <c r="C59" s="42">
        <v>0</v>
      </c>
      <c r="D59" s="42">
        <f t="shared" ref="D59:L59" si="22">D58/$P$58</f>
        <v>8.6021505376344086E-3</v>
      </c>
      <c r="E59" s="42">
        <v>0</v>
      </c>
      <c r="F59" s="42">
        <v>0</v>
      </c>
      <c r="G59" s="42">
        <v>0</v>
      </c>
      <c r="H59" s="42">
        <v>0</v>
      </c>
      <c r="I59" s="42">
        <v>0</v>
      </c>
      <c r="J59" s="42">
        <v>0</v>
      </c>
      <c r="K59" s="42">
        <v>0</v>
      </c>
      <c r="L59" s="42">
        <f t="shared" si="22"/>
        <v>0.12903225806451613</v>
      </c>
      <c r="M59" s="42">
        <v>0</v>
      </c>
      <c r="N59" s="42">
        <v>0</v>
      </c>
      <c r="R59" s="19"/>
      <c r="S59" s="19"/>
      <c r="T59"/>
    </row>
    <row r="60" spans="2:20" ht="23.1" customHeight="1" x14ac:dyDescent="0.25">
      <c r="B60" s="53" t="s">
        <v>94</v>
      </c>
      <c r="C60" s="43">
        <v>0</v>
      </c>
      <c r="D60" s="43">
        <f t="shared" ref="D60:L60" si="23">D58/$O$58</f>
        <v>1.509433962264151E-2</v>
      </c>
      <c r="E60" s="43">
        <v>0</v>
      </c>
      <c r="F60" s="43">
        <v>0</v>
      </c>
      <c r="G60" s="43">
        <v>0</v>
      </c>
      <c r="H60" s="43">
        <v>0</v>
      </c>
      <c r="I60" s="43">
        <v>0</v>
      </c>
      <c r="J60" s="43">
        <v>0</v>
      </c>
      <c r="K60" s="43">
        <v>2</v>
      </c>
      <c r="L60" s="43">
        <f t="shared" si="23"/>
        <v>0.22641509433962265</v>
      </c>
      <c r="M60" s="43">
        <v>0</v>
      </c>
      <c r="N60" s="43">
        <v>0</v>
      </c>
      <c r="R60" s="19"/>
      <c r="S60" s="19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173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">
        <v>171</v>
      </c>
      <c r="F5" s="40" t="s">
        <v>1</v>
      </c>
      <c r="G5" s="63" t="str">
        <f>'[1]31.07 BUSITEMA-BUSIA'!G5:H5</f>
        <v>xxx</v>
      </c>
      <c r="H5" s="64"/>
      <c r="I5" s="14"/>
      <c r="J5" s="2" t="s">
        <v>5</v>
      </c>
      <c r="K5" s="63" t="str">
        <f>'[1]31.07 BUSITEMA-BUSIA'!K5:L5</f>
        <v>xxx</v>
      </c>
      <c r="L5" s="64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3" t="s">
        <v>168</v>
      </c>
      <c r="E6" s="64"/>
      <c r="F6" s="2" t="s">
        <v>2</v>
      </c>
      <c r="G6" s="63" t="s">
        <v>167</v>
      </c>
      <c r="H6" s="64"/>
      <c r="J6" s="2" t="s">
        <v>21</v>
      </c>
      <c r="K6" s="63" t="str">
        <f>'[1]31.07 BUSITEMA-BUSIA'!K6:L6</f>
        <v>xxx</v>
      </c>
      <c r="L6" s="64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0</v>
      </c>
      <c r="D10" s="49">
        <v>0</v>
      </c>
      <c r="E10" s="49">
        <v>0</v>
      </c>
      <c r="F10" s="49">
        <v>0</v>
      </c>
      <c r="G10" s="49">
        <v>0</v>
      </c>
      <c r="H10" s="49">
        <v>0</v>
      </c>
      <c r="I10" s="49">
        <v>1</v>
      </c>
      <c r="J10" s="49">
        <v>1</v>
      </c>
      <c r="K10" s="49">
        <v>0</v>
      </c>
      <c r="L10" s="49">
        <v>3</v>
      </c>
      <c r="M10" s="49">
        <v>1</v>
      </c>
      <c r="N10" s="49">
        <v>1</v>
      </c>
      <c r="O10" s="17">
        <f t="shared" ref="O10:O57" si="0">SUM(C10:L10,N10)</f>
        <v>6</v>
      </c>
      <c r="P10" s="17">
        <f t="shared" ref="P10:P57" si="1">SUM(C10:N10)</f>
        <v>7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2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3</v>
      </c>
      <c r="AA10" s="17">
        <f t="shared" si="2"/>
        <v>0</v>
      </c>
      <c r="AB10" s="17">
        <f t="shared" si="2"/>
        <v>10</v>
      </c>
      <c r="AC10" s="17">
        <f t="shared" si="2"/>
        <v>13</v>
      </c>
      <c r="AD10" s="17">
        <f t="shared" si="2"/>
        <v>2</v>
      </c>
      <c r="AE10" s="30">
        <f t="shared" si="2"/>
        <v>21</v>
      </c>
      <c r="AF10" s="30">
        <f t="shared" si="2"/>
        <v>34</v>
      </c>
    </row>
    <row r="11" spans="2:32" s="6" customFormat="1" ht="23.1" customHeight="1" x14ac:dyDescent="0.25">
      <c r="B11" s="22" t="s">
        <v>38</v>
      </c>
      <c r="C11" s="49">
        <v>0</v>
      </c>
      <c r="D11" s="49">
        <v>0</v>
      </c>
      <c r="E11" s="49">
        <v>0</v>
      </c>
      <c r="F11" s="49">
        <v>0</v>
      </c>
      <c r="G11" s="49">
        <v>0</v>
      </c>
      <c r="H11" s="49">
        <v>0</v>
      </c>
      <c r="I11" s="49">
        <v>0</v>
      </c>
      <c r="J11" s="49">
        <v>1</v>
      </c>
      <c r="K11" s="49">
        <v>0</v>
      </c>
      <c r="L11" s="49">
        <v>0</v>
      </c>
      <c r="M11" s="49">
        <v>1</v>
      </c>
      <c r="N11" s="49">
        <v>0</v>
      </c>
      <c r="O11" s="17">
        <f t="shared" si="0"/>
        <v>1</v>
      </c>
      <c r="P11" s="17">
        <f t="shared" si="1"/>
        <v>2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1</v>
      </c>
      <c r="AB11" s="17">
        <f t="shared" si="3"/>
        <v>10</v>
      </c>
      <c r="AC11" s="17">
        <f t="shared" si="3"/>
        <v>13</v>
      </c>
      <c r="AD11" s="17">
        <f t="shared" si="3"/>
        <v>0</v>
      </c>
      <c r="AE11" s="30">
        <f t="shared" si="3"/>
        <v>17</v>
      </c>
      <c r="AF11" s="30">
        <f t="shared" si="3"/>
        <v>30</v>
      </c>
    </row>
    <row r="12" spans="2:32" ht="23.1" customHeight="1" x14ac:dyDescent="0.25">
      <c r="B12" s="22" t="s">
        <v>39</v>
      </c>
      <c r="C12" s="49">
        <v>1</v>
      </c>
      <c r="D12" s="49">
        <v>0</v>
      </c>
      <c r="E12" s="49">
        <v>2</v>
      </c>
      <c r="F12" s="49">
        <v>1</v>
      </c>
      <c r="G12" s="49">
        <v>0</v>
      </c>
      <c r="H12" s="49">
        <v>0</v>
      </c>
      <c r="I12" s="49">
        <v>0</v>
      </c>
      <c r="J12" s="49">
        <v>0</v>
      </c>
      <c r="K12" s="49">
        <v>0</v>
      </c>
      <c r="L12" s="49">
        <v>4</v>
      </c>
      <c r="M12" s="49">
        <v>6</v>
      </c>
      <c r="N12" s="49">
        <v>1</v>
      </c>
      <c r="O12" s="17">
        <f t="shared" si="0"/>
        <v>9</v>
      </c>
      <c r="P12" s="17">
        <f t="shared" si="1"/>
        <v>15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7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1</v>
      </c>
      <c r="AB12" s="17">
        <f t="shared" si="4"/>
        <v>4</v>
      </c>
      <c r="AC12" s="17">
        <f t="shared" si="4"/>
        <v>19</v>
      </c>
      <c r="AD12" s="17">
        <f t="shared" si="4"/>
        <v>0</v>
      </c>
      <c r="AE12" s="30">
        <f t="shared" si="4"/>
        <v>15</v>
      </c>
      <c r="AF12" s="30">
        <f t="shared" si="4"/>
        <v>34</v>
      </c>
    </row>
    <row r="13" spans="2:32" ht="23.1" customHeight="1" x14ac:dyDescent="0.25">
      <c r="B13" s="22" t="s">
        <v>40</v>
      </c>
      <c r="C13" s="49">
        <v>1</v>
      </c>
      <c r="D13" s="49">
        <v>0</v>
      </c>
      <c r="E13" s="49">
        <v>0</v>
      </c>
      <c r="F13" s="49">
        <v>0</v>
      </c>
      <c r="G13" s="49">
        <v>0</v>
      </c>
      <c r="H13" s="49">
        <v>0</v>
      </c>
      <c r="I13" s="49">
        <v>0</v>
      </c>
      <c r="J13" s="49">
        <v>1</v>
      </c>
      <c r="K13" s="49">
        <v>0</v>
      </c>
      <c r="L13" s="49">
        <v>3</v>
      </c>
      <c r="M13" s="49">
        <v>5</v>
      </c>
      <c r="N13" s="49">
        <v>0</v>
      </c>
      <c r="O13" s="17">
        <f t="shared" si="0"/>
        <v>5</v>
      </c>
      <c r="P13" s="17">
        <f t="shared" si="1"/>
        <v>10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7</v>
      </c>
      <c r="V13" s="17">
        <f t="shared" si="5"/>
        <v>3</v>
      </c>
      <c r="W13" s="17">
        <f t="shared" si="5"/>
        <v>2</v>
      </c>
      <c r="X13" s="17">
        <f t="shared" si="5"/>
        <v>0</v>
      </c>
      <c r="Y13" s="17">
        <f t="shared" si="5"/>
        <v>4</v>
      </c>
      <c r="Z13" s="17">
        <f t="shared" si="5"/>
        <v>1</v>
      </c>
      <c r="AA13" s="17">
        <f t="shared" si="5"/>
        <v>0</v>
      </c>
      <c r="AB13" s="17">
        <f t="shared" si="5"/>
        <v>5</v>
      </c>
      <c r="AC13" s="17">
        <f t="shared" si="5"/>
        <v>10</v>
      </c>
      <c r="AD13" s="17">
        <f t="shared" si="5"/>
        <v>2</v>
      </c>
      <c r="AE13" s="30">
        <f t="shared" si="5"/>
        <v>25</v>
      </c>
      <c r="AF13" s="30">
        <f t="shared" si="5"/>
        <v>35</v>
      </c>
    </row>
    <row r="14" spans="2:32" ht="23.1" customHeight="1" x14ac:dyDescent="0.25">
      <c r="B14" s="22" t="s">
        <v>41</v>
      </c>
      <c r="C14" s="49">
        <v>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  <c r="I14" s="49">
        <v>1</v>
      </c>
      <c r="J14" s="49">
        <v>1</v>
      </c>
      <c r="K14" s="49">
        <v>0</v>
      </c>
      <c r="L14" s="49">
        <v>4</v>
      </c>
      <c r="M14" s="49">
        <v>1</v>
      </c>
      <c r="N14" s="49">
        <v>0</v>
      </c>
      <c r="O14" s="17">
        <f t="shared" si="0"/>
        <v>6</v>
      </c>
      <c r="P14" s="17">
        <f t="shared" si="1"/>
        <v>7</v>
      </c>
      <c r="R14" s="1" t="s">
        <v>10</v>
      </c>
      <c r="S14" s="17">
        <f t="shared" ref="S14:AF14" si="6">SUM(C26:C29)</f>
        <v>8</v>
      </c>
      <c r="T14" s="17">
        <f t="shared" si="6"/>
        <v>0</v>
      </c>
      <c r="U14" s="17">
        <f t="shared" si="6"/>
        <v>4</v>
      </c>
      <c r="V14" s="17">
        <f t="shared" si="6"/>
        <v>4</v>
      </c>
      <c r="W14" s="17">
        <f t="shared" si="6"/>
        <v>1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2</v>
      </c>
      <c r="AB14" s="17">
        <f t="shared" si="6"/>
        <v>8</v>
      </c>
      <c r="AC14" s="17">
        <f t="shared" si="6"/>
        <v>20</v>
      </c>
      <c r="AD14" s="17">
        <f t="shared" si="6"/>
        <v>1</v>
      </c>
      <c r="AE14" s="30">
        <f t="shared" si="6"/>
        <v>33</v>
      </c>
      <c r="AF14" s="30">
        <f t="shared" si="6"/>
        <v>53</v>
      </c>
    </row>
    <row r="15" spans="2:32" ht="23.1" customHeight="1" x14ac:dyDescent="0.25">
      <c r="B15" s="22" t="s">
        <v>42</v>
      </c>
      <c r="C15" s="49">
        <v>0</v>
      </c>
      <c r="D15" s="49">
        <v>0</v>
      </c>
      <c r="E15" s="49">
        <v>1</v>
      </c>
      <c r="F15" s="49">
        <v>0</v>
      </c>
      <c r="G15" s="49">
        <v>0</v>
      </c>
      <c r="H15" s="49">
        <v>0</v>
      </c>
      <c r="I15" s="49">
        <v>1</v>
      </c>
      <c r="J15" s="49">
        <v>0</v>
      </c>
      <c r="K15" s="49">
        <v>1</v>
      </c>
      <c r="L15" s="49">
        <v>1</v>
      </c>
      <c r="M15" s="49">
        <v>4</v>
      </c>
      <c r="N15" s="49">
        <v>0</v>
      </c>
      <c r="O15" s="17">
        <f t="shared" si="0"/>
        <v>4</v>
      </c>
      <c r="P15" s="17">
        <f t="shared" si="1"/>
        <v>8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7</v>
      </c>
      <c r="V15" s="17">
        <f t="shared" si="7"/>
        <v>3</v>
      </c>
      <c r="W15" s="17">
        <f t="shared" si="7"/>
        <v>0</v>
      </c>
      <c r="X15" s="17">
        <f t="shared" si="7"/>
        <v>1</v>
      </c>
      <c r="Y15" s="17">
        <f t="shared" si="7"/>
        <v>0</v>
      </c>
      <c r="Z15" s="17">
        <f t="shared" si="7"/>
        <v>1</v>
      </c>
      <c r="AA15" s="17">
        <f t="shared" si="7"/>
        <v>1</v>
      </c>
      <c r="AB15" s="17">
        <f t="shared" si="7"/>
        <v>3</v>
      </c>
      <c r="AC15" s="17">
        <f t="shared" si="7"/>
        <v>9</v>
      </c>
      <c r="AD15" s="17">
        <f t="shared" si="7"/>
        <v>1</v>
      </c>
      <c r="AE15" s="30">
        <f t="shared" si="7"/>
        <v>21</v>
      </c>
      <c r="AF15" s="30">
        <f t="shared" si="7"/>
        <v>30</v>
      </c>
    </row>
    <row r="16" spans="2:32" ht="23.1" customHeight="1" x14ac:dyDescent="0.25">
      <c r="B16" s="22" t="s">
        <v>43</v>
      </c>
      <c r="C16" s="49">
        <v>0</v>
      </c>
      <c r="D16" s="49">
        <v>0</v>
      </c>
      <c r="E16" s="49">
        <v>2</v>
      </c>
      <c r="F16" s="49">
        <v>0</v>
      </c>
      <c r="G16" s="49">
        <v>0</v>
      </c>
      <c r="H16" s="49">
        <v>0</v>
      </c>
      <c r="I16" s="49">
        <v>0</v>
      </c>
      <c r="J16" s="49">
        <v>0</v>
      </c>
      <c r="K16" s="49">
        <v>0</v>
      </c>
      <c r="L16" s="49">
        <v>4</v>
      </c>
      <c r="M16" s="49">
        <v>3</v>
      </c>
      <c r="N16" s="49">
        <v>0</v>
      </c>
      <c r="O16" s="17">
        <f t="shared" si="0"/>
        <v>6</v>
      </c>
      <c r="P16" s="17">
        <f t="shared" si="1"/>
        <v>9</v>
      </c>
      <c r="R16" s="1" t="s">
        <v>12</v>
      </c>
      <c r="S16" s="17">
        <f t="shared" ref="S16:AF16" si="8">SUM(C34:C37)</f>
        <v>3</v>
      </c>
      <c r="T16" s="17">
        <f t="shared" si="8"/>
        <v>0</v>
      </c>
      <c r="U16" s="17">
        <f t="shared" si="8"/>
        <v>7</v>
      </c>
      <c r="V16" s="17">
        <f t="shared" si="8"/>
        <v>1</v>
      </c>
      <c r="W16" s="17">
        <f t="shared" si="8"/>
        <v>2</v>
      </c>
      <c r="X16" s="17">
        <f t="shared" si="8"/>
        <v>1</v>
      </c>
      <c r="Y16" s="17">
        <f t="shared" si="8"/>
        <v>1</v>
      </c>
      <c r="Z16" s="17">
        <f t="shared" si="8"/>
        <v>1</v>
      </c>
      <c r="AA16" s="17">
        <f t="shared" si="8"/>
        <v>0</v>
      </c>
      <c r="AB16" s="17">
        <f t="shared" si="8"/>
        <v>5</v>
      </c>
      <c r="AC16" s="17">
        <f t="shared" si="8"/>
        <v>17</v>
      </c>
      <c r="AD16" s="17">
        <f t="shared" si="8"/>
        <v>1</v>
      </c>
      <c r="AE16" s="30">
        <f t="shared" si="8"/>
        <v>22</v>
      </c>
      <c r="AF16" s="30">
        <f t="shared" si="8"/>
        <v>39</v>
      </c>
    </row>
    <row r="17" spans="2:32" ht="23.1" customHeight="1" x14ac:dyDescent="0.25">
      <c r="B17" s="22" t="s">
        <v>44</v>
      </c>
      <c r="C17" s="49">
        <v>0</v>
      </c>
      <c r="D17" s="49">
        <v>0</v>
      </c>
      <c r="E17" s="49">
        <v>0</v>
      </c>
      <c r="F17" s="49">
        <v>0</v>
      </c>
      <c r="G17" s="49">
        <v>0</v>
      </c>
      <c r="H17" s="49">
        <v>0</v>
      </c>
      <c r="I17" s="49">
        <v>0</v>
      </c>
      <c r="J17" s="49">
        <v>0</v>
      </c>
      <c r="K17" s="49">
        <v>0</v>
      </c>
      <c r="L17" s="49">
        <v>1</v>
      </c>
      <c r="M17" s="49">
        <v>5</v>
      </c>
      <c r="N17" s="49">
        <v>0</v>
      </c>
      <c r="O17" s="17">
        <f t="shared" si="0"/>
        <v>1</v>
      </c>
      <c r="P17" s="17">
        <f t="shared" si="1"/>
        <v>6</v>
      </c>
      <c r="R17" s="1" t="s">
        <v>13</v>
      </c>
      <c r="S17" s="17">
        <f t="shared" ref="S17:AF17" si="9">SUM(C38:C41)</f>
        <v>4</v>
      </c>
      <c r="T17" s="17">
        <f t="shared" si="9"/>
        <v>0</v>
      </c>
      <c r="U17" s="17">
        <f t="shared" si="9"/>
        <v>17</v>
      </c>
      <c r="V17" s="17">
        <f t="shared" si="9"/>
        <v>1</v>
      </c>
      <c r="W17" s="17">
        <f t="shared" si="9"/>
        <v>0</v>
      </c>
      <c r="X17" s="17">
        <f t="shared" si="9"/>
        <v>4</v>
      </c>
      <c r="Y17" s="17">
        <f t="shared" si="9"/>
        <v>3</v>
      </c>
      <c r="Z17" s="17">
        <f t="shared" si="9"/>
        <v>0</v>
      </c>
      <c r="AA17" s="17">
        <f t="shared" si="9"/>
        <v>1</v>
      </c>
      <c r="AB17" s="17">
        <f t="shared" si="9"/>
        <v>5</v>
      </c>
      <c r="AC17" s="17">
        <f t="shared" si="9"/>
        <v>18</v>
      </c>
      <c r="AD17" s="17">
        <f t="shared" si="9"/>
        <v>1</v>
      </c>
      <c r="AE17" s="30">
        <f t="shared" si="9"/>
        <v>36</v>
      </c>
      <c r="AF17" s="30">
        <f t="shared" si="9"/>
        <v>54</v>
      </c>
    </row>
    <row r="18" spans="2:32" ht="23.1" customHeight="1" x14ac:dyDescent="0.25">
      <c r="B18" s="22" t="s">
        <v>45</v>
      </c>
      <c r="C18" s="49">
        <v>0</v>
      </c>
      <c r="D18" s="49">
        <v>0</v>
      </c>
      <c r="E18" s="49">
        <v>0</v>
      </c>
      <c r="F18" s="49">
        <v>0</v>
      </c>
      <c r="G18" s="49">
        <v>0</v>
      </c>
      <c r="H18" s="49">
        <v>0</v>
      </c>
      <c r="I18" s="49">
        <v>0</v>
      </c>
      <c r="J18" s="49">
        <v>0</v>
      </c>
      <c r="K18" s="49">
        <v>1</v>
      </c>
      <c r="L18" s="49">
        <v>2</v>
      </c>
      <c r="M18" s="49">
        <v>7</v>
      </c>
      <c r="N18" s="49">
        <v>0</v>
      </c>
      <c r="O18" s="17">
        <f t="shared" si="0"/>
        <v>3</v>
      </c>
      <c r="P18" s="17">
        <f t="shared" si="1"/>
        <v>10</v>
      </c>
      <c r="R18" s="1" t="s">
        <v>14</v>
      </c>
      <c r="S18" s="17">
        <f t="shared" ref="S18:AF18" si="10">SUM(C42:C45)</f>
        <v>5</v>
      </c>
      <c r="T18" s="17">
        <f t="shared" si="10"/>
        <v>0</v>
      </c>
      <c r="U18" s="17">
        <f t="shared" si="10"/>
        <v>14</v>
      </c>
      <c r="V18" s="17">
        <f t="shared" si="10"/>
        <v>4</v>
      </c>
      <c r="W18" s="17">
        <f t="shared" si="10"/>
        <v>5</v>
      </c>
      <c r="X18" s="17">
        <f t="shared" si="10"/>
        <v>2</v>
      </c>
      <c r="Y18" s="17">
        <f t="shared" si="10"/>
        <v>4</v>
      </c>
      <c r="Z18" s="17">
        <f t="shared" si="10"/>
        <v>1</v>
      </c>
      <c r="AA18" s="17">
        <f t="shared" si="10"/>
        <v>9</v>
      </c>
      <c r="AB18" s="17">
        <f t="shared" si="10"/>
        <v>14</v>
      </c>
      <c r="AC18" s="17">
        <f t="shared" si="10"/>
        <v>16</v>
      </c>
      <c r="AD18" s="17">
        <f t="shared" si="10"/>
        <v>0</v>
      </c>
      <c r="AE18" s="30">
        <f t="shared" si="10"/>
        <v>58</v>
      </c>
      <c r="AF18" s="30">
        <f t="shared" si="10"/>
        <v>74</v>
      </c>
    </row>
    <row r="19" spans="2:32" ht="23.1" customHeight="1" x14ac:dyDescent="0.25">
      <c r="B19" s="22" t="s">
        <v>46</v>
      </c>
      <c r="C19" s="49">
        <v>0</v>
      </c>
      <c r="D19" s="49">
        <v>0</v>
      </c>
      <c r="E19" s="49">
        <v>5</v>
      </c>
      <c r="F19" s="49">
        <v>1</v>
      </c>
      <c r="G19" s="49">
        <v>0</v>
      </c>
      <c r="H19" s="49">
        <v>0</v>
      </c>
      <c r="I19" s="49">
        <v>1</v>
      </c>
      <c r="J19" s="49">
        <v>0</v>
      </c>
      <c r="K19" s="49">
        <v>0</v>
      </c>
      <c r="L19" s="49">
        <v>1</v>
      </c>
      <c r="M19" s="49">
        <v>5</v>
      </c>
      <c r="N19" s="49">
        <v>0</v>
      </c>
      <c r="O19" s="17">
        <f t="shared" si="0"/>
        <v>8</v>
      </c>
      <c r="P19" s="17">
        <f t="shared" si="1"/>
        <v>13</v>
      </c>
      <c r="R19" s="1" t="s">
        <v>15</v>
      </c>
      <c r="S19" s="17">
        <f t="shared" ref="S19:AF19" si="11">SUM(C46:C49)</f>
        <v>5</v>
      </c>
      <c r="T19" s="17">
        <f t="shared" si="11"/>
        <v>0</v>
      </c>
      <c r="U19" s="17">
        <f t="shared" si="11"/>
        <v>14</v>
      </c>
      <c r="V19" s="17">
        <f t="shared" si="11"/>
        <v>0</v>
      </c>
      <c r="W19" s="17">
        <f t="shared" si="11"/>
        <v>0</v>
      </c>
      <c r="X19" s="17">
        <f t="shared" si="11"/>
        <v>1</v>
      </c>
      <c r="Y19" s="17">
        <f t="shared" si="11"/>
        <v>0</v>
      </c>
      <c r="Z19" s="17">
        <f t="shared" si="11"/>
        <v>0</v>
      </c>
      <c r="AA19" s="17">
        <f t="shared" si="11"/>
        <v>6</v>
      </c>
      <c r="AB19" s="17">
        <f t="shared" si="11"/>
        <v>8</v>
      </c>
      <c r="AC19" s="17">
        <f t="shared" si="11"/>
        <v>14</v>
      </c>
      <c r="AD19" s="17">
        <f t="shared" si="11"/>
        <v>0</v>
      </c>
      <c r="AE19" s="30">
        <f t="shared" si="11"/>
        <v>34</v>
      </c>
      <c r="AF19" s="30">
        <f t="shared" si="11"/>
        <v>48</v>
      </c>
    </row>
    <row r="20" spans="2:32" ht="23.1" customHeight="1" x14ac:dyDescent="0.25">
      <c r="B20" s="22" t="s">
        <v>47</v>
      </c>
      <c r="C20" s="49">
        <v>0</v>
      </c>
      <c r="D20" s="49">
        <v>0</v>
      </c>
      <c r="E20" s="49">
        <v>1</v>
      </c>
      <c r="F20" s="49">
        <v>1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3</v>
      </c>
      <c r="N20" s="49">
        <v>0</v>
      </c>
      <c r="O20" s="17">
        <f t="shared" si="0"/>
        <v>2</v>
      </c>
      <c r="P20" s="17">
        <f t="shared" si="1"/>
        <v>5</v>
      </c>
      <c r="R20" s="1" t="s">
        <v>16</v>
      </c>
      <c r="S20" s="17">
        <f t="shared" ref="S20:AF20" si="12">SUM(C50:C53)</f>
        <v>5</v>
      </c>
      <c r="T20" s="17">
        <f t="shared" si="12"/>
        <v>0</v>
      </c>
      <c r="U20" s="17">
        <f t="shared" si="12"/>
        <v>9</v>
      </c>
      <c r="V20" s="17">
        <f t="shared" si="12"/>
        <v>4</v>
      </c>
      <c r="W20" s="17">
        <f t="shared" si="12"/>
        <v>0</v>
      </c>
      <c r="X20" s="17">
        <f t="shared" si="12"/>
        <v>4</v>
      </c>
      <c r="Y20" s="17">
        <f t="shared" si="12"/>
        <v>4</v>
      </c>
      <c r="Z20" s="17">
        <f t="shared" si="12"/>
        <v>4</v>
      </c>
      <c r="AA20" s="17">
        <f t="shared" si="12"/>
        <v>0</v>
      </c>
      <c r="AB20" s="17">
        <f t="shared" si="12"/>
        <v>8</v>
      </c>
      <c r="AC20" s="17">
        <f t="shared" si="12"/>
        <v>28</v>
      </c>
      <c r="AD20" s="17">
        <f t="shared" si="12"/>
        <v>3</v>
      </c>
      <c r="AE20" s="30">
        <f t="shared" si="12"/>
        <v>41</v>
      </c>
      <c r="AF20" s="30">
        <f t="shared" si="12"/>
        <v>69</v>
      </c>
    </row>
    <row r="21" spans="2:32" ht="23.1" customHeight="1" x14ac:dyDescent="0.25">
      <c r="B21" s="22" t="s">
        <v>48</v>
      </c>
      <c r="C21" s="49">
        <v>0</v>
      </c>
      <c r="D21" s="49">
        <v>0</v>
      </c>
      <c r="E21" s="49">
        <v>1</v>
      </c>
      <c r="F21" s="49">
        <v>0</v>
      </c>
      <c r="G21" s="49">
        <v>0</v>
      </c>
      <c r="H21" s="49">
        <v>0</v>
      </c>
      <c r="I21" s="49">
        <v>0</v>
      </c>
      <c r="J21" s="49">
        <v>0</v>
      </c>
      <c r="K21" s="49">
        <v>0</v>
      </c>
      <c r="L21" s="49">
        <v>1</v>
      </c>
      <c r="M21" s="49">
        <v>4</v>
      </c>
      <c r="N21" s="49">
        <v>0</v>
      </c>
      <c r="O21" s="17">
        <f t="shared" si="0"/>
        <v>2</v>
      </c>
      <c r="P21" s="17">
        <f t="shared" si="1"/>
        <v>6</v>
      </c>
      <c r="R21" s="35" t="s">
        <v>20</v>
      </c>
      <c r="S21" s="33">
        <f t="shared" ref="S21:AF21" si="13">SUM(C54:C57)</f>
        <v>1</v>
      </c>
      <c r="T21" s="17">
        <f t="shared" si="13"/>
        <v>0</v>
      </c>
      <c r="U21" s="17">
        <f t="shared" si="13"/>
        <v>9</v>
      </c>
      <c r="V21" s="17">
        <f t="shared" si="13"/>
        <v>2</v>
      </c>
      <c r="W21" s="17">
        <f t="shared" si="13"/>
        <v>0</v>
      </c>
      <c r="X21" s="17">
        <f t="shared" si="13"/>
        <v>5</v>
      </c>
      <c r="Y21" s="17">
        <f t="shared" si="13"/>
        <v>1</v>
      </c>
      <c r="Z21" s="17">
        <f t="shared" si="13"/>
        <v>3</v>
      </c>
      <c r="AA21" s="17">
        <f t="shared" si="13"/>
        <v>3</v>
      </c>
      <c r="AB21" s="17">
        <f t="shared" si="13"/>
        <v>1</v>
      </c>
      <c r="AC21" s="17">
        <f t="shared" si="13"/>
        <v>17</v>
      </c>
      <c r="AD21" s="17">
        <f t="shared" si="13"/>
        <v>2</v>
      </c>
      <c r="AE21" s="30">
        <f t="shared" si="13"/>
        <v>27</v>
      </c>
      <c r="AF21" s="30">
        <f t="shared" si="13"/>
        <v>44</v>
      </c>
    </row>
    <row r="22" spans="2:32" ht="23.1" customHeight="1" x14ac:dyDescent="0.25">
      <c r="B22" s="22" t="s">
        <v>49</v>
      </c>
      <c r="C22" s="49">
        <v>0</v>
      </c>
      <c r="D22" s="49">
        <v>0</v>
      </c>
      <c r="E22" s="49">
        <v>2</v>
      </c>
      <c r="F22" s="49">
        <v>0</v>
      </c>
      <c r="G22" s="49">
        <v>1</v>
      </c>
      <c r="H22" s="49">
        <v>0</v>
      </c>
      <c r="I22" s="49">
        <v>3</v>
      </c>
      <c r="J22" s="49">
        <v>1</v>
      </c>
      <c r="K22" s="49">
        <v>0</v>
      </c>
      <c r="L22" s="49">
        <v>1</v>
      </c>
      <c r="M22" s="49">
        <v>5</v>
      </c>
      <c r="N22" s="49">
        <v>0</v>
      </c>
      <c r="O22" s="17">
        <f t="shared" si="0"/>
        <v>8</v>
      </c>
      <c r="P22" s="17">
        <f t="shared" si="1"/>
        <v>13</v>
      </c>
      <c r="R22" s="50" t="s">
        <v>90</v>
      </c>
      <c r="S22" s="51">
        <f>MAX(S10:S12)</f>
        <v>2</v>
      </c>
      <c r="T22" s="51">
        <f t="shared" ref="T22:AF22" si="14">MAX(T10:T12)</f>
        <v>0</v>
      </c>
      <c r="U22" s="51">
        <f t="shared" si="14"/>
        <v>7</v>
      </c>
      <c r="V22" s="51">
        <f t="shared" si="14"/>
        <v>2</v>
      </c>
      <c r="W22" s="51">
        <f t="shared" si="14"/>
        <v>0</v>
      </c>
      <c r="X22" s="51">
        <f t="shared" si="14"/>
        <v>0</v>
      </c>
      <c r="Y22" s="51">
        <f t="shared" si="14"/>
        <v>2</v>
      </c>
      <c r="Z22" s="51">
        <f t="shared" si="14"/>
        <v>3</v>
      </c>
      <c r="AA22" s="51">
        <f t="shared" si="14"/>
        <v>1</v>
      </c>
      <c r="AB22" s="51">
        <f t="shared" si="14"/>
        <v>10</v>
      </c>
      <c r="AC22" s="51">
        <f t="shared" si="14"/>
        <v>19</v>
      </c>
      <c r="AD22" s="51">
        <f t="shared" si="14"/>
        <v>2</v>
      </c>
      <c r="AE22" s="39">
        <f t="shared" si="14"/>
        <v>21</v>
      </c>
      <c r="AF22" s="39">
        <f t="shared" si="14"/>
        <v>34</v>
      </c>
    </row>
    <row r="23" spans="2:32" ht="23.1" customHeight="1" x14ac:dyDescent="0.25">
      <c r="B23" s="22" t="s">
        <v>50</v>
      </c>
      <c r="C23" s="49">
        <v>0</v>
      </c>
      <c r="D23" s="49">
        <v>0</v>
      </c>
      <c r="E23" s="49">
        <v>1</v>
      </c>
      <c r="F23" s="49">
        <v>1</v>
      </c>
      <c r="G23" s="49">
        <v>0</v>
      </c>
      <c r="H23" s="49">
        <v>0</v>
      </c>
      <c r="I23" s="49">
        <v>0</v>
      </c>
      <c r="J23" s="49">
        <v>0</v>
      </c>
      <c r="K23" s="49">
        <v>0</v>
      </c>
      <c r="L23" s="49">
        <v>2</v>
      </c>
      <c r="M23" s="49">
        <v>2</v>
      </c>
      <c r="N23" s="49">
        <v>0</v>
      </c>
      <c r="O23" s="17">
        <f t="shared" si="0"/>
        <v>4</v>
      </c>
      <c r="P23" s="17">
        <f t="shared" si="1"/>
        <v>6</v>
      </c>
      <c r="R23" s="50" t="s">
        <v>91</v>
      </c>
      <c r="S23" s="51">
        <f>MAX(S13:S18)</f>
        <v>8</v>
      </c>
      <c r="T23" s="51">
        <f t="shared" ref="T23:AF23" si="15">MAX(T13:T18)</f>
        <v>0</v>
      </c>
      <c r="U23" s="51">
        <f t="shared" si="15"/>
        <v>17</v>
      </c>
      <c r="V23" s="51">
        <f t="shared" si="15"/>
        <v>4</v>
      </c>
      <c r="W23" s="51">
        <f t="shared" si="15"/>
        <v>5</v>
      </c>
      <c r="X23" s="51">
        <f t="shared" si="15"/>
        <v>4</v>
      </c>
      <c r="Y23" s="51">
        <f t="shared" si="15"/>
        <v>5</v>
      </c>
      <c r="Z23" s="51">
        <f t="shared" si="15"/>
        <v>1</v>
      </c>
      <c r="AA23" s="51">
        <f t="shared" si="15"/>
        <v>9</v>
      </c>
      <c r="AB23" s="51">
        <f t="shared" si="15"/>
        <v>14</v>
      </c>
      <c r="AC23" s="51">
        <f t="shared" si="15"/>
        <v>20</v>
      </c>
      <c r="AD23" s="51">
        <f t="shared" si="15"/>
        <v>2</v>
      </c>
      <c r="AE23" s="39">
        <f t="shared" si="15"/>
        <v>58</v>
      </c>
      <c r="AF23" s="39">
        <f t="shared" si="15"/>
        <v>74</v>
      </c>
    </row>
    <row r="24" spans="2:32" ht="23.1" customHeight="1" x14ac:dyDescent="0.25">
      <c r="B24" s="22" t="s">
        <v>51</v>
      </c>
      <c r="C24" s="49">
        <v>0</v>
      </c>
      <c r="D24" s="49">
        <v>0</v>
      </c>
      <c r="E24" s="49">
        <v>2</v>
      </c>
      <c r="F24" s="49">
        <v>1</v>
      </c>
      <c r="G24" s="49">
        <v>1</v>
      </c>
      <c r="H24" s="49">
        <v>0</v>
      </c>
      <c r="I24" s="49">
        <v>0</v>
      </c>
      <c r="J24" s="49">
        <v>0</v>
      </c>
      <c r="K24" s="49">
        <v>0</v>
      </c>
      <c r="L24" s="49">
        <v>0</v>
      </c>
      <c r="M24" s="49">
        <v>2</v>
      </c>
      <c r="N24" s="49">
        <v>1</v>
      </c>
      <c r="O24" s="17">
        <f t="shared" si="0"/>
        <v>5</v>
      </c>
      <c r="P24" s="17">
        <f t="shared" si="1"/>
        <v>7</v>
      </c>
      <c r="R24" s="50" t="s">
        <v>92</v>
      </c>
      <c r="S24" s="51">
        <f>MAX(S19:S21)</f>
        <v>5</v>
      </c>
      <c r="T24" s="51">
        <f t="shared" ref="T24:AF24" si="16">MAX(T19:T21)</f>
        <v>0</v>
      </c>
      <c r="U24" s="51">
        <f t="shared" si="16"/>
        <v>14</v>
      </c>
      <c r="V24" s="51">
        <f t="shared" si="16"/>
        <v>4</v>
      </c>
      <c r="W24" s="51">
        <f t="shared" si="16"/>
        <v>0</v>
      </c>
      <c r="X24" s="51">
        <f t="shared" si="16"/>
        <v>5</v>
      </c>
      <c r="Y24" s="51">
        <f t="shared" si="16"/>
        <v>4</v>
      </c>
      <c r="Z24" s="51">
        <f t="shared" si="16"/>
        <v>4</v>
      </c>
      <c r="AA24" s="51">
        <f t="shared" si="16"/>
        <v>6</v>
      </c>
      <c r="AB24" s="51">
        <f t="shared" si="16"/>
        <v>8</v>
      </c>
      <c r="AC24" s="51">
        <f t="shared" si="16"/>
        <v>28</v>
      </c>
      <c r="AD24" s="51">
        <f t="shared" si="16"/>
        <v>3</v>
      </c>
      <c r="AE24" s="39">
        <f t="shared" si="16"/>
        <v>41</v>
      </c>
      <c r="AF24" s="39">
        <f t="shared" si="16"/>
        <v>69</v>
      </c>
    </row>
    <row r="25" spans="2:32" ht="23.1" customHeight="1" x14ac:dyDescent="0.25">
      <c r="B25" s="22" t="s">
        <v>52</v>
      </c>
      <c r="C25" s="49">
        <v>1</v>
      </c>
      <c r="D25" s="49">
        <v>0</v>
      </c>
      <c r="E25" s="49">
        <v>2</v>
      </c>
      <c r="F25" s="49">
        <v>1</v>
      </c>
      <c r="G25" s="49">
        <v>0</v>
      </c>
      <c r="H25" s="49">
        <v>0</v>
      </c>
      <c r="I25" s="49">
        <v>1</v>
      </c>
      <c r="J25" s="49">
        <v>0</v>
      </c>
      <c r="K25" s="49">
        <v>0</v>
      </c>
      <c r="L25" s="49">
        <v>2</v>
      </c>
      <c r="M25" s="49">
        <v>1</v>
      </c>
      <c r="N25" s="49">
        <v>1</v>
      </c>
      <c r="O25" s="17">
        <f t="shared" si="0"/>
        <v>8</v>
      </c>
      <c r="P25" s="17">
        <f t="shared" si="1"/>
        <v>9</v>
      </c>
      <c r="R25" s="36" t="s">
        <v>85</v>
      </c>
      <c r="S25" s="34">
        <f t="shared" ref="S25:AF25" si="17">SUM(S10:S12)</f>
        <v>2</v>
      </c>
      <c r="T25" s="16">
        <f t="shared" si="17"/>
        <v>0</v>
      </c>
      <c r="U25" s="16">
        <f t="shared" si="17"/>
        <v>12</v>
      </c>
      <c r="V25" s="16">
        <f t="shared" si="17"/>
        <v>3</v>
      </c>
      <c r="W25" s="16">
        <f t="shared" si="17"/>
        <v>0</v>
      </c>
      <c r="X25" s="16">
        <f t="shared" si="17"/>
        <v>0</v>
      </c>
      <c r="Y25" s="16">
        <f t="shared" si="17"/>
        <v>4</v>
      </c>
      <c r="Z25" s="16">
        <f t="shared" si="17"/>
        <v>4</v>
      </c>
      <c r="AA25" s="16">
        <f t="shared" si="17"/>
        <v>2</v>
      </c>
      <c r="AB25" s="16">
        <f t="shared" si="17"/>
        <v>24</v>
      </c>
      <c r="AC25" s="16">
        <f t="shared" si="17"/>
        <v>45</v>
      </c>
      <c r="AD25" s="16">
        <f t="shared" si="17"/>
        <v>2</v>
      </c>
      <c r="AE25" s="31">
        <f t="shared" si="17"/>
        <v>53</v>
      </c>
      <c r="AF25" s="31">
        <f t="shared" si="17"/>
        <v>98</v>
      </c>
    </row>
    <row r="26" spans="2:32" ht="23.1" customHeight="1" x14ac:dyDescent="0.25">
      <c r="B26" s="22" t="s">
        <v>53</v>
      </c>
      <c r="C26" s="49">
        <v>3</v>
      </c>
      <c r="D26" s="49">
        <v>0</v>
      </c>
      <c r="E26" s="49">
        <v>2</v>
      </c>
      <c r="F26" s="49">
        <v>0</v>
      </c>
      <c r="G26" s="49">
        <v>0</v>
      </c>
      <c r="H26" s="49">
        <v>0</v>
      </c>
      <c r="I26" s="49">
        <v>1</v>
      </c>
      <c r="J26" s="49">
        <v>0</v>
      </c>
      <c r="K26" s="49">
        <v>0</v>
      </c>
      <c r="L26" s="49">
        <v>1</v>
      </c>
      <c r="M26" s="49">
        <v>6</v>
      </c>
      <c r="N26" s="49">
        <v>0</v>
      </c>
      <c r="O26" s="17">
        <f t="shared" si="0"/>
        <v>7</v>
      </c>
      <c r="P26" s="17">
        <f t="shared" si="1"/>
        <v>13</v>
      </c>
      <c r="R26" s="27" t="s">
        <v>86</v>
      </c>
      <c r="S26" s="16">
        <f t="shared" ref="S26:AF26" si="18">SUM(S13:S18)</f>
        <v>25</v>
      </c>
      <c r="T26" s="16">
        <f t="shared" si="18"/>
        <v>0</v>
      </c>
      <c r="U26" s="16">
        <f t="shared" si="18"/>
        <v>56</v>
      </c>
      <c r="V26" s="16">
        <f t="shared" si="18"/>
        <v>16</v>
      </c>
      <c r="W26" s="16">
        <f t="shared" si="18"/>
        <v>10</v>
      </c>
      <c r="X26" s="16">
        <f t="shared" si="18"/>
        <v>8</v>
      </c>
      <c r="Y26" s="16">
        <f t="shared" si="18"/>
        <v>17</v>
      </c>
      <c r="Z26" s="16">
        <f t="shared" si="18"/>
        <v>4</v>
      </c>
      <c r="AA26" s="16">
        <f t="shared" si="18"/>
        <v>13</v>
      </c>
      <c r="AB26" s="16">
        <f t="shared" si="18"/>
        <v>40</v>
      </c>
      <c r="AC26" s="16">
        <f t="shared" si="18"/>
        <v>90</v>
      </c>
      <c r="AD26" s="16">
        <f t="shared" si="18"/>
        <v>6</v>
      </c>
      <c r="AE26" s="31">
        <f t="shared" si="18"/>
        <v>195</v>
      </c>
      <c r="AF26" s="31">
        <f t="shared" si="18"/>
        <v>285</v>
      </c>
    </row>
    <row r="27" spans="2:32" ht="23.1" customHeight="1" x14ac:dyDescent="0.25">
      <c r="B27" s="22" t="s">
        <v>54</v>
      </c>
      <c r="C27" s="49">
        <v>1</v>
      </c>
      <c r="D27" s="49">
        <v>0</v>
      </c>
      <c r="E27" s="49">
        <v>0</v>
      </c>
      <c r="F27" s="49">
        <v>1</v>
      </c>
      <c r="G27" s="49">
        <v>0</v>
      </c>
      <c r="H27" s="49">
        <v>0</v>
      </c>
      <c r="I27" s="49">
        <v>3</v>
      </c>
      <c r="J27" s="49">
        <v>0</v>
      </c>
      <c r="K27" s="49">
        <v>2</v>
      </c>
      <c r="L27" s="49">
        <v>2</v>
      </c>
      <c r="M27" s="49">
        <v>5</v>
      </c>
      <c r="N27" s="49">
        <v>0</v>
      </c>
      <c r="O27" s="17">
        <f t="shared" si="0"/>
        <v>9</v>
      </c>
      <c r="P27" s="17">
        <f t="shared" si="1"/>
        <v>14</v>
      </c>
      <c r="R27" s="28" t="s">
        <v>87</v>
      </c>
      <c r="S27" s="16">
        <f t="shared" ref="S27:AF27" si="19">SUM(S19:S21)</f>
        <v>11</v>
      </c>
      <c r="T27" s="16">
        <f t="shared" si="19"/>
        <v>0</v>
      </c>
      <c r="U27" s="16">
        <f t="shared" si="19"/>
        <v>32</v>
      </c>
      <c r="V27" s="16">
        <f t="shared" si="19"/>
        <v>6</v>
      </c>
      <c r="W27" s="16">
        <f t="shared" si="19"/>
        <v>0</v>
      </c>
      <c r="X27" s="16">
        <f t="shared" si="19"/>
        <v>10</v>
      </c>
      <c r="Y27" s="16">
        <f t="shared" si="19"/>
        <v>5</v>
      </c>
      <c r="Z27" s="16">
        <f t="shared" si="19"/>
        <v>7</v>
      </c>
      <c r="AA27" s="16">
        <f t="shared" si="19"/>
        <v>9</v>
      </c>
      <c r="AB27" s="16">
        <f t="shared" si="19"/>
        <v>17</v>
      </c>
      <c r="AC27" s="16">
        <f t="shared" si="19"/>
        <v>59</v>
      </c>
      <c r="AD27" s="16">
        <f t="shared" si="19"/>
        <v>5</v>
      </c>
      <c r="AE27" s="31">
        <f t="shared" si="19"/>
        <v>102</v>
      </c>
      <c r="AF27" s="31">
        <f t="shared" si="19"/>
        <v>161</v>
      </c>
    </row>
    <row r="28" spans="2:32" ht="23.1" customHeight="1" x14ac:dyDescent="0.25">
      <c r="B28" s="22" t="s">
        <v>55</v>
      </c>
      <c r="C28" s="49">
        <v>4</v>
      </c>
      <c r="D28" s="49">
        <v>0</v>
      </c>
      <c r="E28" s="49">
        <v>1</v>
      </c>
      <c r="F28" s="49">
        <v>0</v>
      </c>
      <c r="G28" s="49">
        <v>1</v>
      </c>
      <c r="H28" s="49">
        <v>0</v>
      </c>
      <c r="I28" s="49">
        <v>0</v>
      </c>
      <c r="J28" s="49">
        <v>0</v>
      </c>
      <c r="K28" s="49">
        <v>0</v>
      </c>
      <c r="L28" s="49">
        <v>4</v>
      </c>
      <c r="M28" s="49">
        <v>6</v>
      </c>
      <c r="N28" s="49">
        <v>1</v>
      </c>
      <c r="O28" s="17">
        <f t="shared" si="0"/>
        <v>11</v>
      </c>
      <c r="P28" s="17">
        <f t="shared" si="1"/>
        <v>17</v>
      </c>
      <c r="R28" s="5" t="s">
        <v>17</v>
      </c>
      <c r="S28" s="16">
        <f t="shared" ref="S28:AF28" si="20">SUM(S10:S21)</f>
        <v>38</v>
      </c>
      <c r="T28" s="16">
        <f t="shared" si="20"/>
        <v>0</v>
      </c>
      <c r="U28" s="16">
        <f t="shared" si="20"/>
        <v>100</v>
      </c>
      <c r="V28" s="16">
        <f t="shared" si="20"/>
        <v>25</v>
      </c>
      <c r="W28" s="16">
        <f t="shared" si="20"/>
        <v>10</v>
      </c>
      <c r="X28" s="16">
        <f t="shared" si="20"/>
        <v>18</v>
      </c>
      <c r="Y28" s="16">
        <f t="shared" si="20"/>
        <v>26</v>
      </c>
      <c r="Z28" s="16">
        <f t="shared" si="20"/>
        <v>15</v>
      </c>
      <c r="AA28" s="16">
        <f t="shared" si="20"/>
        <v>24</v>
      </c>
      <c r="AB28" s="16">
        <f t="shared" si="20"/>
        <v>81</v>
      </c>
      <c r="AC28" s="16">
        <f t="shared" si="20"/>
        <v>194</v>
      </c>
      <c r="AD28" s="16">
        <f t="shared" si="20"/>
        <v>13</v>
      </c>
      <c r="AE28" s="31">
        <f t="shared" si="20"/>
        <v>350</v>
      </c>
      <c r="AF28" s="31">
        <f t="shared" si="20"/>
        <v>544</v>
      </c>
    </row>
    <row r="29" spans="2:32" ht="23.1" customHeight="1" x14ac:dyDescent="0.25">
      <c r="B29" s="22" t="s">
        <v>56</v>
      </c>
      <c r="C29" s="49">
        <v>0</v>
      </c>
      <c r="D29" s="49">
        <v>0</v>
      </c>
      <c r="E29" s="49">
        <v>1</v>
      </c>
      <c r="F29" s="49">
        <v>3</v>
      </c>
      <c r="G29" s="49">
        <v>0</v>
      </c>
      <c r="H29" s="49">
        <v>0</v>
      </c>
      <c r="I29" s="49">
        <v>1</v>
      </c>
      <c r="J29" s="49">
        <v>0</v>
      </c>
      <c r="K29" s="49">
        <v>0</v>
      </c>
      <c r="L29" s="49">
        <v>1</v>
      </c>
      <c r="M29" s="49">
        <v>3</v>
      </c>
      <c r="N29" s="49">
        <v>0</v>
      </c>
      <c r="O29" s="17">
        <f t="shared" si="0"/>
        <v>6</v>
      </c>
      <c r="P29" s="17">
        <f t="shared" si="1"/>
        <v>9</v>
      </c>
      <c r="R29"/>
      <c r="S29" s="20"/>
      <c r="T29" s="19"/>
    </row>
    <row r="30" spans="2:32" ht="23.1" customHeight="1" x14ac:dyDescent="0.25">
      <c r="B30" s="22" t="s">
        <v>57</v>
      </c>
      <c r="C30" s="49">
        <v>2</v>
      </c>
      <c r="D30" s="49">
        <v>0</v>
      </c>
      <c r="E30" s="49">
        <v>3</v>
      </c>
      <c r="F30" s="49">
        <v>2</v>
      </c>
      <c r="G30" s="49">
        <v>0</v>
      </c>
      <c r="H30" s="49">
        <v>0</v>
      </c>
      <c r="I30" s="49">
        <v>0</v>
      </c>
      <c r="J30" s="49">
        <v>0</v>
      </c>
      <c r="K30" s="49">
        <v>0</v>
      </c>
      <c r="L30" s="49">
        <v>1</v>
      </c>
      <c r="M30" s="49">
        <v>3</v>
      </c>
      <c r="N30" s="49">
        <v>1</v>
      </c>
      <c r="O30" s="17">
        <f t="shared" si="0"/>
        <v>9</v>
      </c>
      <c r="P30" s="17">
        <f t="shared" si="1"/>
        <v>12</v>
      </c>
      <c r="R30"/>
      <c r="S30" s="19"/>
      <c r="T30" s="19"/>
    </row>
    <row r="31" spans="2:32" ht="23.1" customHeight="1" x14ac:dyDescent="0.25">
      <c r="B31" s="23" t="s">
        <v>58</v>
      </c>
      <c r="C31" s="49">
        <v>2</v>
      </c>
      <c r="D31" s="49">
        <v>0</v>
      </c>
      <c r="E31" s="49">
        <v>3</v>
      </c>
      <c r="F31" s="49">
        <v>1</v>
      </c>
      <c r="G31" s="49">
        <v>0</v>
      </c>
      <c r="H31" s="49">
        <v>0</v>
      </c>
      <c r="I31" s="49">
        <v>0</v>
      </c>
      <c r="J31" s="49">
        <v>0</v>
      </c>
      <c r="K31" s="49">
        <v>0</v>
      </c>
      <c r="L31" s="49">
        <v>0</v>
      </c>
      <c r="M31" s="49">
        <v>0</v>
      </c>
      <c r="N31" s="49">
        <v>0</v>
      </c>
      <c r="O31" s="17">
        <f t="shared" si="0"/>
        <v>6</v>
      </c>
      <c r="P31" s="17">
        <f t="shared" si="1"/>
        <v>6</v>
      </c>
      <c r="R31"/>
      <c r="S31" s="19"/>
      <c r="T31" s="19"/>
    </row>
    <row r="32" spans="2:32" ht="23.1" customHeight="1" x14ac:dyDescent="0.25">
      <c r="B32" s="23" t="s">
        <v>59</v>
      </c>
      <c r="C32" s="49">
        <v>0</v>
      </c>
      <c r="D32" s="49">
        <v>0</v>
      </c>
      <c r="E32" s="49">
        <v>1</v>
      </c>
      <c r="F32" s="49">
        <v>0</v>
      </c>
      <c r="G32" s="49">
        <v>0</v>
      </c>
      <c r="H32" s="49">
        <v>0</v>
      </c>
      <c r="I32" s="49">
        <v>0</v>
      </c>
      <c r="J32" s="49">
        <v>1</v>
      </c>
      <c r="K32" s="49">
        <v>0</v>
      </c>
      <c r="L32" s="49">
        <v>2</v>
      </c>
      <c r="M32" s="49">
        <v>3</v>
      </c>
      <c r="N32" s="49">
        <v>0</v>
      </c>
      <c r="O32" s="17">
        <f t="shared" si="0"/>
        <v>4</v>
      </c>
      <c r="P32" s="17">
        <f t="shared" si="1"/>
        <v>7</v>
      </c>
      <c r="R32"/>
      <c r="S32" s="19"/>
      <c r="T32" s="19"/>
    </row>
    <row r="33" spans="2:20" ht="23.1" customHeight="1" x14ac:dyDescent="0.25">
      <c r="B33" s="22" t="s">
        <v>60</v>
      </c>
      <c r="C33" s="49">
        <v>0</v>
      </c>
      <c r="D33" s="49">
        <v>0</v>
      </c>
      <c r="E33" s="49">
        <v>0</v>
      </c>
      <c r="F33" s="49">
        <v>0</v>
      </c>
      <c r="G33" s="49">
        <v>0</v>
      </c>
      <c r="H33" s="49">
        <v>1</v>
      </c>
      <c r="I33" s="49">
        <v>0</v>
      </c>
      <c r="J33" s="49">
        <v>0</v>
      </c>
      <c r="K33" s="49">
        <v>1</v>
      </c>
      <c r="L33" s="49">
        <v>0</v>
      </c>
      <c r="M33" s="49">
        <v>3</v>
      </c>
      <c r="N33" s="49">
        <v>0</v>
      </c>
      <c r="O33" s="17">
        <f t="shared" si="0"/>
        <v>2</v>
      </c>
      <c r="P33" s="17">
        <f t="shared" si="1"/>
        <v>5</v>
      </c>
      <c r="R33"/>
      <c r="S33" s="19"/>
      <c r="T33" s="19"/>
    </row>
    <row r="34" spans="2:20" ht="23.1" customHeight="1" x14ac:dyDescent="0.25">
      <c r="B34" s="23" t="s">
        <v>61</v>
      </c>
      <c r="C34" s="49">
        <v>0</v>
      </c>
      <c r="D34" s="49">
        <v>0</v>
      </c>
      <c r="E34" s="49">
        <v>5</v>
      </c>
      <c r="F34" s="49">
        <v>0</v>
      </c>
      <c r="G34" s="49">
        <v>1</v>
      </c>
      <c r="H34" s="49">
        <v>0</v>
      </c>
      <c r="I34" s="49">
        <v>0</v>
      </c>
      <c r="J34" s="49">
        <v>0</v>
      </c>
      <c r="K34" s="49">
        <v>0</v>
      </c>
      <c r="L34" s="49">
        <v>2</v>
      </c>
      <c r="M34" s="49">
        <v>6</v>
      </c>
      <c r="N34" s="49">
        <v>1</v>
      </c>
      <c r="O34" s="17">
        <f t="shared" si="0"/>
        <v>9</v>
      </c>
      <c r="P34" s="17">
        <f t="shared" si="1"/>
        <v>15</v>
      </c>
      <c r="R34"/>
      <c r="S34" s="19"/>
      <c r="T34" s="19"/>
    </row>
    <row r="35" spans="2:20" ht="23.1" customHeight="1" x14ac:dyDescent="0.25">
      <c r="B35" s="23" t="s">
        <v>62</v>
      </c>
      <c r="C35" s="49">
        <v>2</v>
      </c>
      <c r="D35" s="49">
        <v>0</v>
      </c>
      <c r="E35" s="49">
        <v>1</v>
      </c>
      <c r="F35" s="49">
        <v>1</v>
      </c>
      <c r="G35" s="49">
        <v>0</v>
      </c>
      <c r="H35" s="49">
        <v>1</v>
      </c>
      <c r="I35" s="49">
        <v>0</v>
      </c>
      <c r="J35" s="49">
        <v>1</v>
      </c>
      <c r="K35" s="49">
        <v>0</v>
      </c>
      <c r="L35" s="49">
        <v>1</v>
      </c>
      <c r="M35" s="49">
        <v>1</v>
      </c>
      <c r="N35" s="49">
        <v>0</v>
      </c>
      <c r="O35" s="17">
        <f t="shared" si="0"/>
        <v>7</v>
      </c>
      <c r="P35" s="17">
        <f t="shared" si="1"/>
        <v>8</v>
      </c>
      <c r="R35"/>
      <c r="S35" s="19"/>
      <c r="T35" s="19"/>
    </row>
    <row r="36" spans="2:20" ht="23.1" customHeight="1" x14ac:dyDescent="0.25">
      <c r="B36" s="23" t="s">
        <v>63</v>
      </c>
      <c r="C36" s="49">
        <v>1</v>
      </c>
      <c r="D36" s="49">
        <v>0</v>
      </c>
      <c r="E36" s="49">
        <v>0</v>
      </c>
      <c r="F36" s="49">
        <v>0</v>
      </c>
      <c r="G36" s="49">
        <v>1</v>
      </c>
      <c r="H36" s="49">
        <v>0</v>
      </c>
      <c r="I36" s="49">
        <v>1</v>
      </c>
      <c r="J36" s="49">
        <v>0</v>
      </c>
      <c r="K36" s="49">
        <v>0</v>
      </c>
      <c r="L36" s="49">
        <v>2</v>
      </c>
      <c r="M36" s="49">
        <v>3</v>
      </c>
      <c r="N36" s="49">
        <v>0</v>
      </c>
      <c r="O36" s="17">
        <f t="shared" si="0"/>
        <v>5</v>
      </c>
      <c r="P36" s="17">
        <f t="shared" si="1"/>
        <v>8</v>
      </c>
      <c r="R36"/>
      <c r="S36" s="19"/>
      <c r="T36" s="19"/>
    </row>
    <row r="37" spans="2:20" ht="23.1" customHeight="1" x14ac:dyDescent="0.25">
      <c r="B37" s="22" t="s">
        <v>64</v>
      </c>
      <c r="C37" s="49">
        <v>0</v>
      </c>
      <c r="D37" s="49">
        <v>0</v>
      </c>
      <c r="E37" s="49">
        <v>1</v>
      </c>
      <c r="F37" s="49">
        <v>0</v>
      </c>
      <c r="G37" s="49">
        <v>0</v>
      </c>
      <c r="H37" s="49">
        <v>0</v>
      </c>
      <c r="I37" s="49">
        <v>0</v>
      </c>
      <c r="J37" s="49">
        <v>0</v>
      </c>
      <c r="K37" s="49">
        <v>0</v>
      </c>
      <c r="L37" s="49">
        <v>0</v>
      </c>
      <c r="M37" s="49">
        <v>7</v>
      </c>
      <c r="N37" s="49">
        <v>0</v>
      </c>
      <c r="O37" s="17">
        <f t="shared" si="0"/>
        <v>1</v>
      </c>
      <c r="P37" s="17">
        <f t="shared" si="1"/>
        <v>8</v>
      </c>
      <c r="R37"/>
      <c r="S37" s="19"/>
      <c r="T37" s="19"/>
    </row>
    <row r="38" spans="2:20" ht="23.1" customHeight="1" x14ac:dyDescent="0.25">
      <c r="B38" s="23" t="s">
        <v>65</v>
      </c>
      <c r="C38" s="49">
        <v>2</v>
      </c>
      <c r="D38" s="49">
        <v>0</v>
      </c>
      <c r="E38" s="49">
        <v>8</v>
      </c>
      <c r="F38" s="49">
        <v>1</v>
      </c>
      <c r="G38" s="49">
        <v>0</v>
      </c>
      <c r="H38" s="49">
        <v>1</v>
      </c>
      <c r="I38" s="49">
        <v>1</v>
      </c>
      <c r="J38" s="49">
        <v>0</v>
      </c>
      <c r="K38" s="49">
        <v>0</v>
      </c>
      <c r="L38" s="49">
        <v>2</v>
      </c>
      <c r="M38" s="49">
        <v>8</v>
      </c>
      <c r="N38" s="49">
        <v>0</v>
      </c>
      <c r="O38" s="17">
        <f t="shared" si="0"/>
        <v>15</v>
      </c>
      <c r="P38" s="17">
        <f t="shared" si="1"/>
        <v>23</v>
      </c>
      <c r="R38"/>
      <c r="S38" s="19"/>
      <c r="T38" s="19"/>
    </row>
    <row r="39" spans="2:20" ht="23.1" customHeight="1" x14ac:dyDescent="0.25">
      <c r="B39" s="23" t="s">
        <v>66</v>
      </c>
      <c r="C39" s="49">
        <v>0</v>
      </c>
      <c r="D39" s="49">
        <v>0</v>
      </c>
      <c r="E39" s="49">
        <v>1</v>
      </c>
      <c r="F39" s="49">
        <v>0</v>
      </c>
      <c r="G39" s="49">
        <v>0</v>
      </c>
      <c r="H39" s="49">
        <v>1</v>
      </c>
      <c r="I39" s="49">
        <v>0</v>
      </c>
      <c r="J39" s="49">
        <v>0</v>
      </c>
      <c r="K39" s="49">
        <v>1</v>
      </c>
      <c r="L39" s="49">
        <v>0</v>
      </c>
      <c r="M39" s="49">
        <v>2</v>
      </c>
      <c r="N39" s="49">
        <v>0</v>
      </c>
      <c r="O39" s="17">
        <f t="shared" si="0"/>
        <v>3</v>
      </c>
      <c r="P39" s="17">
        <f t="shared" si="1"/>
        <v>5</v>
      </c>
      <c r="R39"/>
      <c r="S39" s="19"/>
      <c r="T39" s="19"/>
    </row>
    <row r="40" spans="2:20" ht="23.1" customHeight="1" x14ac:dyDescent="0.25">
      <c r="B40" s="23" t="s">
        <v>67</v>
      </c>
      <c r="C40" s="49">
        <v>0</v>
      </c>
      <c r="D40" s="49">
        <v>0</v>
      </c>
      <c r="E40" s="49">
        <v>2</v>
      </c>
      <c r="F40" s="49">
        <v>0</v>
      </c>
      <c r="G40" s="49">
        <v>0</v>
      </c>
      <c r="H40" s="49">
        <v>1</v>
      </c>
      <c r="I40" s="49">
        <v>0</v>
      </c>
      <c r="J40" s="49">
        <v>0</v>
      </c>
      <c r="K40" s="49">
        <v>0</v>
      </c>
      <c r="L40" s="49">
        <v>0</v>
      </c>
      <c r="M40" s="49">
        <v>3</v>
      </c>
      <c r="N40" s="49">
        <v>1</v>
      </c>
      <c r="O40" s="17">
        <f t="shared" si="0"/>
        <v>4</v>
      </c>
      <c r="P40" s="17">
        <f t="shared" si="1"/>
        <v>7</v>
      </c>
      <c r="R40"/>
      <c r="S40" s="19"/>
      <c r="T40" s="19"/>
    </row>
    <row r="41" spans="2:20" ht="23.1" customHeight="1" x14ac:dyDescent="0.25">
      <c r="B41" s="22" t="s">
        <v>68</v>
      </c>
      <c r="C41" s="49">
        <v>2</v>
      </c>
      <c r="D41" s="49">
        <v>0</v>
      </c>
      <c r="E41" s="49">
        <v>6</v>
      </c>
      <c r="F41" s="49">
        <v>0</v>
      </c>
      <c r="G41" s="49">
        <v>0</v>
      </c>
      <c r="H41" s="49">
        <v>1</v>
      </c>
      <c r="I41" s="49">
        <v>2</v>
      </c>
      <c r="J41" s="49">
        <v>0</v>
      </c>
      <c r="K41" s="49">
        <v>0</v>
      </c>
      <c r="L41" s="49">
        <v>3</v>
      </c>
      <c r="M41" s="49">
        <v>5</v>
      </c>
      <c r="N41" s="49">
        <v>0</v>
      </c>
      <c r="O41" s="17">
        <f t="shared" si="0"/>
        <v>14</v>
      </c>
      <c r="P41" s="17">
        <f t="shared" si="1"/>
        <v>19</v>
      </c>
      <c r="R41"/>
      <c r="S41" s="19"/>
      <c r="T41" s="19"/>
    </row>
    <row r="42" spans="2:20" ht="23.1" customHeight="1" x14ac:dyDescent="0.25">
      <c r="B42" s="23" t="s">
        <v>69</v>
      </c>
      <c r="C42" s="49">
        <v>2</v>
      </c>
      <c r="D42" s="49">
        <v>0</v>
      </c>
      <c r="E42" s="49">
        <v>3</v>
      </c>
      <c r="F42" s="49">
        <v>0</v>
      </c>
      <c r="G42" s="49">
        <v>2</v>
      </c>
      <c r="H42" s="49">
        <v>1</v>
      </c>
      <c r="I42" s="49">
        <v>1</v>
      </c>
      <c r="J42" s="49">
        <v>1</v>
      </c>
      <c r="K42" s="49">
        <v>3</v>
      </c>
      <c r="L42" s="49">
        <v>4</v>
      </c>
      <c r="M42" s="49">
        <v>4</v>
      </c>
      <c r="N42" s="49">
        <v>0</v>
      </c>
      <c r="O42" s="17">
        <f t="shared" si="0"/>
        <v>17</v>
      </c>
      <c r="P42" s="17">
        <f t="shared" si="1"/>
        <v>21</v>
      </c>
      <c r="R42"/>
      <c r="S42" s="19"/>
      <c r="T42" s="19"/>
    </row>
    <row r="43" spans="2:20" ht="23.1" customHeight="1" x14ac:dyDescent="0.25">
      <c r="B43" s="22" t="s">
        <v>70</v>
      </c>
      <c r="C43" s="49">
        <v>1</v>
      </c>
      <c r="D43" s="49">
        <v>0</v>
      </c>
      <c r="E43" s="49">
        <v>2</v>
      </c>
      <c r="F43" s="49">
        <v>1</v>
      </c>
      <c r="G43" s="49">
        <v>0</v>
      </c>
      <c r="H43" s="49">
        <v>1</v>
      </c>
      <c r="I43" s="49">
        <v>2</v>
      </c>
      <c r="J43" s="49">
        <v>0</v>
      </c>
      <c r="K43" s="49">
        <v>1</v>
      </c>
      <c r="L43" s="49">
        <v>3</v>
      </c>
      <c r="M43" s="49">
        <v>2</v>
      </c>
      <c r="N43" s="49">
        <v>0</v>
      </c>
      <c r="O43" s="17">
        <f t="shared" si="0"/>
        <v>11</v>
      </c>
      <c r="P43" s="17">
        <f t="shared" si="1"/>
        <v>13</v>
      </c>
      <c r="R43"/>
      <c r="S43" s="19"/>
      <c r="T43" s="19"/>
    </row>
    <row r="44" spans="2:20" ht="23.1" customHeight="1" x14ac:dyDescent="0.25">
      <c r="B44" s="24" t="s">
        <v>71</v>
      </c>
      <c r="C44" s="49">
        <v>1</v>
      </c>
      <c r="D44" s="49">
        <v>0</v>
      </c>
      <c r="E44" s="49">
        <v>6</v>
      </c>
      <c r="F44" s="49">
        <v>2</v>
      </c>
      <c r="G44" s="49">
        <v>3</v>
      </c>
      <c r="H44" s="49">
        <v>0</v>
      </c>
      <c r="I44" s="49">
        <v>0</v>
      </c>
      <c r="J44" s="49">
        <v>0</v>
      </c>
      <c r="K44" s="49">
        <v>2</v>
      </c>
      <c r="L44" s="49">
        <v>5</v>
      </c>
      <c r="M44" s="49">
        <v>7</v>
      </c>
      <c r="N44" s="49">
        <v>0</v>
      </c>
      <c r="O44" s="17">
        <f t="shared" si="0"/>
        <v>19</v>
      </c>
      <c r="P44" s="17">
        <f t="shared" si="1"/>
        <v>26</v>
      </c>
      <c r="R44"/>
      <c r="S44" s="19"/>
      <c r="T44" s="19"/>
    </row>
    <row r="45" spans="2:20" ht="23.1" customHeight="1" x14ac:dyDescent="0.25">
      <c r="B45" s="22" t="s">
        <v>72</v>
      </c>
      <c r="C45" s="49">
        <v>1</v>
      </c>
      <c r="D45" s="49">
        <v>0</v>
      </c>
      <c r="E45" s="49">
        <v>3</v>
      </c>
      <c r="F45" s="49">
        <v>1</v>
      </c>
      <c r="G45" s="49">
        <v>0</v>
      </c>
      <c r="H45" s="49">
        <v>0</v>
      </c>
      <c r="I45" s="49">
        <v>1</v>
      </c>
      <c r="J45" s="49">
        <v>0</v>
      </c>
      <c r="K45" s="49">
        <v>3</v>
      </c>
      <c r="L45" s="49">
        <v>2</v>
      </c>
      <c r="M45" s="49">
        <v>3</v>
      </c>
      <c r="N45" s="49">
        <v>0</v>
      </c>
      <c r="O45" s="17">
        <f t="shared" si="0"/>
        <v>11</v>
      </c>
      <c r="P45" s="17">
        <f t="shared" si="1"/>
        <v>14</v>
      </c>
      <c r="R45"/>
      <c r="S45" s="19"/>
      <c r="T45" s="19"/>
    </row>
    <row r="46" spans="2:20" ht="23.1" customHeight="1" x14ac:dyDescent="0.25">
      <c r="B46" s="23" t="s">
        <v>73</v>
      </c>
      <c r="C46" s="49">
        <v>0</v>
      </c>
      <c r="D46" s="49">
        <v>0</v>
      </c>
      <c r="E46" s="49">
        <v>3</v>
      </c>
      <c r="F46" s="49">
        <v>0</v>
      </c>
      <c r="G46" s="49">
        <v>0</v>
      </c>
      <c r="H46" s="49">
        <v>0</v>
      </c>
      <c r="I46" s="49">
        <v>0</v>
      </c>
      <c r="J46" s="49">
        <v>0</v>
      </c>
      <c r="K46" s="49">
        <v>0</v>
      </c>
      <c r="L46" s="49">
        <v>1</v>
      </c>
      <c r="M46" s="49">
        <v>2</v>
      </c>
      <c r="N46" s="49">
        <v>0</v>
      </c>
      <c r="O46" s="17">
        <f t="shared" si="0"/>
        <v>4</v>
      </c>
      <c r="P46" s="17">
        <f t="shared" si="1"/>
        <v>6</v>
      </c>
      <c r="R46" s="19"/>
      <c r="S46" s="19"/>
      <c r="T46"/>
    </row>
    <row r="47" spans="2:20" ht="23.1" customHeight="1" x14ac:dyDescent="0.25">
      <c r="B47" s="23" t="s">
        <v>74</v>
      </c>
      <c r="C47" s="49">
        <v>2</v>
      </c>
      <c r="D47" s="49">
        <v>0</v>
      </c>
      <c r="E47" s="49">
        <v>6</v>
      </c>
      <c r="F47" s="49">
        <v>0</v>
      </c>
      <c r="G47" s="49">
        <v>0</v>
      </c>
      <c r="H47" s="49">
        <v>0</v>
      </c>
      <c r="I47" s="49">
        <v>0</v>
      </c>
      <c r="J47" s="49">
        <v>0</v>
      </c>
      <c r="K47" s="49">
        <v>2</v>
      </c>
      <c r="L47" s="49">
        <v>2</v>
      </c>
      <c r="M47" s="49">
        <v>4</v>
      </c>
      <c r="N47" s="49">
        <v>0</v>
      </c>
      <c r="O47" s="17">
        <f t="shared" si="0"/>
        <v>12</v>
      </c>
      <c r="P47" s="17">
        <f t="shared" si="1"/>
        <v>16</v>
      </c>
      <c r="R47" s="19"/>
      <c r="S47" s="19"/>
      <c r="T47"/>
    </row>
    <row r="48" spans="2:20" ht="23.1" customHeight="1" x14ac:dyDescent="0.25">
      <c r="B48" s="23" t="s">
        <v>75</v>
      </c>
      <c r="C48" s="49">
        <v>1</v>
      </c>
      <c r="D48" s="49">
        <v>0</v>
      </c>
      <c r="E48" s="49">
        <v>2</v>
      </c>
      <c r="F48" s="49">
        <v>0</v>
      </c>
      <c r="G48" s="49">
        <v>0</v>
      </c>
      <c r="H48" s="49">
        <v>1</v>
      </c>
      <c r="I48" s="49">
        <v>0</v>
      </c>
      <c r="J48" s="49">
        <v>0</v>
      </c>
      <c r="K48" s="49">
        <v>2</v>
      </c>
      <c r="L48" s="49">
        <v>2</v>
      </c>
      <c r="M48" s="49">
        <v>3</v>
      </c>
      <c r="N48" s="49">
        <v>0</v>
      </c>
      <c r="O48" s="17">
        <f t="shared" si="0"/>
        <v>8</v>
      </c>
      <c r="P48" s="17">
        <f t="shared" si="1"/>
        <v>11</v>
      </c>
      <c r="R48" s="19"/>
      <c r="S48" s="19"/>
      <c r="T48"/>
    </row>
    <row r="49" spans="2:20" ht="23.1" customHeight="1" x14ac:dyDescent="0.25">
      <c r="B49" s="22" t="s">
        <v>76</v>
      </c>
      <c r="C49" s="49">
        <v>2</v>
      </c>
      <c r="D49" s="49">
        <v>0</v>
      </c>
      <c r="E49" s="49">
        <v>3</v>
      </c>
      <c r="F49" s="49">
        <v>0</v>
      </c>
      <c r="G49" s="49">
        <v>0</v>
      </c>
      <c r="H49" s="49">
        <v>0</v>
      </c>
      <c r="I49" s="49">
        <v>0</v>
      </c>
      <c r="J49" s="49">
        <v>0</v>
      </c>
      <c r="K49" s="49">
        <v>2</v>
      </c>
      <c r="L49" s="49">
        <v>3</v>
      </c>
      <c r="M49" s="49">
        <v>5</v>
      </c>
      <c r="N49" s="49">
        <v>0</v>
      </c>
      <c r="O49" s="17">
        <f t="shared" si="0"/>
        <v>10</v>
      </c>
      <c r="P49" s="17">
        <f t="shared" si="1"/>
        <v>15</v>
      </c>
      <c r="R49" s="19"/>
      <c r="S49" s="19"/>
      <c r="T49"/>
    </row>
    <row r="50" spans="2:20" ht="23.1" customHeight="1" x14ac:dyDescent="0.25">
      <c r="B50" s="23" t="s">
        <v>77</v>
      </c>
      <c r="C50" s="49">
        <v>2</v>
      </c>
      <c r="D50" s="49">
        <v>0</v>
      </c>
      <c r="E50" s="49">
        <v>3</v>
      </c>
      <c r="F50" s="49">
        <v>2</v>
      </c>
      <c r="G50" s="49">
        <v>0</v>
      </c>
      <c r="H50" s="49">
        <v>0</v>
      </c>
      <c r="I50" s="49">
        <v>2</v>
      </c>
      <c r="J50" s="49">
        <v>0</v>
      </c>
      <c r="K50" s="49">
        <v>0</v>
      </c>
      <c r="L50" s="49">
        <v>1</v>
      </c>
      <c r="M50" s="49">
        <v>6</v>
      </c>
      <c r="N50" s="49">
        <v>1</v>
      </c>
      <c r="O50" s="17">
        <f t="shared" si="0"/>
        <v>11</v>
      </c>
      <c r="P50" s="17">
        <f t="shared" si="1"/>
        <v>17</v>
      </c>
      <c r="R50" s="19"/>
      <c r="S50" s="19"/>
      <c r="T50"/>
    </row>
    <row r="51" spans="2:20" ht="23.1" customHeight="1" x14ac:dyDescent="0.25">
      <c r="B51" s="23" t="s">
        <v>78</v>
      </c>
      <c r="C51" s="49">
        <v>2</v>
      </c>
      <c r="D51" s="49">
        <v>0</v>
      </c>
      <c r="E51" s="49">
        <v>0</v>
      </c>
      <c r="F51" s="49">
        <v>0</v>
      </c>
      <c r="G51" s="49">
        <v>0</v>
      </c>
      <c r="H51" s="49">
        <v>2</v>
      </c>
      <c r="I51" s="49">
        <v>1</v>
      </c>
      <c r="J51" s="49">
        <v>1</v>
      </c>
      <c r="K51" s="49">
        <v>0</v>
      </c>
      <c r="L51" s="49">
        <v>3</v>
      </c>
      <c r="M51" s="49">
        <v>5</v>
      </c>
      <c r="N51" s="49">
        <v>2</v>
      </c>
      <c r="O51" s="17">
        <f t="shared" si="0"/>
        <v>11</v>
      </c>
      <c r="P51" s="17">
        <f t="shared" si="1"/>
        <v>16</v>
      </c>
      <c r="R51" s="19"/>
      <c r="S51" s="19"/>
      <c r="T51"/>
    </row>
    <row r="52" spans="2:20" ht="23.1" customHeight="1" x14ac:dyDescent="0.25">
      <c r="B52" s="23" t="s">
        <v>79</v>
      </c>
      <c r="C52" s="49">
        <v>0</v>
      </c>
      <c r="D52" s="49">
        <v>0</v>
      </c>
      <c r="E52" s="49">
        <v>4</v>
      </c>
      <c r="F52" s="49">
        <v>0</v>
      </c>
      <c r="G52" s="49">
        <v>0</v>
      </c>
      <c r="H52" s="49">
        <v>0</v>
      </c>
      <c r="I52" s="49">
        <v>0</v>
      </c>
      <c r="J52" s="49">
        <v>2</v>
      </c>
      <c r="K52" s="49">
        <v>0</v>
      </c>
      <c r="L52" s="49">
        <v>3</v>
      </c>
      <c r="M52" s="49">
        <v>7</v>
      </c>
      <c r="N52" s="49">
        <v>0</v>
      </c>
      <c r="O52" s="17">
        <f t="shared" si="0"/>
        <v>9</v>
      </c>
      <c r="P52" s="17">
        <f t="shared" si="1"/>
        <v>16</v>
      </c>
      <c r="R52" s="19"/>
      <c r="S52" s="19"/>
      <c r="T52"/>
    </row>
    <row r="53" spans="2:20" ht="23.1" customHeight="1" x14ac:dyDescent="0.25">
      <c r="B53" s="22" t="s">
        <v>80</v>
      </c>
      <c r="C53" s="49">
        <v>1</v>
      </c>
      <c r="D53" s="49">
        <v>0</v>
      </c>
      <c r="E53" s="49">
        <v>2</v>
      </c>
      <c r="F53" s="49">
        <v>2</v>
      </c>
      <c r="G53" s="49">
        <v>0</v>
      </c>
      <c r="H53" s="49">
        <v>2</v>
      </c>
      <c r="I53" s="49">
        <v>1</v>
      </c>
      <c r="J53" s="49">
        <v>1</v>
      </c>
      <c r="K53" s="49">
        <v>0</v>
      </c>
      <c r="L53" s="49">
        <v>1</v>
      </c>
      <c r="M53" s="49">
        <v>10</v>
      </c>
      <c r="N53" s="49">
        <v>0</v>
      </c>
      <c r="O53" s="17">
        <f t="shared" si="0"/>
        <v>10</v>
      </c>
      <c r="P53" s="17">
        <f t="shared" si="1"/>
        <v>20</v>
      </c>
      <c r="R53" s="19"/>
      <c r="S53" s="19"/>
      <c r="T53"/>
    </row>
    <row r="54" spans="2:20" ht="23.1" customHeight="1" x14ac:dyDescent="0.25">
      <c r="B54" s="22" t="s">
        <v>81</v>
      </c>
      <c r="C54" s="49">
        <v>0</v>
      </c>
      <c r="D54" s="49">
        <v>0</v>
      </c>
      <c r="E54" s="49">
        <v>4</v>
      </c>
      <c r="F54" s="49">
        <v>0</v>
      </c>
      <c r="G54" s="49">
        <v>0</v>
      </c>
      <c r="H54" s="49">
        <v>1</v>
      </c>
      <c r="I54" s="49">
        <v>1</v>
      </c>
      <c r="J54" s="49">
        <v>1</v>
      </c>
      <c r="K54" s="49">
        <v>0</v>
      </c>
      <c r="L54" s="49">
        <v>1</v>
      </c>
      <c r="M54" s="49">
        <v>4</v>
      </c>
      <c r="N54" s="49">
        <v>0</v>
      </c>
      <c r="O54" s="17">
        <f t="shared" si="0"/>
        <v>8</v>
      </c>
      <c r="P54" s="17">
        <f t="shared" si="1"/>
        <v>12</v>
      </c>
      <c r="R54" s="19"/>
      <c r="S54" s="19"/>
      <c r="T54"/>
    </row>
    <row r="55" spans="2:20" ht="23.1" customHeight="1" x14ac:dyDescent="0.25">
      <c r="B55" s="22" t="s">
        <v>82</v>
      </c>
      <c r="C55" s="49">
        <v>1</v>
      </c>
      <c r="D55" s="49">
        <v>0</v>
      </c>
      <c r="E55" s="49">
        <v>2</v>
      </c>
      <c r="F55" s="49">
        <v>2</v>
      </c>
      <c r="G55" s="49">
        <v>0</v>
      </c>
      <c r="H55" s="49">
        <v>2</v>
      </c>
      <c r="I55" s="49">
        <v>0</v>
      </c>
      <c r="J55" s="49">
        <v>0</v>
      </c>
      <c r="K55" s="49">
        <v>2</v>
      </c>
      <c r="L55" s="49">
        <v>0</v>
      </c>
      <c r="M55" s="49">
        <v>3</v>
      </c>
      <c r="N55" s="49">
        <v>2</v>
      </c>
      <c r="O55" s="17">
        <f t="shared" si="0"/>
        <v>11</v>
      </c>
      <c r="P55" s="17">
        <f t="shared" si="1"/>
        <v>14</v>
      </c>
      <c r="R55" s="19"/>
      <c r="S55" s="19"/>
      <c r="T55"/>
    </row>
    <row r="56" spans="2:20" ht="23.1" customHeight="1" x14ac:dyDescent="0.25">
      <c r="B56" s="22" t="s">
        <v>83</v>
      </c>
      <c r="C56" s="49">
        <v>0</v>
      </c>
      <c r="D56" s="49">
        <v>0</v>
      </c>
      <c r="E56" s="49">
        <v>3</v>
      </c>
      <c r="F56" s="49">
        <v>0</v>
      </c>
      <c r="G56" s="49">
        <v>0</v>
      </c>
      <c r="H56" s="49">
        <v>0</v>
      </c>
      <c r="I56" s="49">
        <v>0</v>
      </c>
      <c r="J56" s="49">
        <v>2</v>
      </c>
      <c r="K56" s="49">
        <v>1</v>
      </c>
      <c r="L56" s="49">
        <v>0</v>
      </c>
      <c r="M56" s="49">
        <v>6</v>
      </c>
      <c r="N56" s="49">
        <v>0</v>
      </c>
      <c r="O56" s="17">
        <f t="shared" si="0"/>
        <v>6</v>
      </c>
      <c r="P56" s="17">
        <f t="shared" si="1"/>
        <v>12</v>
      </c>
      <c r="R56" s="19"/>
      <c r="S56" s="19"/>
      <c r="T56"/>
    </row>
    <row r="57" spans="2:20" ht="23.1" customHeight="1" x14ac:dyDescent="0.25">
      <c r="B57" s="22" t="s">
        <v>84</v>
      </c>
      <c r="C57" s="49">
        <v>0</v>
      </c>
      <c r="D57" s="49">
        <v>0</v>
      </c>
      <c r="E57" s="49">
        <v>0</v>
      </c>
      <c r="F57" s="49">
        <v>0</v>
      </c>
      <c r="G57" s="49">
        <v>0</v>
      </c>
      <c r="H57" s="49">
        <v>2</v>
      </c>
      <c r="I57" s="49">
        <v>0</v>
      </c>
      <c r="J57" s="49">
        <v>0</v>
      </c>
      <c r="K57" s="49">
        <v>0</v>
      </c>
      <c r="L57" s="49">
        <v>0</v>
      </c>
      <c r="M57" s="49">
        <v>4</v>
      </c>
      <c r="N57" s="49">
        <v>0</v>
      </c>
      <c r="O57" s="17">
        <f t="shared" si="0"/>
        <v>2</v>
      </c>
      <c r="P57" s="17">
        <f t="shared" si="1"/>
        <v>6</v>
      </c>
      <c r="R57" s="19"/>
      <c r="S57" s="19"/>
      <c r="T57"/>
    </row>
    <row r="58" spans="2:20" ht="23.1" customHeight="1" x14ac:dyDescent="0.25">
      <c r="B58" s="52" t="s">
        <v>18</v>
      </c>
      <c r="C58" s="16">
        <v>0</v>
      </c>
      <c r="D58" s="16">
        <f t="shared" ref="D58:P58" si="21">SUM(D10:D57)</f>
        <v>0</v>
      </c>
      <c r="E58" s="16">
        <v>0</v>
      </c>
      <c r="F58" s="16">
        <v>0</v>
      </c>
      <c r="G58" s="16">
        <v>0</v>
      </c>
      <c r="H58" s="16">
        <v>0</v>
      </c>
      <c r="I58" s="16">
        <v>0</v>
      </c>
      <c r="J58" s="16">
        <v>0</v>
      </c>
      <c r="K58" s="16">
        <v>0</v>
      </c>
      <c r="L58" s="16">
        <f t="shared" si="21"/>
        <v>81</v>
      </c>
      <c r="M58" s="16">
        <v>0</v>
      </c>
      <c r="N58" s="16">
        <v>0</v>
      </c>
      <c r="O58" s="16">
        <f t="shared" si="21"/>
        <v>350</v>
      </c>
      <c r="P58" s="16">
        <f t="shared" si="21"/>
        <v>544</v>
      </c>
      <c r="R58" s="19"/>
      <c r="S58" s="19"/>
      <c r="T58"/>
    </row>
    <row r="59" spans="2:20" ht="23.1" customHeight="1" x14ac:dyDescent="0.25">
      <c r="B59" s="52" t="s">
        <v>93</v>
      </c>
      <c r="C59" s="42">
        <v>0</v>
      </c>
      <c r="D59" s="42">
        <f t="shared" ref="D59:L59" si="22">D58/$P$58</f>
        <v>0</v>
      </c>
      <c r="E59" s="42">
        <v>0</v>
      </c>
      <c r="F59" s="42">
        <v>0</v>
      </c>
      <c r="G59" s="42">
        <v>0</v>
      </c>
      <c r="H59" s="42">
        <v>0</v>
      </c>
      <c r="I59" s="42">
        <v>0</v>
      </c>
      <c r="J59" s="42">
        <v>0</v>
      </c>
      <c r="K59" s="42">
        <v>0</v>
      </c>
      <c r="L59" s="42">
        <f t="shared" si="22"/>
        <v>0.14889705882352941</v>
      </c>
      <c r="M59" s="42">
        <v>0</v>
      </c>
      <c r="N59" s="42">
        <v>0</v>
      </c>
      <c r="R59" s="19"/>
      <c r="S59" s="19"/>
      <c r="T59"/>
    </row>
    <row r="60" spans="2:20" ht="23.1" customHeight="1" x14ac:dyDescent="0.25">
      <c r="B60" s="53" t="s">
        <v>94</v>
      </c>
      <c r="C60" s="43">
        <v>0</v>
      </c>
      <c r="D60" s="43">
        <f t="shared" ref="D60:L60" si="23">D58/$O$58</f>
        <v>0</v>
      </c>
      <c r="E60" s="43">
        <v>0</v>
      </c>
      <c r="F60" s="43">
        <v>0</v>
      </c>
      <c r="G60" s="43">
        <v>0</v>
      </c>
      <c r="H60" s="43">
        <v>0</v>
      </c>
      <c r="I60" s="43">
        <v>0</v>
      </c>
      <c r="J60" s="43">
        <v>0</v>
      </c>
      <c r="K60" s="43">
        <v>0</v>
      </c>
      <c r="L60" s="43">
        <f t="shared" si="23"/>
        <v>0.23142857142857143</v>
      </c>
      <c r="M60" s="43">
        <v>0</v>
      </c>
      <c r="N60" s="43">
        <v>0</v>
      </c>
      <c r="R60" s="19"/>
      <c r="S60" s="19"/>
      <c r="T60"/>
    </row>
    <row r="61" spans="2:20" ht="20.100000000000001" customHeight="1" x14ac:dyDescent="0.25">
      <c r="C61" s="18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M61">
        <v>0</v>
      </c>
      <c r="N61">
        <v>0</v>
      </c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3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173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">
        <v>162</v>
      </c>
      <c r="E5" s="3"/>
      <c r="F5" s="40" t="s">
        <v>1</v>
      </c>
      <c r="G5" s="63" t="str">
        <f>'1.08. BUSIA-BUSITEMA'!G5:H5</f>
        <v>xxx</v>
      </c>
      <c r="H5" s="64"/>
      <c r="I5" s="14"/>
      <c r="J5" s="2" t="s">
        <v>5</v>
      </c>
      <c r="K5" s="63" t="str">
        <f>'1.08. BUSIA-BUSITEMA'!K5:L5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BUSITEMA-BUSIA'!D6:E6</f>
        <v>BUSITEMA</v>
      </c>
      <c r="E6" s="64"/>
      <c r="F6" s="2" t="s">
        <v>2</v>
      </c>
      <c r="G6" s="63" t="str">
        <f>'29.07 BUSITEMA-BUSIA'!G6:H6</f>
        <v>BUSIA</v>
      </c>
      <c r="H6" s="64"/>
      <c r="J6" s="2" t="s">
        <v>21</v>
      </c>
      <c r="K6" s="63" t="str">
        <f>'1.08. BUSIA-BUSITEMA'!K6:L6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5" t="s">
        <v>88</v>
      </c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44" t="s">
        <v>37</v>
      </c>
      <c r="C10" s="49">
        <v>0</v>
      </c>
      <c r="D10" s="49">
        <v>0</v>
      </c>
      <c r="E10" s="49">
        <v>2</v>
      </c>
      <c r="F10" s="49">
        <v>0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v>3</v>
      </c>
      <c r="M10" s="49">
        <v>3</v>
      </c>
      <c r="N10" s="49">
        <v>0</v>
      </c>
      <c r="O10" s="15">
        <f t="shared" ref="O10:O57" si="0">SUM(C10:L10,N10)</f>
        <v>5</v>
      </c>
      <c r="P10" s="15">
        <f t="shared" ref="P10:P57" si="1">SUM(C10:N10)</f>
        <v>8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5</v>
      </c>
      <c r="V10" s="17">
        <f t="shared" si="2"/>
        <v>0</v>
      </c>
      <c r="W10" s="17">
        <f t="shared" si="2"/>
        <v>1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0</v>
      </c>
      <c r="AB10" s="17">
        <f t="shared" si="2"/>
        <v>5</v>
      </c>
      <c r="AC10" s="17">
        <f t="shared" si="2"/>
        <v>10</v>
      </c>
      <c r="AD10" s="17">
        <f t="shared" si="2"/>
        <v>0</v>
      </c>
      <c r="AE10" s="30">
        <f t="shared" si="2"/>
        <v>13</v>
      </c>
      <c r="AF10" s="30">
        <f t="shared" si="2"/>
        <v>23</v>
      </c>
    </row>
    <row r="11" spans="2:32" s="6" customFormat="1" ht="23.1" customHeight="1" x14ac:dyDescent="0.25">
      <c r="B11" s="44" t="s">
        <v>38</v>
      </c>
      <c r="C11" s="49">
        <v>1</v>
      </c>
      <c r="D11" s="49">
        <v>0</v>
      </c>
      <c r="E11" s="49">
        <v>0</v>
      </c>
      <c r="F11" s="49">
        <v>0</v>
      </c>
      <c r="G11" s="49">
        <v>0</v>
      </c>
      <c r="H11" s="49">
        <v>0</v>
      </c>
      <c r="I11" s="49">
        <v>0</v>
      </c>
      <c r="J11" s="49">
        <v>0</v>
      </c>
      <c r="K11" s="49">
        <v>0</v>
      </c>
      <c r="L11" s="49">
        <v>0</v>
      </c>
      <c r="M11" s="49">
        <v>3</v>
      </c>
      <c r="N11" s="49">
        <v>0</v>
      </c>
      <c r="O11" s="15">
        <f t="shared" si="0"/>
        <v>1</v>
      </c>
      <c r="P11" s="15">
        <f t="shared" si="1"/>
        <v>4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2</v>
      </c>
      <c r="V11" s="17">
        <f t="shared" si="3"/>
        <v>6</v>
      </c>
      <c r="W11" s="17">
        <f t="shared" si="3"/>
        <v>1</v>
      </c>
      <c r="X11" s="17">
        <f t="shared" si="3"/>
        <v>0</v>
      </c>
      <c r="Y11" s="17">
        <f t="shared" si="3"/>
        <v>2</v>
      </c>
      <c r="Z11" s="17">
        <f t="shared" si="3"/>
        <v>2</v>
      </c>
      <c r="AA11" s="17">
        <f t="shared" si="3"/>
        <v>0</v>
      </c>
      <c r="AB11" s="17">
        <f t="shared" si="3"/>
        <v>3</v>
      </c>
      <c r="AC11" s="17">
        <f t="shared" si="3"/>
        <v>18</v>
      </c>
      <c r="AD11" s="17">
        <f t="shared" si="3"/>
        <v>1</v>
      </c>
      <c r="AE11" s="30">
        <f t="shared" si="3"/>
        <v>17</v>
      </c>
      <c r="AF11" s="30">
        <f t="shared" si="3"/>
        <v>35</v>
      </c>
    </row>
    <row r="12" spans="2:32" ht="23.1" customHeight="1" x14ac:dyDescent="0.25">
      <c r="B12" s="44" t="s">
        <v>39</v>
      </c>
      <c r="C12" s="49">
        <v>0</v>
      </c>
      <c r="D12" s="49">
        <v>0</v>
      </c>
      <c r="E12" s="49">
        <v>2</v>
      </c>
      <c r="F12" s="49">
        <v>0</v>
      </c>
      <c r="G12" s="49">
        <v>0</v>
      </c>
      <c r="H12" s="49">
        <v>0</v>
      </c>
      <c r="I12" s="49">
        <v>0</v>
      </c>
      <c r="J12" s="49">
        <v>0</v>
      </c>
      <c r="K12" s="49">
        <v>0</v>
      </c>
      <c r="L12" s="49">
        <v>0</v>
      </c>
      <c r="M12" s="49">
        <v>1</v>
      </c>
      <c r="N12" s="49">
        <v>0</v>
      </c>
      <c r="O12" s="15">
        <f t="shared" si="0"/>
        <v>2</v>
      </c>
      <c r="P12" s="15">
        <f t="shared" si="1"/>
        <v>3</v>
      </c>
      <c r="R12" s="1" t="s">
        <v>8</v>
      </c>
      <c r="S12" s="17">
        <f t="shared" ref="S12:AF12" si="4">SUM(C18:C21)</f>
        <v>2</v>
      </c>
      <c r="T12" s="17">
        <f t="shared" si="4"/>
        <v>1</v>
      </c>
      <c r="U12" s="17">
        <f t="shared" si="4"/>
        <v>6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3</v>
      </c>
      <c r="AA12" s="17">
        <f t="shared" si="4"/>
        <v>1</v>
      </c>
      <c r="AB12" s="17">
        <f t="shared" si="4"/>
        <v>3</v>
      </c>
      <c r="AC12" s="17">
        <f t="shared" si="4"/>
        <v>26</v>
      </c>
      <c r="AD12" s="17">
        <f t="shared" si="4"/>
        <v>0</v>
      </c>
      <c r="AE12" s="30">
        <f t="shared" si="4"/>
        <v>20</v>
      </c>
      <c r="AF12" s="30">
        <f t="shared" si="4"/>
        <v>46</v>
      </c>
    </row>
    <row r="13" spans="2:32" ht="23.1" customHeight="1" x14ac:dyDescent="0.25">
      <c r="B13" s="44" t="s">
        <v>40</v>
      </c>
      <c r="C13" s="49">
        <v>0</v>
      </c>
      <c r="D13" s="49">
        <v>0</v>
      </c>
      <c r="E13" s="49">
        <v>1</v>
      </c>
      <c r="F13" s="49">
        <v>0</v>
      </c>
      <c r="G13" s="49">
        <v>1</v>
      </c>
      <c r="H13" s="49">
        <v>0</v>
      </c>
      <c r="I13" s="49">
        <v>0</v>
      </c>
      <c r="J13" s="49">
        <v>1</v>
      </c>
      <c r="K13" s="49">
        <v>0</v>
      </c>
      <c r="L13" s="49">
        <v>2</v>
      </c>
      <c r="M13" s="49">
        <v>3</v>
      </c>
      <c r="N13" s="49">
        <v>0</v>
      </c>
      <c r="O13" s="15">
        <f t="shared" si="0"/>
        <v>5</v>
      </c>
      <c r="P13" s="15">
        <f t="shared" si="1"/>
        <v>8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7</v>
      </c>
      <c r="V13" s="17">
        <f t="shared" si="5"/>
        <v>5</v>
      </c>
      <c r="W13" s="17">
        <f t="shared" si="5"/>
        <v>0</v>
      </c>
      <c r="X13" s="17">
        <f t="shared" si="5"/>
        <v>3</v>
      </c>
      <c r="Y13" s="17">
        <f t="shared" si="5"/>
        <v>0</v>
      </c>
      <c r="Z13" s="17">
        <f t="shared" si="5"/>
        <v>0</v>
      </c>
      <c r="AA13" s="17">
        <f t="shared" si="5"/>
        <v>2</v>
      </c>
      <c r="AB13" s="17">
        <f t="shared" si="5"/>
        <v>0</v>
      </c>
      <c r="AC13" s="17">
        <f t="shared" si="5"/>
        <v>19</v>
      </c>
      <c r="AD13" s="17">
        <f t="shared" si="5"/>
        <v>0</v>
      </c>
      <c r="AE13" s="30">
        <f t="shared" si="5"/>
        <v>19</v>
      </c>
      <c r="AF13" s="30">
        <f t="shared" si="5"/>
        <v>38</v>
      </c>
    </row>
    <row r="14" spans="2:32" ht="23.1" customHeight="1" x14ac:dyDescent="0.25">
      <c r="B14" s="44" t="s">
        <v>41</v>
      </c>
      <c r="C14" s="49">
        <v>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  <c r="I14" s="49">
        <v>1</v>
      </c>
      <c r="J14" s="49">
        <v>0</v>
      </c>
      <c r="K14" s="49">
        <v>0</v>
      </c>
      <c r="L14" s="49">
        <v>0</v>
      </c>
      <c r="M14" s="49">
        <v>2</v>
      </c>
      <c r="N14" s="49">
        <v>0</v>
      </c>
      <c r="O14" s="15">
        <f t="shared" si="0"/>
        <v>1</v>
      </c>
      <c r="P14" s="15">
        <f t="shared" si="1"/>
        <v>3</v>
      </c>
      <c r="R14" s="1" t="s">
        <v>10</v>
      </c>
      <c r="S14" s="17">
        <f t="shared" ref="S14:AF14" si="6">SUM(C26:C29)</f>
        <v>1</v>
      </c>
      <c r="T14" s="17">
        <f t="shared" si="6"/>
        <v>1</v>
      </c>
      <c r="U14" s="17">
        <f t="shared" si="6"/>
        <v>5</v>
      </c>
      <c r="V14" s="17">
        <f t="shared" si="6"/>
        <v>4</v>
      </c>
      <c r="W14" s="17">
        <f t="shared" si="6"/>
        <v>3</v>
      </c>
      <c r="X14" s="17">
        <f t="shared" si="6"/>
        <v>0</v>
      </c>
      <c r="Y14" s="17">
        <f t="shared" si="6"/>
        <v>0</v>
      </c>
      <c r="Z14" s="17">
        <f t="shared" si="6"/>
        <v>3</v>
      </c>
      <c r="AA14" s="17">
        <f t="shared" si="6"/>
        <v>0</v>
      </c>
      <c r="AB14" s="17">
        <f t="shared" si="6"/>
        <v>2</v>
      </c>
      <c r="AC14" s="17">
        <f t="shared" si="6"/>
        <v>10</v>
      </c>
      <c r="AD14" s="17">
        <f t="shared" si="6"/>
        <v>0</v>
      </c>
      <c r="AE14" s="30">
        <f t="shared" si="6"/>
        <v>19</v>
      </c>
      <c r="AF14" s="30">
        <f t="shared" si="6"/>
        <v>29</v>
      </c>
    </row>
    <row r="15" spans="2:32" ht="23.1" customHeight="1" x14ac:dyDescent="0.25">
      <c r="B15" s="44" t="s">
        <v>42</v>
      </c>
      <c r="C15" s="49">
        <v>0</v>
      </c>
      <c r="D15" s="49">
        <v>0</v>
      </c>
      <c r="E15" s="49">
        <v>2</v>
      </c>
      <c r="F15" s="49">
        <v>1</v>
      </c>
      <c r="G15" s="49">
        <v>1</v>
      </c>
      <c r="H15" s="49">
        <v>0</v>
      </c>
      <c r="I15" s="49">
        <v>0</v>
      </c>
      <c r="J15" s="49">
        <v>0</v>
      </c>
      <c r="K15" s="49">
        <v>0</v>
      </c>
      <c r="L15" s="49">
        <v>2</v>
      </c>
      <c r="M15" s="49">
        <v>4</v>
      </c>
      <c r="N15" s="49">
        <v>1</v>
      </c>
      <c r="O15" s="15">
        <f t="shared" si="0"/>
        <v>7</v>
      </c>
      <c r="P15" s="15">
        <f t="shared" si="1"/>
        <v>11</v>
      </c>
      <c r="R15" s="1" t="s">
        <v>11</v>
      </c>
      <c r="S15" s="17">
        <f t="shared" ref="S15:AF15" si="7">SUM(C30:C33)</f>
        <v>1</v>
      </c>
      <c r="T15" s="17">
        <f t="shared" si="7"/>
        <v>1</v>
      </c>
      <c r="U15" s="17">
        <f t="shared" si="7"/>
        <v>5</v>
      </c>
      <c r="V15" s="17">
        <f t="shared" si="7"/>
        <v>2</v>
      </c>
      <c r="W15" s="17">
        <f t="shared" si="7"/>
        <v>0</v>
      </c>
      <c r="X15" s="17">
        <f t="shared" si="7"/>
        <v>2</v>
      </c>
      <c r="Y15" s="17">
        <f t="shared" si="7"/>
        <v>0</v>
      </c>
      <c r="Z15" s="17">
        <f t="shared" si="7"/>
        <v>3</v>
      </c>
      <c r="AA15" s="17">
        <f t="shared" si="7"/>
        <v>3</v>
      </c>
      <c r="AB15" s="17">
        <f t="shared" si="7"/>
        <v>0</v>
      </c>
      <c r="AC15" s="17">
        <f t="shared" si="7"/>
        <v>18</v>
      </c>
      <c r="AD15" s="17">
        <f t="shared" si="7"/>
        <v>0</v>
      </c>
      <c r="AE15" s="30">
        <f t="shared" si="7"/>
        <v>17</v>
      </c>
      <c r="AF15" s="30">
        <f t="shared" si="7"/>
        <v>35</v>
      </c>
    </row>
    <row r="16" spans="2:32" ht="23.1" customHeight="1" x14ac:dyDescent="0.25">
      <c r="B16" s="44" t="s">
        <v>43</v>
      </c>
      <c r="C16" s="49">
        <v>0</v>
      </c>
      <c r="D16" s="49">
        <v>0</v>
      </c>
      <c r="E16" s="49">
        <v>0</v>
      </c>
      <c r="F16" s="49">
        <v>3</v>
      </c>
      <c r="G16" s="49">
        <v>0</v>
      </c>
      <c r="H16" s="49">
        <v>0</v>
      </c>
      <c r="I16" s="49">
        <v>1</v>
      </c>
      <c r="J16" s="49">
        <v>0</v>
      </c>
      <c r="K16" s="49">
        <v>0</v>
      </c>
      <c r="L16" s="49">
        <v>0</v>
      </c>
      <c r="M16" s="49">
        <v>4</v>
      </c>
      <c r="N16" s="49">
        <v>0</v>
      </c>
      <c r="O16" s="15">
        <f t="shared" si="0"/>
        <v>4</v>
      </c>
      <c r="P16" s="15">
        <f t="shared" si="1"/>
        <v>8</v>
      </c>
      <c r="R16" s="1" t="s">
        <v>12</v>
      </c>
      <c r="S16" s="17">
        <f t="shared" ref="S16:AF16" si="8">SUM(C34:C37)</f>
        <v>6</v>
      </c>
      <c r="T16" s="17">
        <f t="shared" si="8"/>
        <v>1</v>
      </c>
      <c r="U16" s="17">
        <f t="shared" si="8"/>
        <v>6</v>
      </c>
      <c r="V16" s="17">
        <f t="shared" si="8"/>
        <v>3</v>
      </c>
      <c r="W16" s="17">
        <f t="shared" si="8"/>
        <v>3</v>
      </c>
      <c r="X16" s="17">
        <f t="shared" si="8"/>
        <v>2</v>
      </c>
      <c r="Y16" s="17">
        <f t="shared" si="8"/>
        <v>3</v>
      </c>
      <c r="Z16" s="17">
        <f t="shared" si="8"/>
        <v>4</v>
      </c>
      <c r="AA16" s="17">
        <f t="shared" si="8"/>
        <v>1</v>
      </c>
      <c r="AB16" s="17">
        <f t="shared" si="8"/>
        <v>4</v>
      </c>
      <c r="AC16" s="17">
        <f t="shared" si="8"/>
        <v>9</v>
      </c>
      <c r="AD16" s="17">
        <f t="shared" si="8"/>
        <v>1</v>
      </c>
      <c r="AE16" s="30">
        <f t="shared" si="8"/>
        <v>34</v>
      </c>
      <c r="AF16" s="30">
        <f t="shared" si="8"/>
        <v>43</v>
      </c>
    </row>
    <row r="17" spans="2:32" ht="23.1" customHeight="1" x14ac:dyDescent="0.25">
      <c r="B17" s="44" t="s">
        <v>44</v>
      </c>
      <c r="C17" s="49">
        <v>0</v>
      </c>
      <c r="D17" s="49">
        <v>0</v>
      </c>
      <c r="E17" s="49">
        <v>0</v>
      </c>
      <c r="F17" s="49">
        <v>2</v>
      </c>
      <c r="G17" s="49">
        <v>0</v>
      </c>
      <c r="H17" s="49">
        <v>0</v>
      </c>
      <c r="I17" s="49">
        <v>0</v>
      </c>
      <c r="J17" s="49">
        <v>2</v>
      </c>
      <c r="K17" s="49">
        <v>0</v>
      </c>
      <c r="L17" s="49">
        <v>1</v>
      </c>
      <c r="M17" s="49">
        <v>8</v>
      </c>
      <c r="N17" s="49">
        <v>0</v>
      </c>
      <c r="O17" s="15">
        <f t="shared" si="0"/>
        <v>5</v>
      </c>
      <c r="P17" s="15">
        <f t="shared" si="1"/>
        <v>13</v>
      </c>
      <c r="R17" s="1" t="s">
        <v>13</v>
      </c>
      <c r="S17" s="17">
        <f t="shared" ref="S17:AF17" si="9">SUM(C38:C41)</f>
        <v>4</v>
      </c>
      <c r="T17" s="17">
        <f t="shared" si="9"/>
        <v>0</v>
      </c>
      <c r="U17" s="17">
        <f t="shared" si="9"/>
        <v>8</v>
      </c>
      <c r="V17" s="17">
        <f t="shared" si="9"/>
        <v>3</v>
      </c>
      <c r="W17" s="17">
        <f t="shared" si="9"/>
        <v>0</v>
      </c>
      <c r="X17" s="17">
        <f t="shared" si="9"/>
        <v>4</v>
      </c>
      <c r="Y17" s="17">
        <f t="shared" si="9"/>
        <v>3</v>
      </c>
      <c r="Z17" s="17">
        <f t="shared" si="9"/>
        <v>6</v>
      </c>
      <c r="AA17" s="17">
        <f t="shared" si="9"/>
        <v>1</v>
      </c>
      <c r="AB17" s="17">
        <f t="shared" si="9"/>
        <v>8</v>
      </c>
      <c r="AC17" s="17">
        <f t="shared" si="9"/>
        <v>13</v>
      </c>
      <c r="AD17" s="17">
        <f t="shared" si="9"/>
        <v>0</v>
      </c>
      <c r="AE17" s="30">
        <f t="shared" si="9"/>
        <v>37</v>
      </c>
      <c r="AF17" s="30">
        <f t="shared" si="9"/>
        <v>50</v>
      </c>
    </row>
    <row r="18" spans="2:32" ht="23.1" customHeight="1" x14ac:dyDescent="0.25">
      <c r="B18" s="44" t="s">
        <v>45</v>
      </c>
      <c r="C18" s="49">
        <v>0</v>
      </c>
      <c r="D18" s="49">
        <v>0</v>
      </c>
      <c r="E18" s="49">
        <v>1</v>
      </c>
      <c r="F18" s="49">
        <v>1</v>
      </c>
      <c r="G18" s="49">
        <v>0</v>
      </c>
      <c r="H18" s="49">
        <v>0</v>
      </c>
      <c r="I18" s="49">
        <v>0</v>
      </c>
      <c r="J18" s="49">
        <v>0</v>
      </c>
      <c r="K18" s="49">
        <v>0</v>
      </c>
      <c r="L18" s="49">
        <v>0</v>
      </c>
      <c r="M18" s="49">
        <v>5</v>
      </c>
      <c r="N18" s="49">
        <v>0</v>
      </c>
      <c r="O18" s="15">
        <f t="shared" si="0"/>
        <v>2</v>
      </c>
      <c r="P18" s="15">
        <f t="shared" si="1"/>
        <v>7</v>
      </c>
      <c r="R18" s="1" t="s">
        <v>14</v>
      </c>
      <c r="S18" s="17">
        <f t="shared" ref="S18:AF18" si="10">SUM(C42:C45)</f>
        <v>3</v>
      </c>
      <c r="T18" s="17">
        <f t="shared" si="10"/>
        <v>2</v>
      </c>
      <c r="U18" s="17">
        <f t="shared" si="10"/>
        <v>9</v>
      </c>
      <c r="V18" s="17">
        <f t="shared" si="10"/>
        <v>9</v>
      </c>
      <c r="W18" s="17">
        <f t="shared" si="10"/>
        <v>0</v>
      </c>
      <c r="X18" s="17">
        <f t="shared" si="10"/>
        <v>4</v>
      </c>
      <c r="Y18" s="17">
        <f t="shared" si="10"/>
        <v>2</v>
      </c>
      <c r="Z18" s="17">
        <f t="shared" si="10"/>
        <v>3</v>
      </c>
      <c r="AA18" s="17">
        <f t="shared" si="10"/>
        <v>7</v>
      </c>
      <c r="AB18" s="17">
        <f t="shared" si="10"/>
        <v>8</v>
      </c>
      <c r="AC18" s="17">
        <f t="shared" si="10"/>
        <v>22</v>
      </c>
      <c r="AD18" s="17">
        <f t="shared" si="10"/>
        <v>0</v>
      </c>
      <c r="AE18" s="30">
        <f t="shared" si="10"/>
        <v>47</v>
      </c>
      <c r="AF18" s="30">
        <f t="shared" si="10"/>
        <v>69</v>
      </c>
    </row>
    <row r="19" spans="2:32" ht="23.1" customHeight="1" x14ac:dyDescent="0.25">
      <c r="B19" s="44" t="s">
        <v>46</v>
      </c>
      <c r="C19" s="49">
        <v>0</v>
      </c>
      <c r="D19" s="49">
        <v>0</v>
      </c>
      <c r="E19" s="49">
        <v>0</v>
      </c>
      <c r="F19" s="49">
        <v>0</v>
      </c>
      <c r="G19" s="49">
        <v>0</v>
      </c>
      <c r="H19" s="49">
        <v>0</v>
      </c>
      <c r="I19" s="49">
        <v>0</v>
      </c>
      <c r="J19" s="49">
        <v>1</v>
      </c>
      <c r="K19" s="49">
        <v>0</v>
      </c>
      <c r="L19" s="49">
        <v>1</v>
      </c>
      <c r="M19" s="49">
        <v>0</v>
      </c>
      <c r="N19" s="49">
        <v>0</v>
      </c>
      <c r="O19" s="15">
        <f t="shared" si="0"/>
        <v>2</v>
      </c>
      <c r="P19" s="15">
        <f t="shared" si="1"/>
        <v>2</v>
      </c>
      <c r="R19" s="1" t="s">
        <v>15</v>
      </c>
      <c r="S19" s="17">
        <f t="shared" ref="S19:AF19" si="11">SUM(C46:C49)</f>
        <v>5</v>
      </c>
      <c r="T19" s="17">
        <f t="shared" si="11"/>
        <v>0</v>
      </c>
      <c r="U19" s="17">
        <f t="shared" si="11"/>
        <v>5</v>
      </c>
      <c r="V19" s="17">
        <f t="shared" si="11"/>
        <v>6</v>
      </c>
      <c r="W19" s="17">
        <f t="shared" si="11"/>
        <v>2</v>
      </c>
      <c r="X19" s="17">
        <f t="shared" si="11"/>
        <v>0</v>
      </c>
      <c r="Y19" s="17">
        <f t="shared" si="11"/>
        <v>1</v>
      </c>
      <c r="Z19" s="17">
        <f t="shared" si="11"/>
        <v>1</v>
      </c>
      <c r="AA19" s="17">
        <f t="shared" si="11"/>
        <v>1</v>
      </c>
      <c r="AB19" s="17">
        <f t="shared" si="11"/>
        <v>8</v>
      </c>
      <c r="AC19" s="17">
        <f t="shared" si="11"/>
        <v>22</v>
      </c>
      <c r="AD19" s="17">
        <f t="shared" si="11"/>
        <v>0</v>
      </c>
      <c r="AE19" s="30">
        <f t="shared" si="11"/>
        <v>29</v>
      </c>
      <c r="AF19" s="30">
        <f t="shared" si="11"/>
        <v>51</v>
      </c>
    </row>
    <row r="20" spans="2:32" ht="23.1" customHeight="1" x14ac:dyDescent="0.25">
      <c r="B20" s="44" t="s">
        <v>47</v>
      </c>
      <c r="C20" s="49">
        <v>0</v>
      </c>
      <c r="D20" s="49">
        <v>0</v>
      </c>
      <c r="E20" s="49">
        <v>2</v>
      </c>
      <c r="F20" s="49">
        <v>1</v>
      </c>
      <c r="G20" s="49">
        <v>0</v>
      </c>
      <c r="H20" s="49">
        <v>0</v>
      </c>
      <c r="I20" s="49">
        <v>1</v>
      </c>
      <c r="J20" s="49">
        <v>1</v>
      </c>
      <c r="K20" s="49">
        <v>1</v>
      </c>
      <c r="L20" s="49">
        <v>2</v>
      </c>
      <c r="M20" s="49">
        <v>15</v>
      </c>
      <c r="N20" s="49">
        <v>0</v>
      </c>
      <c r="O20" s="15">
        <f t="shared" si="0"/>
        <v>8</v>
      </c>
      <c r="P20" s="15">
        <f t="shared" si="1"/>
        <v>23</v>
      </c>
      <c r="R20" s="1" t="s">
        <v>16</v>
      </c>
      <c r="S20" s="17">
        <f t="shared" ref="S20:AF20" si="12">SUM(C50:C53)</f>
        <v>10</v>
      </c>
      <c r="T20" s="17">
        <f t="shared" si="12"/>
        <v>0</v>
      </c>
      <c r="U20" s="17">
        <f t="shared" si="12"/>
        <v>7</v>
      </c>
      <c r="V20" s="17">
        <f t="shared" si="12"/>
        <v>7</v>
      </c>
      <c r="W20" s="17">
        <f t="shared" si="12"/>
        <v>1</v>
      </c>
      <c r="X20" s="17">
        <f t="shared" si="12"/>
        <v>0</v>
      </c>
      <c r="Y20" s="17">
        <f t="shared" si="12"/>
        <v>1</v>
      </c>
      <c r="Z20" s="17">
        <f t="shared" si="12"/>
        <v>5</v>
      </c>
      <c r="AA20" s="17">
        <f t="shared" si="12"/>
        <v>0</v>
      </c>
      <c r="AB20" s="17">
        <f t="shared" si="12"/>
        <v>11</v>
      </c>
      <c r="AC20" s="17">
        <f t="shared" si="12"/>
        <v>17</v>
      </c>
      <c r="AD20" s="17">
        <f t="shared" si="12"/>
        <v>1</v>
      </c>
      <c r="AE20" s="30">
        <f t="shared" si="12"/>
        <v>43</v>
      </c>
      <c r="AF20" s="30">
        <f t="shared" si="12"/>
        <v>60</v>
      </c>
    </row>
    <row r="21" spans="2:32" ht="23.1" customHeight="1" x14ac:dyDescent="0.25">
      <c r="B21" s="44" t="s">
        <v>48</v>
      </c>
      <c r="C21" s="49">
        <v>2</v>
      </c>
      <c r="D21" s="49">
        <v>1</v>
      </c>
      <c r="E21" s="49">
        <v>3</v>
      </c>
      <c r="F21" s="49">
        <v>1</v>
      </c>
      <c r="G21" s="49">
        <v>0</v>
      </c>
      <c r="H21" s="49">
        <v>0</v>
      </c>
      <c r="I21" s="49">
        <v>0</v>
      </c>
      <c r="J21" s="49">
        <v>1</v>
      </c>
      <c r="K21" s="49">
        <v>0</v>
      </c>
      <c r="L21" s="49">
        <v>0</v>
      </c>
      <c r="M21" s="49">
        <v>6</v>
      </c>
      <c r="N21" s="49">
        <v>0</v>
      </c>
      <c r="O21" s="15">
        <f t="shared" si="0"/>
        <v>8</v>
      </c>
      <c r="P21" s="15">
        <f t="shared" si="1"/>
        <v>14</v>
      </c>
      <c r="R21" s="35" t="s">
        <v>20</v>
      </c>
      <c r="S21" s="33">
        <f t="shared" ref="S21:AF21" si="13">SUM(C54:C57)</f>
        <v>4</v>
      </c>
      <c r="T21" s="17">
        <f t="shared" si="13"/>
        <v>0</v>
      </c>
      <c r="U21" s="17">
        <f t="shared" si="13"/>
        <v>4</v>
      </c>
      <c r="V21" s="17">
        <f t="shared" si="13"/>
        <v>3</v>
      </c>
      <c r="W21" s="17">
        <f t="shared" si="13"/>
        <v>1</v>
      </c>
      <c r="X21" s="17">
        <f t="shared" si="13"/>
        <v>6</v>
      </c>
      <c r="Y21" s="17">
        <f t="shared" si="13"/>
        <v>0</v>
      </c>
      <c r="Z21" s="17">
        <f t="shared" si="13"/>
        <v>3</v>
      </c>
      <c r="AA21" s="17">
        <f t="shared" si="13"/>
        <v>6</v>
      </c>
      <c r="AB21" s="17">
        <f t="shared" si="13"/>
        <v>8</v>
      </c>
      <c r="AC21" s="17">
        <f t="shared" si="13"/>
        <v>16</v>
      </c>
      <c r="AD21" s="17">
        <f t="shared" si="13"/>
        <v>4</v>
      </c>
      <c r="AE21" s="30">
        <f t="shared" si="13"/>
        <v>39</v>
      </c>
      <c r="AF21" s="30">
        <f t="shared" si="13"/>
        <v>55</v>
      </c>
    </row>
    <row r="22" spans="2:32" ht="23.1" customHeight="1" x14ac:dyDescent="0.25">
      <c r="B22" s="44" t="s">
        <v>49</v>
      </c>
      <c r="C22" s="49">
        <v>2</v>
      </c>
      <c r="D22" s="49">
        <v>0</v>
      </c>
      <c r="E22" s="49">
        <v>2</v>
      </c>
      <c r="F22" s="49">
        <v>1</v>
      </c>
      <c r="G22" s="49">
        <v>0</v>
      </c>
      <c r="H22" s="49">
        <v>1</v>
      </c>
      <c r="I22" s="49">
        <v>0</v>
      </c>
      <c r="J22" s="49">
        <v>0</v>
      </c>
      <c r="K22" s="49">
        <v>1</v>
      </c>
      <c r="L22" s="49">
        <v>0</v>
      </c>
      <c r="M22" s="49">
        <v>3</v>
      </c>
      <c r="N22" s="49">
        <v>0</v>
      </c>
      <c r="O22" s="15">
        <f t="shared" si="0"/>
        <v>7</v>
      </c>
      <c r="P22" s="15">
        <f t="shared" si="1"/>
        <v>10</v>
      </c>
      <c r="R22" s="35" t="s">
        <v>146</v>
      </c>
      <c r="S22" s="33">
        <f>SUM(C58:C61)</f>
        <v>1</v>
      </c>
      <c r="T22" s="33">
        <f t="shared" ref="T22:AF22" si="14">SUM(D58:D61)</f>
        <v>0</v>
      </c>
      <c r="U22" s="33">
        <f t="shared" si="14"/>
        <v>5</v>
      </c>
      <c r="V22" s="33">
        <f t="shared" si="14"/>
        <v>0</v>
      </c>
      <c r="W22" s="33">
        <f t="shared" si="14"/>
        <v>1</v>
      </c>
      <c r="X22" s="33">
        <f t="shared" si="14"/>
        <v>0</v>
      </c>
      <c r="Y22" s="33">
        <f t="shared" si="14"/>
        <v>0</v>
      </c>
      <c r="Z22" s="33">
        <f t="shared" si="14"/>
        <v>1</v>
      </c>
      <c r="AA22" s="33">
        <f t="shared" si="14"/>
        <v>0</v>
      </c>
      <c r="AB22" s="33">
        <f t="shared" si="14"/>
        <v>5</v>
      </c>
      <c r="AC22" s="33">
        <f t="shared" si="14"/>
        <v>10</v>
      </c>
      <c r="AD22" s="33">
        <f t="shared" si="14"/>
        <v>0</v>
      </c>
      <c r="AE22" s="30">
        <f t="shared" si="14"/>
        <v>13</v>
      </c>
      <c r="AF22" s="30">
        <f t="shared" si="14"/>
        <v>23</v>
      </c>
    </row>
    <row r="23" spans="2:32" ht="23.1" customHeight="1" x14ac:dyDescent="0.25">
      <c r="B23" s="44" t="s">
        <v>50</v>
      </c>
      <c r="C23" s="49">
        <v>0</v>
      </c>
      <c r="D23" s="49">
        <v>0</v>
      </c>
      <c r="E23" s="49">
        <v>1</v>
      </c>
      <c r="F23" s="49">
        <v>2</v>
      </c>
      <c r="G23" s="49">
        <v>0</v>
      </c>
      <c r="H23" s="49">
        <v>1</v>
      </c>
      <c r="I23" s="49">
        <v>0</v>
      </c>
      <c r="J23" s="49">
        <v>0</v>
      </c>
      <c r="K23" s="49">
        <v>0</v>
      </c>
      <c r="L23" s="49">
        <v>0</v>
      </c>
      <c r="M23" s="49">
        <v>10</v>
      </c>
      <c r="N23" s="49">
        <v>0</v>
      </c>
      <c r="O23" s="15">
        <f t="shared" si="0"/>
        <v>4</v>
      </c>
      <c r="P23" s="15">
        <f t="shared" si="1"/>
        <v>14</v>
      </c>
      <c r="R23" s="35" t="s">
        <v>147</v>
      </c>
      <c r="S23" s="33">
        <f>SUM(C62:C65)</f>
        <v>0</v>
      </c>
      <c r="T23" s="33">
        <f t="shared" ref="T23:AF23" si="15">SUM(D62:D65)</f>
        <v>0</v>
      </c>
      <c r="U23" s="33">
        <f t="shared" si="15"/>
        <v>2</v>
      </c>
      <c r="V23" s="33">
        <f t="shared" si="15"/>
        <v>6</v>
      </c>
      <c r="W23" s="33">
        <f t="shared" si="15"/>
        <v>1</v>
      </c>
      <c r="X23" s="33">
        <f t="shared" si="15"/>
        <v>0</v>
      </c>
      <c r="Y23" s="33">
        <f t="shared" si="15"/>
        <v>2</v>
      </c>
      <c r="Z23" s="33">
        <f t="shared" si="15"/>
        <v>2</v>
      </c>
      <c r="AA23" s="33">
        <f t="shared" si="15"/>
        <v>0</v>
      </c>
      <c r="AB23" s="33">
        <f t="shared" si="15"/>
        <v>3</v>
      </c>
      <c r="AC23" s="33">
        <f t="shared" si="15"/>
        <v>18</v>
      </c>
      <c r="AD23" s="33">
        <f t="shared" si="15"/>
        <v>1</v>
      </c>
      <c r="AE23" s="30">
        <f t="shared" si="15"/>
        <v>17</v>
      </c>
      <c r="AF23" s="30">
        <f t="shared" si="15"/>
        <v>35</v>
      </c>
    </row>
    <row r="24" spans="2:32" ht="23.1" customHeight="1" x14ac:dyDescent="0.25">
      <c r="B24" s="44" t="s">
        <v>51</v>
      </c>
      <c r="C24" s="49">
        <v>0</v>
      </c>
      <c r="D24" s="49">
        <v>0</v>
      </c>
      <c r="E24" s="49">
        <v>2</v>
      </c>
      <c r="F24" s="49">
        <v>0</v>
      </c>
      <c r="G24" s="49">
        <v>0</v>
      </c>
      <c r="H24" s="49">
        <v>0</v>
      </c>
      <c r="I24" s="49">
        <v>0</v>
      </c>
      <c r="J24" s="49">
        <v>0</v>
      </c>
      <c r="K24" s="49">
        <v>1</v>
      </c>
      <c r="L24" s="49">
        <v>0</v>
      </c>
      <c r="M24" s="49">
        <v>2</v>
      </c>
      <c r="N24" s="49">
        <v>0</v>
      </c>
      <c r="O24" s="15">
        <f t="shared" si="0"/>
        <v>3</v>
      </c>
      <c r="P24" s="15">
        <f t="shared" si="1"/>
        <v>5</v>
      </c>
      <c r="R24" s="35" t="s">
        <v>148</v>
      </c>
      <c r="S24" s="33">
        <f>SUM(C66:C69)</f>
        <v>2</v>
      </c>
      <c r="T24" s="33">
        <f t="shared" ref="T24:AF24" si="16">SUM(D66:D69)</f>
        <v>1</v>
      </c>
      <c r="U24" s="33">
        <f t="shared" si="16"/>
        <v>6</v>
      </c>
      <c r="V24" s="33">
        <f t="shared" si="16"/>
        <v>3</v>
      </c>
      <c r="W24" s="33">
        <f t="shared" si="16"/>
        <v>0</v>
      </c>
      <c r="X24" s="33">
        <f t="shared" si="16"/>
        <v>0</v>
      </c>
      <c r="Y24" s="33">
        <f t="shared" si="16"/>
        <v>1</v>
      </c>
      <c r="Z24" s="33">
        <f t="shared" si="16"/>
        <v>3</v>
      </c>
      <c r="AA24" s="33">
        <f t="shared" si="16"/>
        <v>1</v>
      </c>
      <c r="AB24" s="33">
        <f t="shared" si="16"/>
        <v>3</v>
      </c>
      <c r="AC24" s="33">
        <f t="shared" si="16"/>
        <v>26</v>
      </c>
      <c r="AD24" s="33">
        <f t="shared" si="16"/>
        <v>0</v>
      </c>
      <c r="AE24" s="30">
        <f t="shared" si="16"/>
        <v>20</v>
      </c>
      <c r="AF24" s="30">
        <f t="shared" si="16"/>
        <v>46</v>
      </c>
    </row>
    <row r="25" spans="2:32" ht="23.1" customHeight="1" x14ac:dyDescent="0.25">
      <c r="B25" s="44" t="s">
        <v>52</v>
      </c>
      <c r="C25" s="49">
        <v>0</v>
      </c>
      <c r="D25" s="49">
        <v>0</v>
      </c>
      <c r="E25" s="49">
        <v>2</v>
      </c>
      <c r="F25" s="49">
        <v>2</v>
      </c>
      <c r="G25" s="49">
        <v>0</v>
      </c>
      <c r="H25" s="49">
        <v>1</v>
      </c>
      <c r="I25" s="49">
        <v>0</v>
      </c>
      <c r="J25" s="49">
        <v>0</v>
      </c>
      <c r="K25" s="49">
        <v>0</v>
      </c>
      <c r="L25" s="49">
        <v>0</v>
      </c>
      <c r="M25" s="49">
        <v>4</v>
      </c>
      <c r="N25" s="49">
        <v>0</v>
      </c>
      <c r="O25" s="15">
        <f t="shared" si="0"/>
        <v>5</v>
      </c>
      <c r="P25" s="15">
        <f t="shared" si="1"/>
        <v>9</v>
      </c>
      <c r="R25" s="35" t="s">
        <v>149</v>
      </c>
      <c r="S25" s="33">
        <f>SUM(C70:C73)</f>
        <v>2</v>
      </c>
      <c r="T25" s="33">
        <f t="shared" ref="T25:AF25" si="17">SUM(D70:D73)</f>
        <v>0</v>
      </c>
      <c r="U25" s="33">
        <f t="shared" si="17"/>
        <v>7</v>
      </c>
      <c r="V25" s="33">
        <f t="shared" si="17"/>
        <v>5</v>
      </c>
      <c r="W25" s="33">
        <f t="shared" si="17"/>
        <v>0</v>
      </c>
      <c r="X25" s="33">
        <f t="shared" si="17"/>
        <v>3</v>
      </c>
      <c r="Y25" s="33">
        <f t="shared" si="17"/>
        <v>0</v>
      </c>
      <c r="Z25" s="33">
        <f t="shared" si="17"/>
        <v>0</v>
      </c>
      <c r="AA25" s="33">
        <f t="shared" si="17"/>
        <v>2</v>
      </c>
      <c r="AB25" s="33">
        <f t="shared" si="17"/>
        <v>0</v>
      </c>
      <c r="AC25" s="33">
        <f t="shared" si="17"/>
        <v>19</v>
      </c>
      <c r="AD25" s="33">
        <f t="shared" si="17"/>
        <v>0</v>
      </c>
      <c r="AE25" s="30">
        <f t="shared" si="17"/>
        <v>19</v>
      </c>
      <c r="AF25" s="30">
        <f t="shared" si="17"/>
        <v>38</v>
      </c>
    </row>
    <row r="26" spans="2:32" ht="23.1" customHeight="1" x14ac:dyDescent="0.25">
      <c r="B26" s="44" t="s">
        <v>53</v>
      </c>
      <c r="C26" s="49">
        <v>0</v>
      </c>
      <c r="D26" s="49">
        <v>0</v>
      </c>
      <c r="E26" s="49">
        <v>1</v>
      </c>
      <c r="F26" s="49">
        <v>3</v>
      </c>
      <c r="G26" s="49">
        <v>0</v>
      </c>
      <c r="H26" s="49">
        <v>0</v>
      </c>
      <c r="I26" s="49">
        <v>0</v>
      </c>
      <c r="J26" s="49">
        <v>2</v>
      </c>
      <c r="K26" s="49">
        <v>0</v>
      </c>
      <c r="L26" s="49">
        <v>1</v>
      </c>
      <c r="M26" s="49">
        <v>2</v>
      </c>
      <c r="N26" s="49">
        <v>0</v>
      </c>
      <c r="O26" s="15">
        <f t="shared" si="0"/>
        <v>7</v>
      </c>
      <c r="P26" s="15">
        <f t="shared" si="1"/>
        <v>9</v>
      </c>
      <c r="R26" s="35" t="s">
        <v>150</v>
      </c>
      <c r="S26" s="33">
        <f>SUM(C74:C77)</f>
        <v>1</v>
      </c>
      <c r="T26" s="33">
        <f t="shared" ref="T26:AF26" si="18">SUM(D74:D77)</f>
        <v>1</v>
      </c>
      <c r="U26" s="33">
        <f t="shared" si="18"/>
        <v>5</v>
      </c>
      <c r="V26" s="33">
        <f t="shared" si="18"/>
        <v>4</v>
      </c>
      <c r="W26" s="33">
        <f t="shared" si="18"/>
        <v>3</v>
      </c>
      <c r="X26" s="33">
        <f t="shared" si="18"/>
        <v>0</v>
      </c>
      <c r="Y26" s="33">
        <f t="shared" si="18"/>
        <v>0</v>
      </c>
      <c r="Z26" s="33">
        <f t="shared" si="18"/>
        <v>3</v>
      </c>
      <c r="AA26" s="33">
        <f t="shared" si="18"/>
        <v>0</v>
      </c>
      <c r="AB26" s="33">
        <f t="shared" si="18"/>
        <v>2</v>
      </c>
      <c r="AC26" s="33">
        <f t="shared" si="18"/>
        <v>10</v>
      </c>
      <c r="AD26" s="33">
        <f t="shared" si="18"/>
        <v>0</v>
      </c>
      <c r="AE26" s="30">
        <f t="shared" si="18"/>
        <v>19</v>
      </c>
      <c r="AF26" s="30">
        <f t="shared" si="18"/>
        <v>29</v>
      </c>
    </row>
    <row r="27" spans="2:32" ht="23.1" customHeight="1" x14ac:dyDescent="0.25">
      <c r="B27" s="44" t="s">
        <v>54</v>
      </c>
      <c r="C27" s="49">
        <v>0</v>
      </c>
      <c r="D27" s="49">
        <v>0</v>
      </c>
      <c r="E27" s="49">
        <v>0</v>
      </c>
      <c r="F27" s="49">
        <v>0</v>
      </c>
      <c r="G27" s="49">
        <v>1</v>
      </c>
      <c r="H27" s="49">
        <v>0</v>
      </c>
      <c r="I27" s="49">
        <v>0</v>
      </c>
      <c r="J27" s="49">
        <v>1</v>
      </c>
      <c r="K27" s="49">
        <v>0</v>
      </c>
      <c r="L27" s="49">
        <v>1</v>
      </c>
      <c r="M27" s="49">
        <v>5</v>
      </c>
      <c r="N27" s="49">
        <v>0</v>
      </c>
      <c r="O27" s="15">
        <f t="shared" si="0"/>
        <v>3</v>
      </c>
      <c r="P27" s="15">
        <f t="shared" si="1"/>
        <v>8</v>
      </c>
      <c r="R27" s="35" t="s">
        <v>151</v>
      </c>
      <c r="S27" s="33">
        <f>SUM(C78:C81)</f>
        <v>1</v>
      </c>
      <c r="T27" s="33">
        <f t="shared" ref="T27:AF27" si="19">SUM(D78:D81)</f>
        <v>1</v>
      </c>
      <c r="U27" s="33">
        <f t="shared" si="19"/>
        <v>5</v>
      </c>
      <c r="V27" s="33">
        <f t="shared" si="19"/>
        <v>2</v>
      </c>
      <c r="W27" s="33">
        <f t="shared" si="19"/>
        <v>0</v>
      </c>
      <c r="X27" s="33">
        <f t="shared" si="19"/>
        <v>2</v>
      </c>
      <c r="Y27" s="33">
        <f t="shared" si="19"/>
        <v>0</v>
      </c>
      <c r="Z27" s="33">
        <f t="shared" si="19"/>
        <v>3</v>
      </c>
      <c r="AA27" s="33">
        <f t="shared" si="19"/>
        <v>3</v>
      </c>
      <c r="AB27" s="33">
        <f t="shared" si="19"/>
        <v>0</v>
      </c>
      <c r="AC27" s="33">
        <f t="shared" si="19"/>
        <v>18</v>
      </c>
      <c r="AD27" s="33">
        <f t="shared" si="19"/>
        <v>0</v>
      </c>
      <c r="AE27" s="30">
        <f t="shared" si="19"/>
        <v>17</v>
      </c>
      <c r="AF27" s="30">
        <f t="shared" si="19"/>
        <v>35</v>
      </c>
    </row>
    <row r="28" spans="2:32" ht="23.1" customHeight="1" x14ac:dyDescent="0.25">
      <c r="B28" s="44" t="s">
        <v>55</v>
      </c>
      <c r="C28" s="49">
        <v>1</v>
      </c>
      <c r="D28" s="49">
        <v>1</v>
      </c>
      <c r="E28" s="49">
        <v>3</v>
      </c>
      <c r="F28" s="49">
        <v>1</v>
      </c>
      <c r="G28" s="49">
        <v>0</v>
      </c>
      <c r="H28" s="49">
        <v>0</v>
      </c>
      <c r="I28" s="49">
        <v>0</v>
      </c>
      <c r="J28" s="49">
        <v>0</v>
      </c>
      <c r="K28" s="49">
        <v>0</v>
      </c>
      <c r="L28" s="49">
        <v>0</v>
      </c>
      <c r="M28" s="49">
        <v>1</v>
      </c>
      <c r="N28" s="49">
        <v>0</v>
      </c>
      <c r="O28" s="15">
        <f t="shared" si="0"/>
        <v>6</v>
      </c>
      <c r="P28" s="15">
        <f t="shared" si="1"/>
        <v>7</v>
      </c>
      <c r="R28" s="35" t="s">
        <v>152</v>
      </c>
      <c r="S28" s="33">
        <f>SUM(C82:C85)</f>
        <v>6</v>
      </c>
      <c r="T28" s="33">
        <f t="shared" ref="T28:AF28" si="20">SUM(D82:D85)</f>
        <v>1</v>
      </c>
      <c r="U28" s="33">
        <f t="shared" si="20"/>
        <v>6</v>
      </c>
      <c r="V28" s="33">
        <f t="shared" si="20"/>
        <v>3</v>
      </c>
      <c r="W28" s="33">
        <f t="shared" si="20"/>
        <v>3</v>
      </c>
      <c r="X28" s="33">
        <f t="shared" si="20"/>
        <v>2</v>
      </c>
      <c r="Y28" s="33">
        <f t="shared" si="20"/>
        <v>3</v>
      </c>
      <c r="Z28" s="33">
        <f t="shared" si="20"/>
        <v>4</v>
      </c>
      <c r="AA28" s="33">
        <f t="shared" si="20"/>
        <v>1</v>
      </c>
      <c r="AB28" s="33">
        <f t="shared" si="20"/>
        <v>4</v>
      </c>
      <c r="AC28" s="33">
        <f t="shared" si="20"/>
        <v>9</v>
      </c>
      <c r="AD28" s="33">
        <f t="shared" si="20"/>
        <v>1</v>
      </c>
      <c r="AE28" s="30">
        <f t="shared" si="20"/>
        <v>34</v>
      </c>
      <c r="AF28" s="30">
        <f t="shared" si="20"/>
        <v>43</v>
      </c>
    </row>
    <row r="29" spans="2:32" ht="23.1" customHeight="1" x14ac:dyDescent="0.25">
      <c r="B29" s="44" t="s">
        <v>56</v>
      </c>
      <c r="C29" s="49">
        <v>0</v>
      </c>
      <c r="D29" s="49">
        <v>0</v>
      </c>
      <c r="E29" s="49">
        <v>1</v>
      </c>
      <c r="F29" s="49">
        <v>0</v>
      </c>
      <c r="G29" s="49">
        <v>2</v>
      </c>
      <c r="H29" s="49">
        <v>0</v>
      </c>
      <c r="I29" s="49">
        <v>0</v>
      </c>
      <c r="J29" s="49">
        <v>0</v>
      </c>
      <c r="K29" s="49">
        <v>0</v>
      </c>
      <c r="L29" s="49">
        <v>0</v>
      </c>
      <c r="M29" s="49">
        <v>2</v>
      </c>
      <c r="N29" s="49">
        <v>0</v>
      </c>
      <c r="O29" s="15">
        <f t="shared" si="0"/>
        <v>3</v>
      </c>
      <c r="P29" s="15">
        <f t="shared" si="1"/>
        <v>5</v>
      </c>
      <c r="R29" s="35" t="s">
        <v>153</v>
      </c>
      <c r="S29" s="33">
        <f>SUM(C86:C89)</f>
        <v>4</v>
      </c>
      <c r="T29" s="33">
        <f t="shared" ref="T29:AF29" si="21">SUM(D86:D89)</f>
        <v>0</v>
      </c>
      <c r="U29" s="33">
        <f t="shared" si="21"/>
        <v>8</v>
      </c>
      <c r="V29" s="33">
        <f t="shared" si="21"/>
        <v>3</v>
      </c>
      <c r="W29" s="33">
        <f t="shared" si="21"/>
        <v>0</v>
      </c>
      <c r="X29" s="33">
        <f t="shared" si="21"/>
        <v>4</v>
      </c>
      <c r="Y29" s="33">
        <f t="shared" si="21"/>
        <v>3</v>
      </c>
      <c r="Z29" s="33">
        <f t="shared" si="21"/>
        <v>6</v>
      </c>
      <c r="AA29" s="33">
        <f t="shared" si="21"/>
        <v>1</v>
      </c>
      <c r="AB29" s="33">
        <f t="shared" si="21"/>
        <v>8</v>
      </c>
      <c r="AC29" s="33">
        <f t="shared" si="21"/>
        <v>13</v>
      </c>
      <c r="AD29" s="33">
        <f t="shared" si="21"/>
        <v>0</v>
      </c>
      <c r="AE29" s="30">
        <f t="shared" si="21"/>
        <v>37</v>
      </c>
      <c r="AF29" s="30">
        <f t="shared" si="21"/>
        <v>50</v>
      </c>
    </row>
    <row r="30" spans="2:32" ht="23.1" customHeight="1" x14ac:dyDescent="0.25">
      <c r="B30" s="44" t="s">
        <v>57</v>
      </c>
      <c r="C30" s="49">
        <v>0</v>
      </c>
      <c r="D30" s="49">
        <v>0</v>
      </c>
      <c r="E30" s="49">
        <v>0</v>
      </c>
      <c r="F30" s="49">
        <v>0</v>
      </c>
      <c r="G30" s="49">
        <v>0</v>
      </c>
      <c r="H30" s="49">
        <v>1</v>
      </c>
      <c r="I30" s="49">
        <v>0</v>
      </c>
      <c r="J30" s="49">
        <v>1</v>
      </c>
      <c r="K30" s="49">
        <v>0</v>
      </c>
      <c r="L30" s="49">
        <v>0</v>
      </c>
      <c r="M30" s="49">
        <v>0</v>
      </c>
      <c r="N30" s="49">
        <v>0</v>
      </c>
      <c r="O30" s="15">
        <f t="shared" si="0"/>
        <v>2</v>
      </c>
      <c r="P30" s="15">
        <f t="shared" si="1"/>
        <v>2</v>
      </c>
      <c r="R30" s="35" t="s">
        <v>154</v>
      </c>
      <c r="S30" s="33">
        <f>SUM(C90:C93)</f>
        <v>3</v>
      </c>
      <c r="T30" s="33">
        <f t="shared" ref="T30:AF30" si="22">SUM(D90:D93)</f>
        <v>2</v>
      </c>
      <c r="U30" s="33">
        <f t="shared" si="22"/>
        <v>9</v>
      </c>
      <c r="V30" s="33">
        <f t="shared" si="22"/>
        <v>9</v>
      </c>
      <c r="W30" s="33">
        <f t="shared" si="22"/>
        <v>0</v>
      </c>
      <c r="X30" s="33">
        <f t="shared" si="22"/>
        <v>4</v>
      </c>
      <c r="Y30" s="33">
        <f t="shared" si="22"/>
        <v>2</v>
      </c>
      <c r="Z30" s="33">
        <f t="shared" si="22"/>
        <v>3</v>
      </c>
      <c r="AA30" s="33">
        <f t="shared" si="22"/>
        <v>7</v>
      </c>
      <c r="AB30" s="33">
        <f t="shared" si="22"/>
        <v>8</v>
      </c>
      <c r="AC30" s="33">
        <f t="shared" si="22"/>
        <v>22</v>
      </c>
      <c r="AD30" s="33">
        <f t="shared" si="22"/>
        <v>0</v>
      </c>
      <c r="AE30" s="30">
        <f t="shared" si="22"/>
        <v>47</v>
      </c>
      <c r="AF30" s="30">
        <f t="shared" si="22"/>
        <v>69</v>
      </c>
    </row>
    <row r="31" spans="2:32" ht="23.1" customHeight="1" x14ac:dyDescent="0.25">
      <c r="B31" s="45" t="s">
        <v>58</v>
      </c>
      <c r="C31" s="49">
        <v>1</v>
      </c>
      <c r="D31" s="49">
        <v>1</v>
      </c>
      <c r="E31" s="49">
        <v>3</v>
      </c>
      <c r="F31" s="49">
        <v>0</v>
      </c>
      <c r="G31" s="49">
        <v>0</v>
      </c>
      <c r="H31" s="49">
        <v>0</v>
      </c>
      <c r="I31" s="49">
        <v>0</v>
      </c>
      <c r="J31" s="49">
        <v>2</v>
      </c>
      <c r="K31" s="49">
        <v>0</v>
      </c>
      <c r="L31" s="49">
        <v>0</v>
      </c>
      <c r="M31" s="49">
        <v>5</v>
      </c>
      <c r="N31" s="49">
        <v>0</v>
      </c>
      <c r="O31" s="15">
        <f t="shared" si="0"/>
        <v>7</v>
      </c>
      <c r="P31" s="15">
        <f t="shared" si="1"/>
        <v>12</v>
      </c>
      <c r="R31" s="35" t="s">
        <v>155</v>
      </c>
      <c r="S31" s="33">
        <f>SUM(C94:C97)</f>
        <v>5</v>
      </c>
      <c r="T31" s="33">
        <f t="shared" ref="T31:AF31" si="23">SUM(D94:D97)</f>
        <v>0</v>
      </c>
      <c r="U31" s="33">
        <f t="shared" si="23"/>
        <v>5</v>
      </c>
      <c r="V31" s="33">
        <f t="shared" si="23"/>
        <v>6</v>
      </c>
      <c r="W31" s="33">
        <f t="shared" si="23"/>
        <v>2</v>
      </c>
      <c r="X31" s="33">
        <f t="shared" si="23"/>
        <v>0</v>
      </c>
      <c r="Y31" s="33">
        <f t="shared" si="23"/>
        <v>1</v>
      </c>
      <c r="Z31" s="33">
        <f t="shared" si="23"/>
        <v>1</v>
      </c>
      <c r="AA31" s="33">
        <f t="shared" si="23"/>
        <v>1</v>
      </c>
      <c r="AB31" s="33">
        <f t="shared" si="23"/>
        <v>8</v>
      </c>
      <c r="AC31" s="33">
        <f t="shared" si="23"/>
        <v>22</v>
      </c>
      <c r="AD31" s="33">
        <f t="shared" si="23"/>
        <v>0</v>
      </c>
      <c r="AE31" s="30">
        <f t="shared" si="23"/>
        <v>29</v>
      </c>
      <c r="AF31" s="30">
        <f t="shared" si="23"/>
        <v>51</v>
      </c>
    </row>
    <row r="32" spans="2:32" ht="23.1" customHeight="1" x14ac:dyDescent="0.25">
      <c r="B32" s="45" t="s">
        <v>59</v>
      </c>
      <c r="C32" s="49">
        <v>0</v>
      </c>
      <c r="D32" s="49">
        <v>0</v>
      </c>
      <c r="E32" s="49">
        <v>1</v>
      </c>
      <c r="F32" s="49">
        <v>2</v>
      </c>
      <c r="G32" s="49">
        <v>0</v>
      </c>
      <c r="H32" s="49">
        <v>1</v>
      </c>
      <c r="I32" s="49">
        <v>0</v>
      </c>
      <c r="J32" s="49">
        <v>0</v>
      </c>
      <c r="K32" s="49">
        <v>0</v>
      </c>
      <c r="L32" s="49">
        <v>0</v>
      </c>
      <c r="M32" s="49">
        <v>3</v>
      </c>
      <c r="N32" s="49">
        <v>0</v>
      </c>
      <c r="O32" s="15">
        <f t="shared" si="0"/>
        <v>4</v>
      </c>
      <c r="P32" s="15">
        <f t="shared" si="1"/>
        <v>7</v>
      </c>
      <c r="R32" s="32" t="s">
        <v>156</v>
      </c>
      <c r="S32" s="33">
        <f>SUM(C98:C101)</f>
        <v>10</v>
      </c>
      <c r="T32" s="33">
        <f t="shared" ref="T32:AF32" si="24">SUM(D98:D101)</f>
        <v>0</v>
      </c>
      <c r="U32" s="33">
        <f t="shared" si="24"/>
        <v>7</v>
      </c>
      <c r="V32" s="33">
        <f t="shared" si="24"/>
        <v>7</v>
      </c>
      <c r="W32" s="33">
        <f t="shared" si="24"/>
        <v>1</v>
      </c>
      <c r="X32" s="33">
        <f t="shared" si="24"/>
        <v>0</v>
      </c>
      <c r="Y32" s="33">
        <f t="shared" si="24"/>
        <v>1</v>
      </c>
      <c r="Z32" s="33">
        <f t="shared" si="24"/>
        <v>5</v>
      </c>
      <c r="AA32" s="33">
        <f t="shared" si="24"/>
        <v>0</v>
      </c>
      <c r="AB32" s="33">
        <f t="shared" si="24"/>
        <v>11</v>
      </c>
      <c r="AC32" s="33">
        <f t="shared" si="24"/>
        <v>17</v>
      </c>
      <c r="AD32" s="33">
        <f t="shared" si="24"/>
        <v>1</v>
      </c>
      <c r="AE32" s="30">
        <f t="shared" si="24"/>
        <v>43</v>
      </c>
      <c r="AF32" s="30">
        <f t="shared" si="24"/>
        <v>60</v>
      </c>
    </row>
    <row r="33" spans="2:32" ht="23.1" customHeight="1" x14ac:dyDescent="0.25">
      <c r="B33" s="44" t="s">
        <v>60</v>
      </c>
      <c r="C33" s="49">
        <v>0</v>
      </c>
      <c r="D33" s="49">
        <v>0</v>
      </c>
      <c r="E33" s="49">
        <v>1</v>
      </c>
      <c r="F33" s="49">
        <v>0</v>
      </c>
      <c r="G33" s="49">
        <v>0</v>
      </c>
      <c r="H33" s="49">
        <v>0</v>
      </c>
      <c r="I33" s="49">
        <v>0</v>
      </c>
      <c r="J33" s="49">
        <v>0</v>
      </c>
      <c r="K33" s="49">
        <v>3</v>
      </c>
      <c r="L33" s="49">
        <v>0</v>
      </c>
      <c r="M33" s="49">
        <v>10</v>
      </c>
      <c r="N33" s="49">
        <v>0</v>
      </c>
      <c r="O33" s="15">
        <f t="shared" si="0"/>
        <v>4</v>
      </c>
      <c r="P33" s="15">
        <f t="shared" si="1"/>
        <v>14</v>
      </c>
      <c r="R33" s="32" t="s">
        <v>157</v>
      </c>
      <c r="S33" s="33">
        <f>SUM(C102:C105)</f>
        <v>4</v>
      </c>
      <c r="T33" s="33">
        <f t="shared" ref="T33:AF33" si="25">SUM(D102:D105)</f>
        <v>0</v>
      </c>
      <c r="U33" s="33">
        <f t="shared" si="25"/>
        <v>4</v>
      </c>
      <c r="V33" s="33">
        <f t="shared" si="25"/>
        <v>3</v>
      </c>
      <c r="W33" s="33">
        <f t="shared" si="25"/>
        <v>1</v>
      </c>
      <c r="X33" s="33">
        <f t="shared" si="25"/>
        <v>6</v>
      </c>
      <c r="Y33" s="33">
        <f t="shared" si="25"/>
        <v>0</v>
      </c>
      <c r="Z33" s="33">
        <f t="shared" si="25"/>
        <v>3</v>
      </c>
      <c r="AA33" s="33">
        <f t="shared" si="25"/>
        <v>6</v>
      </c>
      <c r="AB33" s="33">
        <f t="shared" si="25"/>
        <v>8</v>
      </c>
      <c r="AC33" s="33">
        <f t="shared" si="25"/>
        <v>16</v>
      </c>
      <c r="AD33" s="33">
        <f t="shared" si="25"/>
        <v>4</v>
      </c>
      <c r="AE33" s="30">
        <f t="shared" si="25"/>
        <v>39</v>
      </c>
      <c r="AF33" s="30">
        <f t="shared" si="25"/>
        <v>55</v>
      </c>
    </row>
    <row r="34" spans="2:32" ht="23.1" customHeight="1" x14ac:dyDescent="0.25">
      <c r="B34" s="45" t="s">
        <v>61</v>
      </c>
      <c r="C34" s="49">
        <v>2</v>
      </c>
      <c r="D34" s="49">
        <v>0</v>
      </c>
      <c r="E34" s="49">
        <v>2</v>
      </c>
      <c r="F34" s="49">
        <v>2</v>
      </c>
      <c r="G34" s="49">
        <v>0</v>
      </c>
      <c r="H34" s="49">
        <v>0</v>
      </c>
      <c r="I34" s="49">
        <v>0</v>
      </c>
      <c r="J34" s="49">
        <v>0</v>
      </c>
      <c r="K34" s="49">
        <v>0</v>
      </c>
      <c r="L34" s="49">
        <v>0</v>
      </c>
      <c r="M34" s="49">
        <v>2</v>
      </c>
      <c r="N34" s="49">
        <v>1</v>
      </c>
      <c r="O34" s="15">
        <f t="shared" si="0"/>
        <v>7</v>
      </c>
      <c r="P34" s="15">
        <f t="shared" si="1"/>
        <v>9</v>
      </c>
      <c r="R34" s="37" t="s">
        <v>90</v>
      </c>
      <c r="S34" s="38">
        <f t="shared" ref="S34:AF34" si="26">MAX(S10:S12)</f>
        <v>2</v>
      </c>
      <c r="T34" s="38">
        <f t="shared" si="26"/>
        <v>1</v>
      </c>
      <c r="U34" s="38">
        <f t="shared" si="26"/>
        <v>6</v>
      </c>
      <c r="V34" s="38">
        <f t="shared" si="26"/>
        <v>6</v>
      </c>
      <c r="W34" s="38">
        <f t="shared" si="26"/>
        <v>1</v>
      </c>
      <c r="X34" s="38">
        <f t="shared" si="26"/>
        <v>0</v>
      </c>
      <c r="Y34" s="38">
        <f t="shared" si="26"/>
        <v>2</v>
      </c>
      <c r="Z34" s="38">
        <f t="shared" si="26"/>
        <v>3</v>
      </c>
      <c r="AA34" s="38">
        <f t="shared" si="26"/>
        <v>1</v>
      </c>
      <c r="AB34" s="38">
        <f t="shared" si="26"/>
        <v>5</v>
      </c>
      <c r="AC34" s="38">
        <f t="shared" si="26"/>
        <v>26</v>
      </c>
      <c r="AD34" s="38">
        <f t="shared" si="26"/>
        <v>1</v>
      </c>
      <c r="AE34" s="39">
        <f t="shared" si="26"/>
        <v>20</v>
      </c>
      <c r="AF34" s="39">
        <f t="shared" si="26"/>
        <v>46</v>
      </c>
    </row>
    <row r="35" spans="2:32" ht="23.1" customHeight="1" x14ac:dyDescent="0.25">
      <c r="B35" s="45" t="s">
        <v>62</v>
      </c>
      <c r="C35" s="49">
        <v>2</v>
      </c>
      <c r="D35" s="49">
        <v>0</v>
      </c>
      <c r="E35" s="49">
        <v>0</v>
      </c>
      <c r="F35" s="49">
        <v>0</v>
      </c>
      <c r="G35" s="49">
        <v>1</v>
      </c>
      <c r="H35" s="49">
        <v>1</v>
      </c>
      <c r="I35" s="49">
        <v>0</v>
      </c>
      <c r="J35" s="49">
        <v>0</v>
      </c>
      <c r="K35" s="49">
        <v>0</v>
      </c>
      <c r="L35" s="49">
        <v>0</v>
      </c>
      <c r="M35" s="49">
        <v>3</v>
      </c>
      <c r="N35" s="49">
        <v>0</v>
      </c>
      <c r="O35" s="15">
        <f t="shared" si="0"/>
        <v>4</v>
      </c>
      <c r="P35" s="15">
        <f t="shared" si="1"/>
        <v>7</v>
      </c>
      <c r="R35" s="37" t="s">
        <v>91</v>
      </c>
      <c r="S35" s="38">
        <f t="shared" ref="S35:AF35" si="27">MAX(S13:S18)</f>
        <v>6</v>
      </c>
      <c r="T35" s="38">
        <f t="shared" si="27"/>
        <v>2</v>
      </c>
      <c r="U35" s="38">
        <f t="shared" si="27"/>
        <v>9</v>
      </c>
      <c r="V35" s="38">
        <f t="shared" si="27"/>
        <v>9</v>
      </c>
      <c r="W35" s="38">
        <f t="shared" si="27"/>
        <v>3</v>
      </c>
      <c r="X35" s="38">
        <f t="shared" si="27"/>
        <v>4</v>
      </c>
      <c r="Y35" s="38">
        <f t="shared" si="27"/>
        <v>3</v>
      </c>
      <c r="Z35" s="38">
        <f t="shared" si="27"/>
        <v>6</v>
      </c>
      <c r="AA35" s="38">
        <f t="shared" si="27"/>
        <v>7</v>
      </c>
      <c r="AB35" s="38">
        <f t="shared" si="27"/>
        <v>8</v>
      </c>
      <c r="AC35" s="38">
        <f t="shared" si="27"/>
        <v>22</v>
      </c>
      <c r="AD35" s="38">
        <f t="shared" si="27"/>
        <v>1</v>
      </c>
      <c r="AE35" s="39">
        <f t="shared" si="27"/>
        <v>47</v>
      </c>
      <c r="AF35" s="39">
        <f t="shared" si="27"/>
        <v>69</v>
      </c>
    </row>
    <row r="36" spans="2:32" ht="23.1" customHeight="1" x14ac:dyDescent="0.25">
      <c r="B36" s="45" t="s">
        <v>63</v>
      </c>
      <c r="C36" s="49">
        <v>1</v>
      </c>
      <c r="D36" s="49">
        <v>0</v>
      </c>
      <c r="E36" s="49">
        <v>1</v>
      </c>
      <c r="F36" s="49">
        <v>1</v>
      </c>
      <c r="G36" s="49">
        <v>2</v>
      </c>
      <c r="H36" s="49">
        <v>0</v>
      </c>
      <c r="I36" s="49">
        <v>3</v>
      </c>
      <c r="J36" s="49">
        <v>3</v>
      </c>
      <c r="K36" s="49">
        <v>1</v>
      </c>
      <c r="L36" s="49">
        <v>4</v>
      </c>
      <c r="M36" s="49">
        <v>2</v>
      </c>
      <c r="N36" s="49">
        <v>0</v>
      </c>
      <c r="O36" s="15">
        <f t="shared" si="0"/>
        <v>16</v>
      </c>
      <c r="P36" s="15">
        <f t="shared" si="1"/>
        <v>18</v>
      </c>
      <c r="R36" s="37" t="s">
        <v>92</v>
      </c>
      <c r="S36" s="38">
        <f t="shared" ref="S36:AF36" si="28">MAX(S19:S21)</f>
        <v>10</v>
      </c>
      <c r="T36" s="38">
        <f t="shared" si="28"/>
        <v>0</v>
      </c>
      <c r="U36" s="38">
        <f t="shared" si="28"/>
        <v>7</v>
      </c>
      <c r="V36" s="38">
        <f t="shared" si="28"/>
        <v>7</v>
      </c>
      <c r="W36" s="38">
        <f t="shared" si="28"/>
        <v>2</v>
      </c>
      <c r="X36" s="38">
        <f t="shared" si="28"/>
        <v>6</v>
      </c>
      <c r="Y36" s="38">
        <f t="shared" si="28"/>
        <v>1</v>
      </c>
      <c r="Z36" s="38">
        <f t="shared" si="28"/>
        <v>5</v>
      </c>
      <c r="AA36" s="38">
        <f t="shared" si="28"/>
        <v>6</v>
      </c>
      <c r="AB36" s="38">
        <f t="shared" si="28"/>
        <v>11</v>
      </c>
      <c r="AC36" s="38">
        <f t="shared" si="28"/>
        <v>22</v>
      </c>
      <c r="AD36" s="38">
        <f t="shared" si="28"/>
        <v>4</v>
      </c>
      <c r="AE36" s="39">
        <f t="shared" si="28"/>
        <v>43</v>
      </c>
      <c r="AF36" s="39">
        <f t="shared" si="28"/>
        <v>60</v>
      </c>
    </row>
    <row r="37" spans="2:32" ht="23.1" customHeight="1" x14ac:dyDescent="0.25">
      <c r="B37" s="44" t="s">
        <v>64</v>
      </c>
      <c r="C37" s="49">
        <v>1</v>
      </c>
      <c r="D37" s="49">
        <v>1</v>
      </c>
      <c r="E37" s="49">
        <v>3</v>
      </c>
      <c r="F37" s="49">
        <v>0</v>
      </c>
      <c r="G37" s="49">
        <v>0</v>
      </c>
      <c r="H37" s="49">
        <v>1</v>
      </c>
      <c r="I37" s="49">
        <v>0</v>
      </c>
      <c r="J37" s="49">
        <v>1</v>
      </c>
      <c r="K37" s="49">
        <v>0</v>
      </c>
      <c r="L37" s="49">
        <v>0</v>
      </c>
      <c r="M37" s="49">
        <v>2</v>
      </c>
      <c r="N37" s="49">
        <v>0</v>
      </c>
      <c r="O37" s="15">
        <f t="shared" si="0"/>
        <v>7</v>
      </c>
      <c r="P37" s="15">
        <f t="shared" si="1"/>
        <v>9</v>
      </c>
      <c r="R37" s="36" t="s">
        <v>85</v>
      </c>
      <c r="S37" s="34">
        <f t="shared" ref="S37:AF37" si="29">SUM(S10:S12)</f>
        <v>3</v>
      </c>
      <c r="T37" s="16">
        <f t="shared" si="29"/>
        <v>1</v>
      </c>
      <c r="U37" s="16">
        <f t="shared" si="29"/>
        <v>13</v>
      </c>
      <c r="V37" s="16">
        <f t="shared" si="29"/>
        <v>9</v>
      </c>
      <c r="W37" s="16">
        <f t="shared" si="29"/>
        <v>2</v>
      </c>
      <c r="X37" s="16">
        <f t="shared" si="29"/>
        <v>0</v>
      </c>
      <c r="Y37" s="16">
        <f t="shared" si="29"/>
        <v>3</v>
      </c>
      <c r="Z37" s="16">
        <f t="shared" si="29"/>
        <v>6</v>
      </c>
      <c r="AA37" s="16">
        <f t="shared" si="29"/>
        <v>1</v>
      </c>
      <c r="AB37" s="16">
        <f t="shared" si="29"/>
        <v>11</v>
      </c>
      <c r="AC37" s="16">
        <f t="shared" si="29"/>
        <v>54</v>
      </c>
      <c r="AD37" s="16">
        <f t="shared" si="29"/>
        <v>1</v>
      </c>
      <c r="AE37" s="31">
        <f t="shared" si="29"/>
        <v>50</v>
      </c>
      <c r="AF37" s="31">
        <f t="shared" si="29"/>
        <v>104</v>
      </c>
    </row>
    <row r="38" spans="2:32" ht="23.1" customHeight="1" x14ac:dyDescent="0.25">
      <c r="B38" s="45" t="s">
        <v>65</v>
      </c>
      <c r="C38" s="49">
        <v>1</v>
      </c>
      <c r="D38" s="49">
        <v>0</v>
      </c>
      <c r="E38" s="49">
        <v>2</v>
      </c>
      <c r="F38" s="49">
        <v>0</v>
      </c>
      <c r="G38" s="49">
        <v>0</v>
      </c>
      <c r="H38" s="49">
        <v>1</v>
      </c>
      <c r="I38" s="49">
        <v>0</v>
      </c>
      <c r="J38" s="49">
        <v>1</v>
      </c>
      <c r="K38" s="49">
        <v>1</v>
      </c>
      <c r="L38" s="49">
        <v>3</v>
      </c>
      <c r="M38" s="49">
        <v>5</v>
      </c>
      <c r="N38" s="49">
        <v>0</v>
      </c>
      <c r="O38" s="15">
        <f t="shared" si="0"/>
        <v>9</v>
      </c>
      <c r="P38" s="15">
        <f t="shared" si="1"/>
        <v>14</v>
      </c>
      <c r="R38" s="27" t="s">
        <v>86</v>
      </c>
      <c r="S38" s="16">
        <f t="shared" ref="S38:AF38" si="30">SUM(S13:S18)</f>
        <v>17</v>
      </c>
      <c r="T38" s="16">
        <f t="shared" si="30"/>
        <v>5</v>
      </c>
      <c r="U38" s="16">
        <f t="shared" si="30"/>
        <v>40</v>
      </c>
      <c r="V38" s="16">
        <f t="shared" si="30"/>
        <v>26</v>
      </c>
      <c r="W38" s="16">
        <f t="shared" si="30"/>
        <v>6</v>
      </c>
      <c r="X38" s="16">
        <f t="shared" si="30"/>
        <v>15</v>
      </c>
      <c r="Y38" s="16">
        <f t="shared" si="30"/>
        <v>8</v>
      </c>
      <c r="Z38" s="16">
        <f t="shared" si="30"/>
        <v>19</v>
      </c>
      <c r="AA38" s="16">
        <f t="shared" si="30"/>
        <v>14</v>
      </c>
      <c r="AB38" s="16">
        <f t="shared" si="30"/>
        <v>22</v>
      </c>
      <c r="AC38" s="16">
        <f t="shared" si="30"/>
        <v>91</v>
      </c>
      <c r="AD38" s="16">
        <f t="shared" si="30"/>
        <v>1</v>
      </c>
      <c r="AE38" s="31">
        <f t="shared" si="30"/>
        <v>173</v>
      </c>
      <c r="AF38" s="31">
        <f t="shared" si="30"/>
        <v>264</v>
      </c>
    </row>
    <row r="39" spans="2:32" ht="23.1" customHeight="1" x14ac:dyDescent="0.25">
      <c r="B39" s="45" t="s">
        <v>66</v>
      </c>
      <c r="C39" s="49">
        <v>1</v>
      </c>
      <c r="D39" s="49">
        <v>0</v>
      </c>
      <c r="E39" s="49">
        <v>2</v>
      </c>
      <c r="F39" s="49">
        <v>2</v>
      </c>
      <c r="G39" s="49">
        <v>0</v>
      </c>
      <c r="H39" s="49">
        <v>0</v>
      </c>
      <c r="I39" s="49">
        <v>0</v>
      </c>
      <c r="J39" s="49">
        <v>1</v>
      </c>
      <c r="K39" s="49">
        <v>0</v>
      </c>
      <c r="L39" s="49">
        <v>2</v>
      </c>
      <c r="M39" s="49">
        <v>2</v>
      </c>
      <c r="N39" s="49">
        <v>0</v>
      </c>
      <c r="O39" s="15">
        <f t="shared" si="0"/>
        <v>8</v>
      </c>
      <c r="P39" s="15">
        <f t="shared" si="1"/>
        <v>10</v>
      </c>
      <c r="R39" s="28" t="s">
        <v>87</v>
      </c>
      <c r="S39" s="16">
        <f t="shared" ref="S39:AF39" si="31">SUM(S19:S21)</f>
        <v>19</v>
      </c>
      <c r="T39" s="16">
        <f t="shared" si="31"/>
        <v>0</v>
      </c>
      <c r="U39" s="16">
        <f t="shared" si="31"/>
        <v>16</v>
      </c>
      <c r="V39" s="16">
        <f t="shared" si="31"/>
        <v>16</v>
      </c>
      <c r="W39" s="16">
        <f t="shared" si="31"/>
        <v>4</v>
      </c>
      <c r="X39" s="16">
        <f t="shared" si="31"/>
        <v>6</v>
      </c>
      <c r="Y39" s="16">
        <f t="shared" si="31"/>
        <v>2</v>
      </c>
      <c r="Z39" s="16">
        <f t="shared" si="31"/>
        <v>9</v>
      </c>
      <c r="AA39" s="16">
        <f t="shared" si="31"/>
        <v>7</v>
      </c>
      <c r="AB39" s="16">
        <f t="shared" si="31"/>
        <v>27</v>
      </c>
      <c r="AC39" s="16">
        <f t="shared" si="31"/>
        <v>55</v>
      </c>
      <c r="AD39" s="16">
        <f t="shared" si="31"/>
        <v>5</v>
      </c>
      <c r="AE39" s="31">
        <f t="shared" si="31"/>
        <v>111</v>
      </c>
      <c r="AF39" s="31">
        <f t="shared" si="31"/>
        <v>166</v>
      </c>
    </row>
    <row r="40" spans="2:32" ht="23.1" customHeight="1" x14ac:dyDescent="0.25">
      <c r="B40" s="45" t="s">
        <v>67</v>
      </c>
      <c r="C40" s="49">
        <v>1</v>
      </c>
      <c r="D40" s="49">
        <v>0</v>
      </c>
      <c r="E40" s="49">
        <v>2</v>
      </c>
      <c r="F40" s="49">
        <v>1</v>
      </c>
      <c r="G40" s="49">
        <v>0</v>
      </c>
      <c r="H40" s="49">
        <v>1</v>
      </c>
      <c r="I40" s="49">
        <v>0</v>
      </c>
      <c r="J40" s="49">
        <v>4</v>
      </c>
      <c r="K40" s="49">
        <v>0</v>
      </c>
      <c r="L40" s="49">
        <v>3</v>
      </c>
      <c r="M40" s="49">
        <v>4</v>
      </c>
      <c r="N40" s="49">
        <v>0</v>
      </c>
      <c r="O40" s="15">
        <f t="shared" si="0"/>
        <v>12</v>
      </c>
      <c r="P40" s="15">
        <f t="shared" si="1"/>
        <v>16</v>
      </c>
      <c r="R40" s="5" t="s">
        <v>17</v>
      </c>
      <c r="S40" s="16">
        <f t="shared" ref="S40:AF40" si="32">SUM(S10:S21)</f>
        <v>39</v>
      </c>
      <c r="T40" s="16">
        <f t="shared" si="32"/>
        <v>6</v>
      </c>
      <c r="U40" s="16">
        <f t="shared" si="32"/>
        <v>69</v>
      </c>
      <c r="V40" s="16">
        <f t="shared" si="32"/>
        <v>51</v>
      </c>
      <c r="W40" s="16">
        <f t="shared" si="32"/>
        <v>12</v>
      </c>
      <c r="X40" s="16">
        <f t="shared" si="32"/>
        <v>21</v>
      </c>
      <c r="Y40" s="16">
        <f t="shared" si="32"/>
        <v>13</v>
      </c>
      <c r="Z40" s="16">
        <f t="shared" si="32"/>
        <v>34</v>
      </c>
      <c r="AA40" s="16">
        <f t="shared" si="32"/>
        <v>22</v>
      </c>
      <c r="AB40" s="16">
        <f t="shared" si="32"/>
        <v>60</v>
      </c>
      <c r="AC40" s="16">
        <f t="shared" si="32"/>
        <v>200</v>
      </c>
      <c r="AD40" s="16">
        <f t="shared" si="32"/>
        <v>7</v>
      </c>
      <c r="AE40" s="31">
        <f t="shared" si="32"/>
        <v>334</v>
      </c>
      <c r="AF40" s="31">
        <f t="shared" si="32"/>
        <v>534</v>
      </c>
    </row>
    <row r="41" spans="2:32" ht="23.1" customHeight="1" x14ac:dyDescent="0.25">
      <c r="B41" s="44" t="s">
        <v>68</v>
      </c>
      <c r="C41" s="49">
        <v>1</v>
      </c>
      <c r="D41" s="49">
        <v>0</v>
      </c>
      <c r="E41" s="49">
        <v>2</v>
      </c>
      <c r="F41" s="49">
        <v>0</v>
      </c>
      <c r="G41" s="49">
        <v>0</v>
      </c>
      <c r="H41" s="49">
        <v>2</v>
      </c>
      <c r="I41" s="49">
        <v>3</v>
      </c>
      <c r="J41" s="49">
        <v>0</v>
      </c>
      <c r="K41" s="49">
        <v>0</v>
      </c>
      <c r="L41" s="49">
        <v>0</v>
      </c>
      <c r="M41" s="49">
        <v>2</v>
      </c>
      <c r="N41" s="49">
        <v>0</v>
      </c>
      <c r="O41" s="15">
        <f t="shared" si="0"/>
        <v>8</v>
      </c>
      <c r="P41" s="15">
        <f t="shared" si="1"/>
        <v>10</v>
      </c>
      <c r="R41" s="5" t="s">
        <v>159</v>
      </c>
      <c r="S41" s="16">
        <f>SUM(S10:S33)</f>
        <v>78</v>
      </c>
      <c r="T41" s="16">
        <f t="shared" ref="T41:AF41" si="33">SUM(T10:T33)</f>
        <v>12</v>
      </c>
      <c r="U41" s="16">
        <f t="shared" si="33"/>
        <v>138</v>
      </c>
      <c r="V41" s="16">
        <f t="shared" si="33"/>
        <v>102</v>
      </c>
      <c r="W41" s="16">
        <f t="shared" si="33"/>
        <v>24</v>
      </c>
      <c r="X41" s="16">
        <f t="shared" si="33"/>
        <v>42</v>
      </c>
      <c r="Y41" s="16">
        <f t="shared" si="33"/>
        <v>26</v>
      </c>
      <c r="Z41" s="16">
        <f t="shared" si="33"/>
        <v>68</v>
      </c>
      <c r="AA41" s="16">
        <f t="shared" si="33"/>
        <v>44</v>
      </c>
      <c r="AB41" s="16">
        <f t="shared" si="33"/>
        <v>120</v>
      </c>
      <c r="AC41" s="16">
        <f t="shared" si="33"/>
        <v>400</v>
      </c>
      <c r="AD41" s="16">
        <f t="shared" si="33"/>
        <v>14</v>
      </c>
      <c r="AE41" s="31">
        <f t="shared" si="33"/>
        <v>668</v>
      </c>
      <c r="AF41" s="31">
        <f t="shared" si="33"/>
        <v>1068</v>
      </c>
    </row>
    <row r="42" spans="2:32" ht="23.1" customHeight="1" x14ac:dyDescent="0.25">
      <c r="B42" s="45" t="s">
        <v>69</v>
      </c>
      <c r="C42" s="49">
        <v>0</v>
      </c>
      <c r="D42" s="49">
        <v>1</v>
      </c>
      <c r="E42" s="49">
        <v>3</v>
      </c>
      <c r="F42" s="49">
        <v>5</v>
      </c>
      <c r="G42" s="49">
        <v>0</v>
      </c>
      <c r="H42" s="49">
        <v>2</v>
      </c>
      <c r="I42" s="49">
        <v>2</v>
      </c>
      <c r="J42" s="49">
        <v>1</v>
      </c>
      <c r="K42" s="49">
        <v>1</v>
      </c>
      <c r="L42" s="49">
        <v>1</v>
      </c>
      <c r="M42" s="49">
        <v>11</v>
      </c>
      <c r="N42" s="49">
        <v>0</v>
      </c>
      <c r="O42" s="15">
        <f t="shared" si="0"/>
        <v>16</v>
      </c>
      <c r="P42" s="15">
        <f t="shared" si="1"/>
        <v>27</v>
      </c>
      <c r="R42" s="5" t="s">
        <v>160</v>
      </c>
      <c r="S42" s="47">
        <f>S41/S40</f>
        <v>2</v>
      </c>
      <c r="T42" s="47">
        <f t="shared" ref="T42:AF42" si="34">T41/T40</f>
        <v>2</v>
      </c>
      <c r="U42" s="47">
        <f t="shared" si="34"/>
        <v>2</v>
      </c>
      <c r="V42" s="47">
        <f t="shared" si="34"/>
        <v>2</v>
      </c>
      <c r="W42" s="47">
        <f t="shared" si="34"/>
        <v>2</v>
      </c>
      <c r="X42" s="47">
        <f t="shared" si="34"/>
        <v>2</v>
      </c>
      <c r="Y42" s="47">
        <f t="shared" si="34"/>
        <v>2</v>
      </c>
      <c r="Z42" s="47">
        <f t="shared" si="34"/>
        <v>2</v>
      </c>
      <c r="AA42" s="47">
        <f t="shared" si="34"/>
        <v>2</v>
      </c>
      <c r="AB42" s="47">
        <f t="shared" si="34"/>
        <v>2</v>
      </c>
      <c r="AC42" s="47">
        <f t="shared" si="34"/>
        <v>2</v>
      </c>
      <c r="AD42" s="47">
        <f t="shared" si="34"/>
        <v>2</v>
      </c>
      <c r="AE42" s="47">
        <f t="shared" si="34"/>
        <v>2</v>
      </c>
      <c r="AF42" s="47">
        <f t="shared" si="34"/>
        <v>2</v>
      </c>
    </row>
    <row r="43" spans="2:32" ht="23.1" customHeight="1" x14ac:dyDescent="0.25">
      <c r="B43" s="44" t="s">
        <v>70</v>
      </c>
      <c r="C43" s="49">
        <v>0</v>
      </c>
      <c r="D43" s="49">
        <v>0</v>
      </c>
      <c r="E43" s="49">
        <v>1</v>
      </c>
      <c r="F43" s="49">
        <v>1</v>
      </c>
      <c r="G43" s="49">
        <v>0</v>
      </c>
      <c r="H43" s="49">
        <v>0</v>
      </c>
      <c r="I43" s="49">
        <v>0</v>
      </c>
      <c r="J43" s="49">
        <v>0</v>
      </c>
      <c r="K43" s="49">
        <v>1</v>
      </c>
      <c r="L43" s="49">
        <v>5</v>
      </c>
      <c r="M43" s="49">
        <v>3</v>
      </c>
      <c r="N43" s="49">
        <v>0</v>
      </c>
      <c r="O43" s="15">
        <f t="shared" si="0"/>
        <v>8</v>
      </c>
      <c r="P43" s="15">
        <f t="shared" si="1"/>
        <v>11</v>
      </c>
    </row>
    <row r="44" spans="2:32" ht="23.1" customHeight="1" x14ac:dyDescent="0.25">
      <c r="B44" s="46" t="s">
        <v>71</v>
      </c>
      <c r="C44" s="49">
        <v>2</v>
      </c>
      <c r="D44" s="49">
        <v>1</v>
      </c>
      <c r="E44" s="49">
        <v>3</v>
      </c>
      <c r="F44" s="49">
        <v>1</v>
      </c>
      <c r="G44" s="49">
        <v>0</v>
      </c>
      <c r="H44" s="49">
        <v>0</v>
      </c>
      <c r="I44" s="49">
        <v>0</v>
      </c>
      <c r="J44" s="49">
        <v>0</v>
      </c>
      <c r="K44" s="49">
        <v>2</v>
      </c>
      <c r="L44" s="49">
        <v>2</v>
      </c>
      <c r="M44" s="49">
        <v>3</v>
      </c>
      <c r="N44" s="49">
        <v>0</v>
      </c>
      <c r="O44" s="15">
        <f t="shared" si="0"/>
        <v>11</v>
      </c>
      <c r="P44" s="15">
        <f t="shared" si="1"/>
        <v>14</v>
      </c>
    </row>
    <row r="45" spans="2:32" ht="23.1" customHeight="1" x14ac:dyDescent="0.25">
      <c r="B45" s="44" t="s">
        <v>72</v>
      </c>
      <c r="C45" s="49">
        <v>1</v>
      </c>
      <c r="D45" s="49">
        <v>0</v>
      </c>
      <c r="E45" s="49">
        <v>2</v>
      </c>
      <c r="F45" s="49">
        <v>2</v>
      </c>
      <c r="G45" s="49">
        <v>0</v>
      </c>
      <c r="H45" s="49">
        <v>2</v>
      </c>
      <c r="I45" s="49">
        <v>0</v>
      </c>
      <c r="J45" s="49">
        <v>2</v>
      </c>
      <c r="K45" s="49">
        <v>3</v>
      </c>
      <c r="L45" s="49">
        <v>0</v>
      </c>
      <c r="M45" s="49">
        <v>5</v>
      </c>
      <c r="N45" s="49">
        <v>0</v>
      </c>
      <c r="O45" s="15">
        <f t="shared" si="0"/>
        <v>12</v>
      </c>
      <c r="P45" s="15">
        <f t="shared" si="1"/>
        <v>17</v>
      </c>
    </row>
    <row r="46" spans="2:32" ht="23.1" customHeight="1" x14ac:dyDescent="0.25">
      <c r="B46" s="45" t="s">
        <v>73</v>
      </c>
      <c r="C46" s="49">
        <v>1</v>
      </c>
      <c r="D46" s="49">
        <v>0</v>
      </c>
      <c r="E46" s="49">
        <v>2</v>
      </c>
      <c r="F46" s="49">
        <v>1</v>
      </c>
      <c r="G46" s="49">
        <v>0</v>
      </c>
      <c r="H46" s="49">
        <v>0</v>
      </c>
      <c r="I46" s="49">
        <v>0</v>
      </c>
      <c r="J46" s="49">
        <v>1</v>
      </c>
      <c r="K46" s="49">
        <v>1</v>
      </c>
      <c r="L46" s="49">
        <v>0</v>
      </c>
      <c r="M46" s="49">
        <v>6</v>
      </c>
      <c r="N46" s="49">
        <v>0</v>
      </c>
      <c r="O46" s="15">
        <f t="shared" si="0"/>
        <v>6</v>
      </c>
      <c r="P46" s="15">
        <f t="shared" si="1"/>
        <v>12</v>
      </c>
      <c r="R46" s="8"/>
      <c r="T46"/>
    </row>
    <row r="47" spans="2:32" ht="23.1" customHeight="1" x14ac:dyDescent="0.25">
      <c r="B47" s="45" t="s">
        <v>74</v>
      </c>
      <c r="C47" s="49">
        <v>2</v>
      </c>
      <c r="D47" s="49">
        <v>0</v>
      </c>
      <c r="E47" s="49">
        <v>0</v>
      </c>
      <c r="F47" s="49">
        <v>3</v>
      </c>
      <c r="G47" s="49">
        <v>0</v>
      </c>
      <c r="H47" s="49">
        <v>0</v>
      </c>
      <c r="I47" s="49">
        <v>1</v>
      </c>
      <c r="J47" s="49">
        <v>0</v>
      </c>
      <c r="K47" s="49">
        <v>0</v>
      </c>
      <c r="L47" s="49">
        <v>3</v>
      </c>
      <c r="M47" s="49">
        <v>4</v>
      </c>
      <c r="N47" s="49">
        <v>0</v>
      </c>
      <c r="O47" s="15">
        <f t="shared" si="0"/>
        <v>9</v>
      </c>
      <c r="P47" s="15">
        <f t="shared" si="1"/>
        <v>13</v>
      </c>
      <c r="R47" s="8"/>
      <c r="T47"/>
    </row>
    <row r="48" spans="2:32" ht="23.1" customHeight="1" x14ac:dyDescent="0.25">
      <c r="B48" s="45" t="s">
        <v>75</v>
      </c>
      <c r="C48" s="49">
        <v>1</v>
      </c>
      <c r="D48" s="49">
        <v>0</v>
      </c>
      <c r="E48" s="49">
        <v>1</v>
      </c>
      <c r="F48" s="49">
        <v>0</v>
      </c>
      <c r="G48" s="49">
        <v>1</v>
      </c>
      <c r="H48" s="49">
        <v>0</v>
      </c>
      <c r="I48" s="49">
        <v>0</v>
      </c>
      <c r="J48" s="49">
        <v>0</v>
      </c>
      <c r="K48" s="49">
        <v>0</v>
      </c>
      <c r="L48" s="49">
        <v>2</v>
      </c>
      <c r="M48" s="49">
        <v>6</v>
      </c>
      <c r="N48" s="49">
        <v>0</v>
      </c>
      <c r="O48" s="15">
        <f t="shared" si="0"/>
        <v>5</v>
      </c>
      <c r="P48" s="15">
        <f t="shared" si="1"/>
        <v>11</v>
      </c>
      <c r="R48" s="8"/>
      <c r="T48"/>
    </row>
    <row r="49" spans="2:20" ht="23.1" customHeight="1" x14ac:dyDescent="0.25">
      <c r="B49" s="44" t="s">
        <v>76</v>
      </c>
      <c r="C49" s="49">
        <v>1</v>
      </c>
      <c r="D49" s="49">
        <v>0</v>
      </c>
      <c r="E49" s="49">
        <v>2</v>
      </c>
      <c r="F49" s="49">
        <v>2</v>
      </c>
      <c r="G49" s="49">
        <v>1</v>
      </c>
      <c r="H49" s="49">
        <v>0</v>
      </c>
      <c r="I49" s="49">
        <v>0</v>
      </c>
      <c r="J49" s="49">
        <v>0</v>
      </c>
      <c r="K49" s="49">
        <v>0</v>
      </c>
      <c r="L49" s="49">
        <v>3</v>
      </c>
      <c r="M49" s="49">
        <v>6</v>
      </c>
      <c r="N49" s="49">
        <v>0</v>
      </c>
      <c r="O49" s="15">
        <f t="shared" si="0"/>
        <v>9</v>
      </c>
      <c r="P49" s="15">
        <f t="shared" si="1"/>
        <v>15</v>
      </c>
      <c r="R49" s="8"/>
      <c r="T49"/>
    </row>
    <row r="50" spans="2:20" ht="23.1" customHeight="1" x14ac:dyDescent="0.25">
      <c r="B50" s="45" t="s">
        <v>77</v>
      </c>
      <c r="C50" s="49">
        <v>5</v>
      </c>
      <c r="D50" s="49">
        <v>0</v>
      </c>
      <c r="E50" s="49">
        <v>2</v>
      </c>
      <c r="F50" s="49">
        <v>4</v>
      </c>
      <c r="G50" s="49">
        <v>0</v>
      </c>
      <c r="H50" s="49">
        <v>0</v>
      </c>
      <c r="I50" s="49">
        <v>0</v>
      </c>
      <c r="J50" s="49">
        <v>0</v>
      </c>
      <c r="K50" s="49">
        <v>0</v>
      </c>
      <c r="L50" s="49">
        <v>5</v>
      </c>
      <c r="M50" s="49">
        <v>5</v>
      </c>
      <c r="N50" s="49">
        <v>1</v>
      </c>
      <c r="O50" s="15">
        <f t="shared" si="0"/>
        <v>17</v>
      </c>
      <c r="P50" s="15">
        <f t="shared" si="1"/>
        <v>22</v>
      </c>
      <c r="R50" s="8"/>
      <c r="T50"/>
    </row>
    <row r="51" spans="2:20" ht="23.1" customHeight="1" x14ac:dyDescent="0.25">
      <c r="B51" s="45" t="s">
        <v>78</v>
      </c>
      <c r="C51" s="49">
        <v>1</v>
      </c>
      <c r="D51" s="49">
        <v>0</v>
      </c>
      <c r="E51" s="49">
        <v>1</v>
      </c>
      <c r="F51" s="49">
        <v>1</v>
      </c>
      <c r="G51" s="49">
        <v>1</v>
      </c>
      <c r="H51" s="49">
        <v>0</v>
      </c>
      <c r="I51" s="49">
        <v>0</v>
      </c>
      <c r="J51" s="49">
        <v>3</v>
      </c>
      <c r="K51" s="49">
        <v>0</v>
      </c>
      <c r="L51" s="49">
        <v>1</v>
      </c>
      <c r="M51" s="49">
        <v>3</v>
      </c>
      <c r="N51" s="49">
        <v>0</v>
      </c>
      <c r="O51" s="15">
        <f t="shared" si="0"/>
        <v>8</v>
      </c>
      <c r="P51" s="15">
        <f t="shared" si="1"/>
        <v>11</v>
      </c>
      <c r="R51" s="8"/>
      <c r="T51"/>
    </row>
    <row r="52" spans="2:20" ht="23.1" customHeight="1" x14ac:dyDescent="0.25">
      <c r="B52" s="45" t="s">
        <v>79</v>
      </c>
      <c r="C52" s="49">
        <v>1</v>
      </c>
      <c r="D52" s="49">
        <v>0</v>
      </c>
      <c r="E52" s="49">
        <v>2</v>
      </c>
      <c r="F52" s="49">
        <v>1</v>
      </c>
      <c r="G52" s="49">
        <v>0</v>
      </c>
      <c r="H52" s="49">
        <v>0</v>
      </c>
      <c r="I52" s="49">
        <v>0</v>
      </c>
      <c r="J52" s="49">
        <v>1</v>
      </c>
      <c r="K52" s="49">
        <v>0</v>
      </c>
      <c r="L52" s="49">
        <v>1</v>
      </c>
      <c r="M52" s="49">
        <v>3</v>
      </c>
      <c r="N52" s="49">
        <v>0</v>
      </c>
      <c r="O52" s="15">
        <f t="shared" si="0"/>
        <v>6</v>
      </c>
      <c r="P52" s="15">
        <f t="shared" si="1"/>
        <v>9</v>
      </c>
      <c r="R52" s="8"/>
      <c r="T52"/>
    </row>
    <row r="53" spans="2:20" ht="23.1" customHeight="1" x14ac:dyDescent="0.25">
      <c r="B53" s="44" t="s">
        <v>80</v>
      </c>
      <c r="C53" s="49">
        <v>3</v>
      </c>
      <c r="D53" s="49">
        <v>0</v>
      </c>
      <c r="E53" s="49">
        <v>2</v>
      </c>
      <c r="F53" s="49">
        <v>1</v>
      </c>
      <c r="G53" s="49">
        <v>0</v>
      </c>
      <c r="H53" s="49">
        <v>0</v>
      </c>
      <c r="I53" s="49">
        <v>1</v>
      </c>
      <c r="J53" s="49">
        <v>1</v>
      </c>
      <c r="K53" s="49">
        <v>0</v>
      </c>
      <c r="L53" s="49">
        <v>4</v>
      </c>
      <c r="M53" s="49">
        <v>6</v>
      </c>
      <c r="N53" s="49">
        <v>0</v>
      </c>
      <c r="O53" s="15">
        <f t="shared" si="0"/>
        <v>12</v>
      </c>
      <c r="P53" s="15">
        <f t="shared" si="1"/>
        <v>18</v>
      </c>
      <c r="R53" s="8"/>
      <c r="T53"/>
    </row>
    <row r="54" spans="2:20" ht="23.1" customHeight="1" x14ac:dyDescent="0.25">
      <c r="B54" s="44" t="s">
        <v>81</v>
      </c>
      <c r="C54" s="49">
        <v>1</v>
      </c>
      <c r="D54" s="49">
        <v>0</v>
      </c>
      <c r="E54" s="49">
        <v>0</v>
      </c>
      <c r="F54" s="49">
        <v>1</v>
      </c>
      <c r="G54" s="49">
        <v>0</v>
      </c>
      <c r="H54" s="49">
        <v>2</v>
      </c>
      <c r="I54" s="49">
        <v>0</v>
      </c>
      <c r="J54" s="49">
        <v>1</v>
      </c>
      <c r="K54" s="49">
        <v>3</v>
      </c>
      <c r="L54" s="49">
        <v>4</v>
      </c>
      <c r="M54" s="49">
        <v>3</v>
      </c>
      <c r="N54" s="49">
        <v>1</v>
      </c>
      <c r="O54" s="15">
        <f t="shared" si="0"/>
        <v>13</v>
      </c>
      <c r="P54" s="15">
        <f t="shared" si="1"/>
        <v>16</v>
      </c>
      <c r="R54" s="8"/>
      <c r="T54"/>
    </row>
    <row r="55" spans="2:20" ht="23.1" customHeight="1" x14ac:dyDescent="0.25">
      <c r="B55" s="44" t="s">
        <v>82</v>
      </c>
      <c r="C55" s="49">
        <v>2</v>
      </c>
      <c r="D55" s="49">
        <v>0</v>
      </c>
      <c r="E55" s="49">
        <v>2</v>
      </c>
      <c r="F55" s="49">
        <v>0</v>
      </c>
      <c r="G55" s="49">
        <v>0</v>
      </c>
      <c r="H55" s="49">
        <v>0</v>
      </c>
      <c r="I55" s="49">
        <v>0</v>
      </c>
      <c r="J55" s="49">
        <v>0</v>
      </c>
      <c r="K55" s="49">
        <v>1</v>
      </c>
      <c r="L55" s="49">
        <v>0</v>
      </c>
      <c r="M55" s="49">
        <v>6</v>
      </c>
      <c r="N55" s="49">
        <v>0</v>
      </c>
      <c r="O55" s="15">
        <f t="shared" si="0"/>
        <v>5</v>
      </c>
      <c r="P55" s="15">
        <f t="shared" si="1"/>
        <v>11</v>
      </c>
      <c r="R55" s="8"/>
      <c r="T55"/>
    </row>
    <row r="56" spans="2:20" ht="23.1" customHeight="1" x14ac:dyDescent="0.25">
      <c r="B56" s="44" t="s">
        <v>83</v>
      </c>
      <c r="C56" s="49">
        <v>1</v>
      </c>
      <c r="D56" s="49">
        <v>0</v>
      </c>
      <c r="E56" s="49">
        <v>0</v>
      </c>
      <c r="F56" s="49">
        <v>2</v>
      </c>
      <c r="G56" s="49">
        <v>1</v>
      </c>
      <c r="H56" s="49">
        <v>2</v>
      </c>
      <c r="I56" s="49">
        <v>0</v>
      </c>
      <c r="J56" s="49">
        <v>2</v>
      </c>
      <c r="K56" s="49">
        <v>2</v>
      </c>
      <c r="L56" s="49">
        <v>2</v>
      </c>
      <c r="M56" s="49">
        <v>3</v>
      </c>
      <c r="N56" s="49">
        <v>2</v>
      </c>
      <c r="O56" s="15">
        <f t="shared" si="0"/>
        <v>14</v>
      </c>
      <c r="P56" s="15">
        <f t="shared" si="1"/>
        <v>17</v>
      </c>
      <c r="R56" s="8"/>
      <c r="T56"/>
    </row>
    <row r="57" spans="2:20" ht="23.1" customHeight="1" x14ac:dyDescent="0.25">
      <c r="B57" s="44" t="s">
        <v>84</v>
      </c>
      <c r="C57" s="49">
        <v>0</v>
      </c>
      <c r="D57" s="49">
        <v>0</v>
      </c>
      <c r="E57" s="49">
        <v>2</v>
      </c>
      <c r="F57" s="49">
        <v>0</v>
      </c>
      <c r="G57" s="49">
        <v>0</v>
      </c>
      <c r="H57" s="49">
        <v>2</v>
      </c>
      <c r="I57" s="49">
        <v>0</v>
      </c>
      <c r="J57" s="49">
        <v>0</v>
      </c>
      <c r="K57" s="49">
        <v>0</v>
      </c>
      <c r="L57" s="49">
        <v>2</v>
      </c>
      <c r="M57" s="49">
        <v>4</v>
      </c>
      <c r="N57" s="49">
        <v>1</v>
      </c>
      <c r="O57" s="15">
        <f t="shared" si="0"/>
        <v>7</v>
      </c>
      <c r="P57" s="15">
        <f t="shared" si="1"/>
        <v>11</v>
      </c>
      <c r="R57" s="8"/>
      <c r="T57"/>
    </row>
    <row r="58" spans="2:20" ht="23.1" customHeight="1" x14ac:dyDescent="0.25">
      <c r="B58" s="44" t="s">
        <v>99</v>
      </c>
      <c r="C58" s="49">
        <v>0</v>
      </c>
      <c r="D58" s="49">
        <v>0</v>
      </c>
      <c r="E58" s="49">
        <v>2</v>
      </c>
      <c r="F58" s="49">
        <v>0</v>
      </c>
      <c r="G58" s="49">
        <v>0</v>
      </c>
      <c r="H58" s="49">
        <v>0</v>
      </c>
      <c r="I58" s="49">
        <v>0</v>
      </c>
      <c r="J58" s="49">
        <v>0</v>
      </c>
      <c r="K58" s="49">
        <v>0</v>
      </c>
      <c r="L58" s="49">
        <v>3</v>
      </c>
      <c r="M58" s="49">
        <v>3</v>
      </c>
      <c r="N58" s="49">
        <v>0</v>
      </c>
      <c r="O58" s="15">
        <f t="shared" ref="O58:O105" si="35">SUM(C58:L58,N58)</f>
        <v>5</v>
      </c>
      <c r="P58" s="15">
        <f t="shared" ref="P58:P105" si="36">SUM(C58:N58)</f>
        <v>8</v>
      </c>
      <c r="R58" s="8"/>
      <c r="T58"/>
    </row>
    <row r="59" spans="2:20" ht="23.1" customHeight="1" x14ac:dyDescent="0.25">
      <c r="B59" s="44" t="s">
        <v>100</v>
      </c>
      <c r="C59" s="49">
        <v>1</v>
      </c>
      <c r="D59" s="49">
        <v>0</v>
      </c>
      <c r="E59" s="49">
        <v>0</v>
      </c>
      <c r="F59" s="49">
        <v>0</v>
      </c>
      <c r="G59" s="49">
        <v>0</v>
      </c>
      <c r="H59" s="49">
        <v>0</v>
      </c>
      <c r="I59" s="49">
        <v>0</v>
      </c>
      <c r="J59" s="49">
        <v>0</v>
      </c>
      <c r="K59" s="49">
        <v>0</v>
      </c>
      <c r="L59" s="49">
        <v>0</v>
      </c>
      <c r="M59" s="49">
        <v>3</v>
      </c>
      <c r="N59" s="49">
        <v>0</v>
      </c>
      <c r="O59" s="15">
        <f t="shared" si="35"/>
        <v>1</v>
      </c>
      <c r="P59" s="15">
        <f t="shared" si="36"/>
        <v>4</v>
      </c>
      <c r="R59" s="8"/>
      <c r="T59"/>
    </row>
    <row r="60" spans="2:20" ht="23.1" customHeight="1" x14ac:dyDescent="0.25">
      <c r="B60" s="44" t="s">
        <v>101</v>
      </c>
      <c r="C60" s="49">
        <v>0</v>
      </c>
      <c r="D60" s="49">
        <v>0</v>
      </c>
      <c r="E60" s="49">
        <v>2</v>
      </c>
      <c r="F60" s="49">
        <v>0</v>
      </c>
      <c r="G60" s="49">
        <v>0</v>
      </c>
      <c r="H60" s="49">
        <v>0</v>
      </c>
      <c r="I60" s="49">
        <v>0</v>
      </c>
      <c r="J60" s="49">
        <v>0</v>
      </c>
      <c r="K60" s="49">
        <v>0</v>
      </c>
      <c r="L60" s="49">
        <v>0</v>
      </c>
      <c r="M60" s="49">
        <v>1</v>
      </c>
      <c r="N60" s="49">
        <v>0</v>
      </c>
      <c r="O60" s="15">
        <f t="shared" si="35"/>
        <v>2</v>
      </c>
      <c r="P60" s="15">
        <f t="shared" si="36"/>
        <v>3</v>
      </c>
      <c r="R60" s="8"/>
      <c r="T60"/>
    </row>
    <row r="61" spans="2:20" ht="23.1" customHeight="1" x14ac:dyDescent="0.25">
      <c r="B61" s="44" t="s">
        <v>102</v>
      </c>
      <c r="C61" s="49">
        <v>0</v>
      </c>
      <c r="D61" s="49">
        <v>0</v>
      </c>
      <c r="E61" s="49">
        <v>1</v>
      </c>
      <c r="F61" s="49">
        <v>0</v>
      </c>
      <c r="G61" s="49">
        <v>1</v>
      </c>
      <c r="H61" s="49">
        <v>0</v>
      </c>
      <c r="I61" s="49">
        <v>0</v>
      </c>
      <c r="J61" s="49">
        <v>1</v>
      </c>
      <c r="K61" s="49">
        <v>0</v>
      </c>
      <c r="L61" s="49">
        <v>2</v>
      </c>
      <c r="M61" s="49">
        <v>3</v>
      </c>
      <c r="N61" s="49">
        <v>0</v>
      </c>
      <c r="O61" s="15">
        <f t="shared" si="35"/>
        <v>5</v>
      </c>
      <c r="P61" s="15">
        <f t="shared" si="36"/>
        <v>8</v>
      </c>
      <c r="R61" s="8"/>
      <c r="T61"/>
    </row>
    <row r="62" spans="2:20" ht="23.1" customHeight="1" x14ac:dyDescent="0.25">
      <c r="B62" s="44" t="s">
        <v>107</v>
      </c>
      <c r="C62" s="49">
        <v>0</v>
      </c>
      <c r="D62" s="49">
        <v>0</v>
      </c>
      <c r="E62" s="49">
        <v>0</v>
      </c>
      <c r="F62" s="49">
        <v>0</v>
      </c>
      <c r="G62" s="49">
        <v>0</v>
      </c>
      <c r="H62" s="49">
        <v>0</v>
      </c>
      <c r="I62" s="49">
        <v>1</v>
      </c>
      <c r="J62" s="49">
        <v>0</v>
      </c>
      <c r="K62" s="49">
        <v>0</v>
      </c>
      <c r="L62" s="49">
        <v>0</v>
      </c>
      <c r="M62" s="49">
        <v>2</v>
      </c>
      <c r="N62" s="49">
        <v>0</v>
      </c>
      <c r="O62" s="15">
        <f t="shared" si="35"/>
        <v>1</v>
      </c>
      <c r="P62" s="15">
        <f t="shared" si="36"/>
        <v>3</v>
      </c>
      <c r="R62" s="8"/>
      <c r="T62"/>
    </row>
    <row r="63" spans="2:20" ht="23.1" customHeight="1" x14ac:dyDescent="0.25">
      <c r="B63" s="44" t="s">
        <v>108</v>
      </c>
      <c r="C63" s="49">
        <v>0</v>
      </c>
      <c r="D63" s="49">
        <v>0</v>
      </c>
      <c r="E63" s="49">
        <v>2</v>
      </c>
      <c r="F63" s="49">
        <v>1</v>
      </c>
      <c r="G63" s="49">
        <v>1</v>
      </c>
      <c r="H63" s="49">
        <v>0</v>
      </c>
      <c r="I63" s="49">
        <v>0</v>
      </c>
      <c r="J63" s="49">
        <v>0</v>
      </c>
      <c r="K63" s="49">
        <v>0</v>
      </c>
      <c r="L63" s="49">
        <v>2</v>
      </c>
      <c r="M63" s="49">
        <v>4</v>
      </c>
      <c r="N63" s="49">
        <v>1</v>
      </c>
      <c r="O63" s="15">
        <f t="shared" si="35"/>
        <v>7</v>
      </c>
      <c r="P63" s="15">
        <f t="shared" si="36"/>
        <v>11</v>
      </c>
      <c r="R63" s="8"/>
      <c r="T63"/>
    </row>
    <row r="64" spans="2:20" ht="23.1" customHeight="1" x14ac:dyDescent="0.25">
      <c r="B64" s="44" t="s">
        <v>109</v>
      </c>
      <c r="C64" s="49">
        <v>0</v>
      </c>
      <c r="D64" s="49">
        <v>0</v>
      </c>
      <c r="E64" s="49">
        <v>0</v>
      </c>
      <c r="F64" s="49">
        <v>3</v>
      </c>
      <c r="G64" s="49">
        <v>0</v>
      </c>
      <c r="H64" s="49">
        <v>0</v>
      </c>
      <c r="I64" s="49">
        <v>1</v>
      </c>
      <c r="J64" s="49">
        <v>0</v>
      </c>
      <c r="K64" s="49">
        <v>0</v>
      </c>
      <c r="L64" s="49">
        <v>0</v>
      </c>
      <c r="M64" s="49">
        <v>4</v>
      </c>
      <c r="N64" s="49">
        <v>0</v>
      </c>
      <c r="O64" s="15">
        <f t="shared" si="35"/>
        <v>4</v>
      </c>
      <c r="P64" s="15">
        <f t="shared" si="36"/>
        <v>8</v>
      </c>
      <c r="R64" s="8"/>
      <c r="T64"/>
    </row>
    <row r="65" spans="2:20" ht="23.1" customHeight="1" x14ac:dyDescent="0.25">
      <c r="B65" s="44" t="s">
        <v>158</v>
      </c>
      <c r="C65" s="49">
        <v>0</v>
      </c>
      <c r="D65" s="49">
        <v>0</v>
      </c>
      <c r="E65" s="49">
        <v>0</v>
      </c>
      <c r="F65" s="49">
        <v>2</v>
      </c>
      <c r="G65" s="49">
        <v>0</v>
      </c>
      <c r="H65" s="49">
        <v>0</v>
      </c>
      <c r="I65" s="49">
        <v>0</v>
      </c>
      <c r="J65" s="49">
        <v>2</v>
      </c>
      <c r="K65" s="49">
        <v>0</v>
      </c>
      <c r="L65" s="49">
        <v>1</v>
      </c>
      <c r="M65" s="49">
        <v>8</v>
      </c>
      <c r="N65" s="49">
        <v>0</v>
      </c>
      <c r="O65" s="15">
        <f t="shared" si="35"/>
        <v>5</v>
      </c>
      <c r="P65" s="15">
        <f t="shared" si="36"/>
        <v>13</v>
      </c>
      <c r="R65" s="8"/>
      <c r="T65"/>
    </row>
    <row r="66" spans="2:20" ht="23.1" customHeight="1" x14ac:dyDescent="0.25">
      <c r="B66" s="44" t="s">
        <v>103</v>
      </c>
      <c r="C66" s="49">
        <v>0</v>
      </c>
      <c r="D66" s="49">
        <v>0</v>
      </c>
      <c r="E66" s="49">
        <v>1</v>
      </c>
      <c r="F66" s="49">
        <v>1</v>
      </c>
      <c r="G66" s="49">
        <v>0</v>
      </c>
      <c r="H66" s="49">
        <v>0</v>
      </c>
      <c r="I66" s="49">
        <v>0</v>
      </c>
      <c r="J66" s="49">
        <v>0</v>
      </c>
      <c r="K66" s="49">
        <v>0</v>
      </c>
      <c r="L66" s="49">
        <v>0</v>
      </c>
      <c r="M66" s="49">
        <v>5</v>
      </c>
      <c r="N66" s="49">
        <v>0</v>
      </c>
      <c r="O66" s="15">
        <f t="shared" si="35"/>
        <v>2</v>
      </c>
      <c r="P66" s="15">
        <f t="shared" si="36"/>
        <v>7</v>
      </c>
      <c r="R66" s="8"/>
      <c r="T66"/>
    </row>
    <row r="67" spans="2:20" ht="23.1" customHeight="1" x14ac:dyDescent="0.25">
      <c r="B67" s="44" t="s">
        <v>104</v>
      </c>
      <c r="C67" s="49">
        <v>0</v>
      </c>
      <c r="D67" s="49">
        <v>0</v>
      </c>
      <c r="E67" s="49">
        <v>0</v>
      </c>
      <c r="F67" s="49">
        <v>0</v>
      </c>
      <c r="G67" s="49">
        <v>0</v>
      </c>
      <c r="H67" s="49">
        <v>0</v>
      </c>
      <c r="I67" s="49">
        <v>0</v>
      </c>
      <c r="J67" s="49">
        <v>1</v>
      </c>
      <c r="K67" s="49">
        <v>0</v>
      </c>
      <c r="L67" s="49">
        <v>1</v>
      </c>
      <c r="M67" s="49">
        <v>0</v>
      </c>
      <c r="N67" s="49">
        <v>0</v>
      </c>
      <c r="O67" s="15">
        <f t="shared" si="35"/>
        <v>2</v>
      </c>
      <c r="P67" s="15">
        <f t="shared" si="36"/>
        <v>2</v>
      </c>
      <c r="R67" s="8"/>
      <c r="T67"/>
    </row>
    <row r="68" spans="2:20" ht="23.1" customHeight="1" x14ac:dyDescent="0.25">
      <c r="B68" s="44" t="s">
        <v>105</v>
      </c>
      <c r="C68" s="49">
        <v>0</v>
      </c>
      <c r="D68" s="49">
        <v>0</v>
      </c>
      <c r="E68" s="49">
        <v>2</v>
      </c>
      <c r="F68" s="49">
        <v>1</v>
      </c>
      <c r="G68" s="49">
        <v>0</v>
      </c>
      <c r="H68" s="49">
        <v>0</v>
      </c>
      <c r="I68" s="49">
        <v>1</v>
      </c>
      <c r="J68" s="49">
        <v>1</v>
      </c>
      <c r="K68" s="49">
        <v>1</v>
      </c>
      <c r="L68" s="49">
        <v>2</v>
      </c>
      <c r="M68" s="49">
        <v>15</v>
      </c>
      <c r="N68" s="49">
        <v>0</v>
      </c>
      <c r="O68" s="15">
        <f t="shared" si="35"/>
        <v>8</v>
      </c>
      <c r="P68" s="15">
        <f t="shared" si="36"/>
        <v>23</v>
      </c>
      <c r="R68" s="8"/>
      <c r="T68"/>
    </row>
    <row r="69" spans="2:20" ht="23.1" customHeight="1" x14ac:dyDescent="0.25">
      <c r="B69" s="44" t="s">
        <v>106</v>
      </c>
      <c r="C69" s="49">
        <v>2</v>
      </c>
      <c r="D69" s="49">
        <v>1</v>
      </c>
      <c r="E69" s="49">
        <v>3</v>
      </c>
      <c r="F69" s="49">
        <v>1</v>
      </c>
      <c r="G69" s="49">
        <v>0</v>
      </c>
      <c r="H69" s="49">
        <v>0</v>
      </c>
      <c r="I69" s="49">
        <v>0</v>
      </c>
      <c r="J69" s="49">
        <v>1</v>
      </c>
      <c r="K69" s="49">
        <v>0</v>
      </c>
      <c r="L69" s="49">
        <v>0</v>
      </c>
      <c r="M69" s="49">
        <v>6</v>
      </c>
      <c r="N69" s="49">
        <v>0</v>
      </c>
      <c r="O69" s="15">
        <f t="shared" si="35"/>
        <v>8</v>
      </c>
      <c r="P69" s="15">
        <f t="shared" si="36"/>
        <v>14</v>
      </c>
      <c r="R69" s="8"/>
      <c r="T69"/>
    </row>
    <row r="70" spans="2:20" ht="23.1" customHeight="1" x14ac:dyDescent="0.25">
      <c r="B70" s="44" t="s">
        <v>110</v>
      </c>
      <c r="C70" s="49">
        <v>2</v>
      </c>
      <c r="D70" s="49">
        <v>0</v>
      </c>
      <c r="E70" s="49">
        <v>2</v>
      </c>
      <c r="F70" s="49">
        <v>1</v>
      </c>
      <c r="G70" s="49">
        <v>0</v>
      </c>
      <c r="H70" s="49">
        <v>1</v>
      </c>
      <c r="I70" s="49">
        <v>0</v>
      </c>
      <c r="J70" s="49">
        <v>0</v>
      </c>
      <c r="K70" s="49">
        <v>1</v>
      </c>
      <c r="L70" s="49">
        <v>0</v>
      </c>
      <c r="M70" s="49">
        <v>3</v>
      </c>
      <c r="N70" s="49">
        <v>0</v>
      </c>
      <c r="O70" s="15">
        <f t="shared" si="35"/>
        <v>7</v>
      </c>
      <c r="P70" s="15">
        <f t="shared" si="36"/>
        <v>10</v>
      </c>
      <c r="R70" s="8"/>
      <c r="T70"/>
    </row>
    <row r="71" spans="2:20" ht="23.1" customHeight="1" x14ac:dyDescent="0.25">
      <c r="B71" s="44" t="s">
        <v>111</v>
      </c>
      <c r="C71" s="49">
        <v>0</v>
      </c>
      <c r="D71" s="49">
        <v>0</v>
      </c>
      <c r="E71" s="49">
        <v>1</v>
      </c>
      <c r="F71" s="49">
        <v>2</v>
      </c>
      <c r="G71" s="49">
        <v>0</v>
      </c>
      <c r="H71" s="49">
        <v>1</v>
      </c>
      <c r="I71" s="49">
        <v>0</v>
      </c>
      <c r="J71" s="49">
        <v>0</v>
      </c>
      <c r="K71" s="49">
        <v>0</v>
      </c>
      <c r="L71" s="49">
        <v>0</v>
      </c>
      <c r="M71" s="49">
        <v>10</v>
      </c>
      <c r="N71" s="49">
        <v>0</v>
      </c>
      <c r="O71" s="15">
        <f t="shared" si="35"/>
        <v>4</v>
      </c>
      <c r="P71" s="15">
        <f t="shared" si="36"/>
        <v>14</v>
      </c>
      <c r="R71" s="8"/>
      <c r="T71"/>
    </row>
    <row r="72" spans="2:20" ht="23.1" customHeight="1" x14ac:dyDescent="0.25">
      <c r="B72" s="44" t="s">
        <v>112</v>
      </c>
      <c r="C72" s="49">
        <v>0</v>
      </c>
      <c r="D72" s="49">
        <v>0</v>
      </c>
      <c r="E72" s="49">
        <v>2</v>
      </c>
      <c r="F72" s="49">
        <v>0</v>
      </c>
      <c r="G72" s="49">
        <v>0</v>
      </c>
      <c r="H72" s="49">
        <v>0</v>
      </c>
      <c r="I72" s="49">
        <v>0</v>
      </c>
      <c r="J72" s="49">
        <v>0</v>
      </c>
      <c r="K72" s="49">
        <v>1</v>
      </c>
      <c r="L72" s="49">
        <v>0</v>
      </c>
      <c r="M72" s="49">
        <v>2</v>
      </c>
      <c r="N72" s="49">
        <v>0</v>
      </c>
      <c r="O72" s="15">
        <f t="shared" si="35"/>
        <v>3</v>
      </c>
      <c r="P72" s="15">
        <f t="shared" si="36"/>
        <v>5</v>
      </c>
      <c r="R72" s="8"/>
      <c r="T72"/>
    </row>
    <row r="73" spans="2:20" ht="23.1" customHeight="1" x14ac:dyDescent="0.25">
      <c r="B73" s="44" t="s">
        <v>113</v>
      </c>
      <c r="C73" s="49">
        <v>0</v>
      </c>
      <c r="D73" s="49">
        <v>0</v>
      </c>
      <c r="E73" s="49">
        <v>2</v>
      </c>
      <c r="F73" s="49">
        <v>2</v>
      </c>
      <c r="G73" s="49">
        <v>0</v>
      </c>
      <c r="H73" s="49">
        <v>1</v>
      </c>
      <c r="I73" s="49">
        <v>0</v>
      </c>
      <c r="J73" s="49">
        <v>0</v>
      </c>
      <c r="K73" s="49">
        <v>0</v>
      </c>
      <c r="L73" s="49">
        <v>0</v>
      </c>
      <c r="M73" s="49">
        <v>4</v>
      </c>
      <c r="N73" s="49">
        <v>0</v>
      </c>
      <c r="O73" s="15">
        <f t="shared" si="35"/>
        <v>5</v>
      </c>
      <c r="P73" s="15">
        <f t="shared" si="36"/>
        <v>9</v>
      </c>
      <c r="R73" s="8"/>
      <c r="T73"/>
    </row>
    <row r="74" spans="2:20" ht="23.1" customHeight="1" x14ac:dyDescent="0.25">
      <c r="B74" s="44" t="s">
        <v>114</v>
      </c>
      <c r="C74" s="49">
        <v>0</v>
      </c>
      <c r="D74" s="49">
        <v>0</v>
      </c>
      <c r="E74" s="49">
        <v>1</v>
      </c>
      <c r="F74" s="49">
        <v>3</v>
      </c>
      <c r="G74" s="49">
        <v>0</v>
      </c>
      <c r="H74" s="49">
        <v>0</v>
      </c>
      <c r="I74" s="49">
        <v>0</v>
      </c>
      <c r="J74" s="49">
        <v>2</v>
      </c>
      <c r="K74" s="49">
        <v>0</v>
      </c>
      <c r="L74" s="49">
        <v>1</v>
      </c>
      <c r="M74" s="49">
        <v>2</v>
      </c>
      <c r="N74" s="49">
        <v>0</v>
      </c>
      <c r="O74" s="15">
        <f t="shared" si="35"/>
        <v>7</v>
      </c>
      <c r="P74" s="15">
        <f t="shared" si="36"/>
        <v>9</v>
      </c>
      <c r="R74" s="8"/>
      <c r="T74"/>
    </row>
    <row r="75" spans="2:20" ht="23.1" customHeight="1" x14ac:dyDescent="0.25">
      <c r="B75" s="44" t="s">
        <v>115</v>
      </c>
      <c r="C75" s="49">
        <v>0</v>
      </c>
      <c r="D75" s="49">
        <v>0</v>
      </c>
      <c r="E75" s="49">
        <v>0</v>
      </c>
      <c r="F75" s="49">
        <v>0</v>
      </c>
      <c r="G75" s="49">
        <v>1</v>
      </c>
      <c r="H75" s="49">
        <v>0</v>
      </c>
      <c r="I75" s="49">
        <v>0</v>
      </c>
      <c r="J75" s="49">
        <v>1</v>
      </c>
      <c r="K75" s="49">
        <v>0</v>
      </c>
      <c r="L75" s="49">
        <v>1</v>
      </c>
      <c r="M75" s="49">
        <v>5</v>
      </c>
      <c r="N75" s="49">
        <v>0</v>
      </c>
      <c r="O75" s="15">
        <f t="shared" si="35"/>
        <v>3</v>
      </c>
      <c r="P75" s="15">
        <f t="shared" si="36"/>
        <v>8</v>
      </c>
      <c r="R75" s="8"/>
      <c r="T75"/>
    </row>
    <row r="76" spans="2:20" ht="23.1" customHeight="1" x14ac:dyDescent="0.25">
      <c r="B76" s="44" t="s">
        <v>116</v>
      </c>
      <c r="C76" s="49">
        <v>1</v>
      </c>
      <c r="D76" s="49">
        <v>1</v>
      </c>
      <c r="E76" s="49">
        <v>3</v>
      </c>
      <c r="F76" s="49">
        <v>1</v>
      </c>
      <c r="G76" s="49">
        <v>0</v>
      </c>
      <c r="H76" s="49">
        <v>0</v>
      </c>
      <c r="I76" s="49">
        <v>0</v>
      </c>
      <c r="J76" s="49">
        <v>0</v>
      </c>
      <c r="K76" s="49">
        <v>0</v>
      </c>
      <c r="L76" s="49">
        <v>0</v>
      </c>
      <c r="M76" s="49">
        <v>1</v>
      </c>
      <c r="N76" s="49">
        <v>0</v>
      </c>
      <c r="O76" s="15">
        <f t="shared" si="35"/>
        <v>6</v>
      </c>
      <c r="P76" s="15">
        <f t="shared" si="36"/>
        <v>7</v>
      </c>
      <c r="R76" s="8"/>
      <c r="T76"/>
    </row>
    <row r="77" spans="2:20" ht="23.1" customHeight="1" x14ac:dyDescent="0.25">
      <c r="B77" s="44" t="s">
        <v>117</v>
      </c>
      <c r="C77" s="49">
        <v>0</v>
      </c>
      <c r="D77" s="49">
        <v>0</v>
      </c>
      <c r="E77" s="49">
        <v>1</v>
      </c>
      <c r="F77" s="49">
        <v>0</v>
      </c>
      <c r="G77" s="49">
        <v>2</v>
      </c>
      <c r="H77" s="49">
        <v>0</v>
      </c>
      <c r="I77" s="49">
        <v>0</v>
      </c>
      <c r="J77" s="49">
        <v>0</v>
      </c>
      <c r="K77" s="49">
        <v>0</v>
      </c>
      <c r="L77" s="49">
        <v>0</v>
      </c>
      <c r="M77" s="49">
        <v>2</v>
      </c>
      <c r="N77" s="49">
        <v>0</v>
      </c>
      <c r="O77" s="15">
        <f t="shared" si="35"/>
        <v>3</v>
      </c>
      <c r="P77" s="15">
        <f t="shared" si="36"/>
        <v>5</v>
      </c>
      <c r="R77" s="8"/>
      <c r="T77"/>
    </row>
    <row r="78" spans="2:20" ht="23.1" customHeight="1" x14ac:dyDescent="0.25">
      <c r="B78" s="45" t="s">
        <v>118</v>
      </c>
      <c r="C78" s="49">
        <v>0</v>
      </c>
      <c r="D78" s="49">
        <v>0</v>
      </c>
      <c r="E78" s="49">
        <v>0</v>
      </c>
      <c r="F78" s="49">
        <v>0</v>
      </c>
      <c r="G78" s="49">
        <v>0</v>
      </c>
      <c r="H78" s="49">
        <v>1</v>
      </c>
      <c r="I78" s="49">
        <v>0</v>
      </c>
      <c r="J78" s="49">
        <v>1</v>
      </c>
      <c r="K78" s="49">
        <v>0</v>
      </c>
      <c r="L78" s="49">
        <v>0</v>
      </c>
      <c r="M78" s="49">
        <v>0</v>
      </c>
      <c r="N78" s="49">
        <v>0</v>
      </c>
      <c r="O78" s="15">
        <f t="shared" si="35"/>
        <v>2</v>
      </c>
      <c r="P78" s="15">
        <f t="shared" si="36"/>
        <v>2</v>
      </c>
      <c r="R78" s="8"/>
      <c r="T78"/>
    </row>
    <row r="79" spans="2:20" ht="23.1" customHeight="1" x14ac:dyDescent="0.25">
      <c r="B79" s="44" t="s">
        <v>119</v>
      </c>
      <c r="C79" s="49">
        <v>1</v>
      </c>
      <c r="D79" s="49">
        <v>1</v>
      </c>
      <c r="E79" s="49">
        <v>3</v>
      </c>
      <c r="F79" s="49">
        <v>0</v>
      </c>
      <c r="G79" s="49">
        <v>0</v>
      </c>
      <c r="H79" s="49">
        <v>0</v>
      </c>
      <c r="I79" s="49">
        <v>0</v>
      </c>
      <c r="J79" s="49">
        <v>2</v>
      </c>
      <c r="K79" s="49">
        <v>0</v>
      </c>
      <c r="L79" s="49">
        <v>0</v>
      </c>
      <c r="M79" s="49">
        <v>5</v>
      </c>
      <c r="N79" s="49">
        <v>0</v>
      </c>
      <c r="O79" s="15">
        <f t="shared" si="35"/>
        <v>7</v>
      </c>
      <c r="P79" s="15">
        <f t="shared" si="36"/>
        <v>12</v>
      </c>
      <c r="R79" s="8"/>
      <c r="T79"/>
    </row>
    <row r="80" spans="2:20" ht="23.1" customHeight="1" x14ac:dyDescent="0.25">
      <c r="B80" s="46" t="s">
        <v>120</v>
      </c>
      <c r="C80" s="49">
        <v>0</v>
      </c>
      <c r="D80" s="49">
        <v>0</v>
      </c>
      <c r="E80" s="49">
        <v>1</v>
      </c>
      <c r="F80" s="49">
        <v>2</v>
      </c>
      <c r="G80" s="49">
        <v>0</v>
      </c>
      <c r="H80" s="49">
        <v>1</v>
      </c>
      <c r="I80" s="49">
        <v>0</v>
      </c>
      <c r="J80" s="49">
        <v>0</v>
      </c>
      <c r="K80" s="49">
        <v>0</v>
      </c>
      <c r="L80" s="49">
        <v>0</v>
      </c>
      <c r="M80" s="49">
        <v>3</v>
      </c>
      <c r="N80" s="49">
        <v>0</v>
      </c>
      <c r="O80" s="15">
        <f t="shared" si="35"/>
        <v>4</v>
      </c>
      <c r="P80" s="15">
        <f t="shared" si="36"/>
        <v>7</v>
      </c>
      <c r="R80" s="8"/>
      <c r="T80"/>
    </row>
    <row r="81" spans="2:20" ht="23.1" customHeight="1" x14ac:dyDescent="0.25">
      <c r="B81" s="44" t="s">
        <v>121</v>
      </c>
      <c r="C81" s="49">
        <v>0</v>
      </c>
      <c r="D81" s="49">
        <v>0</v>
      </c>
      <c r="E81" s="49">
        <v>1</v>
      </c>
      <c r="F81" s="49">
        <v>0</v>
      </c>
      <c r="G81" s="49">
        <v>0</v>
      </c>
      <c r="H81" s="49">
        <v>0</v>
      </c>
      <c r="I81" s="49">
        <v>0</v>
      </c>
      <c r="J81" s="49">
        <v>0</v>
      </c>
      <c r="K81" s="49">
        <v>3</v>
      </c>
      <c r="L81" s="49">
        <v>0</v>
      </c>
      <c r="M81" s="49">
        <v>10</v>
      </c>
      <c r="N81" s="49">
        <v>0</v>
      </c>
      <c r="O81" s="15">
        <f t="shared" si="35"/>
        <v>4</v>
      </c>
      <c r="P81" s="15">
        <f t="shared" si="36"/>
        <v>14</v>
      </c>
      <c r="R81" s="8"/>
      <c r="T81"/>
    </row>
    <row r="82" spans="2:20" ht="23.1" customHeight="1" x14ac:dyDescent="0.25">
      <c r="B82" s="45" t="s">
        <v>122</v>
      </c>
      <c r="C82" s="49">
        <v>2</v>
      </c>
      <c r="D82" s="49">
        <v>0</v>
      </c>
      <c r="E82" s="49">
        <v>2</v>
      </c>
      <c r="F82" s="49">
        <v>2</v>
      </c>
      <c r="G82" s="49">
        <v>0</v>
      </c>
      <c r="H82" s="49">
        <v>0</v>
      </c>
      <c r="I82" s="49">
        <v>0</v>
      </c>
      <c r="J82" s="49">
        <v>0</v>
      </c>
      <c r="K82" s="49">
        <v>0</v>
      </c>
      <c r="L82" s="49">
        <v>0</v>
      </c>
      <c r="M82" s="49">
        <v>2</v>
      </c>
      <c r="N82" s="49">
        <v>1</v>
      </c>
      <c r="O82" s="15">
        <f t="shared" si="35"/>
        <v>7</v>
      </c>
      <c r="P82" s="15">
        <f t="shared" si="36"/>
        <v>9</v>
      </c>
      <c r="R82" s="8"/>
      <c r="T82"/>
    </row>
    <row r="83" spans="2:20" ht="23.1" customHeight="1" x14ac:dyDescent="0.25">
      <c r="B83" s="44" t="s">
        <v>123</v>
      </c>
      <c r="C83" s="49">
        <v>2</v>
      </c>
      <c r="D83" s="49">
        <v>0</v>
      </c>
      <c r="E83" s="49">
        <v>0</v>
      </c>
      <c r="F83" s="49">
        <v>0</v>
      </c>
      <c r="G83" s="49">
        <v>1</v>
      </c>
      <c r="H83" s="49">
        <v>1</v>
      </c>
      <c r="I83" s="49">
        <v>0</v>
      </c>
      <c r="J83" s="49">
        <v>0</v>
      </c>
      <c r="K83" s="49">
        <v>0</v>
      </c>
      <c r="L83" s="49">
        <v>0</v>
      </c>
      <c r="M83" s="49">
        <v>3</v>
      </c>
      <c r="N83" s="49">
        <v>0</v>
      </c>
      <c r="O83" s="15">
        <f t="shared" si="35"/>
        <v>4</v>
      </c>
      <c r="P83" s="15">
        <f t="shared" si="36"/>
        <v>7</v>
      </c>
      <c r="R83" s="8"/>
      <c r="T83"/>
    </row>
    <row r="84" spans="2:20" ht="23.1" customHeight="1" x14ac:dyDescent="0.25">
      <c r="B84" s="46" t="s">
        <v>124</v>
      </c>
      <c r="C84" s="49">
        <v>1</v>
      </c>
      <c r="D84" s="49">
        <v>0</v>
      </c>
      <c r="E84" s="49">
        <v>1</v>
      </c>
      <c r="F84" s="49">
        <v>1</v>
      </c>
      <c r="G84" s="49">
        <v>2</v>
      </c>
      <c r="H84" s="49">
        <v>0</v>
      </c>
      <c r="I84" s="49">
        <v>3</v>
      </c>
      <c r="J84" s="49">
        <v>3</v>
      </c>
      <c r="K84" s="49">
        <v>1</v>
      </c>
      <c r="L84" s="49">
        <v>4</v>
      </c>
      <c r="M84" s="49">
        <v>2</v>
      </c>
      <c r="N84" s="49">
        <v>0</v>
      </c>
      <c r="O84" s="15">
        <f t="shared" si="35"/>
        <v>16</v>
      </c>
      <c r="P84" s="15">
        <f t="shared" si="36"/>
        <v>18</v>
      </c>
      <c r="R84" s="8"/>
      <c r="T84"/>
    </row>
    <row r="85" spans="2:20" ht="23.1" customHeight="1" x14ac:dyDescent="0.25">
      <c r="B85" s="44" t="s">
        <v>125</v>
      </c>
      <c r="C85" s="49">
        <v>1</v>
      </c>
      <c r="D85" s="49">
        <v>1</v>
      </c>
      <c r="E85" s="49">
        <v>3</v>
      </c>
      <c r="F85" s="49">
        <v>0</v>
      </c>
      <c r="G85" s="49">
        <v>0</v>
      </c>
      <c r="H85" s="49">
        <v>1</v>
      </c>
      <c r="I85" s="49">
        <v>0</v>
      </c>
      <c r="J85" s="49">
        <v>1</v>
      </c>
      <c r="K85" s="49">
        <v>0</v>
      </c>
      <c r="L85" s="49">
        <v>0</v>
      </c>
      <c r="M85" s="49">
        <v>2</v>
      </c>
      <c r="N85" s="49">
        <v>0</v>
      </c>
      <c r="O85" s="15">
        <f t="shared" si="35"/>
        <v>7</v>
      </c>
      <c r="P85" s="15">
        <f t="shared" si="36"/>
        <v>9</v>
      </c>
      <c r="R85" s="8"/>
      <c r="T85"/>
    </row>
    <row r="86" spans="2:20" ht="23.1" customHeight="1" x14ac:dyDescent="0.25">
      <c r="B86" s="45" t="s">
        <v>126</v>
      </c>
      <c r="C86" s="49">
        <v>1</v>
      </c>
      <c r="D86" s="49">
        <v>0</v>
      </c>
      <c r="E86" s="49">
        <v>2</v>
      </c>
      <c r="F86" s="49">
        <v>0</v>
      </c>
      <c r="G86" s="49">
        <v>0</v>
      </c>
      <c r="H86" s="49">
        <v>1</v>
      </c>
      <c r="I86" s="49">
        <v>0</v>
      </c>
      <c r="J86" s="49">
        <v>1</v>
      </c>
      <c r="K86" s="49">
        <v>1</v>
      </c>
      <c r="L86" s="49">
        <v>3</v>
      </c>
      <c r="M86" s="49">
        <v>5</v>
      </c>
      <c r="N86" s="49">
        <v>0</v>
      </c>
      <c r="O86" s="15">
        <f t="shared" si="35"/>
        <v>9</v>
      </c>
      <c r="P86" s="15">
        <f t="shared" si="36"/>
        <v>14</v>
      </c>
      <c r="R86" s="8"/>
      <c r="T86"/>
    </row>
    <row r="87" spans="2:20" ht="23.1" customHeight="1" x14ac:dyDescent="0.25">
      <c r="B87" s="44" t="s">
        <v>127</v>
      </c>
      <c r="C87" s="49">
        <v>1</v>
      </c>
      <c r="D87" s="49">
        <v>0</v>
      </c>
      <c r="E87" s="49">
        <v>2</v>
      </c>
      <c r="F87" s="49">
        <v>2</v>
      </c>
      <c r="G87" s="49">
        <v>0</v>
      </c>
      <c r="H87" s="49">
        <v>0</v>
      </c>
      <c r="I87" s="49">
        <v>0</v>
      </c>
      <c r="J87" s="49">
        <v>1</v>
      </c>
      <c r="K87" s="49">
        <v>0</v>
      </c>
      <c r="L87" s="49">
        <v>2</v>
      </c>
      <c r="M87" s="49">
        <v>2</v>
      </c>
      <c r="N87" s="49">
        <v>0</v>
      </c>
      <c r="O87" s="15">
        <f t="shared" si="35"/>
        <v>8</v>
      </c>
      <c r="P87" s="15">
        <f t="shared" si="36"/>
        <v>10</v>
      </c>
      <c r="R87" s="8"/>
      <c r="T87"/>
    </row>
    <row r="88" spans="2:20" ht="23.1" customHeight="1" x14ac:dyDescent="0.25">
      <c r="B88" s="46" t="s">
        <v>128</v>
      </c>
      <c r="C88" s="49">
        <v>1</v>
      </c>
      <c r="D88" s="49">
        <v>0</v>
      </c>
      <c r="E88" s="49">
        <v>2</v>
      </c>
      <c r="F88" s="49">
        <v>1</v>
      </c>
      <c r="G88" s="49">
        <v>0</v>
      </c>
      <c r="H88" s="49">
        <v>1</v>
      </c>
      <c r="I88" s="49">
        <v>0</v>
      </c>
      <c r="J88" s="49">
        <v>4</v>
      </c>
      <c r="K88" s="49">
        <v>0</v>
      </c>
      <c r="L88" s="49">
        <v>3</v>
      </c>
      <c r="M88" s="49">
        <v>4</v>
      </c>
      <c r="N88" s="49">
        <v>0</v>
      </c>
      <c r="O88" s="15">
        <f t="shared" si="35"/>
        <v>12</v>
      </c>
      <c r="P88" s="15">
        <f t="shared" si="36"/>
        <v>16</v>
      </c>
      <c r="R88" s="8"/>
      <c r="T88"/>
    </row>
    <row r="89" spans="2:20" ht="23.1" customHeight="1" x14ac:dyDescent="0.25">
      <c r="B89" s="44" t="s">
        <v>129</v>
      </c>
      <c r="C89" s="49">
        <v>1</v>
      </c>
      <c r="D89" s="49">
        <v>0</v>
      </c>
      <c r="E89" s="49">
        <v>2</v>
      </c>
      <c r="F89" s="49">
        <v>0</v>
      </c>
      <c r="G89" s="49">
        <v>0</v>
      </c>
      <c r="H89" s="49">
        <v>2</v>
      </c>
      <c r="I89" s="49">
        <v>3</v>
      </c>
      <c r="J89" s="49">
        <v>0</v>
      </c>
      <c r="K89" s="49">
        <v>0</v>
      </c>
      <c r="L89" s="49">
        <v>0</v>
      </c>
      <c r="M89" s="49">
        <v>2</v>
      </c>
      <c r="N89" s="49">
        <v>0</v>
      </c>
      <c r="O89" s="15">
        <f t="shared" si="35"/>
        <v>8</v>
      </c>
      <c r="P89" s="15">
        <f t="shared" si="36"/>
        <v>10</v>
      </c>
      <c r="R89" s="8"/>
      <c r="T89"/>
    </row>
    <row r="90" spans="2:20" ht="23.1" customHeight="1" x14ac:dyDescent="0.25">
      <c r="B90" s="45" t="s">
        <v>130</v>
      </c>
      <c r="C90" s="49">
        <v>0</v>
      </c>
      <c r="D90" s="49">
        <v>1</v>
      </c>
      <c r="E90" s="49">
        <v>3</v>
      </c>
      <c r="F90" s="49">
        <v>5</v>
      </c>
      <c r="G90" s="49">
        <v>0</v>
      </c>
      <c r="H90" s="49">
        <v>2</v>
      </c>
      <c r="I90" s="49">
        <v>2</v>
      </c>
      <c r="J90" s="49">
        <v>1</v>
      </c>
      <c r="K90" s="49">
        <v>1</v>
      </c>
      <c r="L90" s="49">
        <v>1</v>
      </c>
      <c r="M90" s="49">
        <v>11</v>
      </c>
      <c r="N90" s="49">
        <v>0</v>
      </c>
      <c r="O90" s="15">
        <f t="shared" si="35"/>
        <v>16</v>
      </c>
      <c r="P90" s="15">
        <f t="shared" si="36"/>
        <v>27</v>
      </c>
      <c r="R90" s="8"/>
      <c r="T90"/>
    </row>
    <row r="91" spans="2:20" ht="23.1" customHeight="1" x14ac:dyDescent="0.25">
      <c r="B91" s="44" t="s">
        <v>131</v>
      </c>
      <c r="C91" s="49">
        <v>0</v>
      </c>
      <c r="D91" s="49">
        <v>0</v>
      </c>
      <c r="E91" s="49">
        <v>1</v>
      </c>
      <c r="F91" s="49">
        <v>1</v>
      </c>
      <c r="G91" s="49">
        <v>0</v>
      </c>
      <c r="H91" s="49">
        <v>0</v>
      </c>
      <c r="I91" s="49">
        <v>0</v>
      </c>
      <c r="J91" s="49">
        <v>0</v>
      </c>
      <c r="K91" s="49">
        <v>1</v>
      </c>
      <c r="L91" s="49">
        <v>5</v>
      </c>
      <c r="M91" s="49">
        <v>3</v>
      </c>
      <c r="N91" s="49">
        <v>0</v>
      </c>
      <c r="O91" s="15">
        <f t="shared" si="35"/>
        <v>8</v>
      </c>
      <c r="P91" s="15">
        <f t="shared" si="36"/>
        <v>11</v>
      </c>
      <c r="R91" s="8"/>
      <c r="T91"/>
    </row>
    <row r="92" spans="2:20" ht="23.1" customHeight="1" x14ac:dyDescent="0.25">
      <c r="B92" s="46" t="s">
        <v>132</v>
      </c>
      <c r="C92" s="49">
        <v>2</v>
      </c>
      <c r="D92" s="49">
        <v>1</v>
      </c>
      <c r="E92" s="49">
        <v>3</v>
      </c>
      <c r="F92" s="49">
        <v>1</v>
      </c>
      <c r="G92" s="49">
        <v>0</v>
      </c>
      <c r="H92" s="49">
        <v>0</v>
      </c>
      <c r="I92" s="49">
        <v>0</v>
      </c>
      <c r="J92" s="49">
        <v>0</v>
      </c>
      <c r="K92" s="49">
        <v>2</v>
      </c>
      <c r="L92" s="49">
        <v>2</v>
      </c>
      <c r="M92" s="49">
        <v>3</v>
      </c>
      <c r="N92" s="49">
        <v>0</v>
      </c>
      <c r="O92" s="15">
        <f t="shared" si="35"/>
        <v>11</v>
      </c>
      <c r="P92" s="15">
        <f t="shared" si="36"/>
        <v>14</v>
      </c>
      <c r="R92" s="8"/>
      <c r="T92"/>
    </row>
    <row r="93" spans="2:20" ht="23.1" customHeight="1" x14ac:dyDescent="0.25">
      <c r="B93" s="44" t="s">
        <v>133</v>
      </c>
      <c r="C93" s="49">
        <v>1</v>
      </c>
      <c r="D93" s="49">
        <v>0</v>
      </c>
      <c r="E93" s="49">
        <v>2</v>
      </c>
      <c r="F93" s="49">
        <v>2</v>
      </c>
      <c r="G93" s="49">
        <v>0</v>
      </c>
      <c r="H93" s="49">
        <v>2</v>
      </c>
      <c r="I93" s="49">
        <v>0</v>
      </c>
      <c r="J93" s="49">
        <v>2</v>
      </c>
      <c r="K93" s="49">
        <v>3</v>
      </c>
      <c r="L93" s="49">
        <v>0</v>
      </c>
      <c r="M93" s="49">
        <v>5</v>
      </c>
      <c r="N93" s="49">
        <v>0</v>
      </c>
      <c r="O93" s="15">
        <f t="shared" si="35"/>
        <v>12</v>
      </c>
      <c r="P93" s="15">
        <f t="shared" si="36"/>
        <v>17</v>
      </c>
      <c r="R93" s="8"/>
      <c r="T93"/>
    </row>
    <row r="94" spans="2:20" ht="23.1" customHeight="1" x14ac:dyDescent="0.25">
      <c r="B94" s="45" t="s">
        <v>134</v>
      </c>
      <c r="C94" s="49">
        <v>1</v>
      </c>
      <c r="D94" s="49">
        <v>0</v>
      </c>
      <c r="E94" s="49">
        <v>2</v>
      </c>
      <c r="F94" s="49">
        <v>1</v>
      </c>
      <c r="G94" s="49">
        <v>0</v>
      </c>
      <c r="H94" s="49">
        <v>0</v>
      </c>
      <c r="I94" s="49">
        <v>0</v>
      </c>
      <c r="J94" s="49">
        <v>1</v>
      </c>
      <c r="K94" s="49">
        <v>1</v>
      </c>
      <c r="L94" s="49">
        <v>0</v>
      </c>
      <c r="M94" s="49">
        <v>6</v>
      </c>
      <c r="N94" s="49">
        <v>0</v>
      </c>
      <c r="O94" s="15">
        <f t="shared" si="35"/>
        <v>6</v>
      </c>
      <c r="P94" s="15">
        <f t="shared" si="36"/>
        <v>12</v>
      </c>
      <c r="R94" s="8"/>
      <c r="T94"/>
    </row>
    <row r="95" spans="2:20" ht="23.1" customHeight="1" x14ac:dyDescent="0.25">
      <c r="B95" s="44" t="s">
        <v>135</v>
      </c>
      <c r="C95" s="49">
        <v>2</v>
      </c>
      <c r="D95" s="49">
        <v>0</v>
      </c>
      <c r="E95" s="49">
        <v>0</v>
      </c>
      <c r="F95" s="49">
        <v>3</v>
      </c>
      <c r="G95" s="49">
        <v>0</v>
      </c>
      <c r="H95" s="49">
        <v>0</v>
      </c>
      <c r="I95" s="49">
        <v>1</v>
      </c>
      <c r="J95" s="49">
        <v>0</v>
      </c>
      <c r="K95" s="49">
        <v>0</v>
      </c>
      <c r="L95" s="49">
        <v>3</v>
      </c>
      <c r="M95" s="49">
        <v>4</v>
      </c>
      <c r="N95" s="49">
        <v>0</v>
      </c>
      <c r="O95" s="15">
        <f t="shared" si="35"/>
        <v>9</v>
      </c>
      <c r="P95" s="15">
        <f t="shared" si="36"/>
        <v>13</v>
      </c>
      <c r="R95" s="8"/>
      <c r="T95"/>
    </row>
    <row r="96" spans="2:20" ht="23.1" customHeight="1" x14ac:dyDescent="0.25">
      <c r="B96" s="46" t="s">
        <v>136</v>
      </c>
      <c r="C96" s="49">
        <v>1</v>
      </c>
      <c r="D96" s="49">
        <v>0</v>
      </c>
      <c r="E96" s="49">
        <v>1</v>
      </c>
      <c r="F96" s="49">
        <v>0</v>
      </c>
      <c r="G96" s="49">
        <v>1</v>
      </c>
      <c r="H96" s="49">
        <v>0</v>
      </c>
      <c r="I96" s="49">
        <v>0</v>
      </c>
      <c r="J96" s="49">
        <v>0</v>
      </c>
      <c r="K96" s="49">
        <v>0</v>
      </c>
      <c r="L96" s="49">
        <v>2</v>
      </c>
      <c r="M96" s="49">
        <v>6</v>
      </c>
      <c r="N96" s="49">
        <v>0</v>
      </c>
      <c r="O96" s="15">
        <f t="shared" si="35"/>
        <v>5</v>
      </c>
      <c r="P96" s="15">
        <f t="shared" si="36"/>
        <v>11</v>
      </c>
      <c r="R96" s="8"/>
      <c r="T96"/>
    </row>
    <row r="97" spans="2:20" ht="23.1" customHeight="1" x14ac:dyDescent="0.25">
      <c r="B97" s="44" t="s">
        <v>137</v>
      </c>
      <c r="C97" s="49">
        <v>1</v>
      </c>
      <c r="D97" s="49">
        <v>0</v>
      </c>
      <c r="E97" s="49">
        <v>2</v>
      </c>
      <c r="F97" s="49">
        <v>2</v>
      </c>
      <c r="G97" s="49">
        <v>1</v>
      </c>
      <c r="H97" s="49">
        <v>0</v>
      </c>
      <c r="I97" s="49">
        <v>0</v>
      </c>
      <c r="J97" s="49">
        <v>0</v>
      </c>
      <c r="K97" s="49">
        <v>0</v>
      </c>
      <c r="L97" s="49">
        <v>3</v>
      </c>
      <c r="M97" s="49">
        <v>6</v>
      </c>
      <c r="N97" s="49">
        <v>0</v>
      </c>
      <c r="O97" s="15">
        <f t="shared" si="35"/>
        <v>9</v>
      </c>
      <c r="P97" s="15">
        <f t="shared" si="36"/>
        <v>15</v>
      </c>
      <c r="R97" s="8"/>
      <c r="T97"/>
    </row>
    <row r="98" spans="2:20" ht="23.1" customHeight="1" x14ac:dyDescent="0.25">
      <c r="B98" s="45" t="s">
        <v>138</v>
      </c>
      <c r="C98" s="49">
        <v>5</v>
      </c>
      <c r="D98" s="49">
        <v>0</v>
      </c>
      <c r="E98" s="49">
        <v>2</v>
      </c>
      <c r="F98" s="49">
        <v>4</v>
      </c>
      <c r="G98" s="49">
        <v>0</v>
      </c>
      <c r="H98" s="49">
        <v>0</v>
      </c>
      <c r="I98" s="49">
        <v>0</v>
      </c>
      <c r="J98" s="49">
        <v>0</v>
      </c>
      <c r="K98" s="49">
        <v>0</v>
      </c>
      <c r="L98" s="49">
        <v>5</v>
      </c>
      <c r="M98" s="49">
        <v>5</v>
      </c>
      <c r="N98" s="49">
        <v>1</v>
      </c>
      <c r="O98" s="15">
        <f t="shared" si="35"/>
        <v>17</v>
      </c>
      <c r="P98" s="15">
        <f t="shared" si="36"/>
        <v>22</v>
      </c>
      <c r="R98" s="8"/>
      <c r="T98"/>
    </row>
    <row r="99" spans="2:20" ht="23.1" customHeight="1" x14ac:dyDescent="0.25">
      <c r="B99" s="44" t="s">
        <v>139</v>
      </c>
      <c r="C99" s="49">
        <v>1</v>
      </c>
      <c r="D99" s="49">
        <v>0</v>
      </c>
      <c r="E99" s="49">
        <v>1</v>
      </c>
      <c r="F99" s="49">
        <v>1</v>
      </c>
      <c r="G99" s="49">
        <v>1</v>
      </c>
      <c r="H99" s="49">
        <v>0</v>
      </c>
      <c r="I99" s="49">
        <v>0</v>
      </c>
      <c r="J99" s="49">
        <v>3</v>
      </c>
      <c r="K99" s="49">
        <v>0</v>
      </c>
      <c r="L99" s="49">
        <v>1</v>
      </c>
      <c r="M99" s="49">
        <v>3</v>
      </c>
      <c r="N99" s="49">
        <v>0</v>
      </c>
      <c r="O99" s="15">
        <f t="shared" si="35"/>
        <v>8</v>
      </c>
      <c r="P99" s="15">
        <f t="shared" si="36"/>
        <v>11</v>
      </c>
      <c r="R99" s="8"/>
      <c r="T99"/>
    </row>
    <row r="100" spans="2:20" ht="23.1" customHeight="1" x14ac:dyDescent="0.25">
      <c r="B100" s="46" t="s">
        <v>140</v>
      </c>
      <c r="C100" s="49">
        <v>1</v>
      </c>
      <c r="D100" s="49">
        <v>0</v>
      </c>
      <c r="E100" s="49">
        <v>2</v>
      </c>
      <c r="F100" s="49">
        <v>1</v>
      </c>
      <c r="G100" s="49">
        <v>0</v>
      </c>
      <c r="H100" s="49">
        <v>0</v>
      </c>
      <c r="I100" s="49">
        <v>0</v>
      </c>
      <c r="J100" s="49">
        <v>1</v>
      </c>
      <c r="K100" s="49">
        <v>0</v>
      </c>
      <c r="L100" s="49">
        <v>1</v>
      </c>
      <c r="M100" s="49">
        <v>3</v>
      </c>
      <c r="N100" s="49">
        <v>0</v>
      </c>
      <c r="O100" s="15">
        <f t="shared" si="35"/>
        <v>6</v>
      </c>
      <c r="P100" s="15">
        <f t="shared" si="36"/>
        <v>9</v>
      </c>
      <c r="R100" s="8"/>
      <c r="T100"/>
    </row>
    <row r="101" spans="2:20" ht="23.1" customHeight="1" x14ac:dyDescent="0.25">
      <c r="B101" s="44" t="s">
        <v>141</v>
      </c>
      <c r="C101" s="49">
        <v>3</v>
      </c>
      <c r="D101" s="49">
        <v>0</v>
      </c>
      <c r="E101" s="49">
        <v>2</v>
      </c>
      <c r="F101" s="49">
        <v>1</v>
      </c>
      <c r="G101" s="49">
        <v>0</v>
      </c>
      <c r="H101" s="49">
        <v>0</v>
      </c>
      <c r="I101" s="49">
        <v>1</v>
      </c>
      <c r="J101" s="49">
        <v>1</v>
      </c>
      <c r="K101" s="49">
        <v>0</v>
      </c>
      <c r="L101" s="49">
        <v>4</v>
      </c>
      <c r="M101" s="49">
        <v>6</v>
      </c>
      <c r="N101" s="49">
        <v>0</v>
      </c>
      <c r="O101" s="15">
        <f t="shared" si="35"/>
        <v>12</v>
      </c>
      <c r="P101" s="15">
        <f t="shared" si="36"/>
        <v>18</v>
      </c>
      <c r="R101" s="8"/>
      <c r="T101"/>
    </row>
    <row r="102" spans="2:20" ht="23.1" customHeight="1" x14ac:dyDescent="0.25">
      <c r="B102" s="45" t="s">
        <v>142</v>
      </c>
      <c r="C102" s="49">
        <v>1</v>
      </c>
      <c r="D102" s="49">
        <v>0</v>
      </c>
      <c r="E102" s="49">
        <v>0</v>
      </c>
      <c r="F102" s="49">
        <v>1</v>
      </c>
      <c r="G102" s="49">
        <v>0</v>
      </c>
      <c r="H102" s="49">
        <v>2</v>
      </c>
      <c r="I102" s="49">
        <v>0</v>
      </c>
      <c r="J102" s="49">
        <v>1</v>
      </c>
      <c r="K102" s="49">
        <v>3</v>
      </c>
      <c r="L102" s="49">
        <v>4</v>
      </c>
      <c r="M102" s="49">
        <v>3</v>
      </c>
      <c r="N102" s="49">
        <v>1</v>
      </c>
      <c r="O102" s="15">
        <f t="shared" si="35"/>
        <v>13</v>
      </c>
      <c r="P102" s="15">
        <f t="shared" si="36"/>
        <v>16</v>
      </c>
      <c r="R102" s="8"/>
      <c r="T102"/>
    </row>
    <row r="103" spans="2:20" ht="23.1" customHeight="1" x14ac:dyDescent="0.25">
      <c r="B103" s="44" t="s">
        <v>143</v>
      </c>
      <c r="C103" s="49">
        <v>2</v>
      </c>
      <c r="D103" s="49">
        <v>0</v>
      </c>
      <c r="E103" s="49">
        <v>2</v>
      </c>
      <c r="F103" s="49">
        <v>0</v>
      </c>
      <c r="G103" s="49">
        <v>0</v>
      </c>
      <c r="H103" s="49">
        <v>0</v>
      </c>
      <c r="I103" s="49">
        <v>0</v>
      </c>
      <c r="J103" s="49">
        <v>0</v>
      </c>
      <c r="K103" s="49">
        <v>1</v>
      </c>
      <c r="L103" s="49">
        <v>0</v>
      </c>
      <c r="M103" s="49">
        <v>6</v>
      </c>
      <c r="N103" s="49">
        <v>0</v>
      </c>
      <c r="O103" s="15">
        <f t="shared" si="35"/>
        <v>5</v>
      </c>
      <c r="P103" s="15">
        <f t="shared" si="36"/>
        <v>11</v>
      </c>
      <c r="R103" s="8"/>
      <c r="T103"/>
    </row>
    <row r="104" spans="2:20" ht="23.1" customHeight="1" x14ac:dyDescent="0.25">
      <c r="B104" s="46" t="s">
        <v>144</v>
      </c>
      <c r="C104" s="49">
        <v>1</v>
      </c>
      <c r="D104" s="49">
        <v>0</v>
      </c>
      <c r="E104" s="49">
        <v>0</v>
      </c>
      <c r="F104" s="49">
        <v>2</v>
      </c>
      <c r="G104" s="49">
        <v>1</v>
      </c>
      <c r="H104" s="49">
        <v>2</v>
      </c>
      <c r="I104" s="49">
        <v>0</v>
      </c>
      <c r="J104" s="49">
        <v>2</v>
      </c>
      <c r="K104" s="49">
        <v>2</v>
      </c>
      <c r="L104" s="49">
        <v>2</v>
      </c>
      <c r="M104" s="49">
        <v>3</v>
      </c>
      <c r="N104" s="49">
        <v>2</v>
      </c>
      <c r="O104" s="15">
        <f t="shared" si="35"/>
        <v>14</v>
      </c>
      <c r="P104" s="15">
        <f t="shared" si="36"/>
        <v>17</v>
      </c>
      <c r="R104" s="8"/>
      <c r="T104"/>
    </row>
    <row r="105" spans="2:20" ht="23.1" customHeight="1" x14ac:dyDescent="0.25">
      <c r="B105" s="44" t="s">
        <v>145</v>
      </c>
      <c r="C105" s="49">
        <v>0</v>
      </c>
      <c r="D105" s="49">
        <v>0</v>
      </c>
      <c r="E105" s="49">
        <v>2</v>
      </c>
      <c r="F105" s="49">
        <v>0</v>
      </c>
      <c r="G105" s="49">
        <v>0</v>
      </c>
      <c r="H105" s="49">
        <v>2</v>
      </c>
      <c r="I105" s="49">
        <v>0</v>
      </c>
      <c r="J105" s="49">
        <v>0</v>
      </c>
      <c r="K105" s="49">
        <v>0</v>
      </c>
      <c r="L105" s="49">
        <v>2</v>
      </c>
      <c r="M105" s="49">
        <v>4</v>
      </c>
      <c r="N105" s="49">
        <v>1</v>
      </c>
      <c r="O105" s="15">
        <f t="shared" si="35"/>
        <v>7</v>
      </c>
      <c r="P105" s="15">
        <f t="shared" si="36"/>
        <v>11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78</v>
      </c>
      <c r="D106" s="16">
        <f t="shared" ref="D106:P106" si="37">SUM(D10:D105)</f>
        <v>12</v>
      </c>
      <c r="E106" s="16">
        <f t="shared" si="37"/>
        <v>138</v>
      </c>
      <c r="F106" s="16">
        <f t="shared" si="37"/>
        <v>102</v>
      </c>
      <c r="G106" s="16">
        <f t="shared" si="37"/>
        <v>24</v>
      </c>
      <c r="H106" s="16">
        <f t="shared" si="37"/>
        <v>42</v>
      </c>
      <c r="I106" s="16">
        <f t="shared" si="37"/>
        <v>26</v>
      </c>
      <c r="J106" s="16">
        <f t="shared" si="37"/>
        <v>68</v>
      </c>
      <c r="K106" s="16">
        <f t="shared" si="37"/>
        <v>44</v>
      </c>
      <c r="L106" s="16">
        <f t="shared" si="37"/>
        <v>120</v>
      </c>
      <c r="M106" s="16">
        <f t="shared" si="37"/>
        <v>400</v>
      </c>
      <c r="N106" s="16">
        <f t="shared" si="37"/>
        <v>14</v>
      </c>
      <c r="O106" s="16">
        <f t="shared" si="37"/>
        <v>668</v>
      </c>
      <c r="P106" s="16">
        <f t="shared" si="37"/>
        <v>1068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7.3033707865168537E-2</v>
      </c>
      <c r="D107" s="42">
        <f t="shared" si="38"/>
        <v>1.1235955056179775E-2</v>
      </c>
      <c r="E107" s="42">
        <f t="shared" si="38"/>
        <v>0.12921348314606743</v>
      </c>
      <c r="F107" s="42">
        <f t="shared" si="38"/>
        <v>9.5505617977528087E-2</v>
      </c>
      <c r="G107" s="42">
        <f t="shared" si="38"/>
        <v>2.247191011235955E-2</v>
      </c>
      <c r="H107" s="42">
        <f t="shared" si="38"/>
        <v>3.9325842696629212E-2</v>
      </c>
      <c r="I107" s="42">
        <f t="shared" si="38"/>
        <v>2.4344569288389514E-2</v>
      </c>
      <c r="J107" s="42">
        <f t="shared" si="38"/>
        <v>6.3670411985018729E-2</v>
      </c>
      <c r="K107" s="42">
        <f t="shared" si="38"/>
        <v>4.1198501872659173E-2</v>
      </c>
      <c r="L107" s="42">
        <f t="shared" si="38"/>
        <v>0.11235955056179775</v>
      </c>
      <c r="M107" s="42">
        <f t="shared" si="38"/>
        <v>0.37453183520599254</v>
      </c>
      <c r="N107" s="42">
        <f t="shared" si="38"/>
        <v>1.3108614232209739E-2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0.11676646706586827</v>
      </c>
      <c r="D108" s="43">
        <f t="shared" ref="D108:N108" si="39">D106/$O$106</f>
        <v>1.7964071856287425E-2</v>
      </c>
      <c r="E108" s="43">
        <f t="shared" si="39"/>
        <v>0.20658682634730538</v>
      </c>
      <c r="F108" s="43">
        <f t="shared" si="39"/>
        <v>0.15269461077844312</v>
      </c>
      <c r="G108" s="43">
        <f t="shared" si="39"/>
        <v>3.5928143712574849E-2</v>
      </c>
      <c r="H108" s="43">
        <f t="shared" si="39"/>
        <v>6.2874251497005984E-2</v>
      </c>
      <c r="I108" s="43">
        <f t="shared" si="39"/>
        <v>3.8922155688622756E-2</v>
      </c>
      <c r="J108" s="43">
        <f t="shared" si="39"/>
        <v>0.10179640718562874</v>
      </c>
      <c r="K108" s="43">
        <f t="shared" si="39"/>
        <v>6.5868263473053898E-2</v>
      </c>
      <c r="L108" s="43">
        <f t="shared" si="39"/>
        <v>0.17964071856287425</v>
      </c>
      <c r="M108" s="43"/>
      <c r="N108" s="43">
        <f t="shared" si="39"/>
        <v>2.0958083832335328E-2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M23" sqref="M2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6" t="str">
        <f>'29.07 BUSITEMA-BUSIA'!C3:G3</f>
        <v>MCC - C3b- STN142 - BUSIA-BORDER POST</v>
      </c>
      <c r="D3" s="66"/>
      <c r="E3" s="66"/>
      <c r="F3" s="66"/>
      <c r="G3" s="66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tr">
        <f>'2.08 BUSITEMA-BUSIA-24h'!D5</f>
        <v>26.07.19</v>
      </c>
      <c r="E5" s="3"/>
      <c r="F5" s="40" t="s">
        <v>1</v>
      </c>
      <c r="G5" s="63" t="str">
        <f>'2.08 BUSITEMA-BUSIA-24h'!G5:H5</f>
        <v>xxx</v>
      </c>
      <c r="H5" s="64"/>
      <c r="I5" s="14"/>
      <c r="J5" s="2" t="s">
        <v>5</v>
      </c>
      <c r="K5" s="63" t="str">
        <f>'2.08 BUSITEMA-BUSIA-24h'!K5:L5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BUSIA-BUSITEMA'!D6:E6</f>
        <v>BUSIA</v>
      </c>
      <c r="E6" s="64"/>
      <c r="F6" s="2" t="s">
        <v>2</v>
      </c>
      <c r="G6" s="63" t="str">
        <f>'30.07 BUSIA-BUSITEMA'!G6:H6</f>
        <v>BUSITEMA</v>
      </c>
      <c r="H6" s="64"/>
      <c r="J6" s="2" t="s">
        <v>21</v>
      </c>
      <c r="K6" s="63" t="str">
        <f>'2.08 BUSITEMA-BUSIA-24h'!K6:L6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5" t="s">
        <v>88</v>
      </c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44" t="s">
        <v>37</v>
      </c>
      <c r="C10" s="49">
        <v>1</v>
      </c>
      <c r="D10" s="49">
        <v>0</v>
      </c>
      <c r="E10" s="49">
        <v>2</v>
      </c>
      <c r="F10" s="49">
        <v>3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v>1</v>
      </c>
      <c r="M10" s="49">
        <v>3</v>
      </c>
      <c r="N10" s="49">
        <v>1</v>
      </c>
      <c r="O10" s="15">
        <f t="shared" ref="O10:O73" si="0">SUM(C10:L10,N10)</f>
        <v>8</v>
      </c>
      <c r="P10" s="15">
        <f t="shared" ref="P10:P73" si="1">SUM(C10:N10)</f>
        <v>11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3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5</v>
      </c>
      <c r="AA10" s="17">
        <f t="shared" si="2"/>
        <v>2</v>
      </c>
      <c r="AB10" s="17">
        <f t="shared" si="2"/>
        <v>5</v>
      </c>
      <c r="AC10" s="17">
        <f t="shared" si="2"/>
        <v>18</v>
      </c>
      <c r="AD10" s="17">
        <f t="shared" si="2"/>
        <v>3</v>
      </c>
      <c r="AE10" s="30">
        <f t="shared" si="2"/>
        <v>25</v>
      </c>
      <c r="AF10" s="30">
        <f t="shared" si="2"/>
        <v>43</v>
      </c>
    </row>
    <row r="11" spans="2:32" s="6" customFormat="1" ht="23.1" customHeight="1" x14ac:dyDescent="0.25">
      <c r="B11" s="44" t="s">
        <v>38</v>
      </c>
      <c r="C11" s="49">
        <v>0</v>
      </c>
      <c r="D11" s="49">
        <v>0</v>
      </c>
      <c r="E11" s="49">
        <v>0</v>
      </c>
      <c r="F11" s="49">
        <v>0</v>
      </c>
      <c r="G11" s="49">
        <v>0</v>
      </c>
      <c r="H11" s="49">
        <v>0</v>
      </c>
      <c r="I11" s="49">
        <v>0</v>
      </c>
      <c r="J11" s="49">
        <v>1</v>
      </c>
      <c r="K11" s="49">
        <v>0</v>
      </c>
      <c r="L11" s="49">
        <v>1</v>
      </c>
      <c r="M11" s="49">
        <v>2</v>
      </c>
      <c r="N11" s="49">
        <v>0</v>
      </c>
      <c r="O11" s="15">
        <f t="shared" si="0"/>
        <v>2</v>
      </c>
      <c r="P11" s="15">
        <f t="shared" si="1"/>
        <v>4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4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1</v>
      </c>
      <c r="AB11" s="17">
        <f t="shared" si="3"/>
        <v>6</v>
      </c>
      <c r="AC11" s="17">
        <f t="shared" si="3"/>
        <v>12</v>
      </c>
      <c r="AD11" s="17">
        <f t="shared" si="3"/>
        <v>0</v>
      </c>
      <c r="AE11" s="30">
        <f t="shared" si="3"/>
        <v>12</v>
      </c>
      <c r="AF11" s="30">
        <f t="shared" si="3"/>
        <v>24</v>
      </c>
    </row>
    <row r="12" spans="2:32" ht="23.1" customHeight="1" x14ac:dyDescent="0.25">
      <c r="B12" s="44" t="s">
        <v>39</v>
      </c>
      <c r="C12" s="49">
        <v>2</v>
      </c>
      <c r="D12" s="49">
        <v>0</v>
      </c>
      <c r="E12" s="49">
        <v>1</v>
      </c>
      <c r="F12" s="49">
        <v>1</v>
      </c>
      <c r="G12" s="49">
        <v>0</v>
      </c>
      <c r="H12" s="49">
        <v>0</v>
      </c>
      <c r="I12" s="49">
        <v>0</v>
      </c>
      <c r="J12" s="49">
        <v>2</v>
      </c>
      <c r="K12" s="49">
        <v>2</v>
      </c>
      <c r="L12" s="49">
        <v>1</v>
      </c>
      <c r="M12" s="49">
        <v>11</v>
      </c>
      <c r="N12" s="49">
        <v>0</v>
      </c>
      <c r="O12" s="15">
        <f t="shared" si="0"/>
        <v>9</v>
      </c>
      <c r="P12" s="15">
        <f t="shared" si="1"/>
        <v>20</v>
      </c>
      <c r="R12" s="1" t="s">
        <v>8</v>
      </c>
      <c r="S12" s="17">
        <f t="shared" ref="S12:AF12" si="4">SUM(C18:C21)</f>
        <v>8</v>
      </c>
      <c r="T12" s="17">
        <f t="shared" si="4"/>
        <v>2</v>
      </c>
      <c r="U12" s="17">
        <f t="shared" si="4"/>
        <v>7</v>
      </c>
      <c r="V12" s="17">
        <f t="shared" si="4"/>
        <v>6</v>
      </c>
      <c r="W12" s="17">
        <f t="shared" si="4"/>
        <v>1</v>
      </c>
      <c r="X12" s="17">
        <f t="shared" si="4"/>
        <v>0</v>
      </c>
      <c r="Y12" s="17">
        <f t="shared" si="4"/>
        <v>1</v>
      </c>
      <c r="Z12" s="17">
        <f t="shared" si="4"/>
        <v>4</v>
      </c>
      <c r="AA12" s="17">
        <f t="shared" si="4"/>
        <v>3</v>
      </c>
      <c r="AB12" s="17">
        <f t="shared" si="4"/>
        <v>3</v>
      </c>
      <c r="AC12" s="17">
        <f t="shared" si="4"/>
        <v>18</v>
      </c>
      <c r="AD12" s="17">
        <f t="shared" si="4"/>
        <v>1</v>
      </c>
      <c r="AE12" s="30">
        <f t="shared" si="4"/>
        <v>36</v>
      </c>
      <c r="AF12" s="30">
        <f t="shared" si="4"/>
        <v>54</v>
      </c>
    </row>
    <row r="13" spans="2:32" ht="23.1" customHeight="1" x14ac:dyDescent="0.25">
      <c r="B13" s="44" t="s">
        <v>40</v>
      </c>
      <c r="C13" s="49">
        <v>0</v>
      </c>
      <c r="D13" s="49">
        <v>0</v>
      </c>
      <c r="E13" s="49">
        <v>0</v>
      </c>
      <c r="F13" s="49">
        <v>0</v>
      </c>
      <c r="G13" s="49">
        <v>0</v>
      </c>
      <c r="H13" s="49">
        <v>0</v>
      </c>
      <c r="I13" s="49">
        <v>0</v>
      </c>
      <c r="J13" s="49">
        <v>2</v>
      </c>
      <c r="K13" s="49">
        <v>0</v>
      </c>
      <c r="L13" s="49">
        <v>2</v>
      </c>
      <c r="M13" s="49">
        <v>2</v>
      </c>
      <c r="N13" s="49">
        <v>2</v>
      </c>
      <c r="O13" s="15">
        <f t="shared" si="0"/>
        <v>6</v>
      </c>
      <c r="P13" s="15">
        <f t="shared" si="1"/>
        <v>8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4</v>
      </c>
      <c r="V13" s="17">
        <f t="shared" si="5"/>
        <v>2</v>
      </c>
      <c r="W13" s="17">
        <f t="shared" si="5"/>
        <v>1</v>
      </c>
      <c r="X13" s="17">
        <f t="shared" si="5"/>
        <v>1</v>
      </c>
      <c r="Y13" s="17">
        <f t="shared" si="5"/>
        <v>0</v>
      </c>
      <c r="Z13" s="17">
        <f t="shared" si="5"/>
        <v>2</v>
      </c>
      <c r="AA13" s="17">
        <f t="shared" si="5"/>
        <v>4</v>
      </c>
      <c r="AB13" s="17">
        <f t="shared" si="5"/>
        <v>2</v>
      </c>
      <c r="AC13" s="17">
        <f t="shared" si="5"/>
        <v>15</v>
      </c>
      <c r="AD13" s="17">
        <f t="shared" si="5"/>
        <v>0</v>
      </c>
      <c r="AE13" s="30">
        <f t="shared" si="5"/>
        <v>17</v>
      </c>
      <c r="AF13" s="30">
        <f t="shared" si="5"/>
        <v>32</v>
      </c>
    </row>
    <row r="14" spans="2:32" ht="23.1" customHeight="1" x14ac:dyDescent="0.25">
      <c r="B14" s="44" t="s">
        <v>41</v>
      </c>
      <c r="C14" s="49">
        <v>0</v>
      </c>
      <c r="D14" s="49">
        <v>0</v>
      </c>
      <c r="E14" s="49">
        <v>1</v>
      </c>
      <c r="F14" s="49">
        <v>0</v>
      </c>
      <c r="G14" s="49">
        <v>0</v>
      </c>
      <c r="H14" s="49">
        <v>0</v>
      </c>
      <c r="I14" s="49">
        <v>1</v>
      </c>
      <c r="J14" s="49">
        <v>0</v>
      </c>
      <c r="K14" s="49">
        <v>1</v>
      </c>
      <c r="L14" s="49">
        <v>2</v>
      </c>
      <c r="M14" s="49">
        <v>7</v>
      </c>
      <c r="N14" s="49">
        <v>0</v>
      </c>
      <c r="O14" s="15">
        <f t="shared" si="0"/>
        <v>5</v>
      </c>
      <c r="P14" s="15">
        <f t="shared" si="1"/>
        <v>12</v>
      </c>
      <c r="R14" s="1" t="s">
        <v>10</v>
      </c>
      <c r="S14" s="17">
        <f t="shared" ref="S14:AF14" si="6">SUM(C26:C29)</f>
        <v>1</v>
      </c>
      <c r="T14" s="17">
        <f t="shared" si="6"/>
        <v>2</v>
      </c>
      <c r="U14" s="17">
        <f t="shared" si="6"/>
        <v>7</v>
      </c>
      <c r="V14" s="17">
        <f t="shared" si="6"/>
        <v>2</v>
      </c>
      <c r="W14" s="17">
        <f t="shared" si="6"/>
        <v>0</v>
      </c>
      <c r="X14" s="17">
        <f t="shared" si="6"/>
        <v>1</v>
      </c>
      <c r="Y14" s="17">
        <f t="shared" si="6"/>
        <v>2</v>
      </c>
      <c r="Z14" s="17">
        <f t="shared" si="6"/>
        <v>1</v>
      </c>
      <c r="AA14" s="17">
        <f t="shared" si="6"/>
        <v>2</v>
      </c>
      <c r="AB14" s="17">
        <f t="shared" si="6"/>
        <v>3</v>
      </c>
      <c r="AC14" s="17">
        <f t="shared" si="6"/>
        <v>18</v>
      </c>
      <c r="AD14" s="17">
        <f t="shared" si="6"/>
        <v>1</v>
      </c>
      <c r="AE14" s="30">
        <f t="shared" si="6"/>
        <v>22</v>
      </c>
      <c r="AF14" s="30">
        <f t="shared" si="6"/>
        <v>40</v>
      </c>
    </row>
    <row r="15" spans="2:32" ht="23.1" customHeight="1" x14ac:dyDescent="0.25">
      <c r="B15" s="44" t="s">
        <v>42</v>
      </c>
      <c r="C15" s="49">
        <v>0</v>
      </c>
      <c r="D15" s="49">
        <v>0</v>
      </c>
      <c r="E15" s="49">
        <v>1</v>
      </c>
      <c r="F15" s="49">
        <v>0</v>
      </c>
      <c r="G15" s="49">
        <v>0</v>
      </c>
      <c r="H15" s="49">
        <v>0</v>
      </c>
      <c r="I15" s="49">
        <v>0</v>
      </c>
      <c r="J15" s="49">
        <v>0</v>
      </c>
      <c r="K15" s="49">
        <v>0</v>
      </c>
      <c r="L15" s="49">
        <v>0</v>
      </c>
      <c r="M15" s="49">
        <v>0</v>
      </c>
      <c r="N15" s="49">
        <v>0</v>
      </c>
      <c r="O15" s="15">
        <f t="shared" si="0"/>
        <v>1</v>
      </c>
      <c r="P15" s="15">
        <f t="shared" si="1"/>
        <v>1</v>
      </c>
      <c r="R15" s="1" t="s">
        <v>11</v>
      </c>
      <c r="S15" s="17">
        <f t="shared" ref="S15:AF15" si="7">SUM(C30:C33)</f>
        <v>0</v>
      </c>
      <c r="T15" s="17">
        <f t="shared" si="7"/>
        <v>2</v>
      </c>
      <c r="U15" s="17">
        <f t="shared" si="7"/>
        <v>10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1</v>
      </c>
      <c r="AC15" s="17">
        <f t="shared" si="7"/>
        <v>10</v>
      </c>
      <c r="AD15" s="17">
        <f t="shared" si="7"/>
        <v>0</v>
      </c>
      <c r="AE15" s="30">
        <f t="shared" si="7"/>
        <v>15</v>
      </c>
      <c r="AF15" s="30">
        <f t="shared" si="7"/>
        <v>25</v>
      </c>
    </row>
    <row r="16" spans="2:32" ht="23.1" customHeight="1" x14ac:dyDescent="0.25">
      <c r="B16" s="44" t="s">
        <v>43</v>
      </c>
      <c r="C16" s="49">
        <v>0</v>
      </c>
      <c r="D16" s="49">
        <v>0</v>
      </c>
      <c r="E16" s="49">
        <v>2</v>
      </c>
      <c r="F16" s="49">
        <v>0</v>
      </c>
      <c r="G16" s="49">
        <v>0</v>
      </c>
      <c r="H16" s="49">
        <v>0</v>
      </c>
      <c r="I16" s="49">
        <v>0</v>
      </c>
      <c r="J16" s="49">
        <v>0</v>
      </c>
      <c r="K16" s="49">
        <v>0</v>
      </c>
      <c r="L16" s="49">
        <v>2</v>
      </c>
      <c r="M16" s="49">
        <v>3</v>
      </c>
      <c r="N16" s="49">
        <v>0</v>
      </c>
      <c r="O16" s="15">
        <f t="shared" si="0"/>
        <v>4</v>
      </c>
      <c r="P16" s="15">
        <f t="shared" si="1"/>
        <v>7</v>
      </c>
      <c r="R16" s="1" t="s">
        <v>12</v>
      </c>
      <c r="S16" s="17">
        <f t="shared" ref="S16:AF16" si="8">SUM(C34:C37)</f>
        <v>0</v>
      </c>
      <c r="T16" s="17">
        <f t="shared" si="8"/>
        <v>2</v>
      </c>
      <c r="U16" s="17">
        <f t="shared" si="8"/>
        <v>8</v>
      </c>
      <c r="V16" s="17">
        <f t="shared" si="8"/>
        <v>2</v>
      </c>
      <c r="W16" s="17">
        <f t="shared" si="8"/>
        <v>1</v>
      </c>
      <c r="X16" s="17">
        <f t="shared" si="8"/>
        <v>2</v>
      </c>
      <c r="Y16" s="17">
        <f t="shared" si="8"/>
        <v>0</v>
      </c>
      <c r="Z16" s="17">
        <f t="shared" si="8"/>
        <v>0</v>
      </c>
      <c r="AA16" s="17">
        <f t="shared" si="8"/>
        <v>1</v>
      </c>
      <c r="AB16" s="17">
        <f t="shared" si="8"/>
        <v>3</v>
      </c>
      <c r="AC16" s="17">
        <f t="shared" si="8"/>
        <v>18</v>
      </c>
      <c r="AD16" s="17">
        <f t="shared" si="8"/>
        <v>0</v>
      </c>
      <c r="AE16" s="30">
        <f t="shared" si="8"/>
        <v>19</v>
      </c>
      <c r="AF16" s="30">
        <f t="shared" si="8"/>
        <v>37</v>
      </c>
    </row>
    <row r="17" spans="2:32" ht="23.1" customHeight="1" x14ac:dyDescent="0.25">
      <c r="B17" s="44" t="s">
        <v>44</v>
      </c>
      <c r="C17" s="49">
        <v>0</v>
      </c>
      <c r="D17" s="49">
        <v>0</v>
      </c>
      <c r="E17" s="49">
        <v>0</v>
      </c>
      <c r="F17" s="49">
        <v>0</v>
      </c>
      <c r="G17" s="49">
        <v>0</v>
      </c>
      <c r="H17" s="49">
        <v>0</v>
      </c>
      <c r="I17" s="49">
        <v>0</v>
      </c>
      <c r="J17" s="49">
        <v>0</v>
      </c>
      <c r="K17" s="49">
        <v>0</v>
      </c>
      <c r="L17" s="49">
        <v>2</v>
      </c>
      <c r="M17" s="49">
        <v>2</v>
      </c>
      <c r="N17" s="49">
        <v>0</v>
      </c>
      <c r="O17" s="15">
        <f t="shared" si="0"/>
        <v>2</v>
      </c>
      <c r="P17" s="15">
        <f t="shared" si="1"/>
        <v>4</v>
      </c>
      <c r="R17" s="1" t="s">
        <v>13</v>
      </c>
      <c r="S17" s="17">
        <f t="shared" ref="S17:AF17" si="9">SUM(C38:C41)</f>
        <v>6</v>
      </c>
      <c r="T17" s="17">
        <f t="shared" si="9"/>
        <v>3</v>
      </c>
      <c r="U17" s="17">
        <f t="shared" si="9"/>
        <v>7</v>
      </c>
      <c r="V17" s="17">
        <f t="shared" si="9"/>
        <v>6</v>
      </c>
      <c r="W17" s="17">
        <f t="shared" si="9"/>
        <v>5</v>
      </c>
      <c r="X17" s="17">
        <f t="shared" si="9"/>
        <v>3</v>
      </c>
      <c r="Y17" s="17">
        <f t="shared" si="9"/>
        <v>0</v>
      </c>
      <c r="Z17" s="17">
        <f t="shared" si="9"/>
        <v>0</v>
      </c>
      <c r="AA17" s="17">
        <f t="shared" si="9"/>
        <v>1</v>
      </c>
      <c r="AB17" s="17">
        <f t="shared" si="9"/>
        <v>5</v>
      </c>
      <c r="AC17" s="17">
        <f t="shared" si="9"/>
        <v>19</v>
      </c>
      <c r="AD17" s="17">
        <f t="shared" si="9"/>
        <v>0</v>
      </c>
      <c r="AE17" s="30">
        <f t="shared" si="9"/>
        <v>36</v>
      </c>
      <c r="AF17" s="30">
        <f t="shared" si="9"/>
        <v>55</v>
      </c>
    </row>
    <row r="18" spans="2:32" ht="23.1" customHeight="1" x14ac:dyDescent="0.25">
      <c r="B18" s="44" t="s">
        <v>45</v>
      </c>
      <c r="C18" s="49">
        <v>0</v>
      </c>
      <c r="D18" s="49">
        <v>0</v>
      </c>
      <c r="E18" s="49">
        <v>1</v>
      </c>
      <c r="F18" s="49">
        <v>1</v>
      </c>
      <c r="G18" s="49">
        <v>0</v>
      </c>
      <c r="H18" s="49">
        <v>0</v>
      </c>
      <c r="I18" s="49">
        <v>1</v>
      </c>
      <c r="J18" s="49">
        <v>0</v>
      </c>
      <c r="K18" s="49">
        <v>0</v>
      </c>
      <c r="L18" s="49">
        <v>0</v>
      </c>
      <c r="M18" s="49">
        <v>3</v>
      </c>
      <c r="N18" s="49">
        <v>0</v>
      </c>
      <c r="O18" s="15">
        <f t="shared" si="0"/>
        <v>3</v>
      </c>
      <c r="P18" s="15">
        <f t="shared" si="1"/>
        <v>6</v>
      </c>
      <c r="R18" s="1" t="s">
        <v>14</v>
      </c>
      <c r="S18" s="17">
        <f t="shared" ref="S18:AF18" si="10">SUM(C42:C45)</f>
        <v>7</v>
      </c>
      <c r="T18" s="17">
        <f t="shared" si="10"/>
        <v>0</v>
      </c>
      <c r="U18" s="17">
        <f t="shared" si="10"/>
        <v>7</v>
      </c>
      <c r="V18" s="17">
        <f t="shared" si="10"/>
        <v>2</v>
      </c>
      <c r="W18" s="17">
        <f t="shared" si="10"/>
        <v>1</v>
      </c>
      <c r="X18" s="17">
        <f t="shared" si="10"/>
        <v>0</v>
      </c>
      <c r="Y18" s="17">
        <f t="shared" si="10"/>
        <v>0</v>
      </c>
      <c r="Z18" s="17">
        <f t="shared" si="10"/>
        <v>1</v>
      </c>
      <c r="AA18" s="17">
        <f t="shared" si="10"/>
        <v>2</v>
      </c>
      <c r="AB18" s="17">
        <f t="shared" si="10"/>
        <v>4</v>
      </c>
      <c r="AC18" s="17">
        <f t="shared" si="10"/>
        <v>14</v>
      </c>
      <c r="AD18" s="17">
        <f t="shared" si="10"/>
        <v>0</v>
      </c>
      <c r="AE18" s="30">
        <f t="shared" si="10"/>
        <v>24</v>
      </c>
      <c r="AF18" s="30">
        <f t="shared" si="10"/>
        <v>38</v>
      </c>
    </row>
    <row r="19" spans="2:32" ht="23.1" customHeight="1" x14ac:dyDescent="0.25">
      <c r="B19" s="44" t="s">
        <v>46</v>
      </c>
      <c r="C19" s="49">
        <v>0</v>
      </c>
      <c r="D19" s="49">
        <v>2</v>
      </c>
      <c r="E19" s="49">
        <v>0</v>
      </c>
      <c r="F19" s="49">
        <v>0</v>
      </c>
      <c r="G19" s="49">
        <v>0</v>
      </c>
      <c r="H19" s="49">
        <v>0</v>
      </c>
      <c r="I19" s="49">
        <v>0</v>
      </c>
      <c r="J19" s="49">
        <v>0</v>
      </c>
      <c r="K19" s="49">
        <v>1</v>
      </c>
      <c r="L19" s="49">
        <v>2</v>
      </c>
      <c r="M19" s="49">
        <v>0</v>
      </c>
      <c r="N19" s="49">
        <v>0</v>
      </c>
      <c r="O19" s="15">
        <f t="shared" si="0"/>
        <v>5</v>
      </c>
      <c r="P19" s="15">
        <f t="shared" si="1"/>
        <v>5</v>
      </c>
      <c r="R19" s="1" t="s">
        <v>15</v>
      </c>
      <c r="S19" s="17">
        <f t="shared" ref="S19:AF19" si="11">SUM(C46:C49)</f>
        <v>8</v>
      </c>
      <c r="T19" s="17">
        <f t="shared" si="11"/>
        <v>5</v>
      </c>
      <c r="U19" s="17">
        <f t="shared" si="11"/>
        <v>6</v>
      </c>
      <c r="V19" s="17">
        <f t="shared" si="11"/>
        <v>8</v>
      </c>
      <c r="W19" s="17">
        <f t="shared" si="11"/>
        <v>0</v>
      </c>
      <c r="X19" s="17">
        <f t="shared" si="11"/>
        <v>6</v>
      </c>
      <c r="Y19" s="17">
        <f t="shared" si="11"/>
        <v>0</v>
      </c>
      <c r="Z19" s="17">
        <f t="shared" si="11"/>
        <v>1</v>
      </c>
      <c r="AA19" s="17">
        <f t="shared" si="11"/>
        <v>2</v>
      </c>
      <c r="AB19" s="17">
        <f t="shared" si="11"/>
        <v>7</v>
      </c>
      <c r="AC19" s="17">
        <f t="shared" si="11"/>
        <v>18</v>
      </c>
      <c r="AD19" s="17">
        <f t="shared" si="11"/>
        <v>0</v>
      </c>
      <c r="AE19" s="30">
        <f t="shared" si="11"/>
        <v>43</v>
      </c>
      <c r="AF19" s="30">
        <f t="shared" si="11"/>
        <v>61</v>
      </c>
    </row>
    <row r="20" spans="2:32" ht="23.1" customHeight="1" x14ac:dyDescent="0.25">
      <c r="B20" s="44" t="s">
        <v>47</v>
      </c>
      <c r="C20" s="49">
        <v>5</v>
      </c>
      <c r="D20" s="49">
        <v>0</v>
      </c>
      <c r="E20" s="49">
        <v>6</v>
      </c>
      <c r="F20" s="49">
        <v>5</v>
      </c>
      <c r="G20" s="49">
        <v>0</v>
      </c>
      <c r="H20" s="49">
        <v>0</v>
      </c>
      <c r="I20" s="49">
        <v>0</v>
      </c>
      <c r="J20" s="49">
        <v>3</v>
      </c>
      <c r="K20" s="49">
        <v>1</v>
      </c>
      <c r="L20" s="49">
        <v>0</v>
      </c>
      <c r="M20" s="49">
        <v>9</v>
      </c>
      <c r="N20" s="49">
        <v>1</v>
      </c>
      <c r="O20" s="15">
        <f t="shared" si="0"/>
        <v>21</v>
      </c>
      <c r="P20" s="15">
        <f t="shared" si="1"/>
        <v>30</v>
      </c>
      <c r="R20" s="1" t="s">
        <v>16</v>
      </c>
      <c r="S20" s="17">
        <f t="shared" ref="S20:AF20" si="12">SUM(C50:C53)</f>
        <v>6</v>
      </c>
      <c r="T20" s="17">
        <f t="shared" si="12"/>
        <v>4</v>
      </c>
      <c r="U20" s="17">
        <f t="shared" si="12"/>
        <v>15</v>
      </c>
      <c r="V20" s="17">
        <f t="shared" si="12"/>
        <v>6</v>
      </c>
      <c r="W20" s="17">
        <f t="shared" si="12"/>
        <v>0</v>
      </c>
      <c r="X20" s="17">
        <f t="shared" si="12"/>
        <v>2</v>
      </c>
      <c r="Y20" s="17">
        <f t="shared" si="12"/>
        <v>0</v>
      </c>
      <c r="Z20" s="17">
        <f t="shared" si="12"/>
        <v>0</v>
      </c>
      <c r="AA20" s="17">
        <f t="shared" si="12"/>
        <v>1</v>
      </c>
      <c r="AB20" s="17">
        <f t="shared" si="12"/>
        <v>5</v>
      </c>
      <c r="AC20" s="17">
        <f t="shared" si="12"/>
        <v>19</v>
      </c>
      <c r="AD20" s="17">
        <f t="shared" si="12"/>
        <v>3</v>
      </c>
      <c r="AE20" s="30">
        <f t="shared" si="12"/>
        <v>42</v>
      </c>
      <c r="AF20" s="30">
        <f t="shared" si="12"/>
        <v>61</v>
      </c>
    </row>
    <row r="21" spans="2:32" ht="23.1" customHeight="1" x14ac:dyDescent="0.25">
      <c r="B21" s="44" t="s">
        <v>48</v>
      </c>
      <c r="C21" s="49">
        <v>3</v>
      </c>
      <c r="D21" s="49">
        <v>0</v>
      </c>
      <c r="E21" s="49">
        <v>0</v>
      </c>
      <c r="F21" s="49">
        <v>0</v>
      </c>
      <c r="G21" s="49">
        <v>1</v>
      </c>
      <c r="H21" s="49">
        <v>0</v>
      </c>
      <c r="I21" s="49">
        <v>0</v>
      </c>
      <c r="J21" s="49">
        <v>1</v>
      </c>
      <c r="K21" s="49">
        <v>1</v>
      </c>
      <c r="L21" s="49">
        <v>1</v>
      </c>
      <c r="M21" s="49">
        <v>6</v>
      </c>
      <c r="N21" s="49">
        <v>0</v>
      </c>
      <c r="O21" s="15">
        <f t="shared" si="0"/>
        <v>7</v>
      </c>
      <c r="P21" s="15">
        <f t="shared" si="1"/>
        <v>13</v>
      </c>
      <c r="R21" s="35" t="s">
        <v>20</v>
      </c>
      <c r="S21" s="33">
        <f t="shared" ref="S21:AF21" si="13">SUM(C54:C57)</f>
        <v>3</v>
      </c>
      <c r="T21" s="17">
        <f t="shared" si="13"/>
        <v>3</v>
      </c>
      <c r="U21" s="17">
        <f t="shared" si="13"/>
        <v>13</v>
      </c>
      <c r="V21" s="17">
        <f t="shared" si="13"/>
        <v>7</v>
      </c>
      <c r="W21" s="17">
        <f t="shared" si="13"/>
        <v>1</v>
      </c>
      <c r="X21" s="17">
        <f t="shared" si="13"/>
        <v>3</v>
      </c>
      <c r="Y21" s="17">
        <f t="shared" si="13"/>
        <v>3</v>
      </c>
      <c r="Z21" s="17">
        <f t="shared" si="13"/>
        <v>1</v>
      </c>
      <c r="AA21" s="17">
        <f t="shared" si="13"/>
        <v>0</v>
      </c>
      <c r="AB21" s="17">
        <f t="shared" si="13"/>
        <v>4</v>
      </c>
      <c r="AC21" s="17">
        <f t="shared" si="13"/>
        <v>12</v>
      </c>
      <c r="AD21" s="17">
        <f t="shared" si="13"/>
        <v>0</v>
      </c>
      <c r="AE21" s="30">
        <f t="shared" si="13"/>
        <v>38</v>
      </c>
      <c r="AF21" s="30">
        <f t="shared" si="13"/>
        <v>50</v>
      </c>
    </row>
    <row r="22" spans="2:32" ht="23.1" customHeight="1" x14ac:dyDescent="0.25">
      <c r="B22" s="44" t="s">
        <v>49</v>
      </c>
      <c r="C22" s="49">
        <v>1</v>
      </c>
      <c r="D22" s="49">
        <v>0</v>
      </c>
      <c r="E22" s="49">
        <v>0</v>
      </c>
      <c r="F22" s="49">
        <v>0</v>
      </c>
      <c r="G22" s="49">
        <v>0</v>
      </c>
      <c r="H22" s="49">
        <v>0</v>
      </c>
      <c r="I22" s="49">
        <v>0</v>
      </c>
      <c r="J22" s="49">
        <v>1</v>
      </c>
      <c r="K22" s="49">
        <v>3</v>
      </c>
      <c r="L22" s="49">
        <v>0</v>
      </c>
      <c r="M22" s="49">
        <v>3</v>
      </c>
      <c r="N22" s="49">
        <v>0</v>
      </c>
      <c r="O22" s="15">
        <f t="shared" si="0"/>
        <v>5</v>
      </c>
      <c r="P22" s="15">
        <f t="shared" si="1"/>
        <v>8</v>
      </c>
      <c r="R22" s="35" t="s">
        <v>146</v>
      </c>
      <c r="S22" s="33">
        <f>SUM(C58:C61)</f>
        <v>4</v>
      </c>
      <c r="T22" s="33">
        <f t="shared" ref="T22:AF22" si="14">SUM(D58:D61)</f>
        <v>2</v>
      </c>
      <c r="U22" s="33">
        <f t="shared" si="14"/>
        <v>9</v>
      </c>
      <c r="V22" s="33">
        <f t="shared" si="14"/>
        <v>2</v>
      </c>
      <c r="W22" s="33">
        <f t="shared" si="14"/>
        <v>1</v>
      </c>
      <c r="X22" s="33">
        <f t="shared" si="14"/>
        <v>0</v>
      </c>
      <c r="Y22" s="33">
        <f t="shared" si="14"/>
        <v>1</v>
      </c>
      <c r="Z22" s="33">
        <f t="shared" si="14"/>
        <v>3</v>
      </c>
      <c r="AA22" s="33">
        <f t="shared" si="14"/>
        <v>1</v>
      </c>
      <c r="AB22" s="33">
        <f t="shared" si="14"/>
        <v>5</v>
      </c>
      <c r="AC22" s="33">
        <f t="shared" si="14"/>
        <v>18</v>
      </c>
      <c r="AD22" s="33">
        <f t="shared" si="14"/>
        <v>1</v>
      </c>
      <c r="AE22" s="30">
        <f t="shared" si="14"/>
        <v>29</v>
      </c>
      <c r="AF22" s="30">
        <f t="shared" si="14"/>
        <v>47</v>
      </c>
    </row>
    <row r="23" spans="2:32" ht="23.1" customHeight="1" x14ac:dyDescent="0.25">
      <c r="B23" s="44" t="s">
        <v>50</v>
      </c>
      <c r="C23" s="49">
        <v>0</v>
      </c>
      <c r="D23" s="49">
        <v>0</v>
      </c>
      <c r="E23" s="49">
        <v>1</v>
      </c>
      <c r="F23" s="49">
        <v>0</v>
      </c>
      <c r="G23" s="49">
        <v>0</v>
      </c>
      <c r="H23" s="49">
        <v>1</v>
      </c>
      <c r="I23" s="49">
        <v>0</v>
      </c>
      <c r="J23" s="49">
        <v>0</v>
      </c>
      <c r="K23" s="49">
        <v>1</v>
      </c>
      <c r="L23" s="49">
        <v>1</v>
      </c>
      <c r="M23" s="49">
        <v>4</v>
      </c>
      <c r="N23" s="49">
        <v>0</v>
      </c>
      <c r="O23" s="15">
        <f t="shared" si="0"/>
        <v>4</v>
      </c>
      <c r="P23" s="15">
        <f t="shared" si="1"/>
        <v>8</v>
      </c>
      <c r="R23" s="35" t="s">
        <v>147</v>
      </c>
      <c r="S23" s="33">
        <f>SUM(C62:C65)</f>
        <v>4</v>
      </c>
      <c r="T23" s="33">
        <f t="shared" ref="T23:AF23" si="15">SUM(D62:D65)</f>
        <v>0</v>
      </c>
      <c r="U23" s="33">
        <f t="shared" si="15"/>
        <v>3</v>
      </c>
      <c r="V23" s="33">
        <f t="shared" si="15"/>
        <v>1</v>
      </c>
      <c r="W23" s="33">
        <f t="shared" si="15"/>
        <v>0</v>
      </c>
      <c r="X23" s="33">
        <f t="shared" si="15"/>
        <v>0</v>
      </c>
      <c r="Y23" s="33">
        <f t="shared" si="15"/>
        <v>1</v>
      </c>
      <c r="Z23" s="33">
        <f t="shared" si="15"/>
        <v>4</v>
      </c>
      <c r="AA23" s="33">
        <f t="shared" si="15"/>
        <v>2</v>
      </c>
      <c r="AB23" s="33">
        <f t="shared" si="15"/>
        <v>5</v>
      </c>
      <c r="AC23" s="33">
        <f t="shared" si="15"/>
        <v>11</v>
      </c>
      <c r="AD23" s="33">
        <f t="shared" si="15"/>
        <v>1</v>
      </c>
      <c r="AE23" s="30">
        <f t="shared" si="15"/>
        <v>21</v>
      </c>
      <c r="AF23" s="30">
        <f t="shared" si="15"/>
        <v>32</v>
      </c>
    </row>
    <row r="24" spans="2:32" ht="23.1" customHeight="1" x14ac:dyDescent="0.25">
      <c r="B24" s="44" t="s">
        <v>51</v>
      </c>
      <c r="C24" s="49">
        <v>0</v>
      </c>
      <c r="D24" s="49">
        <v>0</v>
      </c>
      <c r="E24" s="49">
        <v>1</v>
      </c>
      <c r="F24" s="49">
        <v>1</v>
      </c>
      <c r="G24" s="49">
        <v>1</v>
      </c>
      <c r="H24" s="49">
        <v>0</v>
      </c>
      <c r="I24" s="49">
        <v>0</v>
      </c>
      <c r="J24" s="49">
        <v>0</v>
      </c>
      <c r="K24" s="49">
        <v>0</v>
      </c>
      <c r="L24" s="49">
        <v>0</v>
      </c>
      <c r="M24" s="49">
        <v>2</v>
      </c>
      <c r="N24" s="49">
        <v>0</v>
      </c>
      <c r="O24" s="15">
        <f t="shared" si="0"/>
        <v>3</v>
      </c>
      <c r="P24" s="15">
        <f t="shared" si="1"/>
        <v>5</v>
      </c>
      <c r="R24" s="35" t="s">
        <v>148</v>
      </c>
      <c r="S24" s="33">
        <f>SUM(C66:C69)</f>
        <v>3</v>
      </c>
      <c r="T24" s="33">
        <f t="shared" ref="T24:AF24" si="16">SUM(D66:D69)</f>
        <v>0</v>
      </c>
      <c r="U24" s="33">
        <f t="shared" si="16"/>
        <v>4</v>
      </c>
      <c r="V24" s="33">
        <f t="shared" si="16"/>
        <v>2</v>
      </c>
      <c r="W24" s="33">
        <f t="shared" si="16"/>
        <v>0</v>
      </c>
      <c r="X24" s="33">
        <f t="shared" si="16"/>
        <v>0</v>
      </c>
      <c r="Y24" s="33">
        <f t="shared" si="16"/>
        <v>1</v>
      </c>
      <c r="Z24" s="33">
        <f t="shared" si="16"/>
        <v>3</v>
      </c>
      <c r="AA24" s="33">
        <f t="shared" si="16"/>
        <v>0</v>
      </c>
      <c r="AB24" s="33">
        <f t="shared" si="16"/>
        <v>3</v>
      </c>
      <c r="AC24" s="33">
        <f t="shared" si="16"/>
        <v>18</v>
      </c>
      <c r="AD24" s="33">
        <f t="shared" si="16"/>
        <v>1</v>
      </c>
      <c r="AE24" s="30">
        <f t="shared" si="16"/>
        <v>17</v>
      </c>
      <c r="AF24" s="30">
        <f t="shared" si="16"/>
        <v>35</v>
      </c>
    </row>
    <row r="25" spans="2:32" ht="23.1" customHeight="1" x14ac:dyDescent="0.25">
      <c r="B25" s="44" t="s">
        <v>52</v>
      </c>
      <c r="C25" s="49">
        <v>0</v>
      </c>
      <c r="D25" s="49">
        <v>0</v>
      </c>
      <c r="E25" s="49">
        <v>2</v>
      </c>
      <c r="F25" s="49">
        <v>1</v>
      </c>
      <c r="G25" s="49">
        <v>0</v>
      </c>
      <c r="H25" s="49">
        <v>0</v>
      </c>
      <c r="I25" s="49">
        <v>0</v>
      </c>
      <c r="J25" s="49">
        <v>1</v>
      </c>
      <c r="K25" s="49">
        <v>0</v>
      </c>
      <c r="L25" s="49">
        <v>1</v>
      </c>
      <c r="M25" s="49">
        <v>6</v>
      </c>
      <c r="N25" s="49">
        <v>0</v>
      </c>
      <c r="O25" s="15">
        <f t="shared" si="0"/>
        <v>5</v>
      </c>
      <c r="P25" s="15">
        <f t="shared" si="1"/>
        <v>11</v>
      </c>
      <c r="R25" s="35" t="s">
        <v>149</v>
      </c>
      <c r="S25" s="33">
        <f>SUM(C70:C73)</f>
        <v>1</v>
      </c>
      <c r="T25" s="33">
        <f t="shared" ref="T25:AF25" si="17">SUM(D70:D73)</f>
        <v>1</v>
      </c>
      <c r="U25" s="33">
        <f t="shared" si="17"/>
        <v>5</v>
      </c>
      <c r="V25" s="33">
        <f t="shared" si="17"/>
        <v>3</v>
      </c>
      <c r="W25" s="33">
        <f t="shared" si="17"/>
        <v>0</v>
      </c>
      <c r="X25" s="33">
        <f t="shared" si="17"/>
        <v>0</v>
      </c>
      <c r="Y25" s="33">
        <f t="shared" si="17"/>
        <v>1</v>
      </c>
      <c r="Z25" s="33">
        <f t="shared" si="17"/>
        <v>2</v>
      </c>
      <c r="AA25" s="33">
        <f t="shared" si="17"/>
        <v>0</v>
      </c>
      <c r="AB25" s="33">
        <f t="shared" si="17"/>
        <v>2</v>
      </c>
      <c r="AC25" s="33">
        <f t="shared" si="17"/>
        <v>14</v>
      </c>
      <c r="AD25" s="33">
        <f t="shared" si="17"/>
        <v>0</v>
      </c>
      <c r="AE25" s="30">
        <f t="shared" si="17"/>
        <v>15</v>
      </c>
      <c r="AF25" s="30">
        <f t="shared" si="17"/>
        <v>29</v>
      </c>
    </row>
    <row r="26" spans="2:32" ht="23.1" customHeight="1" x14ac:dyDescent="0.25">
      <c r="B26" s="44" t="s">
        <v>53</v>
      </c>
      <c r="C26" s="49">
        <v>0</v>
      </c>
      <c r="D26" s="49">
        <v>0</v>
      </c>
      <c r="E26" s="49">
        <v>1</v>
      </c>
      <c r="F26" s="49">
        <v>1</v>
      </c>
      <c r="G26" s="49">
        <v>0</v>
      </c>
      <c r="H26" s="49">
        <v>0</v>
      </c>
      <c r="I26" s="49">
        <v>0</v>
      </c>
      <c r="J26" s="49">
        <v>0</v>
      </c>
      <c r="K26" s="49">
        <v>0</v>
      </c>
      <c r="L26" s="49">
        <v>1</v>
      </c>
      <c r="M26" s="49">
        <v>1</v>
      </c>
      <c r="N26" s="49">
        <v>0</v>
      </c>
      <c r="O26" s="15">
        <f t="shared" si="0"/>
        <v>3</v>
      </c>
      <c r="P26" s="15">
        <f t="shared" si="1"/>
        <v>4</v>
      </c>
      <c r="R26" s="35" t="s">
        <v>150</v>
      </c>
      <c r="S26" s="33">
        <f>SUM(C74:C77)</f>
        <v>0</v>
      </c>
      <c r="T26" s="33">
        <f t="shared" ref="T26:AF26" si="18">SUM(D74:D77)</f>
        <v>1</v>
      </c>
      <c r="U26" s="33">
        <f t="shared" si="18"/>
        <v>5</v>
      </c>
      <c r="V26" s="33">
        <f t="shared" si="18"/>
        <v>5</v>
      </c>
      <c r="W26" s="33">
        <f t="shared" si="18"/>
        <v>0</v>
      </c>
      <c r="X26" s="33">
        <f t="shared" si="18"/>
        <v>0</v>
      </c>
      <c r="Y26" s="33">
        <f t="shared" si="18"/>
        <v>1</v>
      </c>
      <c r="Z26" s="33">
        <f t="shared" si="18"/>
        <v>1</v>
      </c>
      <c r="AA26" s="33">
        <f t="shared" si="18"/>
        <v>0</v>
      </c>
      <c r="AB26" s="33">
        <f t="shared" si="18"/>
        <v>0</v>
      </c>
      <c r="AC26" s="33">
        <f t="shared" si="18"/>
        <v>12</v>
      </c>
      <c r="AD26" s="33">
        <f t="shared" si="18"/>
        <v>0</v>
      </c>
      <c r="AE26" s="30">
        <f t="shared" si="18"/>
        <v>13</v>
      </c>
      <c r="AF26" s="30">
        <f t="shared" si="18"/>
        <v>25</v>
      </c>
    </row>
    <row r="27" spans="2:32" ht="23.1" customHeight="1" x14ac:dyDescent="0.25">
      <c r="B27" s="44" t="s">
        <v>54</v>
      </c>
      <c r="C27" s="49">
        <v>0</v>
      </c>
      <c r="D27" s="49">
        <v>0</v>
      </c>
      <c r="E27" s="49">
        <v>2</v>
      </c>
      <c r="F27" s="49">
        <v>0</v>
      </c>
      <c r="G27" s="49">
        <v>0</v>
      </c>
      <c r="H27" s="49">
        <v>0</v>
      </c>
      <c r="I27" s="49">
        <v>1</v>
      </c>
      <c r="J27" s="49">
        <v>0</v>
      </c>
      <c r="K27" s="49">
        <v>0</v>
      </c>
      <c r="L27" s="49">
        <v>2</v>
      </c>
      <c r="M27" s="49">
        <v>6</v>
      </c>
      <c r="N27" s="49">
        <v>0</v>
      </c>
      <c r="O27" s="15">
        <f t="shared" si="0"/>
        <v>5</v>
      </c>
      <c r="P27" s="15">
        <f t="shared" si="1"/>
        <v>11</v>
      </c>
      <c r="R27" s="35" t="s">
        <v>151</v>
      </c>
      <c r="S27" s="33">
        <f>SUM(C78:C81)</f>
        <v>2</v>
      </c>
      <c r="T27" s="33">
        <f t="shared" ref="T27:AF27" si="19">SUM(D78:D81)</f>
        <v>0</v>
      </c>
      <c r="U27" s="33">
        <f t="shared" si="19"/>
        <v>4</v>
      </c>
      <c r="V27" s="33">
        <f t="shared" si="19"/>
        <v>3</v>
      </c>
      <c r="W27" s="33">
        <f t="shared" si="19"/>
        <v>0</v>
      </c>
      <c r="X27" s="33">
        <f t="shared" si="19"/>
        <v>0</v>
      </c>
      <c r="Y27" s="33">
        <f t="shared" si="19"/>
        <v>0</v>
      </c>
      <c r="Z27" s="33">
        <f t="shared" si="19"/>
        <v>0</v>
      </c>
      <c r="AA27" s="33">
        <f t="shared" si="19"/>
        <v>0</v>
      </c>
      <c r="AB27" s="33">
        <f t="shared" si="19"/>
        <v>0</v>
      </c>
      <c r="AC27" s="33">
        <f t="shared" si="19"/>
        <v>10</v>
      </c>
      <c r="AD27" s="33">
        <f t="shared" si="19"/>
        <v>0</v>
      </c>
      <c r="AE27" s="30">
        <f t="shared" si="19"/>
        <v>9</v>
      </c>
      <c r="AF27" s="30">
        <f t="shared" si="19"/>
        <v>19</v>
      </c>
    </row>
    <row r="28" spans="2:32" ht="23.1" customHeight="1" x14ac:dyDescent="0.25">
      <c r="B28" s="44" t="s">
        <v>55</v>
      </c>
      <c r="C28" s="49">
        <v>1</v>
      </c>
      <c r="D28" s="49">
        <v>1</v>
      </c>
      <c r="E28" s="49">
        <v>1</v>
      </c>
      <c r="F28" s="49">
        <v>0</v>
      </c>
      <c r="G28" s="49">
        <v>0</v>
      </c>
      <c r="H28" s="49">
        <v>1</v>
      </c>
      <c r="I28" s="49">
        <v>1</v>
      </c>
      <c r="J28" s="49">
        <v>1</v>
      </c>
      <c r="K28" s="49">
        <v>2</v>
      </c>
      <c r="L28" s="49">
        <v>0</v>
      </c>
      <c r="M28" s="49">
        <v>7</v>
      </c>
      <c r="N28" s="49">
        <v>1</v>
      </c>
      <c r="O28" s="15">
        <f t="shared" si="0"/>
        <v>9</v>
      </c>
      <c r="P28" s="15">
        <f t="shared" si="1"/>
        <v>16</v>
      </c>
      <c r="R28" s="35" t="s">
        <v>152</v>
      </c>
      <c r="S28" s="33">
        <f>SUM(C82:C85)</f>
        <v>1</v>
      </c>
      <c r="T28" s="33">
        <f t="shared" ref="T28:AF28" si="20">SUM(D82:D85)</f>
        <v>0</v>
      </c>
      <c r="U28" s="33">
        <f t="shared" si="20"/>
        <v>4</v>
      </c>
      <c r="V28" s="33">
        <f t="shared" si="20"/>
        <v>2</v>
      </c>
      <c r="W28" s="33">
        <f t="shared" si="20"/>
        <v>0</v>
      </c>
      <c r="X28" s="33">
        <f t="shared" si="20"/>
        <v>0</v>
      </c>
      <c r="Y28" s="33">
        <f t="shared" si="20"/>
        <v>0</v>
      </c>
      <c r="Z28" s="33">
        <f t="shared" si="20"/>
        <v>0</v>
      </c>
      <c r="AA28" s="33">
        <f t="shared" si="20"/>
        <v>0</v>
      </c>
      <c r="AB28" s="33">
        <f t="shared" si="20"/>
        <v>1</v>
      </c>
      <c r="AC28" s="33">
        <f t="shared" si="20"/>
        <v>9</v>
      </c>
      <c r="AD28" s="33">
        <f t="shared" si="20"/>
        <v>0</v>
      </c>
      <c r="AE28" s="30">
        <f t="shared" si="20"/>
        <v>8</v>
      </c>
      <c r="AF28" s="30">
        <f t="shared" si="20"/>
        <v>17</v>
      </c>
    </row>
    <row r="29" spans="2:32" ht="23.1" customHeight="1" x14ac:dyDescent="0.25">
      <c r="B29" s="44" t="s">
        <v>56</v>
      </c>
      <c r="C29" s="49">
        <v>0</v>
      </c>
      <c r="D29" s="49">
        <v>1</v>
      </c>
      <c r="E29" s="49">
        <v>3</v>
      </c>
      <c r="F29" s="49">
        <v>1</v>
      </c>
      <c r="G29" s="49">
        <v>0</v>
      </c>
      <c r="H29" s="49">
        <v>0</v>
      </c>
      <c r="I29" s="49">
        <v>0</v>
      </c>
      <c r="J29" s="49">
        <v>0</v>
      </c>
      <c r="K29" s="49">
        <v>0</v>
      </c>
      <c r="L29" s="49">
        <v>0</v>
      </c>
      <c r="M29" s="49">
        <v>4</v>
      </c>
      <c r="N29" s="49">
        <v>0</v>
      </c>
      <c r="O29" s="15">
        <f t="shared" si="0"/>
        <v>5</v>
      </c>
      <c r="P29" s="15">
        <f t="shared" si="1"/>
        <v>9</v>
      </c>
      <c r="R29" s="35" t="s">
        <v>153</v>
      </c>
      <c r="S29" s="33">
        <f>SUM(C86:C89)</f>
        <v>1</v>
      </c>
      <c r="T29" s="33">
        <f t="shared" ref="T29:AF29" si="21">SUM(D86:D89)</f>
        <v>0</v>
      </c>
      <c r="U29" s="33">
        <f t="shared" si="21"/>
        <v>4</v>
      </c>
      <c r="V29" s="33">
        <f t="shared" si="21"/>
        <v>3</v>
      </c>
      <c r="W29" s="33">
        <f t="shared" si="21"/>
        <v>0</v>
      </c>
      <c r="X29" s="33">
        <f t="shared" si="21"/>
        <v>1</v>
      </c>
      <c r="Y29" s="33">
        <f t="shared" si="21"/>
        <v>0</v>
      </c>
      <c r="Z29" s="33">
        <f t="shared" si="21"/>
        <v>0</v>
      </c>
      <c r="AA29" s="33">
        <f t="shared" si="21"/>
        <v>0</v>
      </c>
      <c r="AB29" s="33">
        <f t="shared" si="21"/>
        <v>1</v>
      </c>
      <c r="AC29" s="33">
        <f t="shared" si="21"/>
        <v>9</v>
      </c>
      <c r="AD29" s="33">
        <f t="shared" si="21"/>
        <v>0</v>
      </c>
      <c r="AE29" s="30">
        <f t="shared" si="21"/>
        <v>10</v>
      </c>
      <c r="AF29" s="30">
        <f t="shared" si="21"/>
        <v>19</v>
      </c>
    </row>
    <row r="30" spans="2:32" ht="23.1" customHeight="1" x14ac:dyDescent="0.25">
      <c r="B30" s="44" t="s">
        <v>57</v>
      </c>
      <c r="C30" s="49">
        <v>0</v>
      </c>
      <c r="D30" s="49">
        <v>0</v>
      </c>
      <c r="E30" s="49">
        <v>4</v>
      </c>
      <c r="F30" s="49">
        <v>0</v>
      </c>
      <c r="G30" s="49">
        <v>0</v>
      </c>
      <c r="H30" s="49">
        <v>0</v>
      </c>
      <c r="I30" s="49">
        <v>0</v>
      </c>
      <c r="J30" s="49">
        <v>0</v>
      </c>
      <c r="K30" s="49">
        <v>0</v>
      </c>
      <c r="L30" s="49">
        <v>0</v>
      </c>
      <c r="M30" s="49">
        <v>1</v>
      </c>
      <c r="N30" s="49">
        <v>0</v>
      </c>
      <c r="O30" s="15">
        <f t="shared" si="0"/>
        <v>4</v>
      </c>
      <c r="P30" s="15">
        <f t="shared" si="1"/>
        <v>5</v>
      </c>
      <c r="R30" s="35" t="s">
        <v>154</v>
      </c>
      <c r="S30" s="33">
        <f>SUM(C90:C93)</f>
        <v>1</v>
      </c>
      <c r="T30" s="33">
        <f t="shared" ref="T30:AF30" si="22">SUM(D90:D93)</f>
        <v>0</v>
      </c>
      <c r="U30" s="33">
        <f t="shared" si="22"/>
        <v>4</v>
      </c>
      <c r="V30" s="33">
        <f t="shared" si="22"/>
        <v>2</v>
      </c>
      <c r="W30" s="33">
        <f t="shared" si="22"/>
        <v>0</v>
      </c>
      <c r="X30" s="33">
        <f t="shared" si="22"/>
        <v>0</v>
      </c>
      <c r="Y30" s="33">
        <f t="shared" si="22"/>
        <v>0</v>
      </c>
      <c r="Z30" s="33">
        <f t="shared" si="22"/>
        <v>0</v>
      </c>
      <c r="AA30" s="33">
        <f t="shared" si="22"/>
        <v>0</v>
      </c>
      <c r="AB30" s="33">
        <f t="shared" si="22"/>
        <v>1</v>
      </c>
      <c r="AC30" s="33">
        <f t="shared" si="22"/>
        <v>10</v>
      </c>
      <c r="AD30" s="33">
        <f t="shared" si="22"/>
        <v>0</v>
      </c>
      <c r="AE30" s="30">
        <f t="shared" si="22"/>
        <v>8</v>
      </c>
      <c r="AF30" s="30">
        <f t="shared" si="22"/>
        <v>18</v>
      </c>
    </row>
    <row r="31" spans="2:32" ht="23.1" customHeight="1" x14ac:dyDescent="0.25">
      <c r="B31" s="45" t="s">
        <v>58</v>
      </c>
      <c r="C31" s="49">
        <v>0</v>
      </c>
      <c r="D31" s="49">
        <v>0</v>
      </c>
      <c r="E31" s="49">
        <v>2</v>
      </c>
      <c r="F31" s="49">
        <v>0</v>
      </c>
      <c r="G31" s="49">
        <v>0</v>
      </c>
      <c r="H31" s="49">
        <v>0</v>
      </c>
      <c r="I31" s="49">
        <v>0</v>
      </c>
      <c r="J31" s="49">
        <v>0</v>
      </c>
      <c r="K31" s="49">
        <v>0</v>
      </c>
      <c r="L31" s="49">
        <v>0</v>
      </c>
      <c r="M31" s="49">
        <v>2</v>
      </c>
      <c r="N31" s="49">
        <v>0</v>
      </c>
      <c r="O31" s="15">
        <f t="shared" si="0"/>
        <v>2</v>
      </c>
      <c r="P31" s="15">
        <f t="shared" si="1"/>
        <v>4</v>
      </c>
      <c r="R31" s="35" t="s">
        <v>155</v>
      </c>
      <c r="S31" s="33">
        <f>SUM(C94:C97)</f>
        <v>2</v>
      </c>
      <c r="T31" s="33">
        <f t="shared" ref="T31:AF31" si="23">SUM(D94:D97)</f>
        <v>0</v>
      </c>
      <c r="U31" s="33">
        <f t="shared" si="23"/>
        <v>4</v>
      </c>
      <c r="V31" s="33">
        <f t="shared" si="23"/>
        <v>3</v>
      </c>
      <c r="W31" s="33">
        <f t="shared" si="23"/>
        <v>0</v>
      </c>
      <c r="X31" s="33">
        <f t="shared" si="23"/>
        <v>1</v>
      </c>
      <c r="Y31" s="33">
        <f t="shared" si="23"/>
        <v>0</v>
      </c>
      <c r="Z31" s="33">
        <f t="shared" si="23"/>
        <v>0</v>
      </c>
      <c r="AA31" s="33">
        <f t="shared" si="23"/>
        <v>0</v>
      </c>
      <c r="AB31" s="33">
        <f t="shared" si="23"/>
        <v>3</v>
      </c>
      <c r="AC31" s="33">
        <f t="shared" si="23"/>
        <v>11</v>
      </c>
      <c r="AD31" s="33">
        <f t="shared" si="23"/>
        <v>0</v>
      </c>
      <c r="AE31" s="30">
        <f t="shared" si="23"/>
        <v>13</v>
      </c>
      <c r="AF31" s="30">
        <f t="shared" si="23"/>
        <v>24</v>
      </c>
    </row>
    <row r="32" spans="2:32" ht="23.1" customHeight="1" x14ac:dyDescent="0.25">
      <c r="B32" s="45" t="s">
        <v>59</v>
      </c>
      <c r="C32" s="49">
        <v>0</v>
      </c>
      <c r="D32" s="49">
        <v>1</v>
      </c>
      <c r="E32" s="49">
        <v>1</v>
      </c>
      <c r="F32" s="49">
        <v>1</v>
      </c>
      <c r="G32" s="49">
        <v>0</v>
      </c>
      <c r="H32" s="49">
        <v>0</v>
      </c>
      <c r="I32" s="49">
        <v>0</v>
      </c>
      <c r="J32" s="49">
        <v>0</v>
      </c>
      <c r="K32" s="49">
        <v>0</v>
      </c>
      <c r="L32" s="49">
        <v>0</v>
      </c>
      <c r="M32" s="49">
        <v>5</v>
      </c>
      <c r="N32" s="49">
        <v>0</v>
      </c>
      <c r="O32" s="15">
        <f t="shared" si="0"/>
        <v>3</v>
      </c>
      <c r="P32" s="15">
        <f t="shared" si="1"/>
        <v>8</v>
      </c>
      <c r="R32" s="32" t="s">
        <v>156</v>
      </c>
      <c r="S32" s="33">
        <f>SUM(C98:C101)</f>
        <v>3</v>
      </c>
      <c r="T32" s="33">
        <f t="shared" ref="T32:AF32" si="24">SUM(D98:D101)</f>
        <v>3</v>
      </c>
      <c r="U32" s="33">
        <f t="shared" si="24"/>
        <v>7</v>
      </c>
      <c r="V32" s="33">
        <f t="shared" si="24"/>
        <v>3</v>
      </c>
      <c r="W32" s="33">
        <f t="shared" si="24"/>
        <v>0</v>
      </c>
      <c r="X32" s="33">
        <f t="shared" si="24"/>
        <v>1</v>
      </c>
      <c r="Y32" s="33">
        <f t="shared" si="24"/>
        <v>0</v>
      </c>
      <c r="Z32" s="33">
        <f t="shared" si="24"/>
        <v>3</v>
      </c>
      <c r="AA32" s="33">
        <f t="shared" si="24"/>
        <v>0</v>
      </c>
      <c r="AB32" s="33">
        <f t="shared" si="24"/>
        <v>3</v>
      </c>
      <c r="AC32" s="33">
        <f t="shared" si="24"/>
        <v>13</v>
      </c>
      <c r="AD32" s="33">
        <f t="shared" si="24"/>
        <v>0</v>
      </c>
      <c r="AE32" s="30">
        <f t="shared" si="24"/>
        <v>23</v>
      </c>
      <c r="AF32" s="30">
        <f t="shared" si="24"/>
        <v>36</v>
      </c>
    </row>
    <row r="33" spans="2:32" ht="23.1" customHeight="1" x14ac:dyDescent="0.25">
      <c r="B33" s="44" t="s">
        <v>60</v>
      </c>
      <c r="C33" s="49">
        <v>0</v>
      </c>
      <c r="D33" s="49">
        <v>1</v>
      </c>
      <c r="E33" s="49">
        <v>3</v>
      </c>
      <c r="F33" s="49">
        <v>0</v>
      </c>
      <c r="G33" s="49">
        <v>0</v>
      </c>
      <c r="H33" s="49">
        <v>0</v>
      </c>
      <c r="I33" s="49">
        <v>1</v>
      </c>
      <c r="J33" s="49">
        <v>0</v>
      </c>
      <c r="K33" s="49">
        <v>0</v>
      </c>
      <c r="L33" s="49">
        <v>1</v>
      </c>
      <c r="M33" s="49">
        <v>2</v>
      </c>
      <c r="N33" s="49">
        <v>0</v>
      </c>
      <c r="O33" s="15">
        <f t="shared" si="0"/>
        <v>6</v>
      </c>
      <c r="P33" s="15">
        <f t="shared" si="1"/>
        <v>8</v>
      </c>
      <c r="R33" s="32" t="s">
        <v>157</v>
      </c>
      <c r="S33" s="33">
        <f>SUM(C102:C105)</f>
        <v>2</v>
      </c>
      <c r="T33" s="33">
        <f t="shared" ref="T33:AF33" si="25">SUM(D102:D105)</f>
        <v>3</v>
      </c>
      <c r="U33" s="33">
        <f t="shared" si="25"/>
        <v>7</v>
      </c>
      <c r="V33" s="33">
        <f t="shared" si="25"/>
        <v>5</v>
      </c>
      <c r="W33" s="33">
        <f t="shared" si="25"/>
        <v>1</v>
      </c>
      <c r="X33" s="33">
        <f t="shared" si="25"/>
        <v>2</v>
      </c>
      <c r="Y33" s="33">
        <f t="shared" si="25"/>
        <v>1</v>
      </c>
      <c r="Z33" s="33">
        <f t="shared" si="25"/>
        <v>1</v>
      </c>
      <c r="AA33" s="33">
        <f t="shared" si="25"/>
        <v>0</v>
      </c>
      <c r="AB33" s="33">
        <f t="shared" si="25"/>
        <v>5</v>
      </c>
      <c r="AC33" s="33">
        <f t="shared" si="25"/>
        <v>19</v>
      </c>
      <c r="AD33" s="33">
        <f t="shared" si="25"/>
        <v>1</v>
      </c>
      <c r="AE33" s="30">
        <f t="shared" si="25"/>
        <v>28</v>
      </c>
      <c r="AF33" s="30">
        <f t="shared" si="25"/>
        <v>47</v>
      </c>
    </row>
    <row r="34" spans="2:32" ht="23.1" customHeight="1" x14ac:dyDescent="0.25">
      <c r="B34" s="45" t="s">
        <v>61</v>
      </c>
      <c r="C34" s="49">
        <v>0</v>
      </c>
      <c r="D34" s="49">
        <v>0</v>
      </c>
      <c r="E34" s="49">
        <v>3</v>
      </c>
      <c r="F34" s="49">
        <v>1</v>
      </c>
      <c r="G34" s="49">
        <v>0</v>
      </c>
      <c r="H34" s="49">
        <v>1</v>
      </c>
      <c r="I34" s="49">
        <v>0</v>
      </c>
      <c r="J34" s="49">
        <v>0</v>
      </c>
      <c r="K34" s="49">
        <v>0</v>
      </c>
      <c r="L34" s="49">
        <v>3</v>
      </c>
      <c r="M34" s="49">
        <v>8</v>
      </c>
      <c r="N34" s="49">
        <v>0</v>
      </c>
      <c r="O34" s="15">
        <f t="shared" si="0"/>
        <v>8</v>
      </c>
      <c r="P34" s="15">
        <f t="shared" si="1"/>
        <v>16</v>
      </c>
      <c r="R34" s="37" t="s">
        <v>90</v>
      </c>
      <c r="S34" s="38">
        <f t="shared" ref="S34:AF34" si="26">MAX(S10:S12)</f>
        <v>8</v>
      </c>
      <c r="T34" s="38">
        <f t="shared" si="26"/>
        <v>2</v>
      </c>
      <c r="U34" s="38">
        <f t="shared" si="26"/>
        <v>7</v>
      </c>
      <c r="V34" s="38">
        <f t="shared" si="26"/>
        <v>6</v>
      </c>
      <c r="W34" s="38">
        <f t="shared" si="26"/>
        <v>1</v>
      </c>
      <c r="X34" s="38">
        <f t="shared" si="26"/>
        <v>0</v>
      </c>
      <c r="Y34" s="38">
        <f t="shared" si="26"/>
        <v>1</v>
      </c>
      <c r="Z34" s="38">
        <f t="shared" si="26"/>
        <v>5</v>
      </c>
      <c r="AA34" s="38">
        <f t="shared" si="26"/>
        <v>3</v>
      </c>
      <c r="AB34" s="38">
        <f t="shared" si="26"/>
        <v>6</v>
      </c>
      <c r="AC34" s="38">
        <f t="shared" si="26"/>
        <v>18</v>
      </c>
      <c r="AD34" s="38">
        <f t="shared" si="26"/>
        <v>3</v>
      </c>
      <c r="AE34" s="39">
        <f t="shared" si="26"/>
        <v>36</v>
      </c>
      <c r="AF34" s="39">
        <f t="shared" si="26"/>
        <v>54</v>
      </c>
    </row>
    <row r="35" spans="2:32" ht="23.1" customHeight="1" x14ac:dyDescent="0.25">
      <c r="B35" s="45" t="s">
        <v>62</v>
      </c>
      <c r="C35" s="49">
        <v>0</v>
      </c>
      <c r="D35" s="49">
        <v>2</v>
      </c>
      <c r="E35" s="49">
        <v>0</v>
      </c>
      <c r="F35" s="49">
        <v>0</v>
      </c>
      <c r="G35" s="49">
        <v>0</v>
      </c>
      <c r="H35" s="49">
        <v>0</v>
      </c>
      <c r="I35" s="49">
        <v>0</v>
      </c>
      <c r="J35" s="49">
        <v>0</v>
      </c>
      <c r="K35" s="49">
        <v>0</v>
      </c>
      <c r="L35" s="49">
        <v>0</v>
      </c>
      <c r="M35" s="49">
        <v>4</v>
      </c>
      <c r="N35" s="49">
        <v>0</v>
      </c>
      <c r="O35" s="15">
        <f t="shared" si="0"/>
        <v>2</v>
      </c>
      <c r="P35" s="15">
        <f t="shared" si="1"/>
        <v>6</v>
      </c>
      <c r="R35" s="37" t="s">
        <v>91</v>
      </c>
      <c r="S35" s="38">
        <f t="shared" ref="S35:AF35" si="27">MAX(S13:S18)</f>
        <v>7</v>
      </c>
      <c r="T35" s="38">
        <f t="shared" si="27"/>
        <v>3</v>
      </c>
      <c r="U35" s="38">
        <f t="shared" si="27"/>
        <v>10</v>
      </c>
      <c r="V35" s="38">
        <f t="shared" si="27"/>
        <v>6</v>
      </c>
      <c r="W35" s="38">
        <f t="shared" si="27"/>
        <v>5</v>
      </c>
      <c r="X35" s="38">
        <f t="shared" si="27"/>
        <v>3</v>
      </c>
      <c r="Y35" s="38">
        <f t="shared" si="27"/>
        <v>2</v>
      </c>
      <c r="Z35" s="38">
        <f t="shared" si="27"/>
        <v>2</v>
      </c>
      <c r="AA35" s="38">
        <f t="shared" si="27"/>
        <v>4</v>
      </c>
      <c r="AB35" s="38">
        <f t="shared" si="27"/>
        <v>5</v>
      </c>
      <c r="AC35" s="38">
        <f t="shared" si="27"/>
        <v>19</v>
      </c>
      <c r="AD35" s="38">
        <f t="shared" si="27"/>
        <v>1</v>
      </c>
      <c r="AE35" s="39">
        <f t="shared" si="27"/>
        <v>36</v>
      </c>
      <c r="AF35" s="39">
        <f t="shared" si="27"/>
        <v>55</v>
      </c>
    </row>
    <row r="36" spans="2:32" ht="23.1" customHeight="1" x14ac:dyDescent="0.25">
      <c r="B36" s="45" t="s">
        <v>63</v>
      </c>
      <c r="C36" s="49">
        <v>0</v>
      </c>
      <c r="D36" s="49">
        <v>0</v>
      </c>
      <c r="E36" s="49">
        <v>5</v>
      </c>
      <c r="F36" s="49">
        <v>1</v>
      </c>
      <c r="G36" s="49">
        <v>1</v>
      </c>
      <c r="H36" s="49">
        <v>0</v>
      </c>
      <c r="I36" s="49">
        <v>0</v>
      </c>
      <c r="J36" s="49">
        <v>0</v>
      </c>
      <c r="K36" s="49">
        <v>0</v>
      </c>
      <c r="L36" s="49">
        <v>0</v>
      </c>
      <c r="M36" s="49">
        <v>1</v>
      </c>
      <c r="N36" s="49">
        <v>0</v>
      </c>
      <c r="O36" s="15">
        <f t="shared" si="0"/>
        <v>7</v>
      </c>
      <c r="P36" s="15">
        <f t="shared" si="1"/>
        <v>8</v>
      </c>
      <c r="R36" s="37" t="s">
        <v>92</v>
      </c>
      <c r="S36" s="38">
        <f t="shared" ref="S36:AF36" si="28">MAX(S19:S21)</f>
        <v>8</v>
      </c>
      <c r="T36" s="38">
        <f t="shared" si="28"/>
        <v>5</v>
      </c>
      <c r="U36" s="38">
        <f t="shared" si="28"/>
        <v>15</v>
      </c>
      <c r="V36" s="38">
        <f t="shared" si="28"/>
        <v>8</v>
      </c>
      <c r="W36" s="38">
        <f t="shared" si="28"/>
        <v>1</v>
      </c>
      <c r="X36" s="38">
        <f t="shared" si="28"/>
        <v>6</v>
      </c>
      <c r="Y36" s="38">
        <f t="shared" si="28"/>
        <v>3</v>
      </c>
      <c r="Z36" s="38">
        <f t="shared" si="28"/>
        <v>1</v>
      </c>
      <c r="AA36" s="38">
        <f t="shared" si="28"/>
        <v>2</v>
      </c>
      <c r="AB36" s="38">
        <f t="shared" si="28"/>
        <v>7</v>
      </c>
      <c r="AC36" s="38">
        <f t="shared" si="28"/>
        <v>19</v>
      </c>
      <c r="AD36" s="38">
        <f t="shared" si="28"/>
        <v>3</v>
      </c>
      <c r="AE36" s="39">
        <f t="shared" si="28"/>
        <v>43</v>
      </c>
      <c r="AF36" s="39">
        <f t="shared" si="28"/>
        <v>61</v>
      </c>
    </row>
    <row r="37" spans="2:32" ht="23.1" customHeight="1" x14ac:dyDescent="0.25">
      <c r="B37" s="44" t="s">
        <v>64</v>
      </c>
      <c r="C37" s="49">
        <v>0</v>
      </c>
      <c r="D37" s="49">
        <v>0</v>
      </c>
      <c r="E37" s="49">
        <v>0</v>
      </c>
      <c r="F37" s="49">
        <v>0</v>
      </c>
      <c r="G37" s="49">
        <v>0</v>
      </c>
      <c r="H37" s="49">
        <v>1</v>
      </c>
      <c r="I37" s="49">
        <v>0</v>
      </c>
      <c r="J37" s="49">
        <v>0</v>
      </c>
      <c r="K37" s="49">
        <v>1</v>
      </c>
      <c r="L37" s="49">
        <v>0</v>
      </c>
      <c r="M37" s="49">
        <v>5</v>
      </c>
      <c r="N37" s="49">
        <v>0</v>
      </c>
      <c r="O37" s="15">
        <f t="shared" si="0"/>
        <v>2</v>
      </c>
      <c r="P37" s="15">
        <f t="shared" si="1"/>
        <v>7</v>
      </c>
      <c r="R37" s="36" t="s">
        <v>85</v>
      </c>
      <c r="S37" s="34">
        <f t="shared" ref="S37:AF37" si="29">SUM(S10:S12)</f>
        <v>11</v>
      </c>
      <c r="T37" s="16">
        <f t="shared" si="29"/>
        <v>2</v>
      </c>
      <c r="U37" s="16">
        <f t="shared" si="29"/>
        <v>14</v>
      </c>
      <c r="V37" s="16">
        <f t="shared" si="29"/>
        <v>10</v>
      </c>
      <c r="W37" s="16">
        <f t="shared" si="29"/>
        <v>1</v>
      </c>
      <c r="X37" s="16">
        <f t="shared" si="29"/>
        <v>0</v>
      </c>
      <c r="Y37" s="16">
        <f t="shared" si="29"/>
        <v>2</v>
      </c>
      <c r="Z37" s="16">
        <f t="shared" si="29"/>
        <v>9</v>
      </c>
      <c r="AA37" s="16">
        <f t="shared" si="29"/>
        <v>6</v>
      </c>
      <c r="AB37" s="16">
        <f t="shared" si="29"/>
        <v>14</v>
      </c>
      <c r="AC37" s="16">
        <f t="shared" si="29"/>
        <v>48</v>
      </c>
      <c r="AD37" s="16">
        <f t="shared" si="29"/>
        <v>4</v>
      </c>
      <c r="AE37" s="31">
        <f t="shared" si="29"/>
        <v>73</v>
      </c>
      <c r="AF37" s="31">
        <f t="shared" si="29"/>
        <v>121</v>
      </c>
    </row>
    <row r="38" spans="2:32" ht="23.1" customHeight="1" x14ac:dyDescent="0.25">
      <c r="B38" s="45" t="s">
        <v>65</v>
      </c>
      <c r="C38" s="49">
        <v>0</v>
      </c>
      <c r="D38" s="49">
        <v>1</v>
      </c>
      <c r="E38" s="49">
        <v>1</v>
      </c>
      <c r="F38" s="49">
        <v>1</v>
      </c>
      <c r="G38" s="49">
        <v>0</v>
      </c>
      <c r="H38" s="49">
        <v>0</v>
      </c>
      <c r="I38" s="49">
        <v>0</v>
      </c>
      <c r="J38" s="49">
        <v>0</v>
      </c>
      <c r="K38" s="49">
        <v>1</v>
      </c>
      <c r="L38" s="49">
        <v>0</v>
      </c>
      <c r="M38" s="49">
        <v>3</v>
      </c>
      <c r="N38" s="49">
        <v>0</v>
      </c>
      <c r="O38" s="15">
        <f t="shared" si="0"/>
        <v>4</v>
      </c>
      <c r="P38" s="15">
        <f t="shared" si="1"/>
        <v>7</v>
      </c>
      <c r="R38" s="27" t="s">
        <v>86</v>
      </c>
      <c r="S38" s="16">
        <f t="shared" ref="S38:AF38" si="30">SUM(S13:S18)</f>
        <v>15</v>
      </c>
      <c r="T38" s="16">
        <f t="shared" si="30"/>
        <v>9</v>
      </c>
      <c r="U38" s="16">
        <f t="shared" si="30"/>
        <v>43</v>
      </c>
      <c r="V38" s="16">
        <f t="shared" si="30"/>
        <v>15</v>
      </c>
      <c r="W38" s="16">
        <f t="shared" si="30"/>
        <v>8</v>
      </c>
      <c r="X38" s="16">
        <f t="shared" si="30"/>
        <v>7</v>
      </c>
      <c r="Y38" s="16">
        <f t="shared" si="30"/>
        <v>3</v>
      </c>
      <c r="Z38" s="16">
        <f t="shared" si="30"/>
        <v>4</v>
      </c>
      <c r="AA38" s="16">
        <f t="shared" si="30"/>
        <v>10</v>
      </c>
      <c r="AB38" s="16">
        <f t="shared" si="30"/>
        <v>18</v>
      </c>
      <c r="AC38" s="16">
        <f t="shared" si="30"/>
        <v>94</v>
      </c>
      <c r="AD38" s="16">
        <f t="shared" si="30"/>
        <v>1</v>
      </c>
      <c r="AE38" s="31">
        <f t="shared" si="30"/>
        <v>133</v>
      </c>
      <c r="AF38" s="31">
        <f t="shared" si="30"/>
        <v>227</v>
      </c>
    </row>
    <row r="39" spans="2:32" ht="23.1" customHeight="1" x14ac:dyDescent="0.25">
      <c r="B39" s="45" t="s">
        <v>66</v>
      </c>
      <c r="C39" s="49">
        <v>0</v>
      </c>
      <c r="D39" s="49">
        <v>0</v>
      </c>
      <c r="E39" s="49">
        <v>4</v>
      </c>
      <c r="F39" s="49">
        <v>1</v>
      </c>
      <c r="G39" s="49">
        <v>0</v>
      </c>
      <c r="H39" s="49">
        <v>0</v>
      </c>
      <c r="I39" s="49">
        <v>0</v>
      </c>
      <c r="J39" s="49">
        <v>0</v>
      </c>
      <c r="K39" s="49">
        <v>0</v>
      </c>
      <c r="L39" s="49">
        <v>0</v>
      </c>
      <c r="M39" s="49">
        <v>4</v>
      </c>
      <c r="N39" s="49">
        <v>0</v>
      </c>
      <c r="O39" s="15">
        <f t="shared" si="0"/>
        <v>5</v>
      </c>
      <c r="P39" s="15">
        <f t="shared" si="1"/>
        <v>9</v>
      </c>
      <c r="R39" s="28" t="s">
        <v>87</v>
      </c>
      <c r="S39" s="16">
        <f t="shared" ref="S39:AF39" si="31">SUM(S19:S21)</f>
        <v>17</v>
      </c>
      <c r="T39" s="16">
        <f t="shared" si="31"/>
        <v>12</v>
      </c>
      <c r="U39" s="16">
        <f t="shared" si="31"/>
        <v>34</v>
      </c>
      <c r="V39" s="16">
        <f t="shared" si="31"/>
        <v>21</v>
      </c>
      <c r="W39" s="16">
        <f t="shared" si="31"/>
        <v>1</v>
      </c>
      <c r="X39" s="16">
        <f t="shared" si="31"/>
        <v>11</v>
      </c>
      <c r="Y39" s="16">
        <f t="shared" si="31"/>
        <v>3</v>
      </c>
      <c r="Z39" s="16">
        <f t="shared" si="31"/>
        <v>2</v>
      </c>
      <c r="AA39" s="16">
        <f t="shared" si="31"/>
        <v>3</v>
      </c>
      <c r="AB39" s="16">
        <f t="shared" si="31"/>
        <v>16</v>
      </c>
      <c r="AC39" s="16">
        <f t="shared" si="31"/>
        <v>49</v>
      </c>
      <c r="AD39" s="16">
        <f t="shared" si="31"/>
        <v>3</v>
      </c>
      <c r="AE39" s="31">
        <f t="shared" si="31"/>
        <v>123</v>
      </c>
      <c r="AF39" s="31">
        <f t="shared" si="31"/>
        <v>172</v>
      </c>
    </row>
    <row r="40" spans="2:32" ht="23.1" customHeight="1" x14ac:dyDescent="0.25">
      <c r="B40" s="45" t="s">
        <v>67</v>
      </c>
      <c r="C40" s="49">
        <v>2</v>
      </c>
      <c r="D40" s="49">
        <v>1</v>
      </c>
      <c r="E40" s="49">
        <v>0</v>
      </c>
      <c r="F40" s="49">
        <v>2</v>
      </c>
      <c r="G40" s="49">
        <v>2</v>
      </c>
      <c r="H40" s="49">
        <v>1</v>
      </c>
      <c r="I40" s="49">
        <v>0</v>
      </c>
      <c r="J40" s="49">
        <v>0</v>
      </c>
      <c r="K40" s="49">
        <v>0</v>
      </c>
      <c r="L40" s="49">
        <v>2</v>
      </c>
      <c r="M40" s="49">
        <v>2</v>
      </c>
      <c r="N40" s="49">
        <v>0</v>
      </c>
      <c r="O40" s="15">
        <f t="shared" si="0"/>
        <v>10</v>
      </c>
      <c r="P40" s="15">
        <f t="shared" si="1"/>
        <v>12</v>
      </c>
      <c r="R40" s="5" t="s">
        <v>17</v>
      </c>
      <c r="S40" s="16">
        <f t="shared" ref="S40:AF40" si="32">SUM(S10:S21)</f>
        <v>43</v>
      </c>
      <c r="T40" s="16">
        <f t="shared" si="32"/>
        <v>23</v>
      </c>
      <c r="U40" s="16">
        <f t="shared" si="32"/>
        <v>91</v>
      </c>
      <c r="V40" s="16">
        <f t="shared" si="32"/>
        <v>46</v>
      </c>
      <c r="W40" s="16">
        <f t="shared" si="32"/>
        <v>10</v>
      </c>
      <c r="X40" s="16">
        <f t="shared" si="32"/>
        <v>18</v>
      </c>
      <c r="Y40" s="16">
        <f t="shared" si="32"/>
        <v>8</v>
      </c>
      <c r="Z40" s="16">
        <f t="shared" si="32"/>
        <v>15</v>
      </c>
      <c r="AA40" s="16">
        <f t="shared" si="32"/>
        <v>19</v>
      </c>
      <c r="AB40" s="16">
        <f t="shared" si="32"/>
        <v>48</v>
      </c>
      <c r="AC40" s="16">
        <f t="shared" si="32"/>
        <v>191</v>
      </c>
      <c r="AD40" s="16">
        <f t="shared" si="32"/>
        <v>8</v>
      </c>
      <c r="AE40" s="31">
        <f t="shared" si="32"/>
        <v>329</v>
      </c>
      <c r="AF40" s="31">
        <f t="shared" si="32"/>
        <v>520</v>
      </c>
    </row>
    <row r="41" spans="2:32" ht="23.1" customHeight="1" x14ac:dyDescent="0.25">
      <c r="B41" s="44" t="s">
        <v>68</v>
      </c>
      <c r="C41" s="49">
        <v>4</v>
      </c>
      <c r="D41" s="49">
        <v>1</v>
      </c>
      <c r="E41" s="49">
        <v>2</v>
      </c>
      <c r="F41" s="49">
        <v>2</v>
      </c>
      <c r="G41" s="49">
        <v>3</v>
      </c>
      <c r="H41" s="49">
        <v>2</v>
      </c>
      <c r="I41" s="49">
        <v>0</v>
      </c>
      <c r="J41" s="49">
        <v>0</v>
      </c>
      <c r="K41" s="49">
        <v>0</v>
      </c>
      <c r="L41" s="49">
        <v>3</v>
      </c>
      <c r="M41" s="49">
        <v>10</v>
      </c>
      <c r="N41" s="49">
        <v>0</v>
      </c>
      <c r="O41" s="15">
        <f t="shared" si="0"/>
        <v>17</v>
      </c>
      <c r="P41" s="15">
        <f t="shared" si="1"/>
        <v>27</v>
      </c>
      <c r="R41" s="5" t="s">
        <v>159</v>
      </c>
      <c r="S41" s="16">
        <f>SUM(S10:S33)</f>
        <v>67</v>
      </c>
      <c r="T41" s="16">
        <f t="shared" ref="T41:AF41" si="33">SUM(T10:T33)</f>
        <v>33</v>
      </c>
      <c r="U41" s="16">
        <f t="shared" si="33"/>
        <v>151</v>
      </c>
      <c r="V41" s="16">
        <f t="shared" si="33"/>
        <v>80</v>
      </c>
      <c r="W41" s="16">
        <f t="shared" si="33"/>
        <v>12</v>
      </c>
      <c r="X41" s="16">
        <f t="shared" si="33"/>
        <v>23</v>
      </c>
      <c r="Y41" s="16">
        <f t="shared" si="33"/>
        <v>14</v>
      </c>
      <c r="Z41" s="16">
        <f t="shared" si="33"/>
        <v>32</v>
      </c>
      <c r="AA41" s="16">
        <f t="shared" si="33"/>
        <v>22</v>
      </c>
      <c r="AB41" s="16">
        <f t="shared" si="33"/>
        <v>77</v>
      </c>
      <c r="AC41" s="16">
        <f t="shared" si="33"/>
        <v>345</v>
      </c>
      <c r="AD41" s="16">
        <f t="shared" si="33"/>
        <v>12</v>
      </c>
      <c r="AE41" s="31">
        <f t="shared" si="33"/>
        <v>523</v>
      </c>
      <c r="AF41" s="31">
        <f t="shared" si="33"/>
        <v>868</v>
      </c>
    </row>
    <row r="42" spans="2:32" ht="23.1" customHeight="1" x14ac:dyDescent="0.25">
      <c r="B42" s="45" t="s">
        <v>69</v>
      </c>
      <c r="C42" s="49">
        <v>2</v>
      </c>
      <c r="D42" s="49">
        <v>0</v>
      </c>
      <c r="E42" s="49">
        <v>4</v>
      </c>
      <c r="F42" s="49">
        <v>2</v>
      </c>
      <c r="G42" s="49">
        <v>1</v>
      </c>
      <c r="H42" s="49">
        <v>0</v>
      </c>
      <c r="I42" s="49">
        <v>0</v>
      </c>
      <c r="J42" s="49">
        <v>0</v>
      </c>
      <c r="K42" s="49">
        <v>0</v>
      </c>
      <c r="L42" s="49">
        <v>2</v>
      </c>
      <c r="M42" s="49">
        <v>5</v>
      </c>
      <c r="N42" s="49">
        <v>0</v>
      </c>
      <c r="O42" s="15">
        <f t="shared" si="0"/>
        <v>11</v>
      </c>
      <c r="P42" s="15">
        <f t="shared" si="1"/>
        <v>16</v>
      </c>
      <c r="R42" s="5" t="s">
        <v>160</v>
      </c>
      <c r="S42" s="47">
        <f>S41/S40</f>
        <v>1.558139534883721</v>
      </c>
      <c r="T42" s="47">
        <f t="shared" ref="T42:AF42" si="34">T41/T40</f>
        <v>1.4347826086956521</v>
      </c>
      <c r="U42" s="47">
        <f t="shared" si="34"/>
        <v>1.6593406593406594</v>
      </c>
      <c r="V42" s="47">
        <f t="shared" si="34"/>
        <v>1.7391304347826086</v>
      </c>
      <c r="W42" s="47">
        <f t="shared" si="34"/>
        <v>1.2</v>
      </c>
      <c r="X42" s="47">
        <f t="shared" si="34"/>
        <v>1.2777777777777777</v>
      </c>
      <c r="Y42" s="47">
        <f t="shared" si="34"/>
        <v>1.75</v>
      </c>
      <c r="Z42" s="47">
        <f t="shared" si="34"/>
        <v>2.1333333333333333</v>
      </c>
      <c r="AA42" s="47">
        <f t="shared" si="34"/>
        <v>1.1578947368421053</v>
      </c>
      <c r="AB42" s="47">
        <f t="shared" si="34"/>
        <v>1.6041666666666667</v>
      </c>
      <c r="AC42" s="47">
        <f t="shared" si="34"/>
        <v>1.8062827225130891</v>
      </c>
      <c r="AD42" s="47">
        <f t="shared" si="34"/>
        <v>1.5</v>
      </c>
      <c r="AE42" s="47">
        <f t="shared" si="34"/>
        <v>1.5896656534954408</v>
      </c>
      <c r="AF42" s="47">
        <f t="shared" si="34"/>
        <v>1.6692307692307693</v>
      </c>
    </row>
    <row r="43" spans="2:32" ht="23.1" customHeight="1" x14ac:dyDescent="0.25">
      <c r="B43" s="44" t="s">
        <v>70</v>
      </c>
      <c r="C43" s="49">
        <v>3</v>
      </c>
      <c r="D43" s="49">
        <v>0</v>
      </c>
      <c r="E43" s="49">
        <v>1</v>
      </c>
      <c r="F43" s="49">
        <v>0</v>
      </c>
      <c r="G43" s="49">
        <v>0</v>
      </c>
      <c r="H43" s="49">
        <v>0</v>
      </c>
      <c r="I43" s="49">
        <v>0</v>
      </c>
      <c r="J43" s="49">
        <v>0</v>
      </c>
      <c r="K43" s="49">
        <v>2</v>
      </c>
      <c r="L43" s="49">
        <v>0</v>
      </c>
      <c r="M43" s="49">
        <v>3</v>
      </c>
      <c r="N43" s="49">
        <v>0</v>
      </c>
      <c r="O43" s="15">
        <f t="shared" si="0"/>
        <v>6</v>
      </c>
      <c r="P43" s="15">
        <f t="shared" si="1"/>
        <v>9</v>
      </c>
    </row>
    <row r="44" spans="2:32" ht="23.1" customHeight="1" x14ac:dyDescent="0.25">
      <c r="B44" s="46" t="s">
        <v>71</v>
      </c>
      <c r="C44" s="49">
        <v>1</v>
      </c>
      <c r="D44" s="49">
        <v>0</v>
      </c>
      <c r="E44" s="49">
        <v>1</v>
      </c>
      <c r="F44" s="49">
        <v>0</v>
      </c>
      <c r="G44" s="49">
        <v>0</v>
      </c>
      <c r="H44" s="49">
        <v>0</v>
      </c>
      <c r="I44" s="49">
        <v>0</v>
      </c>
      <c r="J44" s="49">
        <v>0</v>
      </c>
      <c r="K44" s="49">
        <v>0</v>
      </c>
      <c r="L44" s="49">
        <v>1</v>
      </c>
      <c r="M44" s="49">
        <v>2</v>
      </c>
      <c r="N44" s="49">
        <v>0</v>
      </c>
      <c r="O44" s="15">
        <f t="shared" si="0"/>
        <v>3</v>
      </c>
      <c r="P44" s="15">
        <f t="shared" si="1"/>
        <v>5</v>
      </c>
    </row>
    <row r="45" spans="2:32" ht="23.1" customHeight="1" x14ac:dyDescent="0.25">
      <c r="B45" s="44" t="s">
        <v>72</v>
      </c>
      <c r="C45" s="49">
        <v>1</v>
      </c>
      <c r="D45" s="49">
        <v>0</v>
      </c>
      <c r="E45" s="49">
        <v>1</v>
      </c>
      <c r="F45" s="49">
        <v>0</v>
      </c>
      <c r="G45" s="49">
        <v>0</v>
      </c>
      <c r="H45" s="49">
        <v>0</v>
      </c>
      <c r="I45" s="49">
        <v>0</v>
      </c>
      <c r="J45" s="49">
        <v>1</v>
      </c>
      <c r="K45" s="49">
        <v>0</v>
      </c>
      <c r="L45" s="49">
        <v>1</v>
      </c>
      <c r="M45" s="49">
        <v>4</v>
      </c>
      <c r="N45" s="49">
        <v>0</v>
      </c>
      <c r="O45" s="15">
        <f t="shared" si="0"/>
        <v>4</v>
      </c>
      <c r="P45" s="15">
        <f t="shared" si="1"/>
        <v>8</v>
      </c>
    </row>
    <row r="46" spans="2:32" ht="23.1" customHeight="1" x14ac:dyDescent="0.25">
      <c r="B46" s="45" t="s">
        <v>73</v>
      </c>
      <c r="C46" s="49">
        <v>2</v>
      </c>
      <c r="D46" s="49">
        <v>1</v>
      </c>
      <c r="E46" s="49">
        <v>0</v>
      </c>
      <c r="F46" s="49">
        <v>2</v>
      </c>
      <c r="G46" s="49">
        <v>0</v>
      </c>
      <c r="H46" s="49">
        <v>0</v>
      </c>
      <c r="I46" s="49">
        <v>0</v>
      </c>
      <c r="J46" s="49">
        <v>0</v>
      </c>
      <c r="K46" s="49">
        <v>0</v>
      </c>
      <c r="L46" s="49">
        <v>2</v>
      </c>
      <c r="M46" s="49">
        <v>5</v>
      </c>
      <c r="N46" s="49">
        <v>0</v>
      </c>
      <c r="O46" s="15">
        <f t="shared" si="0"/>
        <v>7</v>
      </c>
      <c r="P46" s="15">
        <f t="shared" si="1"/>
        <v>12</v>
      </c>
      <c r="R46" s="8"/>
      <c r="T46"/>
    </row>
    <row r="47" spans="2:32" ht="23.1" customHeight="1" x14ac:dyDescent="0.25">
      <c r="B47" s="45" t="s">
        <v>74</v>
      </c>
      <c r="C47" s="49">
        <v>0</v>
      </c>
      <c r="D47" s="49">
        <v>1</v>
      </c>
      <c r="E47" s="49">
        <v>2</v>
      </c>
      <c r="F47" s="49">
        <v>2</v>
      </c>
      <c r="G47" s="49">
        <v>0</v>
      </c>
      <c r="H47" s="49">
        <v>1</v>
      </c>
      <c r="I47" s="49">
        <v>0</v>
      </c>
      <c r="J47" s="49">
        <v>0</v>
      </c>
      <c r="K47" s="49">
        <v>2</v>
      </c>
      <c r="L47" s="49">
        <v>1</v>
      </c>
      <c r="M47" s="49">
        <v>3</v>
      </c>
      <c r="N47" s="49">
        <v>0</v>
      </c>
      <c r="O47" s="15">
        <f t="shared" si="0"/>
        <v>9</v>
      </c>
      <c r="P47" s="15">
        <f t="shared" si="1"/>
        <v>12</v>
      </c>
      <c r="R47" s="8"/>
      <c r="T47"/>
    </row>
    <row r="48" spans="2:32" ht="23.1" customHeight="1" x14ac:dyDescent="0.25">
      <c r="B48" s="45" t="s">
        <v>75</v>
      </c>
      <c r="C48" s="49">
        <v>5</v>
      </c>
      <c r="D48" s="49">
        <v>1</v>
      </c>
      <c r="E48" s="49">
        <v>3</v>
      </c>
      <c r="F48" s="49">
        <v>2</v>
      </c>
      <c r="G48" s="49">
        <v>0</v>
      </c>
      <c r="H48" s="49">
        <v>2</v>
      </c>
      <c r="I48" s="49">
        <v>0</v>
      </c>
      <c r="J48" s="49">
        <v>0</v>
      </c>
      <c r="K48" s="49">
        <v>0</v>
      </c>
      <c r="L48" s="49">
        <v>3</v>
      </c>
      <c r="M48" s="49">
        <v>7</v>
      </c>
      <c r="N48" s="49">
        <v>0</v>
      </c>
      <c r="O48" s="15">
        <f t="shared" si="0"/>
        <v>16</v>
      </c>
      <c r="P48" s="15">
        <f t="shared" si="1"/>
        <v>23</v>
      </c>
      <c r="R48" s="8"/>
      <c r="T48"/>
    </row>
    <row r="49" spans="2:20" ht="23.1" customHeight="1" x14ac:dyDescent="0.25">
      <c r="B49" s="44" t="s">
        <v>76</v>
      </c>
      <c r="C49" s="49">
        <v>1</v>
      </c>
      <c r="D49" s="49">
        <v>2</v>
      </c>
      <c r="E49" s="49">
        <v>1</v>
      </c>
      <c r="F49" s="49">
        <v>2</v>
      </c>
      <c r="G49" s="49">
        <v>0</v>
      </c>
      <c r="H49" s="49">
        <v>3</v>
      </c>
      <c r="I49" s="49">
        <v>0</v>
      </c>
      <c r="J49" s="49">
        <v>1</v>
      </c>
      <c r="K49" s="49">
        <v>0</v>
      </c>
      <c r="L49" s="49">
        <v>1</v>
      </c>
      <c r="M49" s="49">
        <v>3</v>
      </c>
      <c r="N49" s="49">
        <v>0</v>
      </c>
      <c r="O49" s="15">
        <f t="shared" si="0"/>
        <v>11</v>
      </c>
      <c r="P49" s="15">
        <f t="shared" si="1"/>
        <v>14</v>
      </c>
      <c r="R49" s="8"/>
      <c r="T49"/>
    </row>
    <row r="50" spans="2:20" ht="23.1" customHeight="1" x14ac:dyDescent="0.25">
      <c r="B50" s="45" t="s">
        <v>77</v>
      </c>
      <c r="C50" s="49">
        <v>0</v>
      </c>
      <c r="D50" s="49">
        <v>0</v>
      </c>
      <c r="E50" s="49">
        <v>6</v>
      </c>
      <c r="F50" s="49">
        <v>2</v>
      </c>
      <c r="G50" s="49">
        <v>0</v>
      </c>
      <c r="H50" s="49">
        <v>0</v>
      </c>
      <c r="I50" s="49">
        <v>0</v>
      </c>
      <c r="J50" s="49">
        <v>0</v>
      </c>
      <c r="K50" s="49">
        <v>0</v>
      </c>
      <c r="L50" s="49">
        <v>0</v>
      </c>
      <c r="M50" s="49">
        <v>3</v>
      </c>
      <c r="N50" s="49">
        <v>2</v>
      </c>
      <c r="O50" s="15">
        <f t="shared" si="0"/>
        <v>10</v>
      </c>
      <c r="P50" s="15">
        <f t="shared" si="1"/>
        <v>13</v>
      </c>
      <c r="R50" s="8"/>
      <c r="T50"/>
    </row>
    <row r="51" spans="2:20" ht="23.1" customHeight="1" x14ac:dyDescent="0.25">
      <c r="B51" s="45" t="s">
        <v>78</v>
      </c>
      <c r="C51" s="49">
        <v>1</v>
      </c>
      <c r="D51" s="49">
        <v>1</v>
      </c>
      <c r="E51" s="49">
        <v>0</v>
      </c>
      <c r="F51" s="49">
        <v>3</v>
      </c>
      <c r="G51" s="49">
        <v>0</v>
      </c>
      <c r="H51" s="49">
        <v>1</v>
      </c>
      <c r="I51" s="49">
        <v>0</v>
      </c>
      <c r="J51" s="49">
        <v>0</v>
      </c>
      <c r="K51" s="49">
        <v>0</v>
      </c>
      <c r="L51" s="49">
        <v>1</v>
      </c>
      <c r="M51" s="49">
        <v>5</v>
      </c>
      <c r="N51" s="49">
        <v>0</v>
      </c>
      <c r="O51" s="15">
        <f t="shared" si="0"/>
        <v>7</v>
      </c>
      <c r="P51" s="15">
        <f t="shared" si="1"/>
        <v>12</v>
      </c>
      <c r="R51" s="8"/>
      <c r="T51"/>
    </row>
    <row r="52" spans="2:20" ht="23.1" customHeight="1" x14ac:dyDescent="0.25">
      <c r="B52" s="45" t="s">
        <v>79</v>
      </c>
      <c r="C52" s="49">
        <v>2</v>
      </c>
      <c r="D52" s="49">
        <v>2</v>
      </c>
      <c r="E52" s="49">
        <v>3</v>
      </c>
      <c r="F52" s="49">
        <v>1</v>
      </c>
      <c r="G52" s="49">
        <v>0</v>
      </c>
      <c r="H52" s="49">
        <v>1</v>
      </c>
      <c r="I52" s="49">
        <v>0</v>
      </c>
      <c r="J52" s="49">
        <v>0</v>
      </c>
      <c r="K52" s="49">
        <v>0</v>
      </c>
      <c r="L52" s="49">
        <v>1</v>
      </c>
      <c r="M52" s="49">
        <v>5</v>
      </c>
      <c r="N52" s="49">
        <v>1</v>
      </c>
      <c r="O52" s="15">
        <f t="shared" si="0"/>
        <v>11</v>
      </c>
      <c r="P52" s="15">
        <f t="shared" si="1"/>
        <v>16</v>
      </c>
      <c r="R52" s="8"/>
      <c r="T52"/>
    </row>
    <row r="53" spans="2:20" ht="23.1" customHeight="1" x14ac:dyDescent="0.25">
      <c r="B53" s="44" t="s">
        <v>80</v>
      </c>
      <c r="C53" s="49">
        <v>3</v>
      </c>
      <c r="D53" s="49">
        <v>1</v>
      </c>
      <c r="E53" s="49">
        <v>6</v>
      </c>
      <c r="F53" s="49">
        <v>0</v>
      </c>
      <c r="G53" s="49">
        <v>0</v>
      </c>
      <c r="H53" s="49">
        <v>0</v>
      </c>
      <c r="I53" s="49">
        <v>0</v>
      </c>
      <c r="J53" s="49">
        <v>0</v>
      </c>
      <c r="K53" s="49">
        <v>1</v>
      </c>
      <c r="L53" s="49">
        <v>3</v>
      </c>
      <c r="M53" s="49">
        <v>6</v>
      </c>
      <c r="N53" s="49">
        <v>0</v>
      </c>
      <c r="O53" s="15">
        <f t="shared" si="0"/>
        <v>14</v>
      </c>
      <c r="P53" s="15">
        <f t="shared" si="1"/>
        <v>20</v>
      </c>
      <c r="R53" s="8"/>
      <c r="T53"/>
    </row>
    <row r="54" spans="2:20" ht="23.1" customHeight="1" x14ac:dyDescent="0.25">
      <c r="B54" s="44" t="s">
        <v>81</v>
      </c>
      <c r="C54" s="49">
        <v>0</v>
      </c>
      <c r="D54" s="49">
        <v>2</v>
      </c>
      <c r="E54" s="49">
        <v>3</v>
      </c>
      <c r="F54" s="49">
        <v>1</v>
      </c>
      <c r="G54" s="49">
        <v>0</v>
      </c>
      <c r="H54" s="49">
        <v>1</v>
      </c>
      <c r="I54" s="49">
        <v>1</v>
      </c>
      <c r="J54" s="49">
        <v>1</v>
      </c>
      <c r="K54" s="49">
        <v>0</v>
      </c>
      <c r="L54" s="49">
        <v>0</v>
      </c>
      <c r="M54" s="49">
        <v>2</v>
      </c>
      <c r="N54" s="49">
        <v>0</v>
      </c>
      <c r="O54" s="15">
        <f t="shared" si="0"/>
        <v>9</v>
      </c>
      <c r="P54" s="15">
        <f t="shared" si="1"/>
        <v>11</v>
      </c>
      <c r="R54" s="8"/>
      <c r="T54"/>
    </row>
    <row r="55" spans="2:20" ht="23.1" customHeight="1" x14ac:dyDescent="0.25">
      <c r="B55" s="44" t="s">
        <v>82</v>
      </c>
      <c r="C55" s="49">
        <v>1</v>
      </c>
      <c r="D55" s="49">
        <v>0</v>
      </c>
      <c r="E55" s="49">
        <v>5</v>
      </c>
      <c r="F55" s="49">
        <v>3</v>
      </c>
      <c r="G55" s="49">
        <v>1</v>
      </c>
      <c r="H55" s="49">
        <v>0</v>
      </c>
      <c r="I55" s="49">
        <v>0</v>
      </c>
      <c r="J55" s="49">
        <v>0</v>
      </c>
      <c r="K55" s="49">
        <v>0</v>
      </c>
      <c r="L55" s="49">
        <v>1</v>
      </c>
      <c r="M55" s="49">
        <v>4</v>
      </c>
      <c r="N55" s="49">
        <v>0</v>
      </c>
      <c r="O55" s="15">
        <f t="shared" si="0"/>
        <v>11</v>
      </c>
      <c r="P55" s="15">
        <f t="shared" si="1"/>
        <v>15</v>
      </c>
      <c r="R55" s="8"/>
      <c r="T55"/>
    </row>
    <row r="56" spans="2:20" ht="23.1" customHeight="1" x14ac:dyDescent="0.25">
      <c r="B56" s="44" t="s">
        <v>83</v>
      </c>
      <c r="C56" s="49">
        <v>2</v>
      </c>
      <c r="D56" s="49">
        <v>1</v>
      </c>
      <c r="E56" s="49">
        <v>1</v>
      </c>
      <c r="F56" s="49">
        <v>2</v>
      </c>
      <c r="G56" s="49">
        <v>0</v>
      </c>
      <c r="H56" s="49">
        <v>2</v>
      </c>
      <c r="I56" s="49">
        <v>2</v>
      </c>
      <c r="J56" s="49">
        <v>0</v>
      </c>
      <c r="K56" s="49">
        <v>0</v>
      </c>
      <c r="L56" s="49">
        <v>2</v>
      </c>
      <c r="M56" s="49">
        <v>2</v>
      </c>
      <c r="N56" s="49">
        <v>0</v>
      </c>
      <c r="O56" s="15">
        <f t="shared" si="0"/>
        <v>12</v>
      </c>
      <c r="P56" s="15">
        <f t="shared" si="1"/>
        <v>14</v>
      </c>
      <c r="R56" s="8"/>
      <c r="T56"/>
    </row>
    <row r="57" spans="2:20" ht="23.1" customHeight="1" x14ac:dyDescent="0.25">
      <c r="B57" s="44" t="s">
        <v>84</v>
      </c>
      <c r="C57" s="49">
        <v>0</v>
      </c>
      <c r="D57" s="49">
        <v>0</v>
      </c>
      <c r="E57" s="49">
        <v>4</v>
      </c>
      <c r="F57" s="49">
        <v>1</v>
      </c>
      <c r="G57" s="49">
        <v>0</v>
      </c>
      <c r="H57" s="49">
        <v>0</v>
      </c>
      <c r="I57" s="49">
        <v>0</v>
      </c>
      <c r="J57" s="49">
        <v>0</v>
      </c>
      <c r="K57" s="49">
        <v>0</v>
      </c>
      <c r="L57" s="49">
        <v>1</v>
      </c>
      <c r="M57" s="49">
        <v>4</v>
      </c>
      <c r="N57" s="49">
        <v>0</v>
      </c>
      <c r="O57" s="15">
        <f t="shared" si="0"/>
        <v>6</v>
      </c>
      <c r="P57" s="15">
        <f t="shared" si="1"/>
        <v>10</v>
      </c>
      <c r="R57" s="8"/>
      <c r="T57"/>
    </row>
    <row r="58" spans="2:20" ht="23.1" customHeight="1" x14ac:dyDescent="0.25">
      <c r="B58" s="44" t="s">
        <v>99</v>
      </c>
      <c r="C58" s="49">
        <f>ROUND(1.3*AVERAGE('29.07 BUSIA-BUSITEMA'!C10,'30.07 BUSIA-BUSITEMA'!C10,'31.07. BUSIA-BUSITEMA'!C10,'4.08 BUSIA-BUSITEMA'!C10),0)</f>
        <v>2</v>
      </c>
      <c r="D58" s="49">
        <f>ROUND(1.3*AVERAGE('29.07 BUSIA-BUSITEMA'!D10,'30.07 BUSIA-BUSITEMA'!D10,'31.07. BUSIA-BUSITEMA'!D10,'4.08 BUSIA-BUSITEMA'!D10),0)</f>
        <v>1</v>
      </c>
      <c r="E58" s="49">
        <f>ROUND(1.3*AVERAGE('29.07 BUSIA-BUSITEMA'!E10,'30.07 BUSIA-BUSITEMA'!E10,'31.07. BUSIA-BUSITEMA'!E10,'4.08 BUSIA-BUSITEMA'!E10),0)</f>
        <v>3</v>
      </c>
      <c r="F58" s="49">
        <f>ROUND(1.3*AVERAGE('29.07 BUSIA-BUSITEMA'!F10,'30.07 BUSIA-BUSITEMA'!F10,'31.07. BUSIA-BUSITEMA'!F10,'4.08 BUSIA-BUSITEMA'!F10),0)</f>
        <v>0</v>
      </c>
      <c r="G58" s="49">
        <f>ROUND(1.3*AVERAGE('29.07 BUSIA-BUSITEMA'!G10,'30.07 BUSIA-BUSITEMA'!G10,'31.07. BUSIA-BUSITEMA'!G10,'4.08 BUSIA-BUSITEMA'!G10),0)</f>
        <v>0</v>
      </c>
      <c r="H58" s="49">
        <f>ROUND(1.3*AVERAGE('29.07 BUSIA-BUSITEMA'!H10,'30.07 BUSIA-BUSITEMA'!H10,'31.07. BUSIA-BUSITEMA'!H10,'4.08 BUSIA-BUSITEMA'!H10),0)</f>
        <v>0</v>
      </c>
      <c r="I58" s="49">
        <f>ROUND(1.3*AVERAGE('29.07 BUSIA-BUSITEMA'!I10,'30.07 BUSIA-BUSITEMA'!I10,'31.07. BUSIA-BUSITEMA'!I10,'4.08 BUSIA-BUSITEMA'!I10),0)</f>
        <v>1</v>
      </c>
      <c r="J58" s="49">
        <f>ROUND(1.3*AVERAGE('29.07 BUSIA-BUSITEMA'!J10,'30.07 BUSIA-BUSITEMA'!J10,'31.07. BUSIA-BUSITEMA'!J10,'4.08 BUSIA-BUSITEMA'!J10),0)</f>
        <v>0</v>
      </c>
      <c r="K58" s="49">
        <f>ROUND(1.3*AVERAGE('29.07 BUSIA-BUSITEMA'!K10,'30.07 BUSIA-BUSITEMA'!K10,'31.07. BUSIA-BUSITEMA'!K10,'4.08 BUSIA-BUSITEMA'!K10),0)</f>
        <v>0</v>
      </c>
      <c r="L58" s="49">
        <f>ROUND(1.3*AVERAGE('29.07 BUSIA-BUSITEMA'!L10,'30.07 BUSIA-BUSITEMA'!L10,'31.07. BUSIA-BUSITEMA'!L10,'4.08 BUSIA-BUSITEMA'!L10),0)</f>
        <v>1</v>
      </c>
      <c r="M58" s="49">
        <f>ROUND(1.3*AVERAGE('29.07 BUSIA-BUSITEMA'!M10,'30.07 BUSIA-BUSITEMA'!M10,'31.07. BUSIA-BUSITEMA'!M10,'4.08 BUSIA-BUSITEMA'!M10),0)</f>
        <v>5</v>
      </c>
      <c r="N58" s="49">
        <f>ROUND(1.3*AVERAGE('29.07 BUSIA-BUSITEMA'!N10,'30.07 BUSIA-BUSITEMA'!N10,'31.07. BUSIA-BUSITEMA'!N10,'4.08 BUSIA-BUSITEMA'!N10),0)</f>
        <v>0</v>
      </c>
      <c r="O58" s="15">
        <f t="shared" si="0"/>
        <v>8</v>
      </c>
      <c r="P58" s="15">
        <f t="shared" si="1"/>
        <v>13</v>
      </c>
      <c r="R58" s="8"/>
      <c r="T58"/>
    </row>
    <row r="59" spans="2:20" ht="23.1" customHeight="1" x14ac:dyDescent="0.25">
      <c r="B59" s="44" t="s">
        <v>100</v>
      </c>
      <c r="C59" s="49">
        <f>ROUND(1.3*AVERAGE('29.07 BUSIA-BUSITEMA'!C11,'30.07 BUSIA-BUSITEMA'!C11,'31.07. BUSIA-BUSITEMA'!C11,'4.08 BUSIA-BUSITEMA'!C11),0)</f>
        <v>1</v>
      </c>
      <c r="D59" s="49">
        <f>ROUND(1.3*AVERAGE('29.07 BUSIA-BUSITEMA'!D11,'30.07 BUSIA-BUSITEMA'!D11,'31.07. BUSIA-BUSITEMA'!D11,'4.08 BUSIA-BUSITEMA'!D11),0)</f>
        <v>0</v>
      </c>
      <c r="E59" s="49">
        <f>ROUND(1.3*AVERAGE('29.07 BUSIA-BUSITEMA'!E11,'30.07 BUSIA-BUSITEMA'!E11,'31.07. BUSIA-BUSITEMA'!E11,'4.08 BUSIA-BUSITEMA'!E11),0)</f>
        <v>2</v>
      </c>
      <c r="F59" s="49">
        <f>ROUND(1.3*AVERAGE('29.07 BUSIA-BUSITEMA'!F11,'30.07 BUSIA-BUSITEMA'!F11,'31.07. BUSIA-BUSITEMA'!F11,'4.08 BUSIA-BUSITEMA'!F11),0)</f>
        <v>1</v>
      </c>
      <c r="G59" s="49">
        <f>ROUND(1.3*AVERAGE('29.07 BUSIA-BUSITEMA'!G11,'30.07 BUSIA-BUSITEMA'!G11,'31.07. BUSIA-BUSITEMA'!G11,'4.08 BUSIA-BUSITEMA'!G11),0)</f>
        <v>0</v>
      </c>
      <c r="H59" s="49">
        <f>ROUND(1.3*AVERAGE('29.07 BUSIA-BUSITEMA'!H11,'30.07 BUSIA-BUSITEMA'!H11,'31.07. BUSIA-BUSITEMA'!H11,'4.08 BUSIA-BUSITEMA'!H11),0)</f>
        <v>0</v>
      </c>
      <c r="I59" s="49">
        <f>ROUND(1.3*AVERAGE('29.07 BUSIA-BUSITEMA'!I11,'30.07 BUSIA-BUSITEMA'!I11,'31.07. BUSIA-BUSITEMA'!I11,'4.08 BUSIA-BUSITEMA'!I11),0)</f>
        <v>0</v>
      </c>
      <c r="J59" s="49">
        <f>ROUND(1.3*AVERAGE('29.07 BUSIA-BUSITEMA'!J11,'30.07 BUSIA-BUSITEMA'!J11,'31.07. BUSIA-BUSITEMA'!J11,'4.08 BUSIA-BUSITEMA'!J11),0)</f>
        <v>0</v>
      </c>
      <c r="K59" s="49">
        <f>ROUND(1.3*AVERAGE('29.07 BUSIA-BUSITEMA'!K11,'30.07 BUSIA-BUSITEMA'!K11,'31.07. BUSIA-BUSITEMA'!K11,'4.08 BUSIA-BUSITEMA'!K11),0)</f>
        <v>1</v>
      </c>
      <c r="L59" s="49">
        <f>ROUND(1.3*AVERAGE('29.07 BUSIA-BUSITEMA'!L11,'30.07 BUSIA-BUSITEMA'!L11,'31.07. BUSIA-BUSITEMA'!L11,'4.08 BUSIA-BUSITEMA'!L11),0)</f>
        <v>1</v>
      </c>
      <c r="M59" s="49">
        <f>ROUND(1.3*AVERAGE('29.07 BUSIA-BUSITEMA'!M11,'30.07 BUSIA-BUSITEMA'!M11,'31.07. BUSIA-BUSITEMA'!M11,'4.08 BUSIA-BUSITEMA'!M11),0)</f>
        <v>5</v>
      </c>
      <c r="N59" s="49">
        <f>ROUND(1.3*AVERAGE('29.07 BUSIA-BUSITEMA'!N11,'30.07 BUSIA-BUSITEMA'!N11,'31.07. BUSIA-BUSITEMA'!N11,'4.08 BUSIA-BUSITEMA'!N11),0)</f>
        <v>0</v>
      </c>
      <c r="O59" s="15">
        <f t="shared" si="0"/>
        <v>6</v>
      </c>
      <c r="P59" s="15">
        <f t="shared" si="1"/>
        <v>11</v>
      </c>
      <c r="R59" s="8"/>
      <c r="T59"/>
    </row>
    <row r="60" spans="2:20" ht="23.1" customHeight="1" x14ac:dyDescent="0.25">
      <c r="B60" s="44" t="s">
        <v>101</v>
      </c>
      <c r="C60" s="49">
        <f>ROUND(1.3*AVERAGE('29.07 BUSIA-BUSITEMA'!C12,'30.07 BUSIA-BUSITEMA'!C12,'31.07. BUSIA-BUSITEMA'!C12,'4.08 BUSIA-BUSITEMA'!C12),0)</f>
        <v>0</v>
      </c>
      <c r="D60" s="49">
        <f>ROUND(1.3*AVERAGE('29.07 BUSIA-BUSITEMA'!D12,'30.07 BUSIA-BUSITEMA'!D12,'31.07. BUSIA-BUSITEMA'!D12,'4.08 BUSIA-BUSITEMA'!D12),0)</f>
        <v>0</v>
      </c>
      <c r="E60" s="49">
        <f>ROUND(1.3*AVERAGE('29.07 BUSIA-BUSITEMA'!E12,'30.07 BUSIA-BUSITEMA'!E12,'31.07. BUSIA-BUSITEMA'!E12,'4.08 BUSIA-BUSITEMA'!E12),0)</f>
        <v>2</v>
      </c>
      <c r="F60" s="49">
        <f>ROUND(1.3*AVERAGE('29.07 BUSIA-BUSITEMA'!F12,'30.07 BUSIA-BUSITEMA'!F12,'31.07. BUSIA-BUSITEMA'!F12,'4.08 BUSIA-BUSITEMA'!F12),0)</f>
        <v>1</v>
      </c>
      <c r="G60" s="49">
        <f>ROUND(1.3*AVERAGE('29.07 BUSIA-BUSITEMA'!G12,'30.07 BUSIA-BUSITEMA'!G12,'31.07. BUSIA-BUSITEMA'!G12,'4.08 BUSIA-BUSITEMA'!G12),0)</f>
        <v>1</v>
      </c>
      <c r="H60" s="49">
        <f>ROUND(1.3*AVERAGE('29.07 BUSIA-BUSITEMA'!H12,'30.07 BUSIA-BUSITEMA'!H12,'31.07. BUSIA-BUSITEMA'!H12,'4.08 BUSIA-BUSITEMA'!H12),0)</f>
        <v>0</v>
      </c>
      <c r="I60" s="49">
        <f>ROUND(1.3*AVERAGE('29.07 BUSIA-BUSITEMA'!I12,'30.07 BUSIA-BUSITEMA'!I12,'31.07. BUSIA-BUSITEMA'!I12,'4.08 BUSIA-BUSITEMA'!I12),0)</f>
        <v>0</v>
      </c>
      <c r="J60" s="49">
        <f>ROUND(1.3*AVERAGE('29.07 BUSIA-BUSITEMA'!J12,'30.07 BUSIA-BUSITEMA'!J12,'31.07. BUSIA-BUSITEMA'!J12,'4.08 BUSIA-BUSITEMA'!J12),0)</f>
        <v>1</v>
      </c>
      <c r="K60" s="49">
        <f>ROUND(1.3*AVERAGE('29.07 BUSIA-BUSITEMA'!K12,'30.07 BUSIA-BUSITEMA'!K12,'31.07. BUSIA-BUSITEMA'!K12,'4.08 BUSIA-BUSITEMA'!K12),0)</f>
        <v>0</v>
      </c>
      <c r="L60" s="49">
        <f>ROUND(1.3*AVERAGE('29.07 BUSIA-BUSITEMA'!L12,'30.07 BUSIA-BUSITEMA'!L12,'31.07. BUSIA-BUSITEMA'!L12,'4.08 BUSIA-BUSITEMA'!L12),0)</f>
        <v>1</v>
      </c>
      <c r="M60" s="49">
        <f>ROUND(1.3*AVERAGE('29.07 BUSIA-BUSITEMA'!M12,'30.07 BUSIA-BUSITEMA'!M12,'31.07. BUSIA-BUSITEMA'!M12,'4.08 BUSIA-BUSITEMA'!M12),0)</f>
        <v>4</v>
      </c>
      <c r="N60" s="49">
        <f>ROUND(1.3*AVERAGE('29.07 BUSIA-BUSITEMA'!N12,'30.07 BUSIA-BUSITEMA'!N12,'31.07. BUSIA-BUSITEMA'!N12,'4.08 BUSIA-BUSITEMA'!N12),0)</f>
        <v>1</v>
      </c>
      <c r="O60" s="15">
        <f t="shared" si="0"/>
        <v>7</v>
      </c>
      <c r="P60" s="15">
        <f t="shared" si="1"/>
        <v>11</v>
      </c>
      <c r="R60" s="8"/>
      <c r="T60"/>
    </row>
    <row r="61" spans="2:20" ht="23.1" customHeight="1" x14ac:dyDescent="0.25">
      <c r="B61" s="44" t="s">
        <v>102</v>
      </c>
      <c r="C61" s="49">
        <f>ROUND(1.3*AVERAGE('29.07 BUSIA-BUSITEMA'!C13,'30.07 BUSIA-BUSITEMA'!C13,'31.07. BUSIA-BUSITEMA'!C13,'4.08 BUSIA-BUSITEMA'!C13),0)</f>
        <v>1</v>
      </c>
      <c r="D61" s="49">
        <f>ROUND(1.3*AVERAGE('29.07 BUSIA-BUSITEMA'!D13,'30.07 BUSIA-BUSITEMA'!D13,'31.07. BUSIA-BUSITEMA'!D13,'4.08 BUSIA-BUSITEMA'!D13),0)</f>
        <v>1</v>
      </c>
      <c r="E61" s="49">
        <f>ROUND(1.3*AVERAGE('29.07 BUSIA-BUSITEMA'!E13,'30.07 BUSIA-BUSITEMA'!E13,'31.07. BUSIA-BUSITEMA'!E13,'4.08 BUSIA-BUSITEMA'!E13),0)</f>
        <v>2</v>
      </c>
      <c r="F61" s="49">
        <f>ROUND(1.3*AVERAGE('29.07 BUSIA-BUSITEMA'!F13,'30.07 BUSIA-BUSITEMA'!F13,'31.07. BUSIA-BUSITEMA'!F13,'4.08 BUSIA-BUSITEMA'!F13),0)</f>
        <v>0</v>
      </c>
      <c r="G61" s="49">
        <f>ROUND(1.3*AVERAGE('29.07 BUSIA-BUSITEMA'!G13,'30.07 BUSIA-BUSITEMA'!G13,'31.07. BUSIA-BUSITEMA'!G13,'4.08 BUSIA-BUSITEMA'!G13),0)</f>
        <v>0</v>
      </c>
      <c r="H61" s="49">
        <f>ROUND(1.3*AVERAGE('29.07 BUSIA-BUSITEMA'!H13,'30.07 BUSIA-BUSITEMA'!H13,'31.07. BUSIA-BUSITEMA'!H13,'4.08 BUSIA-BUSITEMA'!H13),0)</f>
        <v>0</v>
      </c>
      <c r="I61" s="49">
        <f>ROUND(1.3*AVERAGE('29.07 BUSIA-BUSITEMA'!I13,'30.07 BUSIA-BUSITEMA'!I13,'31.07. BUSIA-BUSITEMA'!I13,'4.08 BUSIA-BUSITEMA'!I13),0)</f>
        <v>0</v>
      </c>
      <c r="J61" s="49">
        <f>ROUND(1.3*AVERAGE('29.07 BUSIA-BUSITEMA'!J13,'30.07 BUSIA-BUSITEMA'!J13,'31.07. BUSIA-BUSITEMA'!J13,'4.08 BUSIA-BUSITEMA'!J13),0)</f>
        <v>2</v>
      </c>
      <c r="K61" s="49">
        <f>ROUND(1.3*AVERAGE('29.07 BUSIA-BUSITEMA'!K13,'30.07 BUSIA-BUSITEMA'!K13,'31.07. BUSIA-BUSITEMA'!K13,'4.08 BUSIA-BUSITEMA'!K13),0)</f>
        <v>0</v>
      </c>
      <c r="L61" s="49">
        <f>ROUND(1.3*AVERAGE('29.07 BUSIA-BUSITEMA'!L13,'30.07 BUSIA-BUSITEMA'!L13,'31.07. BUSIA-BUSITEMA'!L13,'4.08 BUSIA-BUSITEMA'!L13),0)</f>
        <v>2</v>
      </c>
      <c r="M61" s="49">
        <f>ROUND(1.3*AVERAGE('29.07 BUSIA-BUSITEMA'!M13,'30.07 BUSIA-BUSITEMA'!M13,'31.07. BUSIA-BUSITEMA'!M13,'4.08 BUSIA-BUSITEMA'!M13),0)</f>
        <v>4</v>
      </c>
      <c r="N61" s="49">
        <f>ROUND(1.3*AVERAGE('29.07 BUSIA-BUSITEMA'!N13,'30.07 BUSIA-BUSITEMA'!N13,'31.07. BUSIA-BUSITEMA'!N13,'4.08 BUSIA-BUSITEMA'!N13),0)</f>
        <v>0</v>
      </c>
      <c r="O61" s="15">
        <f t="shared" si="0"/>
        <v>8</v>
      </c>
      <c r="P61" s="15">
        <f t="shared" si="1"/>
        <v>12</v>
      </c>
      <c r="R61" s="8"/>
      <c r="T61"/>
    </row>
    <row r="62" spans="2:20" ht="23.1" customHeight="1" x14ac:dyDescent="0.25">
      <c r="B62" s="44" t="s">
        <v>107</v>
      </c>
      <c r="C62" s="49">
        <f>ROUND(0.8*AVERAGE('29.07 BUSIA-BUSITEMA'!C14,'30.07 BUSIA-BUSITEMA'!C14,'31.07. BUSIA-BUSITEMA'!C14,'4.08 BUSIA-BUSITEMA'!C14),0)</f>
        <v>1</v>
      </c>
      <c r="D62" s="49">
        <f>ROUND(0.8*AVERAGE('29.07 BUSIA-BUSITEMA'!D14,'30.07 BUSIA-BUSITEMA'!D14,'31.07. BUSIA-BUSITEMA'!D14,'4.08 BUSIA-BUSITEMA'!D14),0)</f>
        <v>0</v>
      </c>
      <c r="E62" s="49">
        <f>ROUND(0.8*AVERAGE('29.07 BUSIA-BUSITEMA'!E14,'30.07 BUSIA-BUSITEMA'!E14,'31.07. BUSIA-BUSITEMA'!E14,'4.08 BUSIA-BUSITEMA'!E14),0)</f>
        <v>0</v>
      </c>
      <c r="F62" s="49">
        <f>ROUND(0.8*AVERAGE('29.07 BUSIA-BUSITEMA'!F14,'30.07 BUSIA-BUSITEMA'!F14,'31.07. BUSIA-BUSITEMA'!F14,'4.08 BUSIA-BUSITEMA'!F14),0)</f>
        <v>0</v>
      </c>
      <c r="G62" s="49">
        <f>ROUND(0.8*AVERAGE('29.07 BUSIA-BUSITEMA'!G14,'30.07 BUSIA-BUSITEMA'!G14,'31.07. BUSIA-BUSITEMA'!G14,'4.08 BUSIA-BUSITEMA'!G14),0)</f>
        <v>0</v>
      </c>
      <c r="H62" s="49">
        <f>ROUND(0.8*AVERAGE('29.07 BUSIA-BUSITEMA'!H14,'30.07 BUSIA-BUSITEMA'!H14,'31.07. BUSIA-BUSITEMA'!H14,'4.08 BUSIA-BUSITEMA'!H14),0)</f>
        <v>0</v>
      </c>
      <c r="I62" s="49">
        <f>ROUND(0.8*AVERAGE('29.07 BUSIA-BUSITEMA'!I14,'30.07 BUSIA-BUSITEMA'!I14,'31.07. BUSIA-BUSITEMA'!I14,'4.08 BUSIA-BUSITEMA'!I14),0)</f>
        <v>0</v>
      </c>
      <c r="J62" s="49">
        <f>ROUND(0.8*AVERAGE('29.07 BUSIA-BUSITEMA'!J14,'30.07 BUSIA-BUSITEMA'!J14,'31.07. BUSIA-BUSITEMA'!J14,'4.08 BUSIA-BUSITEMA'!J14),0)</f>
        <v>1</v>
      </c>
      <c r="K62" s="49">
        <f>ROUND(0.8*AVERAGE('29.07 BUSIA-BUSITEMA'!K14,'30.07 BUSIA-BUSITEMA'!K14,'31.07. BUSIA-BUSITEMA'!K14,'4.08 BUSIA-BUSITEMA'!K14),0)</f>
        <v>0</v>
      </c>
      <c r="L62" s="49">
        <f>ROUND(0.8*AVERAGE('29.07 BUSIA-BUSITEMA'!L14,'30.07 BUSIA-BUSITEMA'!L14,'31.07. BUSIA-BUSITEMA'!L14,'4.08 BUSIA-BUSITEMA'!L14),0)</f>
        <v>1</v>
      </c>
      <c r="M62" s="49">
        <f>ROUND(0.8*AVERAGE('29.07 BUSIA-BUSITEMA'!M14,'30.07 BUSIA-BUSITEMA'!M14,'31.07. BUSIA-BUSITEMA'!M14,'4.08 BUSIA-BUSITEMA'!M14),0)</f>
        <v>2</v>
      </c>
      <c r="N62" s="49">
        <f>ROUND(0.8*AVERAGE('29.07 BUSIA-BUSITEMA'!N14,'30.07 BUSIA-BUSITEMA'!N14,'31.07. BUSIA-BUSITEMA'!N14,'4.08 BUSIA-BUSITEMA'!N14),0)</f>
        <v>0</v>
      </c>
      <c r="O62" s="15">
        <f t="shared" si="0"/>
        <v>3</v>
      </c>
      <c r="P62" s="15">
        <f t="shared" si="1"/>
        <v>5</v>
      </c>
      <c r="R62" s="8"/>
      <c r="T62"/>
    </row>
    <row r="63" spans="2:20" ht="23.1" customHeight="1" x14ac:dyDescent="0.25">
      <c r="B63" s="44" t="s">
        <v>108</v>
      </c>
      <c r="C63" s="49">
        <f>ROUND(0.8*AVERAGE('29.07 BUSIA-BUSITEMA'!C15,'30.07 BUSIA-BUSITEMA'!C15,'31.07. BUSIA-BUSITEMA'!C15,'4.08 BUSIA-BUSITEMA'!C15),0)</f>
        <v>1</v>
      </c>
      <c r="D63" s="49">
        <f>ROUND(0.8*AVERAGE('29.07 BUSIA-BUSITEMA'!D15,'30.07 BUSIA-BUSITEMA'!D15,'31.07. BUSIA-BUSITEMA'!D15,'4.08 BUSIA-BUSITEMA'!D15),0)</f>
        <v>0</v>
      </c>
      <c r="E63" s="49">
        <f>ROUND(0.8*AVERAGE('29.07 BUSIA-BUSITEMA'!E15,'30.07 BUSIA-BUSITEMA'!E15,'31.07. BUSIA-BUSITEMA'!E15,'4.08 BUSIA-BUSITEMA'!E15),0)</f>
        <v>1</v>
      </c>
      <c r="F63" s="49">
        <f>ROUND(0.8*AVERAGE('29.07 BUSIA-BUSITEMA'!F15,'30.07 BUSIA-BUSITEMA'!F15,'31.07. BUSIA-BUSITEMA'!F15,'4.08 BUSIA-BUSITEMA'!F15),0)</f>
        <v>1</v>
      </c>
      <c r="G63" s="49">
        <f>ROUND(0.8*AVERAGE('29.07 BUSIA-BUSITEMA'!G15,'30.07 BUSIA-BUSITEMA'!G15,'31.07. BUSIA-BUSITEMA'!G15,'4.08 BUSIA-BUSITEMA'!G15),0)</f>
        <v>0</v>
      </c>
      <c r="H63" s="49">
        <f>ROUND(0.8*AVERAGE('29.07 BUSIA-BUSITEMA'!H15,'30.07 BUSIA-BUSITEMA'!H15,'31.07. BUSIA-BUSITEMA'!H15,'4.08 BUSIA-BUSITEMA'!H15),0)</f>
        <v>0</v>
      </c>
      <c r="I63" s="49">
        <f>ROUND(0.8*AVERAGE('29.07 BUSIA-BUSITEMA'!I15,'30.07 BUSIA-BUSITEMA'!I15,'31.07. BUSIA-BUSITEMA'!I15,'4.08 BUSIA-BUSITEMA'!I15),0)</f>
        <v>1</v>
      </c>
      <c r="J63" s="49">
        <f>ROUND(0.8*AVERAGE('29.07 BUSIA-BUSITEMA'!J15,'30.07 BUSIA-BUSITEMA'!J15,'31.07. BUSIA-BUSITEMA'!J15,'4.08 BUSIA-BUSITEMA'!J15),0)</f>
        <v>1</v>
      </c>
      <c r="K63" s="49">
        <f>ROUND(0.8*AVERAGE('29.07 BUSIA-BUSITEMA'!K15,'30.07 BUSIA-BUSITEMA'!K15,'31.07. BUSIA-BUSITEMA'!K15,'4.08 BUSIA-BUSITEMA'!K15),0)</f>
        <v>1</v>
      </c>
      <c r="L63" s="49">
        <f>ROUND(0.8*AVERAGE('29.07 BUSIA-BUSITEMA'!L15,'30.07 BUSIA-BUSITEMA'!L15,'31.07. BUSIA-BUSITEMA'!L15,'4.08 BUSIA-BUSITEMA'!L15),0)</f>
        <v>1</v>
      </c>
      <c r="M63" s="49">
        <f>ROUND(0.8*AVERAGE('29.07 BUSIA-BUSITEMA'!M15,'30.07 BUSIA-BUSITEMA'!M15,'31.07. BUSIA-BUSITEMA'!M15,'4.08 BUSIA-BUSITEMA'!M15),0)</f>
        <v>3</v>
      </c>
      <c r="N63" s="49">
        <f>ROUND(0.8*AVERAGE('29.07 BUSIA-BUSITEMA'!N15,'30.07 BUSIA-BUSITEMA'!N15,'31.07. BUSIA-BUSITEMA'!N15,'4.08 BUSIA-BUSITEMA'!N15),0)</f>
        <v>0</v>
      </c>
      <c r="O63" s="15">
        <f t="shared" si="0"/>
        <v>7</v>
      </c>
      <c r="P63" s="15">
        <f t="shared" si="1"/>
        <v>10</v>
      </c>
      <c r="R63" s="8"/>
      <c r="T63"/>
    </row>
    <row r="64" spans="2:20" ht="23.1" customHeight="1" x14ac:dyDescent="0.25">
      <c r="B64" s="44" t="s">
        <v>109</v>
      </c>
      <c r="C64" s="49">
        <f>ROUND(0.8*AVERAGE('29.07 BUSIA-BUSITEMA'!C16,'30.07 BUSIA-BUSITEMA'!C16,'31.07. BUSIA-BUSITEMA'!C16,'4.08 BUSIA-BUSITEMA'!C16),0)</f>
        <v>1</v>
      </c>
      <c r="D64" s="49">
        <f>ROUND(0.8*AVERAGE('29.07 BUSIA-BUSITEMA'!D16,'30.07 BUSIA-BUSITEMA'!D16,'31.07. BUSIA-BUSITEMA'!D16,'4.08 BUSIA-BUSITEMA'!D16),0)</f>
        <v>0</v>
      </c>
      <c r="E64" s="49">
        <f>ROUND(0.8*AVERAGE('29.07 BUSIA-BUSITEMA'!E16,'30.07 BUSIA-BUSITEMA'!E16,'31.07. BUSIA-BUSITEMA'!E16,'4.08 BUSIA-BUSITEMA'!E16),0)</f>
        <v>1</v>
      </c>
      <c r="F64" s="49">
        <f>ROUND(0.8*AVERAGE('29.07 BUSIA-BUSITEMA'!F16,'30.07 BUSIA-BUSITEMA'!F16,'31.07. BUSIA-BUSITEMA'!F16,'4.08 BUSIA-BUSITEMA'!F16),0)</f>
        <v>0</v>
      </c>
      <c r="G64" s="49">
        <f>ROUND(0.8*AVERAGE('29.07 BUSIA-BUSITEMA'!G16,'30.07 BUSIA-BUSITEMA'!G16,'31.07. BUSIA-BUSITEMA'!G16,'4.08 BUSIA-BUSITEMA'!G16),0)</f>
        <v>0</v>
      </c>
      <c r="H64" s="49">
        <f>ROUND(0.8*AVERAGE('29.07 BUSIA-BUSITEMA'!H16,'30.07 BUSIA-BUSITEMA'!H16,'31.07. BUSIA-BUSITEMA'!H16,'4.08 BUSIA-BUSITEMA'!H16),0)</f>
        <v>0</v>
      </c>
      <c r="I64" s="49">
        <f>ROUND(0.8*AVERAGE('29.07 BUSIA-BUSITEMA'!I16,'30.07 BUSIA-BUSITEMA'!I16,'31.07. BUSIA-BUSITEMA'!I16,'4.08 BUSIA-BUSITEMA'!I16),0)</f>
        <v>0</v>
      </c>
      <c r="J64" s="49">
        <f>ROUND(0.8*AVERAGE('29.07 BUSIA-BUSITEMA'!J16,'30.07 BUSIA-BUSITEMA'!J16,'31.07. BUSIA-BUSITEMA'!J16,'4.08 BUSIA-BUSITEMA'!J16),0)</f>
        <v>1</v>
      </c>
      <c r="K64" s="49">
        <f>ROUND(0.8*AVERAGE('29.07 BUSIA-BUSITEMA'!K16,'30.07 BUSIA-BUSITEMA'!K16,'31.07. BUSIA-BUSITEMA'!K16,'4.08 BUSIA-BUSITEMA'!K16),0)</f>
        <v>1</v>
      </c>
      <c r="L64" s="49">
        <f>ROUND(0.8*AVERAGE('29.07 BUSIA-BUSITEMA'!L16,'30.07 BUSIA-BUSITEMA'!L16,'31.07. BUSIA-BUSITEMA'!L16,'4.08 BUSIA-BUSITEMA'!L16),0)</f>
        <v>2</v>
      </c>
      <c r="M64" s="49">
        <f>ROUND(0.8*AVERAGE('29.07 BUSIA-BUSITEMA'!M16,'30.07 BUSIA-BUSITEMA'!M16,'31.07. BUSIA-BUSITEMA'!M16,'4.08 BUSIA-BUSITEMA'!M16),0)</f>
        <v>2</v>
      </c>
      <c r="N64" s="49">
        <f>ROUND(0.8*AVERAGE('29.07 BUSIA-BUSITEMA'!N16,'30.07 BUSIA-BUSITEMA'!N16,'31.07. BUSIA-BUSITEMA'!N16,'4.08 BUSIA-BUSITEMA'!N16),0)</f>
        <v>1</v>
      </c>
      <c r="O64" s="15">
        <f t="shared" si="0"/>
        <v>7</v>
      </c>
      <c r="P64" s="15">
        <f t="shared" si="1"/>
        <v>9</v>
      </c>
      <c r="R64" s="8"/>
      <c r="T64"/>
    </row>
    <row r="65" spans="2:20" ht="23.1" customHeight="1" x14ac:dyDescent="0.25">
      <c r="B65" s="44" t="s">
        <v>158</v>
      </c>
      <c r="C65" s="49">
        <f>ROUND(0.8*AVERAGE('29.07 BUSIA-BUSITEMA'!C17,'30.07 BUSIA-BUSITEMA'!C17,'31.07. BUSIA-BUSITEMA'!C17,'4.08 BUSIA-BUSITEMA'!C17),0)</f>
        <v>1</v>
      </c>
      <c r="D65" s="49">
        <f>ROUND(0.8*AVERAGE('29.07 BUSIA-BUSITEMA'!D17,'30.07 BUSIA-BUSITEMA'!D17,'31.07. BUSIA-BUSITEMA'!D17,'4.08 BUSIA-BUSITEMA'!D17),0)</f>
        <v>0</v>
      </c>
      <c r="E65" s="49">
        <f>ROUND(0.8*AVERAGE('29.07 BUSIA-BUSITEMA'!E17,'30.07 BUSIA-BUSITEMA'!E17,'31.07. BUSIA-BUSITEMA'!E17,'4.08 BUSIA-BUSITEMA'!E17),0)</f>
        <v>1</v>
      </c>
      <c r="F65" s="49">
        <f>ROUND(0.8*AVERAGE('29.07 BUSIA-BUSITEMA'!F17,'30.07 BUSIA-BUSITEMA'!F17,'31.07. BUSIA-BUSITEMA'!F17,'4.08 BUSIA-BUSITEMA'!F17),0)</f>
        <v>0</v>
      </c>
      <c r="G65" s="49">
        <f>ROUND(0.8*AVERAGE('29.07 BUSIA-BUSITEMA'!G17,'30.07 BUSIA-BUSITEMA'!G17,'31.07. BUSIA-BUSITEMA'!G17,'4.08 BUSIA-BUSITEMA'!G17),0)</f>
        <v>0</v>
      </c>
      <c r="H65" s="49">
        <f>ROUND(0.8*AVERAGE('29.07 BUSIA-BUSITEMA'!H17,'30.07 BUSIA-BUSITEMA'!H17,'31.07. BUSIA-BUSITEMA'!H17,'4.08 BUSIA-BUSITEMA'!H17),0)</f>
        <v>0</v>
      </c>
      <c r="I65" s="49">
        <f>ROUND(0.8*AVERAGE('29.07 BUSIA-BUSITEMA'!I17,'30.07 BUSIA-BUSITEMA'!I17,'31.07. BUSIA-BUSITEMA'!I17,'4.08 BUSIA-BUSITEMA'!I17),0)</f>
        <v>0</v>
      </c>
      <c r="J65" s="49">
        <f>ROUND(0.8*AVERAGE('29.07 BUSIA-BUSITEMA'!J17,'30.07 BUSIA-BUSITEMA'!J17,'31.07. BUSIA-BUSITEMA'!J17,'4.08 BUSIA-BUSITEMA'!J17),0)</f>
        <v>1</v>
      </c>
      <c r="K65" s="49">
        <f>ROUND(0.8*AVERAGE('29.07 BUSIA-BUSITEMA'!K17,'30.07 BUSIA-BUSITEMA'!K17,'31.07. BUSIA-BUSITEMA'!K17,'4.08 BUSIA-BUSITEMA'!K17),0)</f>
        <v>0</v>
      </c>
      <c r="L65" s="49">
        <f>ROUND(0.8*AVERAGE('29.07 BUSIA-BUSITEMA'!L17,'30.07 BUSIA-BUSITEMA'!L17,'31.07. BUSIA-BUSITEMA'!L17,'4.08 BUSIA-BUSITEMA'!L17),0)</f>
        <v>1</v>
      </c>
      <c r="M65" s="49">
        <f>ROUND(0.8*AVERAGE('29.07 BUSIA-BUSITEMA'!M17,'30.07 BUSIA-BUSITEMA'!M17,'31.07. BUSIA-BUSITEMA'!M17,'4.08 BUSIA-BUSITEMA'!M17),0)</f>
        <v>4</v>
      </c>
      <c r="N65" s="49">
        <f>ROUND(0.8*AVERAGE('29.07 BUSIA-BUSITEMA'!N17,'30.07 BUSIA-BUSITEMA'!N17,'31.07. BUSIA-BUSITEMA'!N17,'4.08 BUSIA-BUSITEMA'!N17),0)</f>
        <v>0</v>
      </c>
      <c r="O65" s="15">
        <f t="shared" si="0"/>
        <v>4</v>
      </c>
      <c r="P65" s="15">
        <f t="shared" si="1"/>
        <v>8</v>
      </c>
      <c r="R65" s="8"/>
      <c r="T65"/>
    </row>
    <row r="66" spans="2:20" ht="23.1" customHeight="1" x14ac:dyDescent="0.25">
      <c r="B66" s="44" t="s">
        <v>103</v>
      </c>
      <c r="C66" s="49">
        <f>ROUND(0.8*AVERAGE('29.07 BUSIA-BUSITEMA'!C18,'30.07 BUSIA-BUSITEMA'!C18,'31.07. BUSIA-BUSITEMA'!C18,'4.08 BUSIA-BUSITEMA'!C18),0)</f>
        <v>1</v>
      </c>
      <c r="D66" s="49">
        <f>ROUND(0.8*AVERAGE('29.07 BUSIA-BUSITEMA'!D18,'30.07 BUSIA-BUSITEMA'!D18,'31.07. BUSIA-BUSITEMA'!D18,'4.08 BUSIA-BUSITEMA'!D18),0)</f>
        <v>0</v>
      </c>
      <c r="E66" s="49">
        <f>ROUND(0.8*AVERAGE('29.07 BUSIA-BUSITEMA'!E18,'30.07 BUSIA-BUSITEMA'!E18,'31.07. BUSIA-BUSITEMA'!E18,'4.08 BUSIA-BUSITEMA'!E18),0)</f>
        <v>1</v>
      </c>
      <c r="F66" s="49">
        <f>ROUND(0.8*AVERAGE('29.07 BUSIA-BUSITEMA'!F18,'30.07 BUSIA-BUSITEMA'!F18,'31.07. BUSIA-BUSITEMA'!F18,'4.08 BUSIA-BUSITEMA'!F18),0)</f>
        <v>0</v>
      </c>
      <c r="G66" s="49">
        <f>ROUND(0.8*AVERAGE('29.07 BUSIA-BUSITEMA'!G18,'30.07 BUSIA-BUSITEMA'!G18,'31.07. BUSIA-BUSITEMA'!G18,'4.08 BUSIA-BUSITEMA'!G18),0)</f>
        <v>0</v>
      </c>
      <c r="H66" s="49">
        <f>ROUND(0.8*AVERAGE('29.07 BUSIA-BUSITEMA'!H18,'30.07 BUSIA-BUSITEMA'!H18,'31.07. BUSIA-BUSITEMA'!H18,'4.08 BUSIA-BUSITEMA'!H18),0)</f>
        <v>0</v>
      </c>
      <c r="I66" s="49">
        <f>ROUND(0.8*AVERAGE('29.07 BUSIA-BUSITEMA'!I18,'30.07 BUSIA-BUSITEMA'!I18,'31.07. BUSIA-BUSITEMA'!I18,'4.08 BUSIA-BUSITEMA'!I18),0)</f>
        <v>0</v>
      </c>
      <c r="J66" s="49">
        <f>ROUND(0.8*AVERAGE('29.07 BUSIA-BUSITEMA'!J18,'30.07 BUSIA-BUSITEMA'!J18,'31.07. BUSIA-BUSITEMA'!J18,'4.08 BUSIA-BUSITEMA'!J18),0)</f>
        <v>1</v>
      </c>
      <c r="K66" s="49">
        <f>ROUND(0.8*AVERAGE('29.07 BUSIA-BUSITEMA'!K18,'30.07 BUSIA-BUSITEMA'!K18,'31.07. BUSIA-BUSITEMA'!K18,'4.08 BUSIA-BUSITEMA'!K18),0)</f>
        <v>0</v>
      </c>
      <c r="L66" s="49">
        <f>ROUND(0.8*AVERAGE('29.07 BUSIA-BUSITEMA'!L18,'30.07 BUSIA-BUSITEMA'!L18,'31.07. BUSIA-BUSITEMA'!L18,'4.08 BUSIA-BUSITEMA'!L18),0)</f>
        <v>1</v>
      </c>
      <c r="M66" s="49">
        <f>ROUND(0.8*AVERAGE('29.07 BUSIA-BUSITEMA'!M18,'30.07 BUSIA-BUSITEMA'!M18,'31.07. BUSIA-BUSITEMA'!M18,'4.08 BUSIA-BUSITEMA'!M18),0)</f>
        <v>3</v>
      </c>
      <c r="N66" s="49">
        <f>ROUND(0.8*AVERAGE('29.07 BUSIA-BUSITEMA'!N18,'30.07 BUSIA-BUSITEMA'!N18,'31.07. BUSIA-BUSITEMA'!N18,'4.08 BUSIA-BUSITEMA'!N18),0)</f>
        <v>1</v>
      </c>
      <c r="O66" s="15">
        <f t="shared" si="0"/>
        <v>5</v>
      </c>
      <c r="P66" s="15">
        <f t="shared" si="1"/>
        <v>8</v>
      </c>
      <c r="R66" s="8"/>
      <c r="T66"/>
    </row>
    <row r="67" spans="2:20" ht="23.1" customHeight="1" x14ac:dyDescent="0.25">
      <c r="B67" s="44" t="s">
        <v>104</v>
      </c>
      <c r="C67" s="49">
        <f>ROUND(0.8*AVERAGE('29.07 BUSIA-BUSITEMA'!C19,'30.07 BUSIA-BUSITEMA'!C19,'31.07. BUSIA-BUSITEMA'!C19,'4.08 BUSIA-BUSITEMA'!C19),0)</f>
        <v>0</v>
      </c>
      <c r="D67" s="49">
        <f>ROUND(0.8*AVERAGE('29.07 BUSIA-BUSITEMA'!D19,'30.07 BUSIA-BUSITEMA'!D19,'31.07. BUSIA-BUSITEMA'!D19,'4.08 BUSIA-BUSITEMA'!D19),0)</f>
        <v>0</v>
      </c>
      <c r="E67" s="49">
        <f>ROUND(0.8*AVERAGE('29.07 BUSIA-BUSITEMA'!E19,'30.07 BUSIA-BUSITEMA'!E19,'31.07. BUSIA-BUSITEMA'!E19,'4.08 BUSIA-BUSITEMA'!E19),0)</f>
        <v>1</v>
      </c>
      <c r="F67" s="49">
        <f>ROUND(0.8*AVERAGE('29.07 BUSIA-BUSITEMA'!F19,'30.07 BUSIA-BUSITEMA'!F19,'31.07. BUSIA-BUSITEMA'!F19,'4.08 BUSIA-BUSITEMA'!F19),0)</f>
        <v>0</v>
      </c>
      <c r="G67" s="49">
        <f>ROUND(0.8*AVERAGE('29.07 BUSIA-BUSITEMA'!G19,'30.07 BUSIA-BUSITEMA'!G19,'31.07. BUSIA-BUSITEMA'!G19,'4.08 BUSIA-BUSITEMA'!G19),0)</f>
        <v>0</v>
      </c>
      <c r="H67" s="49">
        <f>ROUND(0.8*AVERAGE('29.07 BUSIA-BUSITEMA'!H19,'30.07 BUSIA-BUSITEMA'!H19,'31.07. BUSIA-BUSITEMA'!H19,'4.08 BUSIA-BUSITEMA'!H19),0)</f>
        <v>0</v>
      </c>
      <c r="I67" s="49">
        <f>ROUND(0.8*AVERAGE('29.07 BUSIA-BUSITEMA'!I19,'30.07 BUSIA-BUSITEMA'!I19,'31.07. BUSIA-BUSITEMA'!I19,'4.08 BUSIA-BUSITEMA'!I19),0)</f>
        <v>0</v>
      </c>
      <c r="J67" s="49">
        <f>ROUND(0.8*AVERAGE('29.07 BUSIA-BUSITEMA'!J19,'30.07 BUSIA-BUSITEMA'!J19,'31.07. BUSIA-BUSITEMA'!J19,'4.08 BUSIA-BUSITEMA'!J19),0)</f>
        <v>0</v>
      </c>
      <c r="K67" s="49">
        <f>ROUND(0.8*AVERAGE('29.07 BUSIA-BUSITEMA'!K19,'30.07 BUSIA-BUSITEMA'!K19,'31.07. BUSIA-BUSITEMA'!K19,'4.08 BUSIA-BUSITEMA'!K19),0)</f>
        <v>0</v>
      </c>
      <c r="L67" s="49">
        <f>ROUND(0.8*AVERAGE('29.07 BUSIA-BUSITEMA'!L19,'30.07 BUSIA-BUSITEMA'!L19,'31.07. BUSIA-BUSITEMA'!L19,'4.08 BUSIA-BUSITEMA'!L19),0)</f>
        <v>0</v>
      </c>
      <c r="M67" s="49">
        <f>ROUND(0.8*AVERAGE('29.07 BUSIA-BUSITEMA'!M19,'30.07 BUSIA-BUSITEMA'!M19,'31.07. BUSIA-BUSITEMA'!M19,'4.08 BUSIA-BUSITEMA'!M19),0)</f>
        <v>6</v>
      </c>
      <c r="N67" s="49">
        <f>ROUND(0.8*AVERAGE('29.07 BUSIA-BUSITEMA'!N19,'30.07 BUSIA-BUSITEMA'!N19,'31.07. BUSIA-BUSITEMA'!N19,'4.08 BUSIA-BUSITEMA'!N19),0)</f>
        <v>0</v>
      </c>
      <c r="O67" s="15">
        <f t="shared" si="0"/>
        <v>1</v>
      </c>
      <c r="P67" s="15">
        <f t="shared" si="1"/>
        <v>7</v>
      </c>
      <c r="R67" s="8"/>
      <c r="T67"/>
    </row>
    <row r="68" spans="2:20" ht="23.1" customHeight="1" x14ac:dyDescent="0.25">
      <c r="B68" s="44" t="s">
        <v>105</v>
      </c>
      <c r="C68" s="49">
        <f>ROUND(0.8*AVERAGE('29.07 BUSIA-BUSITEMA'!C20,'30.07 BUSIA-BUSITEMA'!C20,'31.07. BUSIA-BUSITEMA'!C20,'4.08 BUSIA-BUSITEMA'!C20),0)</f>
        <v>1</v>
      </c>
      <c r="D68" s="49">
        <f>ROUND(0.8*AVERAGE('29.07 BUSIA-BUSITEMA'!D20,'30.07 BUSIA-BUSITEMA'!D20,'31.07. BUSIA-BUSITEMA'!D20,'4.08 BUSIA-BUSITEMA'!D20),0)</f>
        <v>0</v>
      </c>
      <c r="E68" s="49">
        <f>ROUND(0.8*AVERAGE('29.07 BUSIA-BUSITEMA'!E20,'30.07 BUSIA-BUSITEMA'!E20,'31.07. BUSIA-BUSITEMA'!E20,'4.08 BUSIA-BUSITEMA'!E20),0)</f>
        <v>1</v>
      </c>
      <c r="F68" s="49">
        <f>ROUND(0.8*AVERAGE('29.07 BUSIA-BUSITEMA'!F20,'30.07 BUSIA-BUSITEMA'!F20,'31.07. BUSIA-BUSITEMA'!F20,'4.08 BUSIA-BUSITEMA'!F20),0)</f>
        <v>1</v>
      </c>
      <c r="G68" s="49">
        <f>ROUND(0.8*AVERAGE('29.07 BUSIA-BUSITEMA'!G20,'30.07 BUSIA-BUSITEMA'!G20,'31.07. BUSIA-BUSITEMA'!G20,'4.08 BUSIA-BUSITEMA'!G20),0)</f>
        <v>0</v>
      </c>
      <c r="H68" s="49">
        <f>ROUND(0.8*AVERAGE('29.07 BUSIA-BUSITEMA'!H20,'30.07 BUSIA-BUSITEMA'!H20,'31.07. BUSIA-BUSITEMA'!H20,'4.08 BUSIA-BUSITEMA'!H20),0)</f>
        <v>0</v>
      </c>
      <c r="I68" s="49">
        <f>ROUND(0.8*AVERAGE('29.07 BUSIA-BUSITEMA'!I20,'30.07 BUSIA-BUSITEMA'!I20,'31.07. BUSIA-BUSITEMA'!I20,'4.08 BUSIA-BUSITEMA'!I20),0)</f>
        <v>0</v>
      </c>
      <c r="J68" s="49">
        <f>ROUND(0.8*AVERAGE('29.07 BUSIA-BUSITEMA'!J20,'30.07 BUSIA-BUSITEMA'!J20,'31.07. BUSIA-BUSITEMA'!J20,'4.08 BUSIA-BUSITEMA'!J20),0)</f>
        <v>1</v>
      </c>
      <c r="K68" s="49">
        <f>ROUND(0.8*AVERAGE('29.07 BUSIA-BUSITEMA'!K20,'30.07 BUSIA-BUSITEMA'!K20,'31.07. BUSIA-BUSITEMA'!K20,'4.08 BUSIA-BUSITEMA'!K20),0)</f>
        <v>0</v>
      </c>
      <c r="L68" s="49">
        <f>ROUND(0.8*AVERAGE('29.07 BUSIA-BUSITEMA'!L20,'30.07 BUSIA-BUSITEMA'!L20,'31.07. BUSIA-BUSITEMA'!L20,'4.08 BUSIA-BUSITEMA'!L20),0)</f>
        <v>1</v>
      </c>
      <c r="M68" s="49">
        <f>ROUND(0.8*AVERAGE('29.07 BUSIA-BUSITEMA'!M20,'30.07 BUSIA-BUSITEMA'!M20,'31.07. BUSIA-BUSITEMA'!M20,'4.08 BUSIA-BUSITEMA'!M20),0)</f>
        <v>4</v>
      </c>
      <c r="N68" s="49">
        <f>ROUND(0.8*AVERAGE('29.07 BUSIA-BUSITEMA'!N20,'30.07 BUSIA-BUSITEMA'!N20,'31.07. BUSIA-BUSITEMA'!N20,'4.08 BUSIA-BUSITEMA'!N20),0)</f>
        <v>0</v>
      </c>
      <c r="O68" s="15">
        <f t="shared" si="0"/>
        <v>5</v>
      </c>
      <c r="P68" s="15">
        <f t="shared" si="1"/>
        <v>9</v>
      </c>
      <c r="R68" s="8"/>
      <c r="T68"/>
    </row>
    <row r="69" spans="2:20" ht="23.1" customHeight="1" x14ac:dyDescent="0.25">
      <c r="B69" s="44" t="s">
        <v>106</v>
      </c>
      <c r="C69" s="49">
        <f>ROUND(0.8*AVERAGE('29.07 BUSIA-BUSITEMA'!C21,'30.07 BUSIA-BUSITEMA'!C21,'31.07. BUSIA-BUSITEMA'!C21,'4.08 BUSIA-BUSITEMA'!C21),0)</f>
        <v>1</v>
      </c>
      <c r="D69" s="49">
        <f>ROUND(0.8*AVERAGE('29.07 BUSIA-BUSITEMA'!D21,'30.07 BUSIA-BUSITEMA'!D21,'31.07. BUSIA-BUSITEMA'!D21,'4.08 BUSIA-BUSITEMA'!D21),0)</f>
        <v>0</v>
      </c>
      <c r="E69" s="49">
        <f>ROUND(0.8*AVERAGE('29.07 BUSIA-BUSITEMA'!E21,'30.07 BUSIA-BUSITEMA'!E21,'31.07. BUSIA-BUSITEMA'!E21,'4.08 BUSIA-BUSITEMA'!E21),0)</f>
        <v>1</v>
      </c>
      <c r="F69" s="49">
        <f>ROUND(0.8*AVERAGE('29.07 BUSIA-BUSITEMA'!F21,'30.07 BUSIA-BUSITEMA'!F21,'31.07. BUSIA-BUSITEMA'!F21,'4.08 BUSIA-BUSITEMA'!F21),0)</f>
        <v>1</v>
      </c>
      <c r="G69" s="49">
        <f>ROUND(0.8*AVERAGE('29.07 BUSIA-BUSITEMA'!G21,'30.07 BUSIA-BUSITEMA'!G21,'31.07. BUSIA-BUSITEMA'!G21,'4.08 BUSIA-BUSITEMA'!G21),0)</f>
        <v>0</v>
      </c>
      <c r="H69" s="49">
        <f>ROUND(0.8*AVERAGE('29.07 BUSIA-BUSITEMA'!H21,'30.07 BUSIA-BUSITEMA'!H21,'31.07. BUSIA-BUSITEMA'!H21,'4.08 BUSIA-BUSITEMA'!H21),0)</f>
        <v>0</v>
      </c>
      <c r="I69" s="49">
        <f>ROUND(0.8*AVERAGE('29.07 BUSIA-BUSITEMA'!I21,'30.07 BUSIA-BUSITEMA'!I21,'31.07. BUSIA-BUSITEMA'!I21,'4.08 BUSIA-BUSITEMA'!I21),0)</f>
        <v>1</v>
      </c>
      <c r="J69" s="49">
        <f>ROUND(0.8*AVERAGE('29.07 BUSIA-BUSITEMA'!J21,'30.07 BUSIA-BUSITEMA'!J21,'31.07. BUSIA-BUSITEMA'!J21,'4.08 BUSIA-BUSITEMA'!J21),0)</f>
        <v>1</v>
      </c>
      <c r="K69" s="49">
        <f>ROUND(0.8*AVERAGE('29.07 BUSIA-BUSITEMA'!K21,'30.07 BUSIA-BUSITEMA'!K21,'31.07. BUSIA-BUSITEMA'!K21,'4.08 BUSIA-BUSITEMA'!K21),0)</f>
        <v>0</v>
      </c>
      <c r="L69" s="49">
        <f>ROUND(0.8*AVERAGE('29.07 BUSIA-BUSITEMA'!L21,'30.07 BUSIA-BUSITEMA'!L21,'31.07. BUSIA-BUSITEMA'!L21,'4.08 BUSIA-BUSITEMA'!L21),0)</f>
        <v>1</v>
      </c>
      <c r="M69" s="49">
        <f>ROUND(0.8*AVERAGE('29.07 BUSIA-BUSITEMA'!M21,'30.07 BUSIA-BUSITEMA'!M21,'31.07. BUSIA-BUSITEMA'!M21,'4.08 BUSIA-BUSITEMA'!M21),0)</f>
        <v>5</v>
      </c>
      <c r="N69" s="49">
        <f>ROUND(0.8*AVERAGE('29.07 BUSIA-BUSITEMA'!N21,'30.07 BUSIA-BUSITEMA'!N21,'31.07. BUSIA-BUSITEMA'!N21,'4.08 BUSIA-BUSITEMA'!N21),0)</f>
        <v>0</v>
      </c>
      <c r="O69" s="15">
        <f t="shared" si="0"/>
        <v>6</v>
      </c>
      <c r="P69" s="15">
        <f t="shared" si="1"/>
        <v>11</v>
      </c>
      <c r="R69" s="8"/>
      <c r="T69"/>
    </row>
    <row r="70" spans="2:20" ht="23.1" customHeight="1" x14ac:dyDescent="0.25">
      <c r="B70" s="44" t="s">
        <v>110</v>
      </c>
      <c r="C70" s="49">
        <f>ROUND(0.8*AVERAGE('29.07 BUSIA-BUSITEMA'!C22,'30.07 BUSIA-BUSITEMA'!C22,'31.07. BUSIA-BUSITEMA'!C22,'4.08 BUSIA-BUSITEMA'!C22),0)</f>
        <v>0</v>
      </c>
      <c r="D70" s="49">
        <f>ROUND(0.8*AVERAGE('29.07 BUSIA-BUSITEMA'!D22,'30.07 BUSIA-BUSITEMA'!D22,'31.07. BUSIA-BUSITEMA'!D22,'4.08 BUSIA-BUSITEMA'!D22),0)</f>
        <v>0</v>
      </c>
      <c r="E70" s="49">
        <f>ROUND(0.8*AVERAGE('29.07 BUSIA-BUSITEMA'!E22,'30.07 BUSIA-BUSITEMA'!E22,'31.07. BUSIA-BUSITEMA'!E22,'4.08 BUSIA-BUSITEMA'!E22),0)</f>
        <v>1</v>
      </c>
      <c r="F70" s="49">
        <f>ROUND(0.8*AVERAGE('29.07 BUSIA-BUSITEMA'!F22,'30.07 BUSIA-BUSITEMA'!F22,'31.07. BUSIA-BUSITEMA'!F22,'4.08 BUSIA-BUSITEMA'!F22),0)</f>
        <v>1</v>
      </c>
      <c r="G70" s="49">
        <f>ROUND(0.8*AVERAGE('29.07 BUSIA-BUSITEMA'!G22,'30.07 BUSIA-BUSITEMA'!G22,'31.07. BUSIA-BUSITEMA'!G22,'4.08 BUSIA-BUSITEMA'!G22),0)</f>
        <v>0</v>
      </c>
      <c r="H70" s="49">
        <f>ROUND(0.8*AVERAGE('29.07 BUSIA-BUSITEMA'!H22,'30.07 BUSIA-BUSITEMA'!H22,'31.07. BUSIA-BUSITEMA'!H22,'4.08 BUSIA-BUSITEMA'!H22),0)</f>
        <v>0</v>
      </c>
      <c r="I70" s="49">
        <f>ROUND(0.8*AVERAGE('29.07 BUSIA-BUSITEMA'!I22,'30.07 BUSIA-BUSITEMA'!I22,'31.07. BUSIA-BUSITEMA'!I22,'4.08 BUSIA-BUSITEMA'!I22),0)</f>
        <v>1</v>
      </c>
      <c r="J70" s="49">
        <f>ROUND(0.8*AVERAGE('29.07 BUSIA-BUSITEMA'!J22,'30.07 BUSIA-BUSITEMA'!J22,'31.07. BUSIA-BUSITEMA'!J22,'4.08 BUSIA-BUSITEMA'!J22),0)</f>
        <v>0</v>
      </c>
      <c r="K70" s="49">
        <f>ROUND(0.8*AVERAGE('29.07 BUSIA-BUSITEMA'!K22,'30.07 BUSIA-BUSITEMA'!K22,'31.07. BUSIA-BUSITEMA'!K22,'4.08 BUSIA-BUSITEMA'!K22),0)</f>
        <v>0</v>
      </c>
      <c r="L70" s="49">
        <f>ROUND(0.8*AVERAGE('29.07 BUSIA-BUSITEMA'!L22,'30.07 BUSIA-BUSITEMA'!L22,'31.07. BUSIA-BUSITEMA'!L22,'4.08 BUSIA-BUSITEMA'!L22),0)</f>
        <v>0</v>
      </c>
      <c r="M70" s="49">
        <f>ROUND(0.8*AVERAGE('29.07 BUSIA-BUSITEMA'!M22,'30.07 BUSIA-BUSITEMA'!M22,'31.07. BUSIA-BUSITEMA'!M22,'4.08 BUSIA-BUSITEMA'!M22),0)</f>
        <v>3</v>
      </c>
      <c r="N70" s="49">
        <f>ROUND(0.8*AVERAGE('29.07 BUSIA-BUSITEMA'!N22,'30.07 BUSIA-BUSITEMA'!N22,'31.07. BUSIA-BUSITEMA'!N22,'4.08 BUSIA-BUSITEMA'!N22),0)</f>
        <v>0</v>
      </c>
      <c r="O70" s="15">
        <f t="shared" si="0"/>
        <v>3</v>
      </c>
      <c r="P70" s="15">
        <f t="shared" si="1"/>
        <v>6</v>
      </c>
      <c r="R70" s="8"/>
      <c r="T70"/>
    </row>
    <row r="71" spans="2:20" ht="23.1" customHeight="1" x14ac:dyDescent="0.25">
      <c r="B71" s="44" t="s">
        <v>111</v>
      </c>
      <c r="C71" s="49">
        <f>ROUND(0.8*AVERAGE('29.07 BUSIA-BUSITEMA'!C23,'30.07 BUSIA-BUSITEMA'!C23,'31.07. BUSIA-BUSITEMA'!C23,'4.08 BUSIA-BUSITEMA'!C23),0)</f>
        <v>1</v>
      </c>
      <c r="D71" s="49">
        <f>ROUND(0.8*AVERAGE('29.07 BUSIA-BUSITEMA'!D23,'30.07 BUSIA-BUSITEMA'!D23,'31.07. BUSIA-BUSITEMA'!D23,'4.08 BUSIA-BUSITEMA'!D23),0)</f>
        <v>0</v>
      </c>
      <c r="E71" s="49">
        <f>ROUND(0.8*AVERAGE('29.07 BUSIA-BUSITEMA'!E23,'30.07 BUSIA-BUSITEMA'!E23,'31.07. BUSIA-BUSITEMA'!E23,'4.08 BUSIA-BUSITEMA'!E23),0)</f>
        <v>2</v>
      </c>
      <c r="F71" s="49">
        <f>ROUND(0.8*AVERAGE('29.07 BUSIA-BUSITEMA'!F23,'30.07 BUSIA-BUSITEMA'!F23,'31.07. BUSIA-BUSITEMA'!F23,'4.08 BUSIA-BUSITEMA'!F23),0)</f>
        <v>1</v>
      </c>
      <c r="G71" s="49">
        <f>ROUND(0.8*AVERAGE('29.07 BUSIA-BUSITEMA'!G23,'30.07 BUSIA-BUSITEMA'!G23,'31.07. BUSIA-BUSITEMA'!G23,'4.08 BUSIA-BUSITEMA'!G23),0)</f>
        <v>0</v>
      </c>
      <c r="H71" s="49">
        <f>ROUND(0.8*AVERAGE('29.07 BUSIA-BUSITEMA'!H23,'30.07 BUSIA-BUSITEMA'!H23,'31.07. BUSIA-BUSITEMA'!H23,'4.08 BUSIA-BUSITEMA'!H23),0)</f>
        <v>0</v>
      </c>
      <c r="I71" s="49">
        <f>ROUND(0.8*AVERAGE('29.07 BUSIA-BUSITEMA'!I23,'30.07 BUSIA-BUSITEMA'!I23,'31.07. BUSIA-BUSITEMA'!I23,'4.08 BUSIA-BUSITEMA'!I23),0)</f>
        <v>0</v>
      </c>
      <c r="J71" s="49">
        <f>ROUND(0.8*AVERAGE('29.07 BUSIA-BUSITEMA'!J23,'30.07 BUSIA-BUSITEMA'!J23,'31.07. BUSIA-BUSITEMA'!J23,'4.08 BUSIA-BUSITEMA'!J23),0)</f>
        <v>0</v>
      </c>
      <c r="K71" s="49">
        <f>ROUND(0.8*AVERAGE('29.07 BUSIA-BUSITEMA'!K23,'30.07 BUSIA-BUSITEMA'!K23,'31.07. BUSIA-BUSITEMA'!K23,'4.08 BUSIA-BUSITEMA'!K23),0)</f>
        <v>0</v>
      </c>
      <c r="L71" s="49">
        <f>ROUND(0.8*AVERAGE('29.07 BUSIA-BUSITEMA'!L23,'30.07 BUSIA-BUSITEMA'!L23,'31.07. BUSIA-BUSITEMA'!L23,'4.08 BUSIA-BUSITEMA'!L23),0)</f>
        <v>1</v>
      </c>
      <c r="M71" s="49">
        <f>ROUND(0.8*AVERAGE('29.07 BUSIA-BUSITEMA'!M23,'30.07 BUSIA-BUSITEMA'!M23,'31.07. BUSIA-BUSITEMA'!M23,'4.08 BUSIA-BUSITEMA'!M23),0)</f>
        <v>3</v>
      </c>
      <c r="N71" s="49">
        <f>ROUND(0.8*AVERAGE('29.07 BUSIA-BUSITEMA'!N23,'30.07 BUSIA-BUSITEMA'!N23,'31.07. BUSIA-BUSITEMA'!N23,'4.08 BUSIA-BUSITEMA'!N23),0)</f>
        <v>0</v>
      </c>
      <c r="O71" s="15">
        <f t="shared" si="0"/>
        <v>5</v>
      </c>
      <c r="P71" s="15">
        <f t="shared" si="1"/>
        <v>8</v>
      </c>
      <c r="R71" s="8"/>
      <c r="T71"/>
    </row>
    <row r="72" spans="2:20" ht="23.1" customHeight="1" x14ac:dyDescent="0.25">
      <c r="B72" s="44" t="s">
        <v>112</v>
      </c>
      <c r="C72" s="49">
        <f>ROUND(0.8*AVERAGE('29.07 BUSIA-BUSITEMA'!C24,'30.07 BUSIA-BUSITEMA'!C24,'31.07. BUSIA-BUSITEMA'!C24,'4.08 BUSIA-BUSITEMA'!C24),0)</f>
        <v>0</v>
      </c>
      <c r="D72" s="49">
        <f>ROUND(0.8*AVERAGE('29.07 BUSIA-BUSITEMA'!D24,'30.07 BUSIA-BUSITEMA'!D24,'31.07. BUSIA-BUSITEMA'!D24,'4.08 BUSIA-BUSITEMA'!D24),0)</f>
        <v>1</v>
      </c>
      <c r="E72" s="49">
        <f>ROUND(0.8*AVERAGE('29.07 BUSIA-BUSITEMA'!E24,'30.07 BUSIA-BUSITEMA'!E24,'31.07. BUSIA-BUSITEMA'!E24,'4.08 BUSIA-BUSITEMA'!E24),0)</f>
        <v>2</v>
      </c>
      <c r="F72" s="49">
        <f>ROUND(0.8*AVERAGE('29.07 BUSIA-BUSITEMA'!F24,'30.07 BUSIA-BUSITEMA'!F24,'31.07. BUSIA-BUSITEMA'!F24,'4.08 BUSIA-BUSITEMA'!F24),0)</f>
        <v>0</v>
      </c>
      <c r="G72" s="49">
        <f>ROUND(0.8*AVERAGE('29.07 BUSIA-BUSITEMA'!G24,'30.07 BUSIA-BUSITEMA'!G24,'31.07. BUSIA-BUSITEMA'!G24,'4.08 BUSIA-BUSITEMA'!G24),0)</f>
        <v>0</v>
      </c>
      <c r="H72" s="49">
        <f>ROUND(0.8*AVERAGE('29.07 BUSIA-BUSITEMA'!H24,'30.07 BUSIA-BUSITEMA'!H24,'31.07. BUSIA-BUSITEMA'!H24,'4.08 BUSIA-BUSITEMA'!H24),0)</f>
        <v>0</v>
      </c>
      <c r="I72" s="49">
        <f>ROUND(0.8*AVERAGE('29.07 BUSIA-BUSITEMA'!I24,'30.07 BUSIA-BUSITEMA'!I24,'31.07. BUSIA-BUSITEMA'!I24,'4.08 BUSIA-BUSITEMA'!I24),0)</f>
        <v>0</v>
      </c>
      <c r="J72" s="49">
        <f>ROUND(0.8*AVERAGE('29.07 BUSIA-BUSITEMA'!J24,'30.07 BUSIA-BUSITEMA'!J24,'31.07. BUSIA-BUSITEMA'!J24,'4.08 BUSIA-BUSITEMA'!J24),0)</f>
        <v>1</v>
      </c>
      <c r="K72" s="49">
        <f>ROUND(0.8*AVERAGE('29.07 BUSIA-BUSITEMA'!K24,'30.07 BUSIA-BUSITEMA'!K24,'31.07. BUSIA-BUSITEMA'!K24,'4.08 BUSIA-BUSITEMA'!K24),0)</f>
        <v>0</v>
      </c>
      <c r="L72" s="49">
        <f>ROUND(0.8*AVERAGE('29.07 BUSIA-BUSITEMA'!L24,'30.07 BUSIA-BUSITEMA'!L24,'31.07. BUSIA-BUSITEMA'!L24,'4.08 BUSIA-BUSITEMA'!L24),0)</f>
        <v>1</v>
      </c>
      <c r="M72" s="49">
        <f>ROUND(0.8*AVERAGE('29.07 BUSIA-BUSITEMA'!M24,'30.07 BUSIA-BUSITEMA'!M24,'31.07. BUSIA-BUSITEMA'!M24,'4.08 BUSIA-BUSITEMA'!M24),0)</f>
        <v>5</v>
      </c>
      <c r="N72" s="49">
        <f>ROUND(0.8*AVERAGE('29.07 BUSIA-BUSITEMA'!N24,'30.07 BUSIA-BUSITEMA'!N24,'31.07. BUSIA-BUSITEMA'!N24,'4.08 BUSIA-BUSITEMA'!N24),0)</f>
        <v>0</v>
      </c>
      <c r="O72" s="15">
        <f t="shared" si="0"/>
        <v>5</v>
      </c>
      <c r="P72" s="15">
        <f t="shared" si="1"/>
        <v>10</v>
      </c>
      <c r="R72" s="8"/>
      <c r="T72"/>
    </row>
    <row r="73" spans="2:20" ht="23.1" customHeight="1" x14ac:dyDescent="0.25">
      <c r="B73" s="44" t="s">
        <v>113</v>
      </c>
      <c r="C73" s="49">
        <f>ROUND(0.6*AVERAGE('29.07 BUSIA-BUSITEMA'!C25,'30.07 BUSIA-BUSITEMA'!C25,'31.07. BUSIA-BUSITEMA'!C25,'4.08 BUSIA-BUSITEMA'!C25),0)</f>
        <v>0</v>
      </c>
      <c r="D73" s="49">
        <f>ROUND(0.6*AVERAGE('29.07 BUSIA-BUSITEMA'!D25,'30.07 BUSIA-BUSITEMA'!D25,'31.07. BUSIA-BUSITEMA'!D25,'4.08 BUSIA-BUSITEMA'!D25),0)</f>
        <v>0</v>
      </c>
      <c r="E73" s="49">
        <f>ROUND(0.6*AVERAGE('29.07 BUSIA-BUSITEMA'!E25,'30.07 BUSIA-BUSITEMA'!E25,'31.07. BUSIA-BUSITEMA'!E25,'4.08 BUSIA-BUSITEMA'!E25),0)</f>
        <v>0</v>
      </c>
      <c r="F73" s="49">
        <f>ROUND(0.6*AVERAGE('29.07 BUSIA-BUSITEMA'!F25,'30.07 BUSIA-BUSITEMA'!F25,'31.07. BUSIA-BUSITEMA'!F25,'4.08 BUSIA-BUSITEMA'!F25),0)</f>
        <v>1</v>
      </c>
      <c r="G73" s="49">
        <f>ROUND(0.6*AVERAGE('29.07 BUSIA-BUSITEMA'!G25,'30.07 BUSIA-BUSITEMA'!G25,'31.07. BUSIA-BUSITEMA'!G25,'4.08 BUSIA-BUSITEMA'!G25),0)</f>
        <v>0</v>
      </c>
      <c r="H73" s="49">
        <f>ROUND(0.6*AVERAGE('29.07 BUSIA-BUSITEMA'!H25,'30.07 BUSIA-BUSITEMA'!H25,'31.07. BUSIA-BUSITEMA'!H25,'4.08 BUSIA-BUSITEMA'!H25),0)</f>
        <v>0</v>
      </c>
      <c r="I73" s="49">
        <f>ROUND(0.6*AVERAGE('29.07 BUSIA-BUSITEMA'!I25,'30.07 BUSIA-BUSITEMA'!I25,'31.07. BUSIA-BUSITEMA'!I25,'4.08 BUSIA-BUSITEMA'!I25),0)</f>
        <v>0</v>
      </c>
      <c r="J73" s="49">
        <f>ROUND(0.6*AVERAGE('29.07 BUSIA-BUSITEMA'!J25,'30.07 BUSIA-BUSITEMA'!J25,'31.07. BUSIA-BUSITEMA'!J25,'4.08 BUSIA-BUSITEMA'!J25),0)</f>
        <v>1</v>
      </c>
      <c r="K73" s="49">
        <f>ROUND(0.6*AVERAGE('29.07 BUSIA-BUSITEMA'!K25,'30.07 BUSIA-BUSITEMA'!K25,'31.07. BUSIA-BUSITEMA'!K25,'4.08 BUSIA-BUSITEMA'!K25),0)</f>
        <v>0</v>
      </c>
      <c r="L73" s="49">
        <f>ROUND(0.6*AVERAGE('29.07 BUSIA-BUSITEMA'!L25,'30.07 BUSIA-BUSITEMA'!L25,'31.07. BUSIA-BUSITEMA'!L25,'4.08 BUSIA-BUSITEMA'!L25),0)</f>
        <v>0</v>
      </c>
      <c r="M73" s="49">
        <f>ROUND(0.6*AVERAGE('29.07 BUSIA-BUSITEMA'!M25,'30.07 BUSIA-BUSITEMA'!M25,'31.07. BUSIA-BUSITEMA'!M25,'4.08 BUSIA-BUSITEMA'!M25),0)</f>
        <v>3</v>
      </c>
      <c r="N73" s="49">
        <f>ROUND(0.6*AVERAGE('29.07 BUSIA-BUSITEMA'!N25,'30.07 BUSIA-BUSITEMA'!N25,'31.07. BUSIA-BUSITEMA'!N25,'4.08 BUSIA-BUSITEMA'!N25),0)</f>
        <v>0</v>
      </c>
      <c r="O73" s="15">
        <f t="shared" si="0"/>
        <v>2</v>
      </c>
      <c r="P73" s="15">
        <f t="shared" si="1"/>
        <v>5</v>
      </c>
      <c r="R73" s="8"/>
      <c r="T73"/>
    </row>
    <row r="74" spans="2:20" ht="23.1" customHeight="1" x14ac:dyDescent="0.25">
      <c r="B74" s="44" t="s">
        <v>114</v>
      </c>
      <c r="C74" s="49">
        <f>ROUND(0.6*AVERAGE('29.07 BUSIA-BUSITEMA'!C26,'30.07 BUSIA-BUSITEMA'!C26,'31.07. BUSIA-BUSITEMA'!C26,'4.08 BUSIA-BUSITEMA'!C26),0)</f>
        <v>0</v>
      </c>
      <c r="D74" s="49">
        <f>ROUND(0.6*AVERAGE('29.07 BUSIA-BUSITEMA'!D26,'30.07 BUSIA-BUSITEMA'!D26,'31.07. BUSIA-BUSITEMA'!D26,'4.08 BUSIA-BUSITEMA'!D26),0)</f>
        <v>0</v>
      </c>
      <c r="E74" s="49">
        <f>ROUND(0.6*AVERAGE('29.07 BUSIA-BUSITEMA'!E26,'30.07 BUSIA-BUSITEMA'!E26,'31.07. BUSIA-BUSITEMA'!E26,'4.08 BUSIA-BUSITEMA'!E26),0)</f>
        <v>1</v>
      </c>
      <c r="F74" s="49">
        <f>ROUND(0.6*AVERAGE('29.07 BUSIA-BUSITEMA'!F26,'30.07 BUSIA-BUSITEMA'!F26,'31.07. BUSIA-BUSITEMA'!F26,'4.08 BUSIA-BUSITEMA'!F26),0)</f>
        <v>2</v>
      </c>
      <c r="G74" s="49">
        <f>ROUND(0.6*AVERAGE('29.07 BUSIA-BUSITEMA'!G26,'30.07 BUSIA-BUSITEMA'!G26,'31.07. BUSIA-BUSITEMA'!G26,'4.08 BUSIA-BUSITEMA'!G26),0)</f>
        <v>0</v>
      </c>
      <c r="H74" s="49">
        <f>ROUND(0.6*AVERAGE('29.07 BUSIA-BUSITEMA'!H26,'30.07 BUSIA-BUSITEMA'!H26,'31.07. BUSIA-BUSITEMA'!H26,'4.08 BUSIA-BUSITEMA'!H26),0)</f>
        <v>0</v>
      </c>
      <c r="I74" s="49">
        <f>ROUND(0.6*AVERAGE('29.07 BUSIA-BUSITEMA'!I26,'30.07 BUSIA-BUSITEMA'!I26,'31.07. BUSIA-BUSITEMA'!I26,'4.08 BUSIA-BUSITEMA'!I26),0)</f>
        <v>0</v>
      </c>
      <c r="J74" s="49">
        <f>ROUND(0.6*AVERAGE('29.07 BUSIA-BUSITEMA'!J26,'30.07 BUSIA-BUSITEMA'!J26,'31.07. BUSIA-BUSITEMA'!J26,'4.08 BUSIA-BUSITEMA'!J26),0)</f>
        <v>0</v>
      </c>
      <c r="K74" s="49">
        <f>ROUND(0.6*AVERAGE('29.07 BUSIA-BUSITEMA'!K26,'30.07 BUSIA-BUSITEMA'!K26,'31.07. BUSIA-BUSITEMA'!K26,'4.08 BUSIA-BUSITEMA'!K26),0)</f>
        <v>0</v>
      </c>
      <c r="L74" s="49">
        <f>ROUND(0.6*AVERAGE('29.07 BUSIA-BUSITEMA'!L26,'30.07 BUSIA-BUSITEMA'!L26,'31.07. BUSIA-BUSITEMA'!L26,'4.08 BUSIA-BUSITEMA'!L26),0)</f>
        <v>0</v>
      </c>
      <c r="M74" s="49">
        <f>ROUND(0.6*AVERAGE('29.07 BUSIA-BUSITEMA'!M26,'30.07 BUSIA-BUSITEMA'!M26,'31.07. BUSIA-BUSITEMA'!M26,'4.08 BUSIA-BUSITEMA'!M26),0)</f>
        <v>3</v>
      </c>
      <c r="N74" s="49">
        <f>ROUND(0.6*AVERAGE('29.07 BUSIA-BUSITEMA'!N26,'30.07 BUSIA-BUSITEMA'!N26,'31.07. BUSIA-BUSITEMA'!N26,'4.08 BUSIA-BUSITEMA'!N26),0)</f>
        <v>0</v>
      </c>
      <c r="O74" s="15">
        <f t="shared" ref="O74:O105" si="35">SUM(C74:L74,N74)</f>
        <v>3</v>
      </c>
      <c r="P74" s="15">
        <f t="shared" ref="P74:P105" si="36">SUM(C74:N74)</f>
        <v>6</v>
      </c>
      <c r="R74" s="8"/>
      <c r="T74"/>
    </row>
    <row r="75" spans="2:20" ht="23.1" customHeight="1" x14ac:dyDescent="0.25">
      <c r="B75" s="44" t="s">
        <v>115</v>
      </c>
      <c r="C75" s="49">
        <f>ROUND(0.6*AVERAGE('29.07 BUSIA-BUSITEMA'!C27,'30.07 BUSIA-BUSITEMA'!C27,'31.07. BUSIA-BUSITEMA'!C27,'4.08 BUSIA-BUSITEMA'!C27),0)</f>
        <v>0</v>
      </c>
      <c r="D75" s="49">
        <f>ROUND(0.6*AVERAGE('29.07 BUSIA-BUSITEMA'!D27,'30.07 BUSIA-BUSITEMA'!D27,'31.07. BUSIA-BUSITEMA'!D27,'4.08 BUSIA-BUSITEMA'!D27),0)</f>
        <v>0</v>
      </c>
      <c r="E75" s="49">
        <f>ROUND(0.6*AVERAGE('29.07 BUSIA-BUSITEMA'!E27,'30.07 BUSIA-BUSITEMA'!E27,'31.07. BUSIA-BUSITEMA'!E27,'4.08 BUSIA-BUSITEMA'!E27),0)</f>
        <v>1</v>
      </c>
      <c r="F75" s="49">
        <f>ROUND(0.6*AVERAGE('29.07 BUSIA-BUSITEMA'!F27,'30.07 BUSIA-BUSITEMA'!F27,'31.07. BUSIA-BUSITEMA'!F27,'4.08 BUSIA-BUSITEMA'!F27),0)</f>
        <v>1</v>
      </c>
      <c r="G75" s="49">
        <f>ROUND(0.6*AVERAGE('29.07 BUSIA-BUSITEMA'!G27,'30.07 BUSIA-BUSITEMA'!G27,'31.07. BUSIA-BUSITEMA'!G27,'4.08 BUSIA-BUSITEMA'!G27),0)</f>
        <v>0</v>
      </c>
      <c r="H75" s="49">
        <f>ROUND(0.6*AVERAGE('29.07 BUSIA-BUSITEMA'!H27,'30.07 BUSIA-BUSITEMA'!H27,'31.07. BUSIA-BUSITEMA'!H27,'4.08 BUSIA-BUSITEMA'!H27),0)</f>
        <v>0</v>
      </c>
      <c r="I75" s="49">
        <f>ROUND(0.6*AVERAGE('29.07 BUSIA-BUSITEMA'!I27,'30.07 BUSIA-BUSITEMA'!I27,'31.07. BUSIA-BUSITEMA'!I27,'4.08 BUSIA-BUSITEMA'!I27),0)</f>
        <v>0</v>
      </c>
      <c r="J75" s="49">
        <f>ROUND(0.6*AVERAGE('29.07 BUSIA-BUSITEMA'!J27,'30.07 BUSIA-BUSITEMA'!J27,'31.07. BUSIA-BUSITEMA'!J27,'4.08 BUSIA-BUSITEMA'!J27),0)</f>
        <v>0</v>
      </c>
      <c r="K75" s="49">
        <f>ROUND(0.6*AVERAGE('29.07 BUSIA-BUSITEMA'!K27,'30.07 BUSIA-BUSITEMA'!K27,'31.07. BUSIA-BUSITEMA'!K27,'4.08 BUSIA-BUSITEMA'!K27),0)</f>
        <v>0</v>
      </c>
      <c r="L75" s="49">
        <f>ROUND(0.6*AVERAGE('29.07 BUSIA-BUSITEMA'!L27,'30.07 BUSIA-BUSITEMA'!L27,'31.07. BUSIA-BUSITEMA'!L27,'4.08 BUSIA-BUSITEMA'!L27),0)</f>
        <v>0</v>
      </c>
      <c r="M75" s="49">
        <f>ROUND(0.6*AVERAGE('29.07 BUSIA-BUSITEMA'!M27,'30.07 BUSIA-BUSITEMA'!M27,'31.07. BUSIA-BUSITEMA'!M27,'4.08 BUSIA-BUSITEMA'!M27),0)</f>
        <v>4</v>
      </c>
      <c r="N75" s="49">
        <f>ROUND(0.6*AVERAGE('29.07 BUSIA-BUSITEMA'!N27,'30.07 BUSIA-BUSITEMA'!N27,'31.07. BUSIA-BUSITEMA'!N27,'4.08 BUSIA-BUSITEMA'!N27),0)</f>
        <v>0</v>
      </c>
      <c r="O75" s="15">
        <f t="shared" si="35"/>
        <v>2</v>
      </c>
      <c r="P75" s="15">
        <f t="shared" si="36"/>
        <v>6</v>
      </c>
      <c r="R75" s="8"/>
      <c r="T75"/>
    </row>
    <row r="76" spans="2:20" ht="23.1" customHeight="1" x14ac:dyDescent="0.25">
      <c r="B76" s="44" t="s">
        <v>116</v>
      </c>
      <c r="C76" s="49">
        <f>ROUND(0.6*AVERAGE('29.07 BUSIA-BUSITEMA'!C28,'30.07 BUSIA-BUSITEMA'!C28,'31.07. BUSIA-BUSITEMA'!C28,'4.08 BUSIA-BUSITEMA'!C28),0)</f>
        <v>0</v>
      </c>
      <c r="D76" s="49">
        <f>ROUND(0.6*AVERAGE('29.07 BUSIA-BUSITEMA'!D28,'30.07 BUSIA-BUSITEMA'!D28,'31.07. BUSIA-BUSITEMA'!D28,'4.08 BUSIA-BUSITEMA'!D28),0)</f>
        <v>0</v>
      </c>
      <c r="E76" s="49">
        <f>ROUND(0.6*AVERAGE('29.07 BUSIA-BUSITEMA'!E28,'30.07 BUSIA-BUSITEMA'!E28,'31.07. BUSIA-BUSITEMA'!E28,'4.08 BUSIA-BUSITEMA'!E28),0)</f>
        <v>1</v>
      </c>
      <c r="F76" s="49">
        <f>ROUND(0.6*AVERAGE('29.07 BUSIA-BUSITEMA'!F28,'30.07 BUSIA-BUSITEMA'!F28,'31.07. BUSIA-BUSITEMA'!F28,'4.08 BUSIA-BUSITEMA'!F28),0)</f>
        <v>1</v>
      </c>
      <c r="G76" s="49">
        <f>ROUND(0.6*AVERAGE('29.07 BUSIA-BUSITEMA'!G28,'30.07 BUSIA-BUSITEMA'!G28,'31.07. BUSIA-BUSITEMA'!G28,'4.08 BUSIA-BUSITEMA'!G28),0)</f>
        <v>0</v>
      </c>
      <c r="H76" s="49">
        <f>ROUND(0.6*AVERAGE('29.07 BUSIA-BUSITEMA'!H28,'30.07 BUSIA-BUSITEMA'!H28,'31.07. BUSIA-BUSITEMA'!H28,'4.08 BUSIA-BUSITEMA'!H28),0)</f>
        <v>0</v>
      </c>
      <c r="I76" s="49">
        <f>ROUND(0.6*AVERAGE('29.07 BUSIA-BUSITEMA'!I28,'30.07 BUSIA-BUSITEMA'!I28,'31.07. BUSIA-BUSITEMA'!I28,'4.08 BUSIA-BUSITEMA'!I28),0)</f>
        <v>0</v>
      </c>
      <c r="J76" s="49">
        <f>ROUND(0.6*AVERAGE('29.07 BUSIA-BUSITEMA'!J28,'30.07 BUSIA-BUSITEMA'!J28,'31.07. BUSIA-BUSITEMA'!J28,'4.08 BUSIA-BUSITEMA'!J28),0)</f>
        <v>0</v>
      </c>
      <c r="K76" s="49">
        <f>ROUND(0.6*AVERAGE('29.07 BUSIA-BUSITEMA'!K28,'30.07 BUSIA-BUSITEMA'!K28,'31.07. BUSIA-BUSITEMA'!K28,'4.08 BUSIA-BUSITEMA'!K28),0)</f>
        <v>0</v>
      </c>
      <c r="L76" s="49">
        <f>ROUND(0.6*AVERAGE('29.07 BUSIA-BUSITEMA'!L28,'30.07 BUSIA-BUSITEMA'!L28,'31.07. BUSIA-BUSITEMA'!L28,'4.08 BUSIA-BUSITEMA'!L28),0)</f>
        <v>0</v>
      </c>
      <c r="M76" s="49">
        <f>ROUND(0.6*AVERAGE('29.07 BUSIA-BUSITEMA'!M28,'30.07 BUSIA-BUSITEMA'!M28,'31.07. BUSIA-BUSITEMA'!M28,'4.08 BUSIA-BUSITEMA'!M28),0)</f>
        <v>2</v>
      </c>
      <c r="N76" s="49">
        <f>ROUND(0.6*AVERAGE('29.07 BUSIA-BUSITEMA'!N28,'30.07 BUSIA-BUSITEMA'!N28,'31.07. BUSIA-BUSITEMA'!N28,'4.08 BUSIA-BUSITEMA'!N28),0)</f>
        <v>0</v>
      </c>
      <c r="O76" s="15">
        <f t="shared" si="35"/>
        <v>2</v>
      </c>
      <c r="P76" s="15">
        <f t="shared" si="36"/>
        <v>4</v>
      </c>
      <c r="R76" s="8"/>
      <c r="T76"/>
    </row>
    <row r="77" spans="2:20" ht="23.1" customHeight="1" x14ac:dyDescent="0.25">
      <c r="B77" s="44" t="s">
        <v>117</v>
      </c>
      <c r="C77" s="49">
        <f>ROUND(0.6*AVERAGE('29.07 BUSIA-BUSITEMA'!C29,'30.07 BUSIA-BUSITEMA'!C29,'31.07. BUSIA-BUSITEMA'!C29,'4.08 BUSIA-BUSITEMA'!C29),0)</f>
        <v>0</v>
      </c>
      <c r="D77" s="49">
        <f>ROUND(0.6*AVERAGE('29.07 BUSIA-BUSITEMA'!D29,'30.07 BUSIA-BUSITEMA'!D29,'31.07. BUSIA-BUSITEMA'!D29,'4.08 BUSIA-BUSITEMA'!D29),0)</f>
        <v>1</v>
      </c>
      <c r="E77" s="49">
        <f>ROUND(0.6*AVERAGE('29.07 BUSIA-BUSITEMA'!E29,'30.07 BUSIA-BUSITEMA'!E29,'31.07. BUSIA-BUSITEMA'!E29,'4.08 BUSIA-BUSITEMA'!E29),0)</f>
        <v>2</v>
      </c>
      <c r="F77" s="49">
        <f>ROUND(0.6*AVERAGE('29.07 BUSIA-BUSITEMA'!F29,'30.07 BUSIA-BUSITEMA'!F29,'31.07. BUSIA-BUSITEMA'!F29,'4.08 BUSIA-BUSITEMA'!F29),0)</f>
        <v>1</v>
      </c>
      <c r="G77" s="49">
        <f>ROUND(0.6*AVERAGE('29.07 BUSIA-BUSITEMA'!G29,'30.07 BUSIA-BUSITEMA'!G29,'31.07. BUSIA-BUSITEMA'!G29,'4.08 BUSIA-BUSITEMA'!G29),0)</f>
        <v>0</v>
      </c>
      <c r="H77" s="49">
        <f>ROUND(0.6*AVERAGE('29.07 BUSIA-BUSITEMA'!H29,'30.07 BUSIA-BUSITEMA'!H29,'31.07. BUSIA-BUSITEMA'!H29,'4.08 BUSIA-BUSITEMA'!H29),0)</f>
        <v>0</v>
      </c>
      <c r="I77" s="49">
        <f>ROUND(0.6*AVERAGE('29.07 BUSIA-BUSITEMA'!I29,'30.07 BUSIA-BUSITEMA'!I29,'31.07. BUSIA-BUSITEMA'!I29,'4.08 BUSIA-BUSITEMA'!I29),0)</f>
        <v>1</v>
      </c>
      <c r="J77" s="49">
        <f>ROUND(0.6*AVERAGE('29.07 BUSIA-BUSITEMA'!J29,'30.07 BUSIA-BUSITEMA'!J29,'31.07. BUSIA-BUSITEMA'!J29,'4.08 BUSIA-BUSITEMA'!J29),0)</f>
        <v>1</v>
      </c>
      <c r="K77" s="49">
        <f>ROUND(0.6*AVERAGE('29.07 BUSIA-BUSITEMA'!K29,'30.07 BUSIA-BUSITEMA'!K29,'31.07. BUSIA-BUSITEMA'!K29,'4.08 BUSIA-BUSITEMA'!K29),0)</f>
        <v>0</v>
      </c>
      <c r="L77" s="49">
        <f>ROUND(0.6*AVERAGE('29.07 BUSIA-BUSITEMA'!L29,'30.07 BUSIA-BUSITEMA'!L29,'31.07. BUSIA-BUSITEMA'!L29,'4.08 BUSIA-BUSITEMA'!L29),0)</f>
        <v>0</v>
      </c>
      <c r="M77" s="49">
        <f>ROUND(0.6*AVERAGE('29.07 BUSIA-BUSITEMA'!M29,'30.07 BUSIA-BUSITEMA'!M29,'31.07. BUSIA-BUSITEMA'!M29,'4.08 BUSIA-BUSITEMA'!M29),0)</f>
        <v>3</v>
      </c>
      <c r="N77" s="49">
        <f>ROUND(0.6*AVERAGE('29.07 BUSIA-BUSITEMA'!N29,'30.07 BUSIA-BUSITEMA'!N29,'31.07. BUSIA-BUSITEMA'!N29,'4.08 BUSIA-BUSITEMA'!N29),0)</f>
        <v>0</v>
      </c>
      <c r="O77" s="15">
        <f t="shared" si="35"/>
        <v>6</v>
      </c>
      <c r="P77" s="15">
        <f t="shared" si="36"/>
        <v>9</v>
      </c>
      <c r="R77" s="8"/>
      <c r="T77"/>
    </row>
    <row r="78" spans="2:20" ht="23.1" customHeight="1" x14ac:dyDescent="0.25">
      <c r="B78" s="45" t="s">
        <v>118</v>
      </c>
      <c r="C78" s="49">
        <f>ROUND(0.6*AVERAGE('29.07 BUSIA-BUSITEMA'!C30,'30.07 BUSIA-BUSITEMA'!C30,'31.07. BUSIA-BUSITEMA'!C30,'4.08 BUSIA-BUSITEMA'!C30),0)</f>
        <v>0</v>
      </c>
      <c r="D78" s="49">
        <f>ROUND(0.6*AVERAGE('29.07 BUSIA-BUSITEMA'!D30,'30.07 BUSIA-BUSITEMA'!D30,'31.07. BUSIA-BUSITEMA'!D30,'4.08 BUSIA-BUSITEMA'!D30),0)</f>
        <v>0</v>
      </c>
      <c r="E78" s="49">
        <f>ROUND(0.6*AVERAGE('29.07 BUSIA-BUSITEMA'!E30,'30.07 BUSIA-BUSITEMA'!E30,'31.07. BUSIA-BUSITEMA'!E30,'4.08 BUSIA-BUSITEMA'!E30),0)</f>
        <v>1</v>
      </c>
      <c r="F78" s="49">
        <f>ROUND(0.6*AVERAGE('29.07 BUSIA-BUSITEMA'!F30,'30.07 BUSIA-BUSITEMA'!F30,'31.07. BUSIA-BUSITEMA'!F30,'4.08 BUSIA-BUSITEMA'!F30),0)</f>
        <v>1</v>
      </c>
      <c r="G78" s="49">
        <f>ROUND(0.6*AVERAGE('29.07 BUSIA-BUSITEMA'!G30,'30.07 BUSIA-BUSITEMA'!G30,'31.07. BUSIA-BUSITEMA'!G30,'4.08 BUSIA-BUSITEMA'!G30),0)</f>
        <v>0</v>
      </c>
      <c r="H78" s="49">
        <f>ROUND(0.6*AVERAGE('29.07 BUSIA-BUSITEMA'!H30,'30.07 BUSIA-BUSITEMA'!H30,'31.07. BUSIA-BUSITEMA'!H30,'4.08 BUSIA-BUSITEMA'!H30),0)</f>
        <v>0</v>
      </c>
      <c r="I78" s="49">
        <f>ROUND(0.6*AVERAGE('29.07 BUSIA-BUSITEMA'!I30,'30.07 BUSIA-BUSITEMA'!I30,'31.07. BUSIA-BUSITEMA'!I30,'4.08 BUSIA-BUSITEMA'!I30),0)</f>
        <v>0</v>
      </c>
      <c r="J78" s="49">
        <f>ROUND(0.6*AVERAGE('29.07 BUSIA-BUSITEMA'!J30,'30.07 BUSIA-BUSITEMA'!J30,'31.07. BUSIA-BUSITEMA'!J30,'4.08 BUSIA-BUSITEMA'!J30),0)</f>
        <v>0</v>
      </c>
      <c r="K78" s="49">
        <f>ROUND(0.6*AVERAGE('29.07 BUSIA-BUSITEMA'!K30,'30.07 BUSIA-BUSITEMA'!K30,'31.07. BUSIA-BUSITEMA'!K30,'4.08 BUSIA-BUSITEMA'!K30),0)</f>
        <v>0</v>
      </c>
      <c r="L78" s="49">
        <f>ROUND(0.6*AVERAGE('29.07 BUSIA-BUSITEMA'!L30,'30.07 BUSIA-BUSITEMA'!L30,'31.07. BUSIA-BUSITEMA'!L30,'4.08 BUSIA-BUSITEMA'!L30),0)</f>
        <v>0</v>
      </c>
      <c r="M78" s="49">
        <f>ROUND(0.6*AVERAGE('29.07 BUSIA-BUSITEMA'!M30,'30.07 BUSIA-BUSITEMA'!M30,'31.07. BUSIA-BUSITEMA'!M30,'4.08 BUSIA-BUSITEMA'!M30),0)</f>
        <v>3</v>
      </c>
      <c r="N78" s="49">
        <f>ROUND(0.6*AVERAGE('29.07 BUSIA-BUSITEMA'!N30,'30.07 BUSIA-BUSITEMA'!N30,'31.07. BUSIA-BUSITEMA'!N30,'4.08 BUSIA-BUSITEMA'!N30),0)</f>
        <v>0</v>
      </c>
      <c r="O78" s="15">
        <f t="shared" si="35"/>
        <v>2</v>
      </c>
      <c r="P78" s="15">
        <f t="shared" si="36"/>
        <v>5</v>
      </c>
      <c r="R78" s="8"/>
      <c r="T78"/>
    </row>
    <row r="79" spans="2:20" ht="23.1" customHeight="1" x14ac:dyDescent="0.25">
      <c r="B79" s="44" t="s">
        <v>119</v>
      </c>
      <c r="C79" s="49">
        <f>ROUND(0.6*AVERAGE('29.07 BUSIA-BUSITEMA'!C31,'30.07 BUSIA-BUSITEMA'!C31,'31.07. BUSIA-BUSITEMA'!C31,'4.08 BUSIA-BUSITEMA'!C31),0)</f>
        <v>0</v>
      </c>
      <c r="D79" s="49">
        <f>ROUND(0.6*AVERAGE('29.07 BUSIA-BUSITEMA'!D31,'30.07 BUSIA-BUSITEMA'!D31,'31.07. BUSIA-BUSITEMA'!D31,'4.08 BUSIA-BUSITEMA'!D31),0)</f>
        <v>0</v>
      </c>
      <c r="E79" s="49">
        <f>ROUND(0.6*AVERAGE('29.07 BUSIA-BUSITEMA'!E31,'30.07 BUSIA-BUSITEMA'!E31,'31.07. BUSIA-BUSITEMA'!E31,'4.08 BUSIA-BUSITEMA'!E31),0)</f>
        <v>1</v>
      </c>
      <c r="F79" s="49">
        <f>ROUND(0.6*AVERAGE('29.07 BUSIA-BUSITEMA'!F31,'30.07 BUSIA-BUSITEMA'!F31,'31.07. BUSIA-BUSITEMA'!F31,'4.08 BUSIA-BUSITEMA'!F31),0)</f>
        <v>0</v>
      </c>
      <c r="G79" s="49">
        <f>ROUND(0.6*AVERAGE('29.07 BUSIA-BUSITEMA'!G31,'30.07 BUSIA-BUSITEMA'!G31,'31.07. BUSIA-BUSITEMA'!G31,'4.08 BUSIA-BUSITEMA'!G31),0)</f>
        <v>0</v>
      </c>
      <c r="H79" s="49">
        <f>ROUND(0.6*AVERAGE('29.07 BUSIA-BUSITEMA'!H31,'30.07 BUSIA-BUSITEMA'!H31,'31.07. BUSIA-BUSITEMA'!H31,'4.08 BUSIA-BUSITEMA'!H31),0)</f>
        <v>0</v>
      </c>
      <c r="I79" s="49">
        <f>ROUND(0.6*AVERAGE('29.07 BUSIA-BUSITEMA'!I31,'30.07 BUSIA-BUSITEMA'!I31,'31.07. BUSIA-BUSITEMA'!I31,'4.08 BUSIA-BUSITEMA'!I31),0)</f>
        <v>0</v>
      </c>
      <c r="J79" s="49">
        <f>ROUND(0.6*AVERAGE('29.07 BUSIA-BUSITEMA'!J31,'30.07 BUSIA-BUSITEMA'!J31,'31.07. BUSIA-BUSITEMA'!J31,'4.08 BUSIA-BUSITEMA'!J31),0)</f>
        <v>0</v>
      </c>
      <c r="K79" s="49">
        <f>ROUND(0.6*AVERAGE('29.07 BUSIA-BUSITEMA'!K31,'30.07 BUSIA-BUSITEMA'!K31,'31.07. BUSIA-BUSITEMA'!K31,'4.08 BUSIA-BUSITEMA'!K31),0)</f>
        <v>0</v>
      </c>
      <c r="L79" s="49">
        <f>ROUND(0.6*AVERAGE('29.07 BUSIA-BUSITEMA'!L31,'30.07 BUSIA-BUSITEMA'!L31,'31.07. BUSIA-BUSITEMA'!L31,'4.08 BUSIA-BUSITEMA'!L31),0)</f>
        <v>0</v>
      </c>
      <c r="M79" s="49">
        <f>ROUND(0.6*AVERAGE('29.07 BUSIA-BUSITEMA'!M31,'30.07 BUSIA-BUSITEMA'!M31,'31.07. BUSIA-BUSITEMA'!M31,'4.08 BUSIA-BUSITEMA'!M31),0)</f>
        <v>2</v>
      </c>
      <c r="N79" s="49">
        <f>ROUND(0.6*AVERAGE('29.07 BUSIA-BUSITEMA'!N31,'30.07 BUSIA-BUSITEMA'!N31,'31.07. BUSIA-BUSITEMA'!N31,'4.08 BUSIA-BUSITEMA'!N31),0)</f>
        <v>0</v>
      </c>
      <c r="O79" s="15">
        <f t="shared" si="35"/>
        <v>1</v>
      </c>
      <c r="P79" s="15">
        <f t="shared" si="36"/>
        <v>3</v>
      </c>
      <c r="R79" s="8"/>
      <c r="T79"/>
    </row>
    <row r="80" spans="2:20" ht="23.1" customHeight="1" x14ac:dyDescent="0.25">
      <c r="B80" s="46" t="s">
        <v>120</v>
      </c>
      <c r="C80" s="49">
        <f>ROUND(0.6*AVERAGE('29.07 BUSIA-BUSITEMA'!C32,'30.07 BUSIA-BUSITEMA'!C32,'31.07. BUSIA-BUSITEMA'!C32,'4.08 BUSIA-BUSITEMA'!C32),0)</f>
        <v>1</v>
      </c>
      <c r="D80" s="49">
        <f>ROUND(0.6*AVERAGE('29.07 BUSIA-BUSITEMA'!D32,'30.07 BUSIA-BUSITEMA'!D32,'31.07. BUSIA-BUSITEMA'!D32,'4.08 BUSIA-BUSITEMA'!D32),0)</f>
        <v>0</v>
      </c>
      <c r="E80" s="49">
        <f>ROUND(0.6*AVERAGE('29.07 BUSIA-BUSITEMA'!E32,'30.07 BUSIA-BUSITEMA'!E32,'31.07. BUSIA-BUSITEMA'!E32,'4.08 BUSIA-BUSITEMA'!E32),0)</f>
        <v>1</v>
      </c>
      <c r="F80" s="49">
        <f>ROUND(0.6*AVERAGE('29.07 BUSIA-BUSITEMA'!F32,'30.07 BUSIA-BUSITEMA'!F32,'31.07. BUSIA-BUSITEMA'!F32,'4.08 BUSIA-BUSITEMA'!F32),0)</f>
        <v>1</v>
      </c>
      <c r="G80" s="49">
        <f>ROUND(0.6*AVERAGE('29.07 BUSIA-BUSITEMA'!G32,'30.07 BUSIA-BUSITEMA'!G32,'31.07. BUSIA-BUSITEMA'!G32,'4.08 BUSIA-BUSITEMA'!G32),0)</f>
        <v>0</v>
      </c>
      <c r="H80" s="49">
        <f>ROUND(0.6*AVERAGE('29.07 BUSIA-BUSITEMA'!H32,'30.07 BUSIA-BUSITEMA'!H32,'31.07. BUSIA-BUSITEMA'!H32,'4.08 BUSIA-BUSITEMA'!H32),0)</f>
        <v>0</v>
      </c>
      <c r="I80" s="49">
        <f>ROUND(0.6*AVERAGE('29.07 BUSIA-BUSITEMA'!I32,'30.07 BUSIA-BUSITEMA'!I32,'31.07. BUSIA-BUSITEMA'!I32,'4.08 BUSIA-BUSITEMA'!I32),0)</f>
        <v>0</v>
      </c>
      <c r="J80" s="49">
        <f>ROUND(0.6*AVERAGE('29.07 BUSIA-BUSITEMA'!J32,'30.07 BUSIA-BUSITEMA'!J32,'31.07. BUSIA-BUSITEMA'!J32,'4.08 BUSIA-BUSITEMA'!J32),0)</f>
        <v>0</v>
      </c>
      <c r="K80" s="49">
        <f>ROUND(0.6*AVERAGE('29.07 BUSIA-BUSITEMA'!K32,'30.07 BUSIA-BUSITEMA'!K32,'31.07. BUSIA-BUSITEMA'!K32,'4.08 BUSIA-BUSITEMA'!K32),0)</f>
        <v>0</v>
      </c>
      <c r="L80" s="49">
        <f>ROUND(0.6*AVERAGE('29.07 BUSIA-BUSITEMA'!L32,'30.07 BUSIA-BUSITEMA'!L32,'31.07. BUSIA-BUSITEMA'!L32,'4.08 BUSIA-BUSITEMA'!L32),0)</f>
        <v>0</v>
      </c>
      <c r="M80" s="49">
        <f>ROUND(0.6*AVERAGE('29.07 BUSIA-BUSITEMA'!M32,'30.07 BUSIA-BUSITEMA'!M32,'31.07. BUSIA-BUSITEMA'!M32,'4.08 BUSIA-BUSITEMA'!M32),0)</f>
        <v>3</v>
      </c>
      <c r="N80" s="49">
        <f>ROUND(0.6*AVERAGE('29.07 BUSIA-BUSITEMA'!N32,'30.07 BUSIA-BUSITEMA'!N32,'31.07. BUSIA-BUSITEMA'!N32,'4.08 BUSIA-BUSITEMA'!N32),0)</f>
        <v>0</v>
      </c>
      <c r="O80" s="15">
        <f t="shared" si="35"/>
        <v>3</v>
      </c>
      <c r="P80" s="15">
        <f t="shared" si="36"/>
        <v>6</v>
      </c>
      <c r="R80" s="8"/>
      <c r="T80"/>
    </row>
    <row r="81" spans="2:20" ht="23.1" customHeight="1" x14ac:dyDescent="0.25">
      <c r="B81" s="44" t="s">
        <v>121</v>
      </c>
      <c r="C81" s="49">
        <f>ROUND(0.6*AVERAGE('29.07 BUSIA-BUSITEMA'!C33,'30.07 BUSIA-BUSITEMA'!C33,'31.07. BUSIA-BUSITEMA'!C33,'4.08 BUSIA-BUSITEMA'!C33),0)</f>
        <v>1</v>
      </c>
      <c r="D81" s="49">
        <f>ROUND(0.6*AVERAGE('29.07 BUSIA-BUSITEMA'!D33,'30.07 BUSIA-BUSITEMA'!D33,'31.07. BUSIA-BUSITEMA'!D33,'4.08 BUSIA-BUSITEMA'!D33),0)</f>
        <v>0</v>
      </c>
      <c r="E81" s="49">
        <f>ROUND(0.6*AVERAGE('29.07 BUSIA-BUSITEMA'!E33,'30.07 BUSIA-BUSITEMA'!E33,'31.07. BUSIA-BUSITEMA'!E33,'4.08 BUSIA-BUSITEMA'!E33),0)</f>
        <v>1</v>
      </c>
      <c r="F81" s="49">
        <f>ROUND(0.6*AVERAGE('29.07 BUSIA-BUSITEMA'!F33,'30.07 BUSIA-BUSITEMA'!F33,'31.07. BUSIA-BUSITEMA'!F33,'4.08 BUSIA-BUSITEMA'!F33),0)</f>
        <v>1</v>
      </c>
      <c r="G81" s="49">
        <f>ROUND(0.6*AVERAGE('29.07 BUSIA-BUSITEMA'!G33,'30.07 BUSIA-BUSITEMA'!G33,'31.07. BUSIA-BUSITEMA'!G33,'4.08 BUSIA-BUSITEMA'!G33),0)</f>
        <v>0</v>
      </c>
      <c r="H81" s="49">
        <f>ROUND(0.6*AVERAGE('29.07 BUSIA-BUSITEMA'!H33,'30.07 BUSIA-BUSITEMA'!H33,'31.07. BUSIA-BUSITEMA'!H33,'4.08 BUSIA-BUSITEMA'!H33),0)</f>
        <v>0</v>
      </c>
      <c r="I81" s="49">
        <f>ROUND(0.6*AVERAGE('29.07 BUSIA-BUSITEMA'!I33,'30.07 BUSIA-BUSITEMA'!I33,'31.07. BUSIA-BUSITEMA'!I33,'4.08 BUSIA-BUSITEMA'!I33),0)</f>
        <v>0</v>
      </c>
      <c r="J81" s="49">
        <f>ROUND(0.6*AVERAGE('29.07 BUSIA-BUSITEMA'!J33,'30.07 BUSIA-BUSITEMA'!J33,'31.07. BUSIA-BUSITEMA'!J33,'4.08 BUSIA-BUSITEMA'!J33),0)</f>
        <v>0</v>
      </c>
      <c r="K81" s="49">
        <f>ROUND(0.6*AVERAGE('29.07 BUSIA-BUSITEMA'!K33,'30.07 BUSIA-BUSITEMA'!K33,'31.07. BUSIA-BUSITEMA'!K33,'4.08 BUSIA-BUSITEMA'!K33),0)</f>
        <v>0</v>
      </c>
      <c r="L81" s="49">
        <f>ROUND(0.6*AVERAGE('29.07 BUSIA-BUSITEMA'!L33,'30.07 BUSIA-BUSITEMA'!L33,'31.07. BUSIA-BUSITEMA'!L33,'4.08 BUSIA-BUSITEMA'!L33),0)</f>
        <v>0</v>
      </c>
      <c r="M81" s="49">
        <f>ROUND(0.6*AVERAGE('29.07 BUSIA-BUSITEMA'!M33,'30.07 BUSIA-BUSITEMA'!M33,'31.07. BUSIA-BUSITEMA'!M33,'4.08 BUSIA-BUSITEMA'!M33),0)</f>
        <v>2</v>
      </c>
      <c r="N81" s="49">
        <f>ROUND(0.6*AVERAGE('29.07 BUSIA-BUSITEMA'!N33,'30.07 BUSIA-BUSITEMA'!N33,'31.07. BUSIA-BUSITEMA'!N33,'4.08 BUSIA-BUSITEMA'!N33),0)</f>
        <v>0</v>
      </c>
      <c r="O81" s="15">
        <f t="shared" si="35"/>
        <v>3</v>
      </c>
      <c r="P81" s="15">
        <f t="shared" si="36"/>
        <v>5</v>
      </c>
      <c r="R81" s="8"/>
      <c r="T81"/>
    </row>
    <row r="82" spans="2:20" ht="23.1" customHeight="1" x14ac:dyDescent="0.25">
      <c r="B82" s="45" t="s">
        <v>122</v>
      </c>
      <c r="C82" s="49">
        <f>ROUND(0.6*AVERAGE('29.07 BUSIA-BUSITEMA'!C34,'30.07 BUSIA-BUSITEMA'!C34,'31.07. BUSIA-BUSITEMA'!C34,'4.08 BUSIA-BUSITEMA'!C34),0)</f>
        <v>1</v>
      </c>
      <c r="D82" s="49">
        <f>ROUND(0.6*AVERAGE('29.07 BUSIA-BUSITEMA'!D34,'30.07 BUSIA-BUSITEMA'!D34,'31.07. BUSIA-BUSITEMA'!D34,'4.08 BUSIA-BUSITEMA'!D34),0)</f>
        <v>0</v>
      </c>
      <c r="E82" s="49">
        <f>ROUND(0.6*AVERAGE('29.07 BUSIA-BUSITEMA'!E34,'30.07 BUSIA-BUSITEMA'!E34,'31.07. BUSIA-BUSITEMA'!E34,'4.08 BUSIA-BUSITEMA'!E34),0)</f>
        <v>1</v>
      </c>
      <c r="F82" s="49">
        <f>ROUND(0.6*AVERAGE('29.07 BUSIA-BUSITEMA'!F34,'30.07 BUSIA-BUSITEMA'!F34,'31.07. BUSIA-BUSITEMA'!F34,'4.08 BUSIA-BUSITEMA'!F34),0)</f>
        <v>1</v>
      </c>
      <c r="G82" s="49">
        <f>ROUND(0.6*AVERAGE('29.07 BUSIA-BUSITEMA'!G34,'30.07 BUSIA-BUSITEMA'!G34,'31.07. BUSIA-BUSITEMA'!G34,'4.08 BUSIA-BUSITEMA'!G34),0)</f>
        <v>0</v>
      </c>
      <c r="H82" s="49">
        <f>ROUND(0.6*AVERAGE('29.07 BUSIA-BUSITEMA'!H34,'30.07 BUSIA-BUSITEMA'!H34,'31.07. BUSIA-BUSITEMA'!H34,'4.08 BUSIA-BUSITEMA'!H34),0)</f>
        <v>0</v>
      </c>
      <c r="I82" s="49">
        <f>ROUND(0.6*AVERAGE('29.07 BUSIA-BUSITEMA'!I34,'30.07 BUSIA-BUSITEMA'!I34,'31.07. BUSIA-BUSITEMA'!I34,'4.08 BUSIA-BUSITEMA'!I34),0)</f>
        <v>0</v>
      </c>
      <c r="J82" s="49">
        <f>ROUND(0.6*AVERAGE('29.07 BUSIA-BUSITEMA'!J34,'30.07 BUSIA-BUSITEMA'!J34,'31.07. BUSIA-BUSITEMA'!J34,'4.08 BUSIA-BUSITEMA'!J34),0)</f>
        <v>0</v>
      </c>
      <c r="K82" s="49">
        <f>ROUND(0.6*AVERAGE('29.07 BUSIA-BUSITEMA'!K34,'30.07 BUSIA-BUSITEMA'!K34,'31.07. BUSIA-BUSITEMA'!K34,'4.08 BUSIA-BUSITEMA'!K34),0)</f>
        <v>0</v>
      </c>
      <c r="L82" s="49">
        <f>ROUND(0.6*AVERAGE('29.07 BUSIA-BUSITEMA'!L34,'30.07 BUSIA-BUSITEMA'!L34,'31.07. BUSIA-BUSITEMA'!L34,'4.08 BUSIA-BUSITEMA'!L34),0)</f>
        <v>0</v>
      </c>
      <c r="M82" s="49">
        <f>ROUND(0.6*AVERAGE('29.07 BUSIA-BUSITEMA'!M34,'30.07 BUSIA-BUSITEMA'!M34,'31.07. BUSIA-BUSITEMA'!M34,'4.08 BUSIA-BUSITEMA'!M34),0)</f>
        <v>3</v>
      </c>
      <c r="N82" s="49">
        <f>ROUND(0.6*AVERAGE('29.07 BUSIA-BUSITEMA'!N34,'30.07 BUSIA-BUSITEMA'!N34,'31.07. BUSIA-BUSITEMA'!N34,'4.08 BUSIA-BUSITEMA'!N34),0)</f>
        <v>0</v>
      </c>
      <c r="O82" s="15">
        <f t="shared" si="35"/>
        <v>3</v>
      </c>
      <c r="P82" s="15">
        <f t="shared" si="36"/>
        <v>6</v>
      </c>
      <c r="R82" s="8"/>
      <c r="T82"/>
    </row>
    <row r="83" spans="2:20" ht="23.1" customHeight="1" x14ac:dyDescent="0.25">
      <c r="B83" s="44" t="s">
        <v>123</v>
      </c>
      <c r="C83" s="49">
        <f>ROUND(0.6*AVERAGE('29.07 BUSIA-BUSITEMA'!C35,'30.07 BUSIA-BUSITEMA'!C35,'31.07. BUSIA-BUSITEMA'!C35,'4.08 BUSIA-BUSITEMA'!C35),0)</f>
        <v>0</v>
      </c>
      <c r="D83" s="49">
        <f>ROUND(0.6*AVERAGE('29.07 BUSIA-BUSITEMA'!D35,'30.07 BUSIA-BUSITEMA'!D35,'31.07. BUSIA-BUSITEMA'!D35,'4.08 BUSIA-BUSITEMA'!D35),0)</f>
        <v>0</v>
      </c>
      <c r="E83" s="49">
        <f>ROUND(0.6*AVERAGE('29.07 BUSIA-BUSITEMA'!E35,'30.07 BUSIA-BUSITEMA'!E35,'31.07. BUSIA-BUSITEMA'!E35,'4.08 BUSIA-BUSITEMA'!E35),0)</f>
        <v>1</v>
      </c>
      <c r="F83" s="49">
        <f>ROUND(0.6*AVERAGE('29.07 BUSIA-BUSITEMA'!F35,'30.07 BUSIA-BUSITEMA'!F35,'31.07. BUSIA-BUSITEMA'!F35,'4.08 BUSIA-BUSITEMA'!F35),0)</f>
        <v>1</v>
      </c>
      <c r="G83" s="49">
        <f>ROUND(0.6*AVERAGE('29.07 BUSIA-BUSITEMA'!G35,'30.07 BUSIA-BUSITEMA'!G35,'31.07. BUSIA-BUSITEMA'!G35,'4.08 BUSIA-BUSITEMA'!G35),0)</f>
        <v>0</v>
      </c>
      <c r="H83" s="49">
        <f>ROUND(0.6*AVERAGE('29.07 BUSIA-BUSITEMA'!H35,'30.07 BUSIA-BUSITEMA'!H35,'31.07. BUSIA-BUSITEMA'!H35,'4.08 BUSIA-BUSITEMA'!H35),0)</f>
        <v>0</v>
      </c>
      <c r="I83" s="49">
        <f>ROUND(0.6*AVERAGE('29.07 BUSIA-BUSITEMA'!I35,'30.07 BUSIA-BUSITEMA'!I35,'31.07. BUSIA-BUSITEMA'!I35,'4.08 BUSIA-BUSITEMA'!I35),0)</f>
        <v>0</v>
      </c>
      <c r="J83" s="49">
        <f>ROUND(0.6*AVERAGE('29.07 BUSIA-BUSITEMA'!J35,'30.07 BUSIA-BUSITEMA'!J35,'31.07. BUSIA-BUSITEMA'!J35,'4.08 BUSIA-BUSITEMA'!J35),0)</f>
        <v>0</v>
      </c>
      <c r="K83" s="49">
        <f>ROUND(0.6*AVERAGE('29.07 BUSIA-BUSITEMA'!K35,'30.07 BUSIA-BUSITEMA'!K35,'31.07. BUSIA-BUSITEMA'!K35,'4.08 BUSIA-BUSITEMA'!K35),0)</f>
        <v>0</v>
      </c>
      <c r="L83" s="49">
        <f>ROUND(0.6*AVERAGE('29.07 BUSIA-BUSITEMA'!L35,'30.07 BUSIA-BUSITEMA'!L35,'31.07. BUSIA-BUSITEMA'!L35,'4.08 BUSIA-BUSITEMA'!L35),0)</f>
        <v>1</v>
      </c>
      <c r="M83" s="49">
        <f>ROUND(0.6*AVERAGE('29.07 BUSIA-BUSITEMA'!M35,'30.07 BUSIA-BUSITEMA'!M35,'31.07. BUSIA-BUSITEMA'!M35,'4.08 BUSIA-BUSITEMA'!M35),0)</f>
        <v>2</v>
      </c>
      <c r="N83" s="49">
        <f>ROUND(0.6*AVERAGE('29.07 BUSIA-BUSITEMA'!N35,'30.07 BUSIA-BUSITEMA'!N35,'31.07. BUSIA-BUSITEMA'!N35,'4.08 BUSIA-BUSITEMA'!N35),0)</f>
        <v>0</v>
      </c>
      <c r="O83" s="15">
        <f t="shared" si="35"/>
        <v>3</v>
      </c>
      <c r="P83" s="15">
        <f t="shared" si="36"/>
        <v>5</v>
      </c>
      <c r="R83" s="8"/>
      <c r="T83"/>
    </row>
    <row r="84" spans="2:20" ht="23.1" customHeight="1" x14ac:dyDescent="0.25">
      <c r="B84" s="46" t="s">
        <v>124</v>
      </c>
      <c r="C84" s="49">
        <f>ROUND(0.6*AVERAGE('29.07 BUSIA-BUSITEMA'!C36,'30.07 BUSIA-BUSITEMA'!C36,'31.07. BUSIA-BUSITEMA'!C36,'4.08 BUSIA-BUSITEMA'!C36),0)</f>
        <v>0</v>
      </c>
      <c r="D84" s="49">
        <f>ROUND(0.6*AVERAGE('29.07 BUSIA-BUSITEMA'!D36,'30.07 BUSIA-BUSITEMA'!D36,'31.07. BUSIA-BUSITEMA'!D36,'4.08 BUSIA-BUSITEMA'!D36),0)</f>
        <v>0</v>
      </c>
      <c r="E84" s="49">
        <f>ROUND(0.6*AVERAGE('29.07 BUSIA-BUSITEMA'!E36,'30.07 BUSIA-BUSITEMA'!E36,'31.07. BUSIA-BUSITEMA'!E36,'4.08 BUSIA-BUSITEMA'!E36),0)</f>
        <v>1</v>
      </c>
      <c r="F84" s="49">
        <f>ROUND(0.6*AVERAGE('29.07 BUSIA-BUSITEMA'!F36,'30.07 BUSIA-BUSITEMA'!F36,'31.07. BUSIA-BUSITEMA'!F36,'4.08 BUSIA-BUSITEMA'!F36),0)</f>
        <v>0</v>
      </c>
      <c r="G84" s="49">
        <f>ROUND(0.6*AVERAGE('29.07 BUSIA-BUSITEMA'!G36,'30.07 BUSIA-BUSITEMA'!G36,'31.07. BUSIA-BUSITEMA'!G36,'4.08 BUSIA-BUSITEMA'!G36),0)</f>
        <v>0</v>
      </c>
      <c r="H84" s="49">
        <f>ROUND(0.6*AVERAGE('29.07 BUSIA-BUSITEMA'!H36,'30.07 BUSIA-BUSITEMA'!H36,'31.07. BUSIA-BUSITEMA'!H36,'4.08 BUSIA-BUSITEMA'!H36),0)</f>
        <v>0</v>
      </c>
      <c r="I84" s="49">
        <f>ROUND(0.6*AVERAGE('29.07 BUSIA-BUSITEMA'!I36,'30.07 BUSIA-BUSITEMA'!I36,'31.07. BUSIA-BUSITEMA'!I36,'4.08 BUSIA-BUSITEMA'!I36),0)</f>
        <v>0</v>
      </c>
      <c r="J84" s="49">
        <f>ROUND(0.6*AVERAGE('29.07 BUSIA-BUSITEMA'!J36,'30.07 BUSIA-BUSITEMA'!J36,'31.07. BUSIA-BUSITEMA'!J36,'4.08 BUSIA-BUSITEMA'!J36),0)</f>
        <v>0</v>
      </c>
      <c r="K84" s="49">
        <f>ROUND(0.6*AVERAGE('29.07 BUSIA-BUSITEMA'!K36,'30.07 BUSIA-BUSITEMA'!K36,'31.07. BUSIA-BUSITEMA'!K36,'4.08 BUSIA-BUSITEMA'!K36),0)</f>
        <v>0</v>
      </c>
      <c r="L84" s="49">
        <f>ROUND(0.6*AVERAGE('29.07 BUSIA-BUSITEMA'!L36,'30.07 BUSIA-BUSITEMA'!L36,'31.07. BUSIA-BUSITEMA'!L36,'4.08 BUSIA-BUSITEMA'!L36),0)</f>
        <v>0</v>
      </c>
      <c r="M84" s="49">
        <f>ROUND(0.6*AVERAGE('29.07 BUSIA-BUSITEMA'!M36,'30.07 BUSIA-BUSITEMA'!M36,'31.07. BUSIA-BUSITEMA'!M36,'4.08 BUSIA-BUSITEMA'!M36),0)</f>
        <v>2</v>
      </c>
      <c r="N84" s="49">
        <f>ROUND(0.6*AVERAGE('29.07 BUSIA-BUSITEMA'!N36,'30.07 BUSIA-BUSITEMA'!N36,'31.07. BUSIA-BUSITEMA'!N36,'4.08 BUSIA-BUSITEMA'!N36),0)</f>
        <v>0</v>
      </c>
      <c r="O84" s="15">
        <f t="shared" si="35"/>
        <v>1</v>
      </c>
      <c r="P84" s="15">
        <f t="shared" si="36"/>
        <v>3</v>
      </c>
      <c r="R84" s="8"/>
      <c r="T84"/>
    </row>
    <row r="85" spans="2:20" ht="23.1" customHeight="1" x14ac:dyDescent="0.25">
      <c r="B85" s="44" t="s">
        <v>125</v>
      </c>
      <c r="C85" s="49">
        <f>ROUND(0.6*AVERAGE('29.07 BUSIA-BUSITEMA'!C37,'30.07 BUSIA-BUSITEMA'!C37,'31.07. BUSIA-BUSITEMA'!C37,'4.08 BUSIA-BUSITEMA'!C37),0)</f>
        <v>0</v>
      </c>
      <c r="D85" s="49">
        <f>ROUND(0.6*AVERAGE('29.07 BUSIA-BUSITEMA'!D37,'30.07 BUSIA-BUSITEMA'!D37,'31.07. BUSIA-BUSITEMA'!D37,'4.08 BUSIA-BUSITEMA'!D37),0)</f>
        <v>0</v>
      </c>
      <c r="E85" s="49">
        <f>ROUND(0.6*AVERAGE('29.07 BUSIA-BUSITEMA'!E37,'30.07 BUSIA-BUSITEMA'!E37,'31.07. BUSIA-BUSITEMA'!E37,'4.08 BUSIA-BUSITEMA'!E37),0)</f>
        <v>1</v>
      </c>
      <c r="F85" s="49">
        <f>ROUND(0.6*AVERAGE('29.07 BUSIA-BUSITEMA'!F37,'30.07 BUSIA-BUSITEMA'!F37,'31.07. BUSIA-BUSITEMA'!F37,'4.08 BUSIA-BUSITEMA'!F37),0)</f>
        <v>0</v>
      </c>
      <c r="G85" s="49">
        <f>ROUND(0.6*AVERAGE('29.07 BUSIA-BUSITEMA'!G37,'30.07 BUSIA-BUSITEMA'!G37,'31.07. BUSIA-BUSITEMA'!G37,'4.08 BUSIA-BUSITEMA'!G37),0)</f>
        <v>0</v>
      </c>
      <c r="H85" s="49">
        <f>ROUND(0.6*AVERAGE('29.07 BUSIA-BUSITEMA'!H37,'30.07 BUSIA-BUSITEMA'!H37,'31.07. BUSIA-BUSITEMA'!H37,'4.08 BUSIA-BUSITEMA'!H37),0)</f>
        <v>0</v>
      </c>
      <c r="I85" s="49">
        <f>ROUND(0.6*AVERAGE('29.07 BUSIA-BUSITEMA'!I37,'30.07 BUSIA-BUSITEMA'!I37,'31.07. BUSIA-BUSITEMA'!I37,'4.08 BUSIA-BUSITEMA'!I37),0)</f>
        <v>0</v>
      </c>
      <c r="J85" s="49">
        <f>ROUND(0.6*AVERAGE('29.07 BUSIA-BUSITEMA'!J37,'30.07 BUSIA-BUSITEMA'!J37,'31.07. BUSIA-BUSITEMA'!J37,'4.08 BUSIA-BUSITEMA'!J37),0)</f>
        <v>0</v>
      </c>
      <c r="K85" s="49">
        <f>ROUND(0.6*AVERAGE('29.07 BUSIA-BUSITEMA'!K37,'30.07 BUSIA-BUSITEMA'!K37,'31.07. BUSIA-BUSITEMA'!K37,'4.08 BUSIA-BUSITEMA'!K37),0)</f>
        <v>0</v>
      </c>
      <c r="L85" s="49">
        <f>ROUND(0.6*AVERAGE('29.07 BUSIA-BUSITEMA'!L37,'30.07 BUSIA-BUSITEMA'!L37,'31.07. BUSIA-BUSITEMA'!L37,'4.08 BUSIA-BUSITEMA'!L37),0)</f>
        <v>0</v>
      </c>
      <c r="M85" s="49">
        <f>ROUND(0.6*AVERAGE('29.07 BUSIA-BUSITEMA'!M37,'30.07 BUSIA-BUSITEMA'!M37,'31.07. BUSIA-BUSITEMA'!M37,'4.08 BUSIA-BUSITEMA'!M37),0)</f>
        <v>2</v>
      </c>
      <c r="N85" s="49">
        <f>ROUND(0.6*AVERAGE('29.07 BUSIA-BUSITEMA'!N37,'30.07 BUSIA-BUSITEMA'!N37,'31.07. BUSIA-BUSITEMA'!N37,'4.08 BUSIA-BUSITEMA'!N37),0)</f>
        <v>0</v>
      </c>
      <c r="O85" s="15">
        <f t="shared" si="35"/>
        <v>1</v>
      </c>
      <c r="P85" s="15">
        <f t="shared" si="36"/>
        <v>3</v>
      </c>
      <c r="R85" s="8"/>
      <c r="T85"/>
    </row>
    <row r="86" spans="2:20" ht="23.1" customHeight="1" x14ac:dyDescent="0.25">
      <c r="B86" s="45" t="s">
        <v>126</v>
      </c>
      <c r="C86" s="49">
        <f>ROUND(0.6*AVERAGE('29.07 BUSIA-BUSITEMA'!C38,'30.07 BUSIA-BUSITEMA'!C38,'31.07. BUSIA-BUSITEMA'!C38,'4.08 BUSIA-BUSITEMA'!C38),0)</f>
        <v>1</v>
      </c>
      <c r="D86" s="49">
        <f>ROUND(0.6*AVERAGE('29.07 BUSIA-BUSITEMA'!D38,'30.07 BUSIA-BUSITEMA'!D38,'31.07. BUSIA-BUSITEMA'!D38,'4.08 BUSIA-BUSITEMA'!D38),0)</f>
        <v>0</v>
      </c>
      <c r="E86" s="49">
        <f>ROUND(0.6*AVERAGE('29.07 BUSIA-BUSITEMA'!E38,'30.07 BUSIA-BUSITEMA'!E38,'31.07. BUSIA-BUSITEMA'!E38,'4.08 BUSIA-BUSITEMA'!E38),0)</f>
        <v>1</v>
      </c>
      <c r="F86" s="49">
        <f>ROUND(0.6*AVERAGE('29.07 BUSIA-BUSITEMA'!F38,'30.07 BUSIA-BUSITEMA'!F38,'31.07. BUSIA-BUSITEMA'!F38,'4.08 BUSIA-BUSITEMA'!F38),0)</f>
        <v>1</v>
      </c>
      <c r="G86" s="49">
        <f>ROUND(0.6*AVERAGE('29.07 BUSIA-BUSITEMA'!G38,'30.07 BUSIA-BUSITEMA'!G38,'31.07. BUSIA-BUSITEMA'!G38,'4.08 BUSIA-BUSITEMA'!G38),0)</f>
        <v>0</v>
      </c>
      <c r="H86" s="49">
        <f>ROUND(0.6*AVERAGE('29.07 BUSIA-BUSITEMA'!H38,'30.07 BUSIA-BUSITEMA'!H38,'31.07. BUSIA-BUSITEMA'!H38,'4.08 BUSIA-BUSITEMA'!H38),0)</f>
        <v>0</v>
      </c>
      <c r="I86" s="49">
        <f>ROUND(0.6*AVERAGE('29.07 BUSIA-BUSITEMA'!I38,'30.07 BUSIA-BUSITEMA'!I38,'31.07. BUSIA-BUSITEMA'!I38,'4.08 BUSIA-BUSITEMA'!I38),0)</f>
        <v>0</v>
      </c>
      <c r="J86" s="49">
        <f>ROUND(0.6*AVERAGE('29.07 BUSIA-BUSITEMA'!J38,'30.07 BUSIA-BUSITEMA'!J38,'31.07. BUSIA-BUSITEMA'!J38,'4.08 BUSIA-BUSITEMA'!J38),0)</f>
        <v>0</v>
      </c>
      <c r="K86" s="49">
        <f>ROUND(0.6*AVERAGE('29.07 BUSIA-BUSITEMA'!K38,'30.07 BUSIA-BUSITEMA'!K38,'31.07. BUSIA-BUSITEMA'!K38,'4.08 BUSIA-BUSITEMA'!K38),0)</f>
        <v>0</v>
      </c>
      <c r="L86" s="49">
        <f>ROUND(0.6*AVERAGE('29.07 BUSIA-BUSITEMA'!L38,'30.07 BUSIA-BUSITEMA'!L38,'31.07. BUSIA-BUSITEMA'!L38,'4.08 BUSIA-BUSITEMA'!L38),0)</f>
        <v>1</v>
      </c>
      <c r="M86" s="49">
        <f>ROUND(0.6*AVERAGE('29.07 BUSIA-BUSITEMA'!M38,'30.07 BUSIA-BUSITEMA'!M38,'31.07. BUSIA-BUSITEMA'!M38,'4.08 BUSIA-BUSITEMA'!M38),0)</f>
        <v>2</v>
      </c>
      <c r="N86" s="49">
        <f>ROUND(0.6*AVERAGE('29.07 BUSIA-BUSITEMA'!N38,'30.07 BUSIA-BUSITEMA'!N38,'31.07. BUSIA-BUSITEMA'!N38,'4.08 BUSIA-BUSITEMA'!N38),0)</f>
        <v>0</v>
      </c>
      <c r="O86" s="15">
        <f t="shared" si="35"/>
        <v>4</v>
      </c>
      <c r="P86" s="15">
        <f t="shared" si="36"/>
        <v>6</v>
      </c>
      <c r="R86" s="8"/>
      <c r="T86"/>
    </row>
    <row r="87" spans="2:20" ht="23.1" customHeight="1" x14ac:dyDescent="0.25">
      <c r="B87" s="44" t="s">
        <v>127</v>
      </c>
      <c r="C87" s="49">
        <f>ROUND(0.6*AVERAGE('29.07 BUSIA-BUSITEMA'!C39,'30.07 BUSIA-BUSITEMA'!C39,'31.07. BUSIA-BUSITEMA'!C39,'4.08 BUSIA-BUSITEMA'!C39),0)</f>
        <v>0</v>
      </c>
      <c r="D87" s="49">
        <f>ROUND(0.6*AVERAGE('29.07 BUSIA-BUSITEMA'!D39,'30.07 BUSIA-BUSITEMA'!D39,'31.07. BUSIA-BUSITEMA'!D39,'4.08 BUSIA-BUSITEMA'!D39),0)</f>
        <v>0</v>
      </c>
      <c r="E87" s="49">
        <f>ROUND(0.6*AVERAGE('29.07 BUSIA-BUSITEMA'!E39,'30.07 BUSIA-BUSITEMA'!E39,'31.07. BUSIA-BUSITEMA'!E39,'4.08 BUSIA-BUSITEMA'!E39),0)</f>
        <v>1</v>
      </c>
      <c r="F87" s="49">
        <f>ROUND(0.6*AVERAGE('29.07 BUSIA-BUSITEMA'!F39,'30.07 BUSIA-BUSITEMA'!F39,'31.07. BUSIA-BUSITEMA'!F39,'4.08 BUSIA-BUSITEMA'!F39),0)</f>
        <v>1</v>
      </c>
      <c r="G87" s="49">
        <f>ROUND(0.6*AVERAGE('29.07 BUSIA-BUSITEMA'!G39,'30.07 BUSIA-BUSITEMA'!G39,'31.07. BUSIA-BUSITEMA'!G39,'4.08 BUSIA-BUSITEMA'!G39),0)</f>
        <v>0</v>
      </c>
      <c r="H87" s="49">
        <f>ROUND(0.6*AVERAGE('29.07 BUSIA-BUSITEMA'!H39,'30.07 BUSIA-BUSITEMA'!H39,'31.07. BUSIA-BUSITEMA'!H39,'4.08 BUSIA-BUSITEMA'!H39),0)</f>
        <v>0</v>
      </c>
      <c r="I87" s="49">
        <f>ROUND(0.6*AVERAGE('29.07 BUSIA-BUSITEMA'!I39,'30.07 BUSIA-BUSITEMA'!I39,'31.07. BUSIA-BUSITEMA'!I39,'4.08 BUSIA-BUSITEMA'!I39),0)</f>
        <v>0</v>
      </c>
      <c r="J87" s="49">
        <f>ROUND(0.6*AVERAGE('29.07 BUSIA-BUSITEMA'!J39,'30.07 BUSIA-BUSITEMA'!J39,'31.07. BUSIA-BUSITEMA'!J39,'4.08 BUSIA-BUSITEMA'!J39),0)</f>
        <v>0</v>
      </c>
      <c r="K87" s="49">
        <f>ROUND(0.6*AVERAGE('29.07 BUSIA-BUSITEMA'!K39,'30.07 BUSIA-BUSITEMA'!K39,'31.07. BUSIA-BUSITEMA'!K39,'4.08 BUSIA-BUSITEMA'!K39),0)</f>
        <v>0</v>
      </c>
      <c r="L87" s="49">
        <f>ROUND(0.6*AVERAGE('29.07 BUSIA-BUSITEMA'!L39,'30.07 BUSIA-BUSITEMA'!L39,'31.07. BUSIA-BUSITEMA'!L39,'4.08 BUSIA-BUSITEMA'!L39),0)</f>
        <v>0</v>
      </c>
      <c r="M87" s="49">
        <f>ROUND(0.6*AVERAGE('29.07 BUSIA-BUSITEMA'!M39,'30.07 BUSIA-BUSITEMA'!M39,'31.07. BUSIA-BUSITEMA'!M39,'4.08 BUSIA-BUSITEMA'!M39),0)</f>
        <v>2</v>
      </c>
      <c r="N87" s="49">
        <f>ROUND(0.6*AVERAGE('29.07 BUSIA-BUSITEMA'!N39,'30.07 BUSIA-BUSITEMA'!N39,'31.07. BUSIA-BUSITEMA'!N39,'4.08 BUSIA-BUSITEMA'!N39),0)</f>
        <v>0</v>
      </c>
      <c r="O87" s="15">
        <f t="shared" si="35"/>
        <v>2</v>
      </c>
      <c r="P87" s="15">
        <f t="shared" si="36"/>
        <v>4</v>
      </c>
      <c r="R87" s="8"/>
      <c r="T87"/>
    </row>
    <row r="88" spans="2:20" ht="23.1" customHeight="1" x14ac:dyDescent="0.25">
      <c r="B88" s="46" t="s">
        <v>128</v>
      </c>
      <c r="C88" s="49">
        <f>ROUND(0.6*AVERAGE('29.07 BUSIA-BUSITEMA'!C40,'30.07 BUSIA-BUSITEMA'!C40,'31.07. BUSIA-BUSITEMA'!C40,'4.08 BUSIA-BUSITEMA'!C40),0)</f>
        <v>0</v>
      </c>
      <c r="D88" s="49">
        <f>ROUND(0.6*AVERAGE('29.07 BUSIA-BUSITEMA'!D40,'30.07 BUSIA-BUSITEMA'!D40,'31.07. BUSIA-BUSITEMA'!D40,'4.08 BUSIA-BUSITEMA'!D40),0)</f>
        <v>0</v>
      </c>
      <c r="E88" s="49">
        <f>ROUND(0.6*AVERAGE('29.07 BUSIA-BUSITEMA'!E40,'30.07 BUSIA-BUSITEMA'!E40,'31.07. BUSIA-BUSITEMA'!E40,'4.08 BUSIA-BUSITEMA'!E40),0)</f>
        <v>1</v>
      </c>
      <c r="F88" s="49">
        <f>ROUND(0.6*AVERAGE('29.07 BUSIA-BUSITEMA'!F40,'30.07 BUSIA-BUSITEMA'!F40,'31.07. BUSIA-BUSITEMA'!F40,'4.08 BUSIA-BUSITEMA'!F40),0)</f>
        <v>0</v>
      </c>
      <c r="G88" s="49">
        <f>ROUND(0.6*AVERAGE('29.07 BUSIA-BUSITEMA'!G40,'30.07 BUSIA-BUSITEMA'!G40,'31.07. BUSIA-BUSITEMA'!G40,'4.08 BUSIA-BUSITEMA'!G40),0)</f>
        <v>0</v>
      </c>
      <c r="H88" s="49">
        <f>ROUND(0.6*AVERAGE('29.07 BUSIA-BUSITEMA'!H40,'30.07 BUSIA-BUSITEMA'!H40,'31.07. BUSIA-BUSITEMA'!H40,'4.08 BUSIA-BUSITEMA'!H40),0)</f>
        <v>1</v>
      </c>
      <c r="I88" s="49">
        <f>ROUND(0.6*AVERAGE('29.07 BUSIA-BUSITEMA'!I40,'30.07 BUSIA-BUSITEMA'!I40,'31.07. BUSIA-BUSITEMA'!I40,'4.08 BUSIA-BUSITEMA'!I40),0)</f>
        <v>0</v>
      </c>
      <c r="J88" s="49">
        <f>ROUND(0.6*AVERAGE('29.07 BUSIA-BUSITEMA'!J40,'30.07 BUSIA-BUSITEMA'!J40,'31.07. BUSIA-BUSITEMA'!J40,'4.08 BUSIA-BUSITEMA'!J40),0)</f>
        <v>0</v>
      </c>
      <c r="K88" s="49">
        <f>ROUND(0.6*AVERAGE('29.07 BUSIA-BUSITEMA'!K40,'30.07 BUSIA-BUSITEMA'!K40,'31.07. BUSIA-BUSITEMA'!K40,'4.08 BUSIA-BUSITEMA'!K40),0)</f>
        <v>0</v>
      </c>
      <c r="L88" s="49">
        <f>ROUND(0.6*AVERAGE('29.07 BUSIA-BUSITEMA'!L40,'30.07 BUSIA-BUSITEMA'!L40,'31.07. BUSIA-BUSITEMA'!L40,'4.08 BUSIA-BUSITEMA'!L40),0)</f>
        <v>0</v>
      </c>
      <c r="M88" s="49">
        <f>ROUND(0.6*AVERAGE('29.07 BUSIA-BUSITEMA'!M40,'30.07 BUSIA-BUSITEMA'!M40,'31.07. BUSIA-BUSITEMA'!M40,'4.08 BUSIA-BUSITEMA'!M40),0)</f>
        <v>3</v>
      </c>
      <c r="N88" s="49">
        <f>ROUND(0.6*AVERAGE('29.07 BUSIA-BUSITEMA'!N40,'30.07 BUSIA-BUSITEMA'!N40,'31.07. BUSIA-BUSITEMA'!N40,'4.08 BUSIA-BUSITEMA'!N40),0)</f>
        <v>0</v>
      </c>
      <c r="O88" s="15">
        <f t="shared" si="35"/>
        <v>2</v>
      </c>
      <c r="P88" s="15">
        <f t="shared" si="36"/>
        <v>5</v>
      </c>
      <c r="R88" s="8"/>
      <c r="T88"/>
    </row>
    <row r="89" spans="2:20" ht="23.1" customHeight="1" x14ac:dyDescent="0.25">
      <c r="B89" s="44" t="s">
        <v>129</v>
      </c>
      <c r="C89" s="49">
        <f>ROUND(0.6*AVERAGE('29.07 BUSIA-BUSITEMA'!C41,'30.07 BUSIA-BUSITEMA'!C41,'31.07. BUSIA-BUSITEMA'!C41,'4.08 BUSIA-BUSITEMA'!C41),0)</f>
        <v>0</v>
      </c>
      <c r="D89" s="49">
        <f>ROUND(0.6*AVERAGE('29.07 BUSIA-BUSITEMA'!D41,'30.07 BUSIA-BUSITEMA'!D41,'31.07. BUSIA-BUSITEMA'!D41,'4.08 BUSIA-BUSITEMA'!D41),0)</f>
        <v>0</v>
      </c>
      <c r="E89" s="49">
        <f>ROUND(0.6*AVERAGE('29.07 BUSIA-BUSITEMA'!E41,'30.07 BUSIA-BUSITEMA'!E41,'31.07. BUSIA-BUSITEMA'!E41,'4.08 BUSIA-BUSITEMA'!E41),0)</f>
        <v>1</v>
      </c>
      <c r="F89" s="49">
        <f>ROUND(0.6*AVERAGE('29.07 BUSIA-BUSITEMA'!F41,'30.07 BUSIA-BUSITEMA'!F41,'31.07. BUSIA-BUSITEMA'!F41,'4.08 BUSIA-BUSITEMA'!F41),0)</f>
        <v>1</v>
      </c>
      <c r="G89" s="49">
        <f>ROUND(0.6*AVERAGE('29.07 BUSIA-BUSITEMA'!G41,'30.07 BUSIA-BUSITEMA'!G41,'31.07. BUSIA-BUSITEMA'!G41,'4.08 BUSIA-BUSITEMA'!G41),0)</f>
        <v>0</v>
      </c>
      <c r="H89" s="49">
        <f>ROUND(0.6*AVERAGE('29.07 BUSIA-BUSITEMA'!H41,'30.07 BUSIA-BUSITEMA'!H41,'31.07. BUSIA-BUSITEMA'!H41,'4.08 BUSIA-BUSITEMA'!H41),0)</f>
        <v>0</v>
      </c>
      <c r="I89" s="49">
        <f>ROUND(0.6*AVERAGE('29.07 BUSIA-BUSITEMA'!I41,'30.07 BUSIA-BUSITEMA'!I41,'31.07. BUSIA-BUSITEMA'!I41,'4.08 BUSIA-BUSITEMA'!I41),0)</f>
        <v>0</v>
      </c>
      <c r="J89" s="49">
        <f>ROUND(0.6*AVERAGE('29.07 BUSIA-BUSITEMA'!J41,'30.07 BUSIA-BUSITEMA'!J41,'31.07. BUSIA-BUSITEMA'!J41,'4.08 BUSIA-BUSITEMA'!J41),0)</f>
        <v>0</v>
      </c>
      <c r="K89" s="49">
        <f>ROUND(0.6*AVERAGE('29.07 BUSIA-BUSITEMA'!K41,'30.07 BUSIA-BUSITEMA'!K41,'31.07. BUSIA-BUSITEMA'!K41,'4.08 BUSIA-BUSITEMA'!K41),0)</f>
        <v>0</v>
      </c>
      <c r="L89" s="49">
        <f>ROUND(0.6*AVERAGE('29.07 BUSIA-BUSITEMA'!L41,'30.07 BUSIA-BUSITEMA'!L41,'31.07. BUSIA-BUSITEMA'!L41,'4.08 BUSIA-BUSITEMA'!L41),0)</f>
        <v>0</v>
      </c>
      <c r="M89" s="49">
        <f>ROUND(0.6*AVERAGE('29.07 BUSIA-BUSITEMA'!M41,'30.07 BUSIA-BUSITEMA'!M41,'31.07. BUSIA-BUSITEMA'!M41,'4.08 BUSIA-BUSITEMA'!M41),0)</f>
        <v>2</v>
      </c>
      <c r="N89" s="49">
        <f>ROUND(0.6*AVERAGE('29.07 BUSIA-BUSITEMA'!N41,'30.07 BUSIA-BUSITEMA'!N41,'31.07. BUSIA-BUSITEMA'!N41,'4.08 BUSIA-BUSITEMA'!N41),0)</f>
        <v>0</v>
      </c>
      <c r="O89" s="15">
        <f t="shared" si="35"/>
        <v>2</v>
      </c>
      <c r="P89" s="15">
        <f t="shared" si="36"/>
        <v>4</v>
      </c>
      <c r="R89" s="8"/>
      <c r="T89"/>
    </row>
    <row r="90" spans="2:20" ht="23.1" customHeight="1" x14ac:dyDescent="0.25">
      <c r="B90" s="45" t="s">
        <v>130</v>
      </c>
      <c r="C90" s="49">
        <f>ROUND(0.6*AVERAGE('29.07 BUSIA-BUSITEMA'!C42,'30.07 BUSIA-BUSITEMA'!C42,'31.07. BUSIA-BUSITEMA'!C42,'4.08 BUSIA-BUSITEMA'!C42),0)</f>
        <v>0</v>
      </c>
      <c r="D90" s="49">
        <f>ROUND(0.6*AVERAGE('29.07 BUSIA-BUSITEMA'!D42,'30.07 BUSIA-BUSITEMA'!D42,'31.07. BUSIA-BUSITEMA'!D42,'4.08 BUSIA-BUSITEMA'!D42),0)</f>
        <v>0</v>
      </c>
      <c r="E90" s="49">
        <f>ROUND(0.6*AVERAGE('29.07 BUSIA-BUSITEMA'!E42,'30.07 BUSIA-BUSITEMA'!E42,'31.07. BUSIA-BUSITEMA'!E42,'4.08 BUSIA-BUSITEMA'!E42),0)</f>
        <v>1</v>
      </c>
      <c r="F90" s="49">
        <f>ROUND(0.6*AVERAGE('29.07 BUSIA-BUSITEMA'!F42,'30.07 BUSIA-BUSITEMA'!F42,'31.07. BUSIA-BUSITEMA'!F42,'4.08 BUSIA-BUSITEMA'!F42),0)</f>
        <v>0</v>
      </c>
      <c r="G90" s="49">
        <f>ROUND(0.6*AVERAGE('29.07 BUSIA-BUSITEMA'!G42,'30.07 BUSIA-BUSITEMA'!G42,'31.07. BUSIA-BUSITEMA'!G42,'4.08 BUSIA-BUSITEMA'!G42),0)</f>
        <v>0</v>
      </c>
      <c r="H90" s="49">
        <f>ROUND(0.6*AVERAGE('29.07 BUSIA-BUSITEMA'!H42,'30.07 BUSIA-BUSITEMA'!H42,'31.07. BUSIA-BUSITEMA'!H42,'4.08 BUSIA-BUSITEMA'!H42),0)</f>
        <v>0</v>
      </c>
      <c r="I90" s="49">
        <f>ROUND(0.6*AVERAGE('29.07 BUSIA-BUSITEMA'!I42,'30.07 BUSIA-BUSITEMA'!I42,'31.07. BUSIA-BUSITEMA'!I42,'4.08 BUSIA-BUSITEMA'!I42),0)</f>
        <v>0</v>
      </c>
      <c r="J90" s="49">
        <f>ROUND(0.6*AVERAGE('29.07 BUSIA-BUSITEMA'!J42,'30.07 BUSIA-BUSITEMA'!J42,'31.07. BUSIA-BUSITEMA'!J42,'4.08 BUSIA-BUSITEMA'!J42),0)</f>
        <v>0</v>
      </c>
      <c r="K90" s="49">
        <f>ROUND(0.6*AVERAGE('29.07 BUSIA-BUSITEMA'!K42,'30.07 BUSIA-BUSITEMA'!K42,'31.07. BUSIA-BUSITEMA'!K42,'4.08 BUSIA-BUSITEMA'!K42),0)</f>
        <v>0</v>
      </c>
      <c r="L90" s="49">
        <f>ROUND(0.6*AVERAGE('29.07 BUSIA-BUSITEMA'!L42,'30.07 BUSIA-BUSITEMA'!L42,'31.07. BUSIA-BUSITEMA'!L42,'4.08 BUSIA-BUSITEMA'!L42),0)</f>
        <v>0</v>
      </c>
      <c r="M90" s="49">
        <f>ROUND(0.6*AVERAGE('29.07 BUSIA-BUSITEMA'!M42,'30.07 BUSIA-BUSITEMA'!M42,'31.07. BUSIA-BUSITEMA'!M42,'4.08 BUSIA-BUSITEMA'!M42),0)</f>
        <v>3</v>
      </c>
      <c r="N90" s="49">
        <f>ROUND(0.6*AVERAGE('29.07 BUSIA-BUSITEMA'!N42,'30.07 BUSIA-BUSITEMA'!N42,'31.07. BUSIA-BUSITEMA'!N42,'4.08 BUSIA-BUSITEMA'!N42),0)</f>
        <v>0</v>
      </c>
      <c r="O90" s="15">
        <f t="shared" si="35"/>
        <v>1</v>
      </c>
      <c r="P90" s="15">
        <f t="shared" si="36"/>
        <v>4</v>
      </c>
      <c r="R90" s="8"/>
      <c r="T90"/>
    </row>
    <row r="91" spans="2:20" ht="23.1" customHeight="1" x14ac:dyDescent="0.25">
      <c r="B91" s="44" t="s">
        <v>131</v>
      </c>
      <c r="C91" s="49">
        <f>ROUND(0.6*AVERAGE('29.07 BUSIA-BUSITEMA'!C43,'30.07 BUSIA-BUSITEMA'!C43,'31.07. BUSIA-BUSITEMA'!C43,'4.08 BUSIA-BUSITEMA'!C43),0)</f>
        <v>0</v>
      </c>
      <c r="D91" s="49">
        <f>ROUND(0.6*AVERAGE('29.07 BUSIA-BUSITEMA'!D43,'30.07 BUSIA-BUSITEMA'!D43,'31.07. BUSIA-BUSITEMA'!D43,'4.08 BUSIA-BUSITEMA'!D43),0)</f>
        <v>0</v>
      </c>
      <c r="E91" s="49">
        <f>ROUND(0.6*AVERAGE('29.07 BUSIA-BUSITEMA'!E43,'30.07 BUSIA-BUSITEMA'!E43,'31.07. BUSIA-BUSITEMA'!E43,'4.08 BUSIA-BUSITEMA'!E43),0)</f>
        <v>1</v>
      </c>
      <c r="F91" s="49">
        <f>ROUND(0.6*AVERAGE('29.07 BUSIA-BUSITEMA'!F43,'30.07 BUSIA-BUSITEMA'!F43,'31.07. BUSIA-BUSITEMA'!F43,'4.08 BUSIA-BUSITEMA'!F43),0)</f>
        <v>1</v>
      </c>
      <c r="G91" s="49">
        <f>ROUND(0.6*AVERAGE('29.07 BUSIA-BUSITEMA'!G43,'30.07 BUSIA-BUSITEMA'!G43,'31.07. BUSIA-BUSITEMA'!G43,'4.08 BUSIA-BUSITEMA'!G43),0)</f>
        <v>0</v>
      </c>
      <c r="H91" s="49">
        <f>ROUND(0.6*AVERAGE('29.07 BUSIA-BUSITEMA'!H43,'30.07 BUSIA-BUSITEMA'!H43,'31.07. BUSIA-BUSITEMA'!H43,'4.08 BUSIA-BUSITEMA'!H43),0)</f>
        <v>0</v>
      </c>
      <c r="I91" s="49">
        <f>ROUND(0.6*AVERAGE('29.07 BUSIA-BUSITEMA'!I43,'30.07 BUSIA-BUSITEMA'!I43,'31.07. BUSIA-BUSITEMA'!I43,'4.08 BUSIA-BUSITEMA'!I43),0)</f>
        <v>0</v>
      </c>
      <c r="J91" s="49">
        <f>ROUND(0.6*AVERAGE('29.07 BUSIA-BUSITEMA'!J43,'30.07 BUSIA-BUSITEMA'!J43,'31.07. BUSIA-BUSITEMA'!J43,'4.08 BUSIA-BUSITEMA'!J43),0)</f>
        <v>0</v>
      </c>
      <c r="K91" s="49">
        <f>ROUND(0.6*AVERAGE('29.07 BUSIA-BUSITEMA'!K43,'30.07 BUSIA-BUSITEMA'!K43,'31.07. BUSIA-BUSITEMA'!K43,'4.08 BUSIA-BUSITEMA'!K43),0)</f>
        <v>0</v>
      </c>
      <c r="L91" s="49">
        <f>ROUND(0.6*AVERAGE('29.07 BUSIA-BUSITEMA'!L43,'30.07 BUSIA-BUSITEMA'!L43,'31.07. BUSIA-BUSITEMA'!L43,'4.08 BUSIA-BUSITEMA'!L43),0)</f>
        <v>0</v>
      </c>
      <c r="M91" s="49">
        <f>ROUND(0.6*AVERAGE('29.07 BUSIA-BUSITEMA'!M43,'30.07 BUSIA-BUSITEMA'!M43,'31.07. BUSIA-BUSITEMA'!M43,'4.08 BUSIA-BUSITEMA'!M43),0)</f>
        <v>3</v>
      </c>
      <c r="N91" s="49">
        <f>ROUND(0.6*AVERAGE('29.07 BUSIA-BUSITEMA'!N43,'30.07 BUSIA-BUSITEMA'!N43,'31.07. BUSIA-BUSITEMA'!N43,'4.08 BUSIA-BUSITEMA'!N43),0)</f>
        <v>0</v>
      </c>
      <c r="O91" s="15">
        <f t="shared" si="35"/>
        <v>2</v>
      </c>
      <c r="P91" s="15">
        <f t="shared" si="36"/>
        <v>5</v>
      </c>
      <c r="R91" s="8"/>
      <c r="T91"/>
    </row>
    <row r="92" spans="2:20" ht="23.1" customHeight="1" x14ac:dyDescent="0.25">
      <c r="B92" s="46" t="s">
        <v>132</v>
      </c>
      <c r="C92" s="49">
        <f>ROUND(0.6*AVERAGE('29.07 BUSIA-BUSITEMA'!C44,'30.07 BUSIA-BUSITEMA'!C44,'31.07. BUSIA-BUSITEMA'!C44,'4.08 BUSIA-BUSITEMA'!C44),0)</f>
        <v>1</v>
      </c>
      <c r="D92" s="49">
        <f>ROUND(0.6*AVERAGE('29.07 BUSIA-BUSITEMA'!D44,'30.07 BUSIA-BUSITEMA'!D44,'31.07. BUSIA-BUSITEMA'!D44,'4.08 BUSIA-BUSITEMA'!D44),0)</f>
        <v>0</v>
      </c>
      <c r="E92" s="49">
        <f>ROUND(0.6*AVERAGE('29.07 BUSIA-BUSITEMA'!E44,'30.07 BUSIA-BUSITEMA'!E44,'31.07. BUSIA-BUSITEMA'!E44,'4.08 BUSIA-BUSITEMA'!E44),0)</f>
        <v>1</v>
      </c>
      <c r="F92" s="49">
        <f>ROUND(0.6*AVERAGE('29.07 BUSIA-BUSITEMA'!F44,'30.07 BUSIA-BUSITEMA'!F44,'31.07. BUSIA-BUSITEMA'!F44,'4.08 BUSIA-BUSITEMA'!F44),0)</f>
        <v>0</v>
      </c>
      <c r="G92" s="49">
        <f>ROUND(0.6*AVERAGE('29.07 BUSIA-BUSITEMA'!G44,'30.07 BUSIA-BUSITEMA'!G44,'31.07. BUSIA-BUSITEMA'!G44,'4.08 BUSIA-BUSITEMA'!G44),0)</f>
        <v>0</v>
      </c>
      <c r="H92" s="49">
        <f>ROUND(0.6*AVERAGE('29.07 BUSIA-BUSITEMA'!H44,'30.07 BUSIA-BUSITEMA'!H44,'31.07. BUSIA-BUSITEMA'!H44,'4.08 BUSIA-BUSITEMA'!H44),0)</f>
        <v>0</v>
      </c>
      <c r="I92" s="49">
        <f>ROUND(0.6*AVERAGE('29.07 BUSIA-BUSITEMA'!I44,'30.07 BUSIA-BUSITEMA'!I44,'31.07. BUSIA-BUSITEMA'!I44,'4.08 BUSIA-BUSITEMA'!I44),0)</f>
        <v>0</v>
      </c>
      <c r="J92" s="49">
        <f>ROUND(0.6*AVERAGE('29.07 BUSIA-BUSITEMA'!J44,'30.07 BUSIA-BUSITEMA'!J44,'31.07. BUSIA-BUSITEMA'!J44,'4.08 BUSIA-BUSITEMA'!J44),0)</f>
        <v>0</v>
      </c>
      <c r="K92" s="49">
        <f>ROUND(0.6*AVERAGE('29.07 BUSIA-BUSITEMA'!K44,'30.07 BUSIA-BUSITEMA'!K44,'31.07. BUSIA-BUSITEMA'!K44,'4.08 BUSIA-BUSITEMA'!K44),0)</f>
        <v>0</v>
      </c>
      <c r="L92" s="49">
        <f>ROUND(0.6*AVERAGE('29.07 BUSIA-BUSITEMA'!L44,'30.07 BUSIA-BUSITEMA'!L44,'31.07. BUSIA-BUSITEMA'!L44,'4.08 BUSIA-BUSITEMA'!L44),0)</f>
        <v>0</v>
      </c>
      <c r="M92" s="49">
        <f>ROUND(0.6*AVERAGE('29.07 BUSIA-BUSITEMA'!M44,'30.07 BUSIA-BUSITEMA'!M44,'31.07. BUSIA-BUSITEMA'!M44,'4.08 BUSIA-BUSITEMA'!M44),0)</f>
        <v>2</v>
      </c>
      <c r="N92" s="49">
        <f>ROUND(0.6*AVERAGE('29.07 BUSIA-BUSITEMA'!N44,'30.07 BUSIA-BUSITEMA'!N44,'31.07. BUSIA-BUSITEMA'!N44,'4.08 BUSIA-BUSITEMA'!N44),0)</f>
        <v>0</v>
      </c>
      <c r="O92" s="15">
        <f t="shared" si="35"/>
        <v>2</v>
      </c>
      <c r="P92" s="15">
        <f t="shared" si="36"/>
        <v>4</v>
      </c>
      <c r="R92" s="8"/>
      <c r="T92"/>
    </row>
    <row r="93" spans="2:20" ht="23.1" customHeight="1" x14ac:dyDescent="0.25">
      <c r="B93" s="44" t="s">
        <v>133</v>
      </c>
      <c r="C93" s="49">
        <f>ROUND(0.6*AVERAGE('29.07 BUSIA-BUSITEMA'!C45,'30.07 BUSIA-BUSITEMA'!C45,'31.07. BUSIA-BUSITEMA'!C45,'4.08 BUSIA-BUSITEMA'!C45),0)</f>
        <v>0</v>
      </c>
      <c r="D93" s="49">
        <f>ROUND(0.6*AVERAGE('29.07 BUSIA-BUSITEMA'!D45,'30.07 BUSIA-BUSITEMA'!D45,'31.07. BUSIA-BUSITEMA'!D45,'4.08 BUSIA-BUSITEMA'!D45),0)</f>
        <v>0</v>
      </c>
      <c r="E93" s="49">
        <f>ROUND(0.6*AVERAGE('29.07 BUSIA-BUSITEMA'!E45,'30.07 BUSIA-BUSITEMA'!E45,'31.07. BUSIA-BUSITEMA'!E45,'4.08 BUSIA-BUSITEMA'!E45),0)</f>
        <v>1</v>
      </c>
      <c r="F93" s="49">
        <f>ROUND(0.6*AVERAGE('29.07 BUSIA-BUSITEMA'!F45,'30.07 BUSIA-BUSITEMA'!F45,'31.07. BUSIA-BUSITEMA'!F45,'4.08 BUSIA-BUSITEMA'!F45),0)</f>
        <v>1</v>
      </c>
      <c r="G93" s="49">
        <f>ROUND(0.6*AVERAGE('29.07 BUSIA-BUSITEMA'!G45,'30.07 BUSIA-BUSITEMA'!G45,'31.07. BUSIA-BUSITEMA'!G45,'4.08 BUSIA-BUSITEMA'!G45),0)</f>
        <v>0</v>
      </c>
      <c r="H93" s="49">
        <f>ROUND(0.6*AVERAGE('29.07 BUSIA-BUSITEMA'!H45,'30.07 BUSIA-BUSITEMA'!H45,'31.07. BUSIA-BUSITEMA'!H45,'4.08 BUSIA-BUSITEMA'!H45),0)</f>
        <v>0</v>
      </c>
      <c r="I93" s="49">
        <f>ROUND(0.6*AVERAGE('29.07 BUSIA-BUSITEMA'!I45,'30.07 BUSIA-BUSITEMA'!I45,'31.07. BUSIA-BUSITEMA'!I45,'4.08 BUSIA-BUSITEMA'!I45),0)</f>
        <v>0</v>
      </c>
      <c r="J93" s="49">
        <f>ROUND(0.6*AVERAGE('29.07 BUSIA-BUSITEMA'!J45,'30.07 BUSIA-BUSITEMA'!J45,'31.07. BUSIA-BUSITEMA'!J45,'4.08 BUSIA-BUSITEMA'!J45),0)</f>
        <v>0</v>
      </c>
      <c r="K93" s="49">
        <f>ROUND(0.6*AVERAGE('29.07 BUSIA-BUSITEMA'!K45,'30.07 BUSIA-BUSITEMA'!K45,'31.07. BUSIA-BUSITEMA'!K45,'4.08 BUSIA-BUSITEMA'!K45),0)</f>
        <v>0</v>
      </c>
      <c r="L93" s="49">
        <f>ROUND(0.6*AVERAGE('29.07 BUSIA-BUSITEMA'!L45,'30.07 BUSIA-BUSITEMA'!L45,'31.07. BUSIA-BUSITEMA'!L45,'4.08 BUSIA-BUSITEMA'!L45),0)</f>
        <v>1</v>
      </c>
      <c r="M93" s="49">
        <f>ROUND(0.6*AVERAGE('29.07 BUSIA-BUSITEMA'!M45,'30.07 BUSIA-BUSITEMA'!M45,'31.07. BUSIA-BUSITEMA'!M45,'4.08 BUSIA-BUSITEMA'!M45),0)</f>
        <v>2</v>
      </c>
      <c r="N93" s="49">
        <f>ROUND(0.6*AVERAGE('29.07 BUSIA-BUSITEMA'!N45,'30.07 BUSIA-BUSITEMA'!N45,'31.07. BUSIA-BUSITEMA'!N45,'4.08 BUSIA-BUSITEMA'!N45),0)</f>
        <v>0</v>
      </c>
      <c r="O93" s="15">
        <f t="shared" si="35"/>
        <v>3</v>
      </c>
      <c r="P93" s="15">
        <f t="shared" si="36"/>
        <v>5</v>
      </c>
      <c r="R93" s="8"/>
      <c r="T93"/>
    </row>
    <row r="94" spans="2:20" ht="23.1" customHeight="1" x14ac:dyDescent="0.25">
      <c r="B94" s="45" t="s">
        <v>134</v>
      </c>
      <c r="C94" s="49">
        <f>ROUND(0.6*AVERAGE('29.07 BUSIA-BUSITEMA'!C46,'30.07 BUSIA-BUSITEMA'!C46,'31.07. BUSIA-BUSITEMA'!C46,'4.08 BUSIA-BUSITEMA'!C46),0)</f>
        <v>0</v>
      </c>
      <c r="D94" s="49">
        <f>ROUND(0.6*AVERAGE('29.07 BUSIA-BUSITEMA'!D46,'30.07 BUSIA-BUSITEMA'!D46,'31.07. BUSIA-BUSITEMA'!D46,'4.08 BUSIA-BUSITEMA'!D46),0)</f>
        <v>0</v>
      </c>
      <c r="E94" s="49">
        <f>ROUND(0.6*AVERAGE('29.07 BUSIA-BUSITEMA'!E46,'30.07 BUSIA-BUSITEMA'!E46,'31.07. BUSIA-BUSITEMA'!E46,'4.08 BUSIA-BUSITEMA'!E46),0)</f>
        <v>1</v>
      </c>
      <c r="F94" s="49">
        <f>ROUND(0.6*AVERAGE('29.07 BUSIA-BUSITEMA'!F46,'30.07 BUSIA-BUSITEMA'!F46,'31.07. BUSIA-BUSITEMA'!F46,'4.08 BUSIA-BUSITEMA'!F46),0)</f>
        <v>1</v>
      </c>
      <c r="G94" s="49">
        <f>ROUND(0.6*AVERAGE('29.07 BUSIA-BUSITEMA'!G46,'30.07 BUSIA-BUSITEMA'!G46,'31.07. BUSIA-BUSITEMA'!G46,'4.08 BUSIA-BUSITEMA'!G46),0)</f>
        <v>0</v>
      </c>
      <c r="H94" s="49">
        <f>ROUND(0.6*AVERAGE('29.07 BUSIA-BUSITEMA'!H46,'30.07 BUSIA-BUSITEMA'!H46,'31.07. BUSIA-BUSITEMA'!H46,'4.08 BUSIA-BUSITEMA'!H46),0)</f>
        <v>0</v>
      </c>
      <c r="I94" s="49">
        <f>ROUND(0.6*AVERAGE('29.07 BUSIA-BUSITEMA'!I46,'30.07 BUSIA-BUSITEMA'!I46,'31.07. BUSIA-BUSITEMA'!I46,'4.08 BUSIA-BUSITEMA'!I46),0)</f>
        <v>0</v>
      </c>
      <c r="J94" s="49">
        <f>ROUND(0.6*AVERAGE('29.07 BUSIA-BUSITEMA'!J46,'30.07 BUSIA-BUSITEMA'!J46,'31.07. BUSIA-BUSITEMA'!J46,'4.08 BUSIA-BUSITEMA'!J46),0)</f>
        <v>0</v>
      </c>
      <c r="K94" s="49">
        <f>ROUND(0.6*AVERAGE('29.07 BUSIA-BUSITEMA'!K46,'30.07 BUSIA-BUSITEMA'!K46,'31.07. BUSIA-BUSITEMA'!K46,'4.08 BUSIA-BUSITEMA'!K46),0)</f>
        <v>0</v>
      </c>
      <c r="L94" s="49">
        <f>ROUND(0.6*AVERAGE('29.07 BUSIA-BUSITEMA'!L46,'30.07 BUSIA-BUSITEMA'!L46,'31.07. BUSIA-BUSITEMA'!L46,'4.08 BUSIA-BUSITEMA'!L46),0)</f>
        <v>1</v>
      </c>
      <c r="M94" s="49">
        <f>ROUND(0.6*AVERAGE('29.07 BUSIA-BUSITEMA'!M46,'30.07 BUSIA-BUSITEMA'!M46,'31.07. BUSIA-BUSITEMA'!M46,'4.08 BUSIA-BUSITEMA'!M46),0)</f>
        <v>3</v>
      </c>
      <c r="N94" s="49">
        <f>ROUND(0.6*AVERAGE('29.07 BUSIA-BUSITEMA'!N46,'30.07 BUSIA-BUSITEMA'!N46,'31.07. BUSIA-BUSITEMA'!N46,'4.08 BUSIA-BUSITEMA'!N46),0)</f>
        <v>0</v>
      </c>
      <c r="O94" s="15">
        <f t="shared" si="35"/>
        <v>3</v>
      </c>
      <c r="P94" s="15">
        <f t="shared" si="36"/>
        <v>6</v>
      </c>
      <c r="R94" s="8"/>
      <c r="T94"/>
    </row>
    <row r="95" spans="2:20" ht="23.1" customHeight="1" x14ac:dyDescent="0.25">
      <c r="B95" s="44" t="s">
        <v>135</v>
      </c>
      <c r="C95" s="49">
        <f>ROUND(0.6*AVERAGE('29.07 BUSIA-BUSITEMA'!C47,'30.07 BUSIA-BUSITEMA'!C47,'31.07. BUSIA-BUSITEMA'!C47,'4.08 BUSIA-BUSITEMA'!C47),0)</f>
        <v>0</v>
      </c>
      <c r="D95" s="49">
        <f>ROUND(0.6*AVERAGE('29.07 BUSIA-BUSITEMA'!D47,'30.07 BUSIA-BUSITEMA'!D47,'31.07. BUSIA-BUSITEMA'!D47,'4.08 BUSIA-BUSITEMA'!D47),0)</f>
        <v>0</v>
      </c>
      <c r="E95" s="49">
        <f>ROUND(0.6*AVERAGE('29.07 BUSIA-BUSITEMA'!E47,'30.07 BUSIA-BUSITEMA'!E47,'31.07. BUSIA-BUSITEMA'!E47,'4.08 BUSIA-BUSITEMA'!E47),0)</f>
        <v>1</v>
      </c>
      <c r="F95" s="49">
        <f>ROUND(0.6*AVERAGE('29.07 BUSIA-BUSITEMA'!F47,'30.07 BUSIA-BUSITEMA'!F47,'31.07. BUSIA-BUSITEMA'!F47,'4.08 BUSIA-BUSITEMA'!F47),0)</f>
        <v>0</v>
      </c>
      <c r="G95" s="49">
        <f>ROUND(0.6*AVERAGE('29.07 BUSIA-BUSITEMA'!G47,'30.07 BUSIA-BUSITEMA'!G47,'31.07. BUSIA-BUSITEMA'!G47,'4.08 BUSIA-BUSITEMA'!G47),0)</f>
        <v>0</v>
      </c>
      <c r="H95" s="49">
        <f>ROUND(0.6*AVERAGE('29.07 BUSIA-BUSITEMA'!H47,'30.07 BUSIA-BUSITEMA'!H47,'31.07. BUSIA-BUSITEMA'!H47,'4.08 BUSIA-BUSITEMA'!H47),0)</f>
        <v>1</v>
      </c>
      <c r="I95" s="49">
        <f>ROUND(0.6*AVERAGE('29.07 BUSIA-BUSITEMA'!I47,'30.07 BUSIA-BUSITEMA'!I47,'31.07. BUSIA-BUSITEMA'!I47,'4.08 BUSIA-BUSITEMA'!I47),0)</f>
        <v>0</v>
      </c>
      <c r="J95" s="49">
        <f>ROUND(0.6*AVERAGE('29.07 BUSIA-BUSITEMA'!J47,'30.07 BUSIA-BUSITEMA'!J47,'31.07. BUSIA-BUSITEMA'!J47,'4.08 BUSIA-BUSITEMA'!J47),0)</f>
        <v>0</v>
      </c>
      <c r="K95" s="49">
        <f>ROUND(0.6*AVERAGE('29.07 BUSIA-BUSITEMA'!K47,'30.07 BUSIA-BUSITEMA'!K47,'31.07. BUSIA-BUSITEMA'!K47,'4.08 BUSIA-BUSITEMA'!K47),0)</f>
        <v>0</v>
      </c>
      <c r="L95" s="49">
        <f>ROUND(0.6*AVERAGE('29.07 BUSIA-BUSITEMA'!L47,'30.07 BUSIA-BUSITEMA'!L47,'31.07. BUSIA-BUSITEMA'!L47,'4.08 BUSIA-BUSITEMA'!L47),0)</f>
        <v>0</v>
      </c>
      <c r="M95" s="49">
        <f>ROUND(0.6*AVERAGE('29.07 BUSIA-BUSITEMA'!M47,'30.07 BUSIA-BUSITEMA'!M47,'31.07. BUSIA-BUSITEMA'!M47,'4.08 BUSIA-BUSITEMA'!M47),0)</f>
        <v>2</v>
      </c>
      <c r="N95" s="49">
        <f>ROUND(0.6*AVERAGE('29.07 BUSIA-BUSITEMA'!N47,'30.07 BUSIA-BUSITEMA'!N47,'31.07. BUSIA-BUSITEMA'!N47,'4.08 BUSIA-BUSITEMA'!N47),0)</f>
        <v>0</v>
      </c>
      <c r="O95" s="15">
        <f t="shared" si="35"/>
        <v>2</v>
      </c>
      <c r="P95" s="15">
        <f t="shared" si="36"/>
        <v>4</v>
      </c>
      <c r="R95" s="8"/>
      <c r="T95"/>
    </row>
    <row r="96" spans="2:20" ht="23.1" customHeight="1" x14ac:dyDescent="0.25">
      <c r="B96" s="46" t="s">
        <v>136</v>
      </c>
      <c r="C96" s="49">
        <f>ROUND(0.6*AVERAGE('29.07 BUSIA-BUSITEMA'!C48,'30.07 BUSIA-BUSITEMA'!C48,'31.07. BUSIA-BUSITEMA'!C48,'4.08 BUSIA-BUSITEMA'!C48),0)</f>
        <v>1</v>
      </c>
      <c r="D96" s="49">
        <f>ROUND(0.6*AVERAGE('29.07 BUSIA-BUSITEMA'!D48,'30.07 BUSIA-BUSITEMA'!D48,'31.07. BUSIA-BUSITEMA'!D48,'4.08 BUSIA-BUSITEMA'!D48),0)</f>
        <v>0</v>
      </c>
      <c r="E96" s="49">
        <f>ROUND(0.6*AVERAGE('29.07 BUSIA-BUSITEMA'!E48,'30.07 BUSIA-BUSITEMA'!E48,'31.07. BUSIA-BUSITEMA'!E48,'4.08 BUSIA-BUSITEMA'!E48),0)</f>
        <v>1</v>
      </c>
      <c r="F96" s="49">
        <f>ROUND(0.6*AVERAGE('29.07 BUSIA-BUSITEMA'!F48,'30.07 BUSIA-BUSITEMA'!F48,'31.07. BUSIA-BUSITEMA'!F48,'4.08 BUSIA-BUSITEMA'!F48),0)</f>
        <v>1</v>
      </c>
      <c r="G96" s="49">
        <f>ROUND(0.6*AVERAGE('29.07 BUSIA-BUSITEMA'!G48,'30.07 BUSIA-BUSITEMA'!G48,'31.07. BUSIA-BUSITEMA'!G48,'4.08 BUSIA-BUSITEMA'!G48),0)</f>
        <v>0</v>
      </c>
      <c r="H96" s="49">
        <f>ROUND(0.6*AVERAGE('29.07 BUSIA-BUSITEMA'!H48,'30.07 BUSIA-BUSITEMA'!H48,'31.07. BUSIA-BUSITEMA'!H48,'4.08 BUSIA-BUSITEMA'!H48),0)</f>
        <v>0</v>
      </c>
      <c r="I96" s="49">
        <f>ROUND(0.6*AVERAGE('29.07 BUSIA-BUSITEMA'!I48,'30.07 BUSIA-BUSITEMA'!I48,'31.07. BUSIA-BUSITEMA'!I48,'4.08 BUSIA-BUSITEMA'!I48),0)</f>
        <v>0</v>
      </c>
      <c r="J96" s="49">
        <f>ROUND(0.6*AVERAGE('29.07 BUSIA-BUSITEMA'!J48,'30.07 BUSIA-BUSITEMA'!J48,'31.07. BUSIA-BUSITEMA'!J48,'4.08 BUSIA-BUSITEMA'!J48),0)</f>
        <v>0</v>
      </c>
      <c r="K96" s="49">
        <f>ROUND(0.6*AVERAGE('29.07 BUSIA-BUSITEMA'!K48,'30.07 BUSIA-BUSITEMA'!K48,'31.07. BUSIA-BUSITEMA'!K48,'4.08 BUSIA-BUSITEMA'!K48),0)</f>
        <v>0</v>
      </c>
      <c r="L96" s="49">
        <f>ROUND(0.6*AVERAGE('29.07 BUSIA-BUSITEMA'!L48,'30.07 BUSIA-BUSITEMA'!L48,'31.07. BUSIA-BUSITEMA'!L48,'4.08 BUSIA-BUSITEMA'!L48),0)</f>
        <v>1</v>
      </c>
      <c r="M96" s="49">
        <f>ROUND(0.6*AVERAGE('29.07 BUSIA-BUSITEMA'!M48,'30.07 BUSIA-BUSITEMA'!M48,'31.07. BUSIA-BUSITEMA'!M48,'4.08 BUSIA-BUSITEMA'!M48),0)</f>
        <v>3</v>
      </c>
      <c r="N96" s="49">
        <f>ROUND(0.6*AVERAGE('29.07 BUSIA-BUSITEMA'!N48,'30.07 BUSIA-BUSITEMA'!N48,'31.07. BUSIA-BUSITEMA'!N48,'4.08 BUSIA-BUSITEMA'!N48),0)</f>
        <v>0</v>
      </c>
      <c r="O96" s="15">
        <f t="shared" si="35"/>
        <v>4</v>
      </c>
      <c r="P96" s="15">
        <f t="shared" si="36"/>
        <v>7</v>
      </c>
      <c r="R96" s="8"/>
      <c r="T96"/>
    </row>
    <row r="97" spans="2:20" ht="23.1" customHeight="1" x14ac:dyDescent="0.25">
      <c r="B97" s="44" t="s">
        <v>137</v>
      </c>
      <c r="C97" s="49">
        <f>ROUND(0.6*AVERAGE('29.07 BUSIA-BUSITEMA'!C49,'30.07 BUSIA-BUSITEMA'!C49,'31.07. BUSIA-BUSITEMA'!C49,'4.08 BUSIA-BUSITEMA'!C49),0)</f>
        <v>1</v>
      </c>
      <c r="D97" s="49">
        <f>ROUND(0.6*AVERAGE('29.07 BUSIA-BUSITEMA'!D49,'30.07 BUSIA-BUSITEMA'!D49,'31.07. BUSIA-BUSITEMA'!D49,'4.08 BUSIA-BUSITEMA'!D49),0)</f>
        <v>0</v>
      </c>
      <c r="E97" s="49">
        <f>ROUND(0.6*AVERAGE('29.07 BUSIA-BUSITEMA'!E49,'30.07 BUSIA-BUSITEMA'!E49,'31.07. BUSIA-BUSITEMA'!E49,'4.08 BUSIA-BUSITEMA'!E49),0)</f>
        <v>1</v>
      </c>
      <c r="F97" s="49">
        <f>ROUND(0.6*AVERAGE('29.07 BUSIA-BUSITEMA'!F49,'30.07 BUSIA-BUSITEMA'!F49,'31.07. BUSIA-BUSITEMA'!F49,'4.08 BUSIA-BUSITEMA'!F49),0)</f>
        <v>1</v>
      </c>
      <c r="G97" s="49">
        <f>ROUND(0.6*AVERAGE('29.07 BUSIA-BUSITEMA'!G49,'30.07 BUSIA-BUSITEMA'!G49,'31.07. BUSIA-BUSITEMA'!G49,'4.08 BUSIA-BUSITEMA'!G49),0)</f>
        <v>0</v>
      </c>
      <c r="H97" s="49">
        <f>ROUND(0.6*AVERAGE('29.07 BUSIA-BUSITEMA'!H49,'30.07 BUSIA-BUSITEMA'!H49,'31.07. BUSIA-BUSITEMA'!H49,'4.08 BUSIA-BUSITEMA'!H49),0)</f>
        <v>0</v>
      </c>
      <c r="I97" s="49">
        <f>ROUND(0.6*AVERAGE('29.07 BUSIA-BUSITEMA'!I49,'30.07 BUSIA-BUSITEMA'!I49,'31.07. BUSIA-BUSITEMA'!I49,'4.08 BUSIA-BUSITEMA'!I49),0)</f>
        <v>0</v>
      </c>
      <c r="J97" s="49">
        <f>ROUND(0.6*AVERAGE('29.07 BUSIA-BUSITEMA'!J49,'30.07 BUSIA-BUSITEMA'!J49,'31.07. BUSIA-BUSITEMA'!J49,'4.08 BUSIA-BUSITEMA'!J49),0)</f>
        <v>0</v>
      </c>
      <c r="K97" s="49">
        <f>ROUND(0.6*AVERAGE('29.07 BUSIA-BUSITEMA'!K49,'30.07 BUSIA-BUSITEMA'!K49,'31.07. BUSIA-BUSITEMA'!K49,'4.08 BUSIA-BUSITEMA'!K49),0)</f>
        <v>0</v>
      </c>
      <c r="L97" s="49">
        <f>ROUND(0.6*AVERAGE('29.07 BUSIA-BUSITEMA'!L49,'30.07 BUSIA-BUSITEMA'!L49,'31.07. BUSIA-BUSITEMA'!L49,'4.08 BUSIA-BUSITEMA'!L49),0)</f>
        <v>1</v>
      </c>
      <c r="M97" s="49">
        <f>ROUND(0.6*AVERAGE('29.07 BUSIA-BUSITEMA'!M49,'30.07 BUSIA-BUSITEMA'!M49,'31.07. BUSIA-BUSITEMA'!M49,'4.08 BUSIA-BUSITEMA'!M49),0)</f>
        <v>3</v>
      </c>
      <c r="N97" s="49">
        <f>ROUND(0.6*AVERAGE('29.07 BUSIA-BUSITEMA'!N49,'30.07 BUSIA-BUSITEMA'!N49,'31.07. BUSIA-BUSITEMA'!N49,'4.08 BUSIA-BUSITEMA'!N49),0)</f>
        <v>0</v>
      </c>
      <c r="O97" s="15">
        <f t="shared" si="35"/>
        <v>4</v>
      </c>
      <c r="P97" s="15">
        <f t="shared" si="36"/>
        <v>7</v>
      </c>
      <c r="R97" s="8"/>
      <c r="T97"/>
    </row>
    <row r="98" spans="2:20" ht="23.1" customHeight="1" x14ac:dyDescent="0.25">
      <c r="B98" s="45" t="s">
        <v>138</v>
      </c>
      <c r="C98" s="49">
        <f>ROUND(0.6*AVERAGE('29.07 BUSIA-BUSITEMA'!C50,'30.07 BUSIA-BUSITEMA'!C50,'31.07. BUSIA-BUSITEMA'!C50,'4.08 BUSIA-BUSITEMA'!C50),0)</f>
        <v>0</v>
      </c>
      <c r="D98" s="49">
        <f>ROUND(0.6*AVERAGE('29.07 BUSIA-BUSITEMA'!D50,'30.07 BUSIA-BUSITEMA'!D50,'31.07. BUSIA-BUSITEMA'!D50,'4.08 BUSIA-BUSITEMA'!D50),0)</f>
        <v>0</v>
      </c>
      <c r="E98" s="49">
        <f>ROUND(0.6*AVERAGE('29.07 BUSIA-BUSITEMA'!E50,'30.07 BUSIA-BUSITEMA'!E50,'31.07. BUSIA-BUSITEMA'!E50,'4.08 BUSIA-BUSITEMA'!E50),0)</f>
        <v>1</v>
      </c>
      <c r="F98" s="49">
        <f>ROUND(0.6*AVERAGE('29.07 BUSIA-BUSITEMA'!F50,'30.07 BUSIA-BUSITEMA'!F50,'31.07. BUSIA-BUSITEMA'!F50,'4.08 BUSIA-BUSITEMA'!F50),0)</f>
        <v>1</v>
      </c>
      <c r="G98" s="49">
        <f>ROUND(0.6*AVERAGE('29.07 BUSIA-BUSITEMA'!G50,'30.07 BUSIA-BUSITEMA'!G50,'31.07. BUSIA-BUSITEMA'!G50,'4.08 BUSIA-BUSITEMA'!G50),0)</f>
        <v>0</v>
      </c>
      <c r="H98" s="49">
        <f>ROUND(0.6*AVERAGE('29.07 BUSIA-BUSITEMA'!H50,'30.07 BUSIA-BUSITEMA'!H50,'31.07. BUSIA-BUSITEMA'!H50,'4.08 BUSIA-BUSITEMA'!H50),0)</f>
        <v>0</v>
      </c>
      <c r="I98" s="49">
        <f>ROUND(0.6*AVERAGE('29.07 BUSIA-BUSITEMA'!I50,'30.07 BUSIA-BUSITEMA'!I50,'31.07. BUSIA-BUSITEMA'!I50,'4.08 BUSIA-BUSITEMA'!I50),0)</f>
        <v>0</v>
      </c>
      <c r="J98" s="49">
        <f>ROUND(0.6*AVERAGE('29.07 BUSIA-BUSITEMA'!J50,'30.07 BUSIA-BUSITEMA'!J50,'31.07. BUSIA-BUSITEMA'!J50,'4.08 BUSIA-BUSITEMA'!J50),0)</f>
        <v>0</v>
      </c>
      <c r="K98" s="49">
        <f>ROUND(0.6*AVERAGE('29.07 BUSIA-BUSITEMA'!K50,'30.07 BUSIA-BUSITEMA'!K50,'31.07. BUSIA-BUSITEMA'!K50,'4.08 BUSIA-BUSITEMA'!K50),0)</f>
        <v>0</v>
      </c>
      <c r="L98" s="49">
        <f>ROUND(0.6*AVERAGE('29.07 BUSIA-BUSITEMA'!L50,'30.07 BUSIA-BUSITEMA'!L50,'31.07. BUSIA-BUSITEMA'!L50,'4.08 BUSIA-BUSITEMA'!L50),0)</f>
        <v>1</v>
      </c>
      <c r="M98" s="49">
        <f>ROUND(0.6*AVERAGE('29.07 BUSIA-BUSITEMA'!M50,'30.07 BUSIA-BUSITEMA'!M50,'31.07. BUSIA-BUSITEMA'!M50,'4.08 BUSIA-BUSITEMA'!M50),0)</f>
        <v>4</v>
      </c>
      <c r="N98" s="49">
        <f>ROUND(0.6*AVERAGE('29.07 BUSIA-BUSITEMA'!N50,'30.07 BUSIA-BUSITEMA'!N50,'31.07. BUSIA-BUSITEMA'!N50,'4.08 BUSIA-BUSITEMA'!N50),0)</f>
        <v>0</v>
      </c>
      <c r="O98" s="15">
        <f t="shared" si="35"/>
        <v>3</v>
      </c>
      <c r="P98" s="15">
        <f t="shared" si="36"/>
        <v>7</v>
      </c>
      <c r="R98" s="8"/>
      <c r="T98"/>
    </row>
    <row r="99" spans="2:20" ht="23.1" customHeight="1" x14ac:dyDescent="0.25">
      <c r="B99" s="44" t="s">
        <v>139</v>
      </c>
      <c r="C99" s="49">
        <f>ROUND(0.6*AVERAGE('29.07 BUSIA-BUSITEMA'!C51,'30.07 BUSIA-BUSITEMA'!C51,'31.07. BUSIA-BUSITEMA'!C51,'4.08 BUSIA-BUSITEMA'!C51),0)</f>
        <v>1</v>
      </c>
      <c r="D99" s="49">
        <f>ROUND(0.6*AVERAGE('29.07 BUSIA-BUSITEMA'!D51,'30.07 BUSIA-BUSITEMA'!D51,'31.07. BUSIA-BUSITEMA'!D51,'4.08 BUSIA-BUSITEMA'!D51),0)</f>
        <v>1</v>
      </c>
      <c r="E99" s="49">
        <f>ROUND(0.6*AVERAGE('29.07 BUSIA-BUSITEMA'!E51,'30.07 BUSIA-BUSITEMA'!E51,'31.07. BUSIA-BUSITEMA'!E51,'4.08 BUSIA-BUSITEMA'!E51),0)</f>
        <v>2</v>
      </c>
      <c r="F99" s="49">
        <f>ROUND(0.6*AVERAGE('29.07 BUSIA-BUSITEMA'!F51,'30.07 BUSIA-BUSITEMA'!F51,'31.07. BUSIA-BUSITEMA'!F51,'4.08 BUSIA-BUSITEMA'!F51),0)</f>
        <v>1</v>
      </c>
      <c r="G99" s="49">
        <f>ROUND(0.6*AVERAGE('29.07 BUSIA-BUSITEMA'!G51,'30.07 BUSIA-BUSITEMA'!G51,'31.07. BUSIA-BUSITEMA'!G51,'4.08 BUSIA-BUSITEMA'!G51),0)</f>
        <v>0</v>
      </c>
      <c r="H99" s="49">
        <f>ROUND(0.6*AVERAGE('29.07 BUSIA-BUSITEMA'!H51,'30.07 BUSIA-BUSITEMA'!H51,'31.07. BUSIA-BUSITEMA'!H51,'4.08 BUSIA-BUSITEMA'!H51),0)</f>
        <v>0</v>
      </c>
      <c r="I99" s="49">
        <f>ROUND(0.6*AVERAGE('29.07 BUSIA-BUSITEMA'!I51,'30.07 BUSIA-BUSITEMA'!I51,'31.07. BUSIA-BUSITEMA'!I51,'4.08 BUSIA-BUSITEMA'!I51),0)</f>
        <v>0</v>
      </c>
      <c r="J99" s="49">
        <f>ROUND(0.6*AVERAGE('29.07 BUSIA-BUSITEMA'!J51,'30.07 BUSIA-BUSITEMA'!J51,'31.07. BUSIA-BUSITEMA'!J51,'4.08 BUSIA-BUSITEMA'!J51),0)</f>
        <v>1</v>
      </c>
      <c r="K99" s="49">
        <f>ROUND(0.6*AVERAGE('29.07 BUSIA-BUSITEMA'!K51,'30.07 BUSIA-BUSITEMA'!K51,'31.07. BUSIA-BUSITEMA'!K51,'4.08 BUSIA-BUSITEMA'!K51),0)</f>
        <v>0</v>
      </c>
      <c r="L99" s="49">
        <f>ROUND(0.6*AVERAGE('29.07 BUSIA-BUSITEMA'!L51,'30.07 BUSIA-BUSITEMA'!L51,'31.07. BUSIA-BUSITEMA'!L51,'4.08 BUSIA-BUSITEMA'!L51),0)</f>
        <v>1</v>
      </c>
      <c r="M99" s="49">
        <f>ROUND(0.6*AVERAGE('29.07 BUSIA-BUSITEMA'!M51,'30.07 BUSIA-BUSITEMA'!M51,'31.07. BUSIA-BUSITEMA'!M51,'4.08 BUSIA-BUSITEMA'!M51),0)</f>
        <v>3</v>
      </c>
      <c r="N99" s="49">
        <f>ROUND(0.6*AVERAGE('29.07 BUSIA-BUSITEMA'!N51,'30.07 BUSIA-BUSITEMA'!N51,'31.07. BUSIA-BUSITEMA'!N51,'4.08 BUSIA-BUSITEMA'!N51),0)</f>
        <v>0</v>
      </c>
      <c r="O99" s="15">
        <f t="shared" si="35"/>
        <v>7</v>
      </c>
      <c r="P99" s="15">
        <f t="shared" si="36"/>
        <v>10</v>
      </c>
      <c r="R99" s="8"/>
      <c r="T99"/>
    </row>
    <row r="100" spans="2:20" ht="23.1" customHeight="1" x14ac:dyDescent="0.25">
      <c r="B100" s="46" t="s">
        <v>140</v>
      </c>
      <c r="C100" s="49">
        <f>ROUND(0.8*AVERAGE('29.07 BUSIA-BUSITEMA'!C52,'30.07 BUSIA-BUSITEMA'!C52,'31.07. BUSIA-BUSITEMA'!C52,'4.08 BUSIA-BUSITEMA'!C52),0)</f>
        <v>1</v>
      </c>
      <c r="D100" s="49">
        <f>ROUND(0.8*AVERAGE('29.07 BUSIA-BUSITEMA'!D52,'30.07 BUSIA-BUSITEMA'!D52,'31.07. BUSIA-BUSITEMA'!D52,'4.08 BUSIA-BUSITEMA'!D52),0)</f>
        <v>1</v>
      </c>
      <c r="E100" s="49">
        <f>ROUND(0.8*AVERAGE('29.07 BUSIA-BUSITEMA'!E52,'30.07 BUSIA-BUSITEMA'!E52,'31.07. BUSIA-BUSITEMA'!E52,'4.08 BUSIA-BUSITEMA'!E52),0)</f>
        <v>2</v>
      </c>
      <c r="F100" s="49">
        <f>ROUND(0.8*AVERAGE('29.07 BUSIA-BUSITEMA'!F52,'30.07 BUSIA-BUSITEMA'!F52,'31.07. BUSIA-BUSITEMA'!F52,'4.08 BUSIA-BUSITEMA'!F52),0)</f>
        <v>1</v>
      </c>
      <c r="G100" s="49">
        <f>ROUND(0.8*AVERAGE('29.07 BUSIA-BUSITEMA'!G52,'30.07 BUSIA-BUSITEMA'!G52,'31.07. BUSIA-BUSITEMA'!G52,'4.08 BUSIA-BUSITEMA'!G52),0)</f>
        <v>0</v>
      </c>
      <c r="H100" s="49">
        <f>ROUND(0.8*AVERAGE('29.07 BUSIA-BUSITEMA'!H52,'30.07 BUSIA-BUSITEMA'!H52,'31.07. BUSIA-BUSITEMA'!H52,'4.08 BUSIA-BUSITEMA'!H52),0)</f>
        <v>1</v>
      </c>
      <c r="I100" s="49">
        <f>ROUND(0.8*AVERAGE('29.07 BUSIA-BUSITEMA'!I52,'30.07 BUSIA-BUSITEMA'!I52,'31.07. BUSIA-BUSITEMA'!I52,'4.08 BUSIA-BUSITEMA'!I52),0)</f>
        <v>0</v>
      </c>
      <c r="J100" s="49">
        <f>ROUND(0.8*AVERAGE('29.07 BUSIA-BUSITEMA'!J52,'30.07 BUSIA-BUSITEMA'!J52,'31.07. BUSIA-BUSITEMA'!J52,'4.08 BUSIA-BUSITEMA'!J52),0)</f>
        <v>1</v>
      </c>
      <c r="K100" s="49">
        <f>ROUND(0.8*AVERAGE('29.07 BUSIA-BUSITEMA'!K52,'30.07 BUSIA-BUSITEMA'!K52,'31.07. BUSIA-BUSITEMA'!K52,'4.08 BUSIA-BUSITEMA'!K52),0)</f>
        <v>0</v>
      </c>
      <c r="L100" s="49">
        <f>ROUND(0.8*AVERAGE('29.07 BUSIA-BUSITEMA'!L52,'30.07 BUSIA-BUSITEMA'!L52,'31.07. BUSIA-BUSITEMA'!L52,'4.08 BUSIA-BUSITEMA'!L52),0)</f>
        <v>0</v>
      </c>
      <c r="M100" s="49">
        <f>ROUND(0.8*AVERAGE('29.07 BUSIA-BUSITEMA'!M52,'30.07 BUSIA-BUSITEMA'!M52,'31.07. BUSIA-BUSITEMA'!M52,'4.08 BUSIA-BUSITEMA'!M52),0)</f>
        <v>3</v>
      </c>
      <c r="N100" s="49">
        <f>ROUND(0.8*AVERAGE('29.07 BUSIA-BUSITEMA'!N52,'30.07 BUSIA-BUSITEMA'!N52,'31.07. BUSIA-BUSITEMA'!N52,'4.08 BUSIA-BUSITEMA'!N52),0)</f>
        <v>0</v>
      </c>
      <c r="O100" s="15">
        <f t="shared" si="35"/>
        <v>7</v>
      </c>
      <c r="P100" s="15">
        <f t="shared" si="36"/>
        <v>10</v>
      </c>
      <c r="R100" s="8"/>
      <c r="T100"/>
    </row>
    <row r="101" spans="2:20" ht="23.1" customHeight="1" x14ac:dyDescent="0.25">
      <c r="B101" s="44" t="s">
        <v>141</v>
      </c>
      <c r="C101" s="49">
        <f>ROUND(0.8*AVERAGE('29.07 BUSIA-BUSITEMA'!C53,'30.07 BUSIA-BUSITEMA'!C53,'31.07. BUSIA-BUSITEMA'!C53,'4.08 BUSIA-BUSITEMA'!C53),0)</f>
        <v>1</v>
      </c>
      <c r="D101" s="49">
        <f>ROUND(0.8*AVERAGE('29.07 BUSIA-BUSITEMA'!D53,'30.07 BUSIA-BUSITEMA'!D53,'31.07. BUSIA-BUSITEMA'!D53,'4.08 BUSIA-BUSITEMA'!D53),0)</f>
        <v>1</v>
      </c>
      <c r="E101" s="49">
        <f>ROUND(0.8*AVERAGE('29.07 BUSIA-BUSITEMA'!E53,'30.07 BUSIA-BUSITEMA'!E53,'31.07. BUSIA-BUSITEMA'!E53,'4.08 BUSIA-BUSITEMA'!E53),0)</f>
        <v>2</v>
      </c>
      <c r="F101" s="49">
        <f>ROUND(0.8*AVERAGE('29.07 BUSIA-BUSITEMA'!F53,'30.07 BUSIA-BUSITEMA'!F53,'31.07. BUSIA-BUSITEMA'!F53,'4.08 BUSIA-BUSITEMA'!F53),0)</f>
        <v>0</v>
      </c>
      <c r="G101" s="49">
        <f>ROUND(0.8*AVERAGE('29.07 BUSIA-BUSITEMA'!G53,'30.07 BUSIA-BUSITEMA'!G53,'31.07. BUSIA-BUSITEMA'!G53,'4.08 BUSIA-BUSITEMA'!G53),0)</f>
        <v>0</v>
      </c>
      <c r="H101" s="49">
        <f>ROUND(0.8*AVERAGE('29.07 BUSIA-BUSITEMA'!H53,'30.07 BUSIA-BUSITEMA'!H53,'31.07. BUSIA-BUSITEMA'!H53,'4.08 BUSIA-BUSITEMA'!H53),0)</f>
        <v>0</v>
      </c>
      <c r="I101" s="49">
        <f>ROUND(0.8*AVERAGE('29.07 BUSIA-BUSITEMA'!I53,'30.07 BUSIA-BUSITEMA'!I53,'31.07. BUSIA-BUSITEMA'!I53,'4.08 BUSIA-BUSITEMA'!I53),0)</f>
        <v>0</v>
      </c>
      <c r="J101" s="49">
        <f>ROUND(0.8*AVERAGE('29.07 BUSIA-BUSITEMA'!J53,'30.07 BUSIA-BUSITEMA'!J53,'31.07. BUSIA-BUSITEMA'!J53,'4.08 BUSIA-BUSITEMA'!J53),0)</f>
        <v>1</v>
      </c>
      <c r="K101" s="49">
        <f>ROUND(0.8*AVERAGE('29.07 BUSIA-BUSITEMA'!K53,'30.07 BUSIA-BUSITEMA'!K53,'31.07. BUSIA-BUSITEMA'!K53,'4.08 BUSIA-BUSITEMA'!K53),0)</f>
        <v>0</v>
      </c>
      <c r="L101" s="49">
        <f>ROUND(0.8*AVERAGE('29.07 BUSIA-BUSITEMA'!L53,'30.07 BUSIA-BUSITEMA'!L53,'31.07. BUSIA-BUSITEMA'!L53,'4.08 BUSIA-BUSITEMA'!L53),0)</f>
        <v>1</v>
      </c>
      <c r="M101" s="49">
        <f>ROUND(0.8*AVERAGE('29.07 BUSIA-BUSITEMA'!M53,'30.07 BUSIA-BUSITEMA'!M53,'31.07. BUSIA-BUSITEMA'!M53,'4.08 BUSIA-BUSITEMA'!M53),0)</f>
        <v>3</v>
      </c>
      <c r="N101" s="49">
        <f>ROUND(0.8*AVERAGE('29.07 BUSIA-BUSITEMA'!N53,'30.07 BUSIA-BUSITEMA'!N53,'31.07. BUSIA-BUSITEMA'!N53,'4.08 BUSIA-BUSITEMA'!N53),0)</f>
        <v>0</v>
      </c>
      <c r="O101" s="15">
        <f t="shared" si="35"/>
        <v>6</v>
      </c>
      <c r="P101" s="15">
        <f t="shared" si="36"/>
        <v>9</v>
      </c>
      <c r="R101" s="8"/>
      <c r="T101"/>
    </row>
    <row r="102" spans="2:20" ht="23.1" customHeight="1" x14ac:dyDescent="0.25">
      <c r="B102" s="45" t="s">
        <v>142</v>
      </c>
      <c r="C102" s="49">
        <f>ROUND(1*AVERAGE('29.07 BUSIA-BUSITEMA'!C54,'30.07 BUSIA-BUSITEMA'!C54,'31.07. BUSIA-BUSITEMA'!C54,'4.08 BUSIA-BUSITEMA'!C54),0)</f>
        <v>1</v>
      </c>
      <c r="D102" s="49">
        <f>ROUND(1*AVERAGE('29.07 BUSIA-BUSITEMA'!D54,'30.07 BUSIA-BUSITEMA'!D54,'31.07. BUSIA-BUSITEMA'!D54,'4.08 BUSIA-BUSITEMA'!D54),0)</f>
        <v>1</v>
      </c>
      <c r="E102" s="49">
        <f>ROUND(1*AVERAGE('29.07 BUSIA-BUSITEMA'!E54,'30.07 BUSIA-BUSITEMA'!E54,'31.07. BUSIA-BUSITEMA'!E54,'4.08 BUSIA-BUSITEMA'!E54),0)</f>
        <v>2</v>
      </c>
      <c r="F102" s="49">
        <f>ROUND(1*AVERAGE('29.07 BUSIA-BUSITEMA'!F54,'30.07 BUSIA-BUSITEMA'!F54,'31.07. BUSIA-BUSITEMA'!F54,'4.08 BUSIA-BUSITEMA'!F54),0)</f>
        <v>2</v>
      </c>
      <c r="G102" s="49">
        <f>ROUND(1*AVERAGE('29.07 BUSIA-BUSITEMA'!G54,'30.07 BUSIA-BUSITEMA'!G54,'31.07. BUSIA-BUSITEMA'!G54,'4.08 BUSIA-BUSITEMA'!G54),0)</f>
        <v>0</v>
      </c>
      <c r="H102" s="49">
        <f>ROUND(1*AVERAGE('29.07 BUSIA-BUSITEMA'!H54,'30.07 BUSIA-BUSITEMA'!H54,'31.07. BUSIA-BUSITEMA'!H54,'4.08 BUSIA-BUSITEMA'!H54),0)</f>
        <v>2</v>
      </c>
      <c r="I102" s="49">
        <f>ROUND(1*AVERAGE('29.07 BUSIA-BUSITEMA'!I54,'30.07 BUSIA-BUSITEMA'!I54,'31.07. BUSIA-BUSITEMA'!I54,'4.08 BUSIA-BUSITEMA'!I54),0)</f>
        <v>0</v>
      </c>
      <c r="J102" s="49">
        <f>ROUND(1*AVERAGE('29.07 BUSIA-BUSITEMA'!J54,'30.07 BUSIA-BUSITEMA'!J54,'31.07. BUSIA-BUSITEMA'!J54,'4.08 BUSIA-BUSITEMA'!J54),0)</f>
        <v>0</v>
      </c>
      <c r="K102" s="49">
        <f>ROUND(1*AVERAGE('29.07 BUSIA-BUSITEMA'!K54,'30.07 BUSIA-BUSITEMA'!K54,'31.07. BUSIA-BUSITEMA'!K54,'4.08 BUSIA-BUSITEMA'!K54),0)</f>
        <v>0</v>
      </c>
      <c r="L102" s="49">
        <f>ROUND(1*AVERAGE('29.07 BUSIA-BUSITEMA'!L54,'30.07 BUSIA-BUSITEMA'!L54,'31.07. BUSIA-BUSITEMA'!L54,'4.08 BUSIA-BUSITEMA'!L54),0)</f>
        <v>1</v>
      </c>
      <c r="M102" s="49">
        <f>ROUND(1*AVERAGE('29.07 BUSIA-BUSITEMA'!M54,'30.07 BUSIA-BUSITEMA'!M54,'31.07. BUSIA-BUSITEMA'!M54,'4.08 BUSIA-BUSITEMA'!M54),0)</f>
        <v>8</v>
      </c>
      <c r="N102" s="49">
        <f>ROUND(1*AVERAGE('29.07 BUSIA-BUSITEMA'!N54,'30.07 BUSIA-BUSITEMA'!N54,'31.07. BUSIA-BUSITEMA'!N54,'4.08 BUSIA-BUSITEMA'!N54),0)</f>
        <v>1</v>
      </c>
      <c r="O102" s="15">
        <f t="shared" si="35"/>
        <v>10</v>
      </c>
      <c r="P102" s="15">
        <f t="shared" si="36"/>
        <v>18</v>
      </c>
      <c r="R102" s="8"/>
      <c r="T102"/>
    </row>
    <row r="103" spans="2:20" ht="23.1" customHeight="1" x14ac:dyDescent="0.25">
      <c r="B103" s="44" t="s">
        <v>143</v>
      </c>
      <c r="C103" s="49">
        <f>ROUND(1*AVERAGE('29.07 BUSIA-BUSITEMA'!C55,'30.07 BUSIA-BUSITEMA'!C55,'31.07. BUSIA-BUSITEMA'!C55,'4.08 BUSIA-BUSITEMA'!C55),0)</f>
        <v>1</v>
      </c>
      <c r="D103" s="49">
        <f>ROUND(1*AVERAGE('29.07 BUSIA-BUSITEMA'!D55,'30.07 BUSIA-BUSITEMA'!D55,'31.07. BUSIA-BUSITEMA'!D55,'4.08 BUSIA-BUSITEMA'!D55),0)</f>
        <v>0</v>
      </c>
      <c r="E103" s="49">
        <f>ROUND(1*AVERAGE('29.07 BUSIA-BUSITEMA'!E55,'30.07 BUSIA-BUSITEMA'!E55,'31.07. BUSIA-BUSITEMA'!E55,'4.08 BUSIA-BUSITEMA'!E55),0)</f>
        <v>1</v>
      </c>
      <c r="F103" s="49">
        <f>ROUND(1*AVERAGE('29.07 BUSIA-BUSITEMA'!F55,'30.07 BUSIA-BUSITEMA'!F55,'31.07. BUSIA-BUSITEMA'!F55,'4.08 BUSIA-BUSITEMA'!F55),0)</f>
        <v>1</v>
      </c>
      <c r="G103" s="49">
        <f>ROUND(1*AVERAGE('29.07 BUSIA-BUSITEMA'!G55,'30.07 BUSIA-BUSITEMA'!G55,'31.07. BUSIA-BUSITEMA'!G55,'4.08 BUSIA-BUSITEMA'!G55),0)</f>
        <v>0</v>
      </c>
      <c r="H103" s="49">
        <f>ROUND(1*AVERAGE('29.07 BUSIA-BUSITEMA'!H55,'30.07 BUSIA-BUSITEMA'!H55,'31.07. BUSIA-BUSITEMA'!H55,'4.08 BUSIA-BUSITEMA'!H55),0)</f>
        <v>0</v>
      </c>
      <c r="I103" s="49">
        <f>ROUND(1*AVERAGE('29.07 BUSIA-BUSITEMA'!I55,'30.07 BUSIA-BUSITEMA'!I55,'31.07. BUSIA-BUSITEMA'!I55,'4.08 BUSIA-BUSITEMA'!I55),0)</f>
        <v>0</v>
      </c>
      <c r="J103" s="49">
        <f>ROUND(1*AVERAGE('29.07 BUSIA-BUSITEMA'!J55,'30.07 BUSIA-BUSITEMA'!J55,'31.07. BUSIA-BUSITEMA'!J55,'4.08 BUSIA-BUSITEMA'!J55),0)</f>
        <v>0</v>
      </c>
      <c r="K103" s="49">
        <f>ROUND(1*AVERAGE('29.07 BUSIA-BUSITEMA'!K55,'30.07 BUSIA-BUSITEMA'!K55,'31.07. BUSIA-BUSITEMA'!K55,'4.08 BUSIA-BUSITEMA'!K55),0)</f>
        <v>0</v>
      </c>
      <c r="L103" s="49">
        <f>ROUND(1*AVERAGE('29.07 BUSIA-BUSITEMA'!L55,'30.07 BUSIA-BUSITEMA'!L55,'31.07. BUSIA-BUSITEMA'!L55,'4.08 BUSIA-BUSITEMA'!L55),0)</f>
        <v>1</v>
      </c>
      <c r="M103" s="49">
        <f>ROUND(1*AVERAGE('29.07 BUSIA-BUSITEMA'!M55,'30.07 BUSIA-BUSITEMA'!M55,'31.07. BUSIA-BUSITEMA'!M55,'4.08 BUSIA-BUSITEMA'!M55),0)</f>
        <v>6</v>
      </c>
      <c r="N103" s="49">
        <f>ROUND(1*AVERAGE('29.07 BUSIA-BUSITEMA'!N55,'30.07 BUSIA-BUSITEMA'!N55,'31.07. BUSIA-BUSITEMA'!N55,'4.08 BUSIA-BUSITEMA'!N55),0)</f>
        <v>0</v>
      </c>
      <c r="O103" s="15">
        <f t="shared" si="35"/>
        <v>4</v>
      </c>
      <c r="P103" s="15">
        <f t="shared" si="36"/>
        <v>10</v>
      </c>
      <c r="R103" s="8"/>
      <c r="T103"/>
    </row>
    <row r="104" spans="2:20" ht="23.1" customHeight="1" x14ac:dyDescent="0.25">
      <c r="B104" s="46" t="s">
        <v>144</v>
      </c>
      <c r="C104" s="49">
        <f>ROUND(1*AVERAGE('29.07 BUSIA-BUSITEMA'!C56,'30.07 BUSIA-BUSITEMA'!C56,'31.07. BUSIA-BUSITEMA'!C56,'4.08 BUSIA-BUSITEMA'!C56),0)</f>
        <v>0</v>
      </c>
      <c r="D104" s="49">
        <f>ROUND(1*AVERAGE('29.07 BUSIA-BUSITEMA'!D56,'30.07 BUSIA-BUSITEMA'!D56,'31.07. BUSIA-BUSITEMA'!D56,'4.08 BUSIA-BUSITEMA'!D56),0)</f>
        <v>1</v>
      </c>
      <c r="E104" s="49">
        <f>ROUND(1*AVERAGE('29.07 BUSIA-BUSITEMA'!E56,'30.07 BUSIA-BUSITEMA'!E56,'31.07. BUSIA-BUSITEMA'!E56,'4.08 BUSIA-BUSITEMA'!E56),0)</f>
        <v>2</v>
      </c>
      <c r="F104" s="49">
        <f>ROUND(1*AVERAGE('29.07 BUSIA-BUSITEMA'!F56,'30.07 BUSIA-BUSITEMA'!F56,'31.07. BUSIA-BUSITEMA'!F56,'4.08 BUSIA-BUSITEMA'!F56),0)</f>
        <v>1</v>
      </c>
      <c r="G104" s="49">
        <f>ROUND(1*AVERAGE('29.07 BUSIA-BUSITEMA'!G56,'30.07 BUSIA-BUSITEMA'!G56,'31.07. BUSIA-BUSITEMA'!G56,'4.08 BUSIA-BUSITEMA'!G56),0)</f>
        <v>0</v>
      </c>
      <c r="H104" s="49">
        <f>ROUND(1*AVERAGE('29.07 BUSIA-BUSITEMA'!H56,'30.07 BUSIA-BUSITEMA'!H56,'31.07. BUSIA-BUSITEMA'!H56,'4.08 BUSIA-BUSITEMA'!H56),0)</f>
        <v>0</v>
      </c>
      <c r="I104" s="49">
        <f>ROUND(1*AVERAGE('29.07 BUSIA-BUSITEMA'!I56,'30.07 BUSIA-BUSITEMA'!I56,'31.07. BUSIA-BUSITEMA'!I56,'4.08 BUSIA-BUSITEMA'!I56),0)</f>
        <v>1</v>
      </c>
      <c r="J104" s="49">
        <f>ROUND(1*AVERAGE('29.07 BUSIA-BUSITEMA'!J56,'30.07 BUSIA-BUSITEMA'!J56,'31.07. BUSIA-BUSITEMA'!J56,'4.08 BUSIA-BUSITEMA'!J56),0)</f>
        <v>1</v>
      </c>
      <c r="K104" s="49">
        <f>ROUND(1*AVERAGE('29.07 BUSIA-BUSITEMA'!K56,'30.07 BUSIA-BUSITEMA'!K56,'31.07. BUSIA-BUSITEMA'!K56,'4.08 BUSIA-BUSITEMA'!K56),0)</f>
        <v>0</v>
      </c>
      <c r="L104" s="49">
        <f>ROUND(1*AVERAGE('29.07 BUSIA-BUSITEMA'!L56,'30.07 BUSIA-BUSITEMA'!L56,'31.07. BUSIA-BUSITEMA'!L56,'4.08 BUSIA-BUSITEMA'!L56),0)</f>
        <v>1</v>
      </c>
      <c r="M104" s="49">
        <f>ROUND(1*AVERAGE('29.07 BUSIA-BUSITEMA'!M56,'30.07 BUSIA-BUSITEMA'!M56,'31.07. BUSIA-BUSITEMA'!M56,'4.08 BUSIA-BUSITEMA'!M56),0)</f>
        <v>3</v>
      </c>
      <c r="N104" s="49">
        <f>ROUND(1*AVERAGE('29.07 BUSIA-BUSITEMA'!N56,'30.07 BUSIA-BUSITEMA'!N56,'31.07. BUSIA-BUSITEMA'!N56,'4.08 BUSIA-BUSITEMA'!N56),0)</f>
        <v>0</v>
      </c>
      <c r="O104" s="15">
        <f t="shared" si="35"/>
        <v>7</v>
      </c>
      <c r="P104" s="15">
        <f t="shared" si="36"/>
        <v>10</v>
      </c>
      <c r="R104" s="8"/>
      <c r="T104"/>
    </row>
    <row r="105" spans="2:20" ht="23.1" customHeight="1" x14ac:dyDescent="0.25">
      <c r="B105" s="44" t="s">
        <v>145</v>
      </c>
      <c r="C105" s="49">
        <f>ROUND(1*AVERAGE('29.07 BUSIA-BUSITEMA'!C57,'30.07 BUSIA-BUSITEMA'!C57,'31.07. BUSIA-BUSITEMA'!C57,'4.08 BUSIA-BUSITEMA'!C57),0)</f>
        <v>0</v>
      </c>
      <c r="D105" s="49">
        <f>ROUND(1*AVERAGE('29.07 BUSIA-BUSITEMA'!D57,'30.07 BUSIA-BUSITEMA'!D57,'31.07. BUSIA-BUSITEMA'!D57,'4.08 BUSIA-BUSITEMA'!D57),0)</f>
        <v>1</v>
      </c>
      <c r="E105" s="49">
        <f>ROUND(1*AVERAGE('29.07 BUSIA-BUSITEMA'!E57,'30.07 BUSIA-BUSITEMA'!E57,'31.07. BUSIA-BUSITEMA'!E57,'4.08 BUSIA-BUSITEMA'!E57),0)</f>
        <v>2</v>
      </c>
      <c r="F105" s="49">
        <f>ROUND(1*AVERAGE('29.07 BUSIA-BUSITEMA'!F57,'30.07 BUSIA-BUSITEMA'!F57,'31.07. BUSIA-BUSITEMA'!F57,'4.08 BUSIA-BUSITEMA'!F57),0)</f>
        <v>1</v>
      </c>
      <c r="G105" s="49">
        <f>ROUND(1*AVERAGE('29.07 BUSIA-BUSITEMA'!G57,'30.07 BUSIA-BUSITEMA'!G57,'31.07. BUSIA-BUSITEMA'!G57,'4.08 BUSIA-BUSITEMA'!G57),0)</f>
        <v>1</v>
      </c>
      <c r="H105" s="49">
        <f>ROUND(1*AVERAGE('29.07 BUSIA-BUSITEMA'!H57,'30.07 BUSIA-BUSITEMA'!H57,'31.07. BUSIA-BUSITEMA'!H57,'4.08 BUSIA-BUSITEMA'!H57),0)</f>
        <v>0</v>
      </c>
      <c r="I105" s="49">
        <f>ROUND(1*AVERAGE('29.07 BUSIA-BUSITEMA'!I57,'30.07 BUSIA-BUSITEMA'!I57,'31.07. BUSIA-BUSITEMA'!I57,'4.08 BUSIA-BUSITEMA'!I57),0)</f>
        <v>0</v>
      </c>
      <c r="J105" s="49">
        <f>ROUND(1*AVERAGE('29.07 BUSIA-BUSITEMA'!J57,'30.07 BUSIA-BUSITEMA'!J57,'31.07. BUSIA-BUSITEMA'!J57,'4.08 BUSIA-BUSITEMA'!J57),0)</f>
        <v>0</v>
      </c>
      <c r="K105" s="49">
        <f>ROUND(1*AVERAGE('29.07 BUSIA-BUSITEMA'!K57,'30.07 BUSIA-BUSITEMA'!K57,'31.07. BUSIA-BUSITEMA'!K57,'4.08 BUSIA-BUSITEMA'!K57),0)</f>
        <v>0</v>
      </c>
      <c r="L105" s="49">
        <f>ROUND(1*AVERAGE('29.07 BUSIA-BUSITEMA'!L57,'30.07 BUSIA-BUSITEMA'!L57,'31.07. BUSIA-BUSITEMA'!L57,'4.08 BUSIA-BUSITEMA'!L57),0)</f>
        <v>2</v>
      </c>
      <c r="M105" s="49">
        <f>ROUND(1*AVERAGE('29.07 BUSIA-BUSITEMA'!M57,'30.07 BUSIA-BUSITEMA'!M57,'31.07. BUSIA-BUSITEMA'!M57,'4.08 BUSIA-BUSITEMA'!M57),0)</f>
        <v>2</v>
      </c>
      <c r="N105" s="49">
        <f>ROUND(1*AVERAGE('29.07 BUSIA-BUSITEMA'!N57,'30.07 BUSIA-BUSITEMA'!N57,'31.07. BUSIA-BUSITEMA'!N57,'4.08 BUSIA-BUSITEMA'!N57),0)</f>
        <v>0</v>
      </c>
      <c r="O105" s="15">
        <f t="shared" si="35"/>
        <v>7</v>
      </c>
      <c r="P105" s="15">
        <f t="shared" si="36"/>
        <v>9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67</v>
      </c>
      <c r="D106" s="16">
        <f t="shared" ref="D106:P106" si="37">SUM(D10:D105)</f>
        <v>33</v>
      </c>
      <c r="E106" s="16">
        <f t="shared" si="37"/>
        <v>151</v>
      </c>
      <c r="F106" s="16">
        <f t="shared" si="37"/>
        <v>80</v>
      </c>
      <c r="G106" s="16">
        <f t="shared" si="37"/>
        <v>12</v>
      </c>
      <c r="H106" s="16">
        <f t="shared" si="37"/>
        <v>23</v>
      </c>
      <c r="I106" s="16">
        <f t="shared" si="37"/>
        <v>14</v>
      </c>
      <c r="J106" s="16">
        <f t="shared" si="37"/>
        <v>32</v>
      </c>
      <c r="K106" s="16">
        <f t="shared" si="37"/>
        <v>22</v>
      </c>
      <c r="L106" s="16">
        <f t="shared" si="37"/>
        <v>77</v>
      </c>
      <c r="M106" s="16">
        <f t="shared" si="37"/>
        <v>345</v>
      </c>
      <c r="N106" s="16">
        <f t="shared" si="37"/>
        <v>12</v>
      </c>
      <c r="O106" s="16">
        <f t="shared" si="37"/>
        <v>523</v>
      </c>
      <c r="P106" s="16">
        <f t="shared" si="37"/>
        <v>868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7.7188940092165897E-2</v>
      </c>
      <c r="D107" s="42">
        <f t="shared" si="38"/>
        <v>3.8018433179723504E-2</v>
      </c>
      <c r="E107" s="42">
        <f t="shared" si="38"/>
        <v>0.17396313364055299</v>
      </c>
      <c r="F107" s="42">
        <f t="shared" si="38"/>
        <v>9.2165898617511524E-2</v>
      </c>
      <c r="G107" s="42">
        <f t="shared" si="38"/>
        <v>1.3824884792626729E-2</v>
      </c>
      <c r="H107" s="42">
        <f t="shared" si="38"/>
        <v>2.6497695852534562E-2</v>
      </c>
      <c r="I107" s="42">
        <f t="shared" si="38"/>
        <v>1.6129032258064516E-2</v>
      </c>
      <c r="J107" s="42">
        <f t="shared" si="38"/>
        <v>3.6866359447004608E-2</v>
      </c>
      <c r="K107" s="42">
        <f t="shared" si="38"/>
        <v>2.5345622119815669E-2</v>
      </c>
      <c r="L107" s="42">
        <f t="shared" si="38"/>
        <v>8.8709677419354843E-2</v>
      </c>
      <c r="M107" s="42">
        <f t="shared" si="38"/>
        <v>0.39746543778801846</v>
      </c>
      <c r="N107" s="42">
        <f t="shared" si="38"/>
        <v>1.3824884792626729E-2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0.12810707456978968</v>
      </c>
      <c r="D108" s="43">
        <f t="shared" ref="D108:N108" si="39">D106/$O$106</f>
        <v>6.3097514340344163E-2</v>
      </c>
      <c r="E108" s="43">
        <f t="shared" si="39"/>
        <v>0.28871892925430209</v>
      </c>
      <c r="F108" s="43">
        <f t="shared" si="39"/>
        <v>0.15296367112810708</v>
      </c>
      <c r="G108" s="43">
        <f t="shared" si="39"/>
        <v>2.2944550669216062E-2</v>
      </c>
      <c r="H108" s="43">
        <f t="shared" si="39"/>
        <v>4.3977055449330782E-2</v>
      </c>
      <c r="I108" s="43">
        <f t="shared" si="39"/>
        <v>2.676864244741874E-2</v>
      </c>
      <c r="J108" s="43">
        <f t="shared" si="39"/>
        <v>6.1185468451242828E-2</v>
      </c>
      <c r="K108" s="43">
        <f t="shared" si="39"/>
        <v>4.2065009560229447E-2</v>
      </c>
      <c r="L108" s="43">
        <f t="shared" si="39"/>
        <v>0.14722753346080306</v>
      </c>
      <c r="M108" s="43"/>
      <c r="N108" s="43">
        <f t="shared" si="39"/>
        <v>2.2944550669216062E-2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M18" sqref="M1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6" t="str">
        <f>'29.07 BUSITEMA-BUSIA'!C3:G3</f>
        <v>MCC - C3b- STN142 - BUSIA-BORDER POST</v>
      </c>
      <c r="D3" s="66"/>
      <c r="E3" s="66"/>
      <c r="F3" s="66"/>
      <c r="G3" s="66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">
        <v>163</v>
      </c>
      <c r="E5" s="3"/>
      <c r="F5" s="40" t="s">
        <v>1</v>
      </c>
      <c r="G5" s="63" t="str">
        <f>'2.08 BUSIA-BUSITEMA-24h'!G5:H5</f>
        <v>xxx</v>
      </c>
      <c r="H5" s="64"/>
      <c r="I5" s="14"/>
      <c r="J5" s="2" t="s">
        <v>5</v>
      </c>
      <c r="K5" s="63" t="str">
        <f>'2.08 BUSIA-BUSITEMA-24h'!K5:L5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BUSITEMA-BUSIA'!D6:E6</f>
        <v>BUSITEMA</v>
      </c>
      <c r="E6" s="64"/>
      <c r="F6" s="2" t="s">
        <v>2</v>
      </c>
      <c r="G6" s="63" t="str">
        <f>'29.07 BUSITEMA-BUSIA'!G6:H6</f>
        <v>BUSIA</v>
      </c>
      <c r="H6" s="64"/>
      <c r="J6" s="2" t="s">
        <v>21</v>
      </c>
      <c r="K6" s="63" t="str">
        <f>'2.08 BUSIA-BUSITEMA-24h'!K6:L6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5" t="s">
        <v>88</v>
      </c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44" t="s">
        <v>37</v>
      </c>
      <c r="C10" s="49">
        <v>1</v>
      </c>
      <c r="D10" s="49">
        <v>0</v>
      </c>
      <c r="E10" s="49">
        <v>1</v>
      </c>
      <c r="F10" s="49">
        <v>0</v>
      </c>
      <c r="G10" s="49">
        <v>0</v>
      </c>
      <c r="H10" s="49">
        <v>0</v>
      </c>
      <c r="I10" s="49">
        <v>1</v>
      </c>
      <c r="J10" s="49">
        <v>1</v>
      </c>
      <c r="K10" s="49">
        <v>0</v>
      </c>
      <c r="L10" s="49">
        <v>2</v>
      </c>
      <c r="M10" s="49">
        <v>3</v>
      </c>
      <c r="N10" s="49">
        <v>0</v>
      </c>
      <c r="O10" s="15">
        <f t="shared" ref="O10:O73" si="0">SUM(C10:L10,N10)</f>
        <v>6</v>
      </c>
      <c r="P10" s="15">
        <f t="shared" ref="P10:P73" si="1">SUM(C10:N10)</f>
        <v>9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3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1</v>
      </c>
      <c r="AA10" s="17">
        <f t="shared" si="2"/>
        <v>0</v>
      </c>
      <c r="AB10" s="17">
        <f t="shared" si="2"/>
        <v>5</v>
      </c>
      <c r="AC10" s="17">
        <f t="shared" si="2"/>
        <v>9</v>
      </c>
      <c r="AD10" s="17">
        <f t="shared" si="2"/>
        <v>0</v>
      </c>
      <c r="AE10" s="30">
        <f t="shared" si="2"/>
        <v>17</v>
      </c>
      <c r="AF10" s="30">
        <f t="shared" si="2"/>
        <v>26</v>
      </c>
    </row>
    <row r="11" spans="2:32" s="6" customFormat="1" ht="23.1" customHeight="1" x14ac:dyDescent="0.25">
      <c r="B11" s="44" t="s">
        <v>38</v>
      </c>
      <c r="C11" s="49">
        <v>1</v>
      </c>
      <c r="D11" s="49">
        <v>0</v>
      </c>
      <c r="E11" s="49">
        <v>1</v>
      </c>
      <c r="F11" s="49">
        <v>0</v>
      </c>
      <c r="G11" s="49">
        <v>0</v>
      </c>
      <c r="H11" s="49">
        <v>0</v>
      </c>
      <c r="I11" s="49">
        <v>1</v>
      </c>
      <c r="J11" s="49">
        <v>0</v>
      </c>
      <c r="K11" s="49">
        <v>0</v>
      </c>
      <c r="L11" s="49">
        <v>1</v>
      </c>
      <c r="M11" s="49">
        <v>2</v>
      </c>
      <c r="N11" s="49">
        <v>0</v>
      </c>
      <c r="O11" s="15">
        <f t="shared" si="0"/>
        <v>4</v>
      </c>
      <c r="P11" s="15">
        <f t="shared" si="1"/>
        <v>6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4</v>
      </c>
      <c r="V11" s="17">
        <f t="shared" si="3"/>
        <v>2</v>
      </c>
      <c r="W11" s="17">
        <f t="shared" si="3"/>
        <v>0</v>
      </c>
      <c r="X11" s="17">
        <f t="shared" si="3"/>
        <v>1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3</v>
      </c>
      <c r="AC11" s="17">
        <f t="shared" si="3"/>
        <v>13</v>
      </c>
      <c r="AD11" s="17">
        <f t="shared" si="3"/>
        <v>1</v>
      </c>
      <c r="AE11" s="30">
        <f t="shared" si="3"/>
        <v>15</v>
      </c>
      <c r="AF11" s="30">
        <f t="shared" si="3"/>
        <v>28</v>
      </c>
    </row>
    <row r="12" spans="2:32" ht="23.1" customHeight="1" x14ac:dyDescent="0.25">
      <c r="B12" s="44" t="s">
        <v>39</v>
      </c>
      <c r="C12" s="49">
        <v>1</v>
      </c>
      <c r="D12" s="49">
        <v>0</v>
      </c>
      <c r="E12" s="49">
        <v>0</v>
      </c>
      <c r="F12" s="49">
        <v>1</v>
      </c>
      <c r="G12" s="49">
        <v>0</v>
      </c>
      <c r="H12" s="49">
        <v>0</v>
      </c>
      <c r="I12" s="49">
        <v>0</v>
      </c>
      <c r="J12" s="49">
        <v>0</v>
      </c>
      <c r="K12" s="49">
        <v>0</v>
      </c>
      <c r="L12" s="49">
        <v>1</v>
      </c>
      <c r="M12" s="49">
        <v>2</v>
      </c>
      <c r="N12" s="49">
        <v>0</v>
      </c>
      <c r="O12" s="15">
        <f t="shared" si="0"/>
        <v>3</v>
      </c>
      <c r="P12" s="15">
        <f t="shared" si="1"/>
        <v>5</v>
      </c>
      <c r="R12" s="1" t="s">
        <v>8</v>
      </c>
      <c r="S12" s="17">
        <f t="shared" ref="S12:AF12" si="4">SUM(C18:C21)</f>
        <v>1</v>
      </c>
      <c r="T12" s="17">
        <f t="shared" si="4"/>
        <v>0</v>
      </c>
      <c r="U12" s="17">
        <f t="shared" si="4"/>
        <v>4</v>
      </c>
      <c r="V12" s="17">
        <f t="shared" si="4"/>
        <v>5</v>
      </c>
      <c r="W12" s="17">
        <f t="shared" si="4"/>
        <v>0</v>
      </c>
      <c r="X12" s="17">
        <f t="shared" si="4"/>
        <v>4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2</v>
      </c>
      <c r="AC12" s="17">
        <f t="shared" si="4"/>
        <v>18</v>
      </c>
      <c r="AD12" s="17">
        <f t="shared" si="4"/>
        <v>0</v>
      </c>
      <c r="AE12" s="30">
        <f t="shared" si="4"/>
        <v>16</v>
      </c>
      <c r="AF12" s="30">
        <f t="shared" si="4"/>
        <v>34</v>
      </c>
    </row>
    <row r="13" spans="2:32" ht="23.1" customHeight="1" x14ac:dyDescent="0.25">
      <c r="B13" s="44" t="s">
        <v>40</v>
      </c>
      <c r="C13" s="49">
        <v>0</v>
      </c>
      <c r="D13" s="49">
        <v>0</v>
      </c>
      <c r="E13" s="49">
        <v>1</v>
      </c>
      <c r="F13" s="49">
        <v>1</v>
      </c>
      <c r="G13" s="49">
        <v>0</v>
      </c>
      <c r="H13" s="49">
        <v>0</v>
      </c>
      <c r="I13" s="49">
        <v>1</v>
      </c>
      <c r="J13" s="49">
        <v>0</v>
      </c>
      <c r="K13" s="49">
        <v>0</v>
      </c>
      <c r="L13" s="49">
        <v>1</v>
      </c>
      <c r="M13" s="49">
        <v>2</v>
      </c>
      <c r="N13" s="49">
        <v>0</v>
      </c>
      <c r="O13" s="15">
        <f t="shared" si="0"/>
        <v>4</v>
      </c>
      <c r="P13" s="15">
        <f t="shared" si="1"/>
        <v>6</v>
      </c>
      <c r="R13" s="1" t="s">
        <v>9</v>
      </c>
      <c r="S13" s="17">
        <f t="shared" ref="S13:AF13" si="5">SUM(C22:C25)</f>
        <v>3</v>
      </c>
      <c r="T13" s="17">
        <f t="shared" si="5"/>
        <v>1</v>
      </c>
      <c r="U13" s="17">
        <f t="shared" si="5"/>
        <v>6</v>
      </c>
      <c r="V13" s="17">
        <f t="shared" si="5"/>
        <v>6</v>
      </c>
      <c r="W13" s="17">
        <f t="shared" si="5"/>
        <v>0</v>
      </c>
      <c r="X13" s="17">
        <f t="shared" si="5"/>
        <v>5</v>
      </c>
      <c r="Y13" s="17">
        <f t="shared" si="5"/>
        <v>2</v>
      </c>
      <c r="Z13" s="17">
        <f t="shared" si="5"/>
        <v>1</v>
      </c>
      <c r="AA13" s="17">
        <f t="shared" si="5"/>
        <v>0</v>
      </c>
      <c r="AB13" s="17">
        <f t="shared" si="5"/>
        <v>2</v>
      </c>
      <c r="AC13" s="17">
        <f t="shared" si="5"/>
        <v>14</v>
      </c>
      <c r="AD13" s="17">
        <f t="shared" si="5"/>
        <v>0</v>
      </c>
      <c r="AE13" s="30">
        <f t="shared" si="5"/>
        <v>26</v>
      </c>
      <c r="AF13" s="30">
        <f t="shared" si="5"/>
        <v>40</v>
      </c>
    </row>
    <row r="14" spans="2:32" ht="23.1" customHeight="1" x14ac:dyDescent="0.25">
      <c r="B14" s="44" t="s">
        <v>41</v>
      </c>
      <c r="C14" s="49">
        <v>0</v>
      </c>
      <c r="D14" s="49">
        <v>0</v>
      </c>
      <c r="E14" s="49">
        <v>1</v>
      </c>
      <c r="F14" s="49">
        <v>0</v>
      </c>
      <c r="G14" s="49">
        <v>0</v>
      </c>
      <c r="H14" s="49">
        <v>1</v>
      </c>
      <c r="I14" s="49">
        <v>1</v>
      </c>
      <c r="J14" s="49">
        <v>0</v>
      </c>
      <c r="K14" s="49">
        <v>0</v>
      </c>
      <c r="L14" s="49">
        <v>1</v>
      </c>
      <c r="M14" s="49">
        <v>2</v>
      </c>
      <c r="N14" s="49">
        <v>0</v>
      </c>
      <c r="O14" s="15">
        <f t="shared" si="0"/>
        <v>4</v>
      </c>
      <c r="P14" s="15">
        <f t="shared" si="1"/>
        <v>6</v>
      </c>
      <c r="R14" s="1" t="s">
        <v>10</v>
      </c>
      <c r="S14" s="17">
        <f t="shared" ref="S14:AF14" si="6">SUM(C26:C29)</f>
        <v>3</v>
      </c>
      <c r="T14" s="17">
        <f t="shared" si="6"/>
        <v>1</v>
      </c>
      <c r="U14" s="17">
        <f t="shared" si="6"/>
        <v>6</v>
      </c>
      <c r="V14" s="17">
        <f t="shared" si="6"/>
        <v>5</v>
      </c>
      <c r="W14" s="17">
        <f t="shared" si="6"/>
        <v>1</v>
      </c>
      <c r="X14" s="17">
        <f t="shared" si="6"/>
        <v>2</v>
      </c>
      <c r="Y14" s="17">
        <f t="shared" si="6"/>
        <v>2</v>
      </c>
      <c r="Z14" s="17">
        <f t="shared" si="6"/>
        <v>1</v>
      </c>
      <c r="AA14" s="17">
        <f t="shared" si="6"/>
        <v>1</v>
      </c>
      <c r="AB14" s="17">
        <f t="shared" si="6"/>
        <v>4</v>
      </c>
      <c r="AC14" s="17">
        <f t="shared" si="6"/>
        <v>13</v>
      </c>
      <c r="AD14" s="17">
        <f t="shared" si="6"/>
        <v>0</v>
      </c>
      <c r="AE14" s="30">
        <f t="shared" si="6"/>
        <v>26</v>
      </c>
      <c r="AF14" s="30">
        <f t="shared" si="6"/>
        <v>39</v>
      </c>
    </row>
    <row r="15" spans="2:32" ht="23.1" customHeight="1" x14ac:dyDescent="0.25">
      <c r="B15" s="44" t="s">
        <v>42</v>
      </c>
      <c r="C15" s="49">
        <v>1</v>
      </c>
      <c r="D15" s="49">
        <v>0</v>
      </c>
      <c r="E15" s="49">
        <v>1</v>
      </c>
      <c r="F15" s="49">
        <v>0</v>
      </c>
      <c r="G15" s="49">
        <v>0</v>
      </c>
      <c r="H15" s="49">
        <v>0</v>
      </c>
      <c r="I15" s="49">
        <v>0</v>
      </c>
      <c r="J15" s="49">
        <v>0</v>
      </c>
      <c r="K15" s="49">
        <v>0</v>
      </c>
      <c r="L15" s="49">
        <v>1</v>
      </c>
      <c r="M15" s="49">
        <v>3</v>
      </c>
      <c r="N15" s="49">
        <v>1</v>
      </c>
      <c r="O15" s="15">
        <f t="shared" si="0"/>
        <v>4</v>
      </c>
      <c r="P15" s="15">
        <f t="shared" si="1"/>
        <v>7</v>
      </c>
      <c r="R15" s="1" t="s">
        <v>11</v>
      </c>
      <c r="S15" s="17">
        <f t="shared" ref="S15:AF15" si="7">SUM(C30:C33)</f>
        <v>4</v>
      </c>
      <c r="T15" s="17">
        <f t="shared" si="7"/>
        <v>1</v>
      </c>
      <c r="U15" s="17">
        <f t="shared" si="7"/>
        <v>5</v>
      </c>
      <c r="V15" s="17">
        <f t="shared" si="7"/>
        <v>3</v>
      </c>
      <c r="W15" s="17">
        <f t="shared" si="7"/>
        <v>0</v>
      </c>
      <c r="X15" s="17">
        <f t="shared" si="7"/>
        <v>3</v>
      </c>
      <c r="Y15" s="17">
        <f t="shared" si="7"/>
        <v>1</v>
      </c>
      <c r="Z15" s="17">
        <f t="shared" si="7"/>
        <v>2</v>
      </c>
      <c r="AA15" s="17">
        <f t="shared" si="7"/>
        <v>1</v>
      </c>
      <c r="AB15" s="17">
        <f t="shared" si="7"/>
        <v>2</v>
      </c>
      <c r="AC15" s="17">
        <f t="shared" si="7"/>
        <v>16</v>
      </c>
      <c r="AD15" s="17">
        <f t="shared" si="7"/>
        <v>0</v>
      </c>
      <c r="AE15" s="30">
        <f t="shared" si="7"/>
        <v>22</v>
      </c>
      <c r="AF15" s="30">
        <f t="shared" si="7"/>
        <v>38</v>
      </c>
    </row>
    <row r="16" spans="2:32" ht="23.1" customHeight="1" x14ac:dyDescent="0.25">
      <c r="B16" s="44" t="s">
        <v>43</v>
      </c>
      <c r="C16" s="49">
        <v>0</v>
      </c>
      <c r="D16" s="49">
        <v>0</v>
      </c>
      <c r="E16" s="49">
        <v>1</v>
      </c>
      <c r="F16" s="49">
        <v>1</v>
      </c>
      <c r="G16" s="49">
        <v>0</v>
      </c>
      <c r="H16" s="49">
        <v>0</v>
      </c>
      <c r="I16" s="49">
        <v>1</v>
      </c>
      <c r="J16" s="49">
        <v>0</v>
      </c>
      <c r="K16" s="49">
        <v>0</v>
      </c>
      <c r="L16" s="49">
        <v>0</v>
      </c>
      <c r="M16" s="49">
        <v>4</v>
      </c>
      <c r="N16" s="49">
        <v>0</v>
      </c>
      <c r="O16" s="15">
        <f t="shared" si="0"/>
        <v>3</v>
      </c>
      <c r="P16" s="15">
        <f t="shared" si="1"/>
        <v>7</v>
      </c>
      <c r="R16" s="1" t="s">
        <v>12</v>
      </c>
      <c r="S16" s="17">
        <f t="shared" ref="S16:AF16" si="8">SUM(C34:C37)</f>
        <v>4</v>
      </c>
      <c r="T16" s="17">
        <f t="shared" si="8"/>
        <v>0</v>
      </c>
      <c r="U16" s="17">
        <f t="shared" si="8"/>
        <v>5</v>
      </c>
      <c r="V16" s="17">
        <f t="shared" si="8"/>
        <v>4</v>
      </c>
      <c r="W16" s="17">
        <f t="shared" si="8"/>
        <v>0</v>
      </c>
      <c r="X16" s="17">
        <f t="shared" si="8"/>
        <v>4</v>
      </c>
      <c r="Y16" s="17">
        <f t="shared" si="8"/>
        <v>3</v>
      </c>
      <c r="Z16" s="17">
        <f t="shared" si="8"/>
        <v>1</v>
      </c>
      <c r="AA16" s="17">
        <f t="shared" si="8"/>
        <v>2</v>
      </c>
      <c r="AB16" s="17">
        <f t="shared" si="8"/>
        <v>5</v>
      </c>
      <c r="AC16" s="17">
        <f t="shared" si="8"/>
        <v>11</v>
      </c>
      <c r="AD16" s="17">
        <f t="shared" si="8"/>
        <v>1</v>
      </c>
      <c r="AE16" s="30">
        <f t="shared" si="8"/>
        <v>29</v>
      </c>
      <c r="AF16" s="30">
        <f t="shared" si="8"/>
        <v>40</v>
      </c>
    </row>
    <row r="17" spans="2:32" ht="23.1" customHeight="1" x14ac:dyDescent="0.25">
      <c r="B17" s="44" t="s">
        <v>44</v>
      </c>
      <c r="C17" s="49">
        <v>1</v>
      </c>
      <c r="D17" s="49">
        <v>0</v>
      </c>
      <c r="E17" s="49">
        <v>1</v>
      </c>
      <c r="F17" s="49">
        <v>1</v>
      </c>
      <c r="G17" s="49">
        <v>0</v>
      </c>
      <c r="H17" s="49">
        <v>0</v>
      </c>
      <c r="I17" s="49">
        <v>0</v>
      </c>
      <c r="J17" s="49">
        <v>0</v>
      </c>
      <c r="K17" s="49">
        <v>0</v>
      </c>
      <c r="L17" s="49">
        <v>1</v>
      </c>
      <c r="M17" s="49">
        <v>4</v>
      </c>
      <c r="N17" s="49">
        <v>0</v>
      </c>
      <c r="O17" s="15">
        <f t="shared" si="0"/>
        <v>4</v>
      </c>
      <c r="P17" s="15">
        <f t="shared" si="1"/>
        <v>8</v>
      </c>
      <c r="R17" s="1" t="s">
        <v>13</v>
      </c>
      <c r="S17" s="17">
        <f t="shared" ref="S17:AF17" si="9">SUM(C38:C41)</f>
        <v>4</v>
      </c>
      <c r="T17" s="17">
        <f t="shared" si="9"/>
        <v>1</v>
      </c>
      <c r="U17" s="17">
        <f t="shared" si="9"/>
        <v>5</v>
      </c>
      <c r="V17" s="17">
        <f t="shared" si="9"/>
        <v>2</v>
      </c>
      <c r="W17" s="17">
        <f t="shared" si="9"/>
        <v>0</v>
      </c>
      <c r="X17" s="17">
        <f t="shared" si="9"/>
        <v>3</v>
      </c>
      <c r="Y17" s="17">
        <f t="shared" si="9"/>
        <v>3</v>
      </c>
      <c r="Z17" s="17">
        <f t="shared" si="9"/>
        <v>3</v>
      </c>
      <c r="AA17" s="17">
        <f t="shared" si="9"/>
        <v>2</v>
      </c>
      <c r="AB17" s="17">
        <f t="shared" si="9"/>
        <v>8</v>
      </c>
      <c r="AC17" s="17">
        <f t="shared" si="9"/>
        <v>12</v>
      </c>
      <c r="AD17" s="17">
        <f t="shared" si="9"/>
        <v>0</v>
      </c>
      <c r="AE17" s="30">
        <f t="shared" si="9"/>
        <v>31</v>
      </c>
      <c r="AF17" s="30">
        <f t="shared" si="9"/>
        <v>43</v>
      </c>
    </row>
    <row r="18" spans="2:32" ht="23.1" customHeight="1" x14ac:dyDescent="0.25">
      <c r="B18" s="44" t="s">
        <v>45</v>
      </c>
      <c r="C18" s="49">
        <v>0</v>
      </c>
      <c r="D18" s="49">
        <v>0</v>
      </c>
      <c r="E18" s="49">
        <v>1</v>
      </c>
      <c r="F18" s="49">
        <v>1</v>
      </c>
      <c r="G18" s="49">
        <v>0</v>
      </c>
      <c r="H18" s="49">
        <v>1</v>
      </c>
      <c r="I18" s="49">
        <v>0</v>
      </c>
      <c r="J18" s="49">
        <v>0</v>
      </c>
      <c r="K18" s="49">
        <v>0</v>
      </c>
      <c r="L18" s="49">
        <v>0</v>
      </c>
      <c r="M18" s="49">
        <v>4</v>
      </c>
      <c r="N18" s="49">
        <v>0</v>
      </c>
      <c r="O18" s="15">
        <f t="shared" si="0"/>
        <v>3</v>
      </c>
      <c r="P18" s="15">
        <f t="shared" si="1"/>
        <v>7</v>
      </c>
      <c r="R18" s="1" t="s">
        <v>14</v>
      </c>
      <c r="S18" s="17">
        <f t="shared" ref="S18:AF18" si="10">SUM(C42:C45)</f>
        <v>3</v>
      </c>
      <c r="T18" s="17">
        <f t="shared" si="10"/>
        <v>1</v>
      </c>
      <c r="U18" s="17">
        <f t="shared" si="10"/>
        <v>5</v>
      </c>
      <c r="V18" s="17">
        <f t="shared" si="10"/>
        <v>5</v>
      </c>
      <c r="W18" s="17">
        <f t="shared" si="10"/>
        <v>0</v>
      </c>
      <c r="X18" s="17">
        <f t="shared" si="10"/>
        <v>5</v>
      </c>
      <c r="Y18" s="17">
        <f t="shared" si="10"/>
        <v>3</v>
      </c>
      <c r="Z18" s="17">
        <f t="shared" si="10"/>
        <v>2</v>
      </c>
      <c r="AA18" s="17">
        <f t="shared" si="10"/>
        <v>2</v>
      </c>
      <c r="AB18" s="17">
        <f t="shared" si="10"/>
        <v>7</v>
      </c>
      <c r="AC18" s="17">
        <f t="shared" si="10"/>
        <v>17</v>
      </c>
      <c r="AD18" s="17">
        <f t="shared" si="10"/>
        <v>1</v>
      </c>
      <c r="AE18" s="30">
        <f t="shared" si="10"/>
        <v>34</v>
      </c>
      <c r="AF18" s="30">
        <f t="shared" si="10"/>
        <v>51</v>
      </c>
    </row>
    <row r="19" spans="2:32" ht="23.1" customHeight="1" x14ac:dyDescent="0.25">
      <c r="B19" s="44" t="s">
        <v>46</v>
      </c>
      <c r="C19" s="49">
        <v>0</v>
      </c>
      <c r="D19" s="49">
        <v>0</v>
      </c>
      <c r="E19" s="49">
        <v>1</v>
      </c>
      <c r="F19" s="49">
        <v>1</v>
      </c>
      <c r="G19" s="49">
        <v>0</v>
      </c>
      <c r="H19" s="49">
        <v>1</v>
      </c>
      <c r="I19" s="49">
        <v>0</v>
      </c>
      <c r="J19" s="49">
        <v>0</v>
      </c>
      <c r="K19" s="49">
        <v>0</v>
      </c>
      <c r="L19" s="49">
        <v>1</v>
      </c>
      <c r="M19" s="49">
        <v>1</v>
      </c>
      <c r="N19" s="49">
        <v>0</v>
      </c>
      <c r="O19" s="15">
        <f t="shared" si="0"/>
        <v>4</v>
      </c>
      <c r="P19" s="15">
        <f t="shared" si="1"/>
        <v>5</v>
      </c>
      <c r="R19" s="1" t="s">
        <v>15</v>
      </c>
      <c r="S19" s="17">
        <f t="shared" ref="S19:AF19" si="11">SUM(C46:C49)</f>
        <v>4</v>
      </c>
      <c r="T19" s="17">
        <f t="shared" si="11"/>
        <v>0</v>
      </c>
      <c r="U19" s="17">
        <f t="shared" si="11"/>
        <v>4</v>
      </c>
      <c r="V19" s="17">
        <f t="shared" si="11"/>
        <v>4</v>
      </c>
      <c r="W19" s="17">
        <f t="shared" si="11"/>
        <v>0</v>
      </c>
      <c r="X19" s="17">
        <f t="shared" si="11"/>
        <v>2</v>
      </c>
      <c r="Y19" s="17">
        <f t="shared" si="11"/>
        <v>3</v>
      </c>
      <c r="Z19" s="17">
        <f t="shared" si="11"/>
        <v>0</v>
      </c>
      <c r="AA19" s="17">
        <f t="shared" si="11"/>
        <v>1</v>
      </c>
      <c r="AB19" s="17">
        <f t="shared" si="11"/>
        <v>7</v>
      </c>
      <c r="AC19" s="17">
        <f t="shared" si="11"/>
        <v>15</v>
      </c>
      <c r="AD19" s="17">
        <f t="shared" si="11"/>
        <v>1</v>
      </c>
      <c r="AE19" s="30">
        <f t="shared" si="11"/>
        <v>26</v>
      </c>
      <c r="AF19" s="30">
        <f t="shared" si="11"/>
        <v>41</v>
      </c>
    </row>
    <row r="20" spans="2:32" ht="23.1" customHeight="1" x14ac:dyDescent="0.25">
      <c r="B20" s="44" t="s">
        <v>47</v>
      </c>
      <c r="C20" s="49">
        <v>0</v>
      </c>
      <c r="D20" s="49">
        <v>0</v>
      </c>
      <c r="E20" s="49">
        <v>1</v>
      </c>
      <c r="F20" s="49">
        <v>1</v>
      </c>
      <c r="G20" s="49">
        <v>0</v>
      </c>
      <c r="H20" s="49">
        <v>2</v>
      </c>
      <c r="I20" s="49">
        <v>0</v>
      </c>
      <c r="J20" s="49">
        <v>0</v>
      </c>
      <c r="K20" s="49">
        <v>0</v>
      </c>
      <c r="L20" s="49">
        <v>1</v>
      </c>
      <c r="M20" s="49">
        <v>8</v>
      </c>
      <c r="N20" s="49">
        <v>0</v>
      </c>
      <c r="O20" s="15">
        <f t="shared" si="0"/>
        <v>5</v>
      </c>
      <c r="P20" s="15">
        <f t="shared" si="1"/>
        <v>13</v>
      </c>
      <c r="R20" s="1" t="s">
        <v>16</v>
      </c>
      <c r="S20" s="17">
        <f t="shared" ref="S20:AF20" si="12">SUM(C50:C53)</f>
        <v>5</v>
      </c>
      <c r="T20" s="17">
        <f t="shared" si="12"/>
        <v>0</v>
      </c>
      <c r="U20" s="17">
        <f t="shared" si="12"/>
        <v>5</v>
      </c>
      <c r="V20" s="17">
        <f t="shared" si="12"/>
        <v>4</v>
      </c>
      <c r="W20" s="17">
        <f t="shared" si="12"/>
        <v>0</v>
      </c>
      <c r="X20" s="17">
        <f t="shared" si="12"/>
        <v>2</v>
      </c>
      <c r="Y20" s="17">
        <f t="shared" si="12"/>
        <v>1</v>
      </c>
      <c r="Z20" s="17">
        <f t="shared" si="12"/>
        <v>2</v>
      </c>
      <c r="AA20" s="17">
        <f t="shared" si="12"/>
        <v>0</v>
      </c>
      <c r="AB20" s="17">
        <f t="shared" si="12"/>
        <v>8</v>
      </c>
      <c r="AC20" s="17">
        <f t="shared" si="12"/>
        <v>13</v>
      </c>
      <c r="AD20" s="17">
        <f t="shared" si="12"/>
        <v>0</v>
      </c>
      <c r="AE20" s="30">
        <f t="shared" si="12"/>
        <v>27</v>
      </c>
      <c r="AF20" s="30">
        <f t="shared" si="12"/>
        <v>40</v>
      </c>
    </row>
    <row r="21" spans="2:32" ht="23.1" customHeight="1" x14ac:dyDescent="0.25">
      <c r="B21" s="44" t="s">
        <v>48</v>
      </c>
      <c r="C21" s="49">
        <v>1</v>
      </c>
      <c r="D21" s="49">
        <v>0</v>
      </c>
      <c r="E21" s="49">
        <v>1</v>
      </c>
      <c r="F21" s="49">
        <v>2</v>
      </c>
      <c r="G21" s="49">
        <v>0</v>
      </c>
      <c r="H21" s="49">
        <v>0</v>
      </c>
      <c r="I21" s="49">
        <v>0</v>
      </c>
      <c r="J21" s="49">
        <v>0</v>
      </c>
      <c r="K21" s="49">
        <v>0</v>
      </c>
      <c r="L21" s="49">
        <v>0</v>
      </c>
      <c r="M21" s="49">
        <v>5</v>
      </c>
      <c r="N21" s="49">
        <v>0</v>
      </c>
      <c r="O21" s="15">
        <f t="shared" si="0"/>
        <v>4</v>
      </c>
      <c r="P21" s="15">
        <f t="shared" si="1"/>
        <v>9</v>
      </c>
      <c r="R21" s="35" t="s">
        <v>20</v>
      </c>
      <c r="S21" s="33">
        <f t="shared" ref="S21:AF21" si="13">SUM(C54:C57)</f>
        <v>3</v>
      </c>
      <c r="T21" s="17">
        <f t="shared" si="13"/>
        <v>0</v>
      </c>
      <c r="U21" s="17">
        <f t="shared" si="13"/>
        <v>4</v>
      </c>
      <c r="V21" s="17">
        <f t="shared" si="13"/>
        <v>3</v>
      </c>
      <c r="W21" s="17">
        <f t="shared" si="13"/>
        <v>0</v>
      </c>
      <c r="X21" s="17">
        <f t="shared" si="13"/>
        <v>5</v>
      </c>
      <c r="Y21" s="17">
        <f t="shared" si="13"/>
        <v>1</v>
      </c>
      <c r="Z21" s="17">
        <f t="shared" si="13"/>
        <v>0</v>
      </c>
      <c r="AA21" s="17">
        <f t="shared" si="13"/>
        <v>2</v>
      </c>
      <c r="AB21" s="17">
        <f t="shared" si="13"/>
        <v>6</v>
      </c>
      <c r="AC21" s="17">
        <f t="shared" si="13"/>
        <v>15</v>
      </c>
      <c r="AD21" s="17">
        <f t="shared" si="13"/>
        <v>1</v>
      </c>
      <c r="AE21" s="30">
        <f t="shared" si="13"/>
        <v>25</v>
      </c>
      <c r="AF21" s="30">
        <f t="shared" si="13"/>
        <v>40</v>
      </c>
    </row>
    <row r="22" spans="2:32" ht="23.1" customHeight="1" x14ac:dyDescent="0.25">
      <c r="B22" s="44" t="s">
        <v>49</v>
      </c>
      <c r="C22" s="49">
        <v>1</v>
      </c>
      <c r="D22" s="49">
        <v>0</v>
      </c>
      <c r="E22" s="49">
        <v>1</v>
      </c>
      <c r="F22" s="49">
        <v>2</v>
      </c>
      <c r="G22" s="49">
        <v>0</v>
      </c>
      <c r="H22" s="49">
        <v>1</v>
      </c>
      <c r="I22" s="49">
        <v>0</v>
      </c>
      <c r="J22" s="49">
        <v>0</v>
      </c>
      <c r="K22" s="49">
        <v>0</v>
      </c>
      <c r="L22" s="49">
        <v>0</v>
      </c>
      <c r="M22" s="49">
        <v>4</v>
      </c>
      <c r="N22" s="49">
        <v>0</v>
      </c>
      <c r="O22" s="15">
        <f t="shared" si="0"/>
        <v>5</v>
      </c>
      <c r="P22" s="15">
        <f t="shared" si="1"/>
        <v>9</v>
      </c>
      <c r="R22" s="35" t="s">
        <v>146</v>
      </c>
      <c r="S22" s="33">
        <f>SUM(C58:C61)</f>
        <v>1</v>
      </c>
      <c r="T22" s="33">
        <f t="shared" ref="T22:AF22" si="14">SUM(D58:D61)</f>
        <v>0</v>
      </c>
      <c r="U22" s="33">
        <f t="shared" si="14"/>
        <v>3</v>
      </c>
      <c r="V22" s="33">
        <f t="shared" si="14"/>
        <v>0</v>
      </c>
      <c r="W22" s="33">
        <f t="shared" si="14"/>
        <v>0</v>
      </c>
      <c r="X22" s="33">
        <f t="shared" si="14"/>
        <v>0</v>
      </c>
      <c r="Y22" s="33">
        <f t="shared" si="14"/>
        <v>1</v>
      </c>
      <c r="Z22" s="33">
        <f t="shared" si="14"/>
        <v>0</v>
      </c>
      <c r="AA22" s="33">
        <f t="shared" si="14"/>
        <v>0</v>
      </c>
      <c r="AB22" s="33">
        <f t="shared" si="14"/>
        <v>5</v>
      </c>
      <c r="AC22" s="33">
        <f t="shared" si="14"/>
        <v>8</v>
      </c>
      <c r="AD22" s="33">
        <f t="shared" si="14"/>
        <v>0</v>
      </c>
      <c r="AE22" s="30">
        <f t="shared" si="14"/>
        <v>10</v>
      </c>
      <c r="AF22" s="30">
        <f t="shared" si="14"/>
        <v>18</v>
      </c>
    </row>
    <row r="23" spans="2:32" ht="23.1" customHeight="1" x14ac:dyDescent="0.25">
      <c r="B23" s="44" t="s">
        <v>50</v>
      </c>
      <c r="C23" s="49">
        <v>1</v>
      </c>
      <c r="D23" s="49">
        <v>1</v>
      </c>
      <c r="E23" s="49">
        <v>2</v>
      </c>
      <c r="F23" s="49">
        <v>2</v>
      </c>
      <c r="G23" s="49">
        <v>0</v>
      </c>
      <c r="H23" s="49">
        <v>1</v>
      </c>
      <c r="I23" s="49">
        <v>1</v>
      </c>
      <c r="J23" s="49">
        <v>0</v>
      </c>
      <c r="K23" s="49">
        <v>0</v>
      </c>
      <c r="L23" s="49">
        <v>1</v>
      </c>
      <c r="M23" s="49">
        <v>5</v>
      </c>
      <c r="N23" s="49">
        <v>0</v>
      </c>
      <c r="O23" s="15">
        <f t="shared" si="0"/>
        <v>9</v>
      </c>
      <c r="P23" s="15">
        <f t="shared" si="1"/>
        <v>14</v>
      </c>
      <c r="R23" s="35" t="s">
        <v>147</v>
      </c>
      <c r="S23" s="33">
        <f>SUM(C62:C65)</f>
        <v>1</v>
      </c>
      <c r="T23" s="33">
        <f t="shared" ref="T23:AF23" si="15">SUM(D62:D65)</f>
        <v>0</v>
      </c>
      <c r="U23" s="33">
        <f t="shared" si="15"/>
        <v>4</v>
      </c>
      <c r="V23" s="33">
        <f t="shared" si="15"/>
        <v>2</v>
      </c>
      <c r="W23" s="33">
        <f t="shared" si="15"/>
        <v>0</v>
      </c>
      <c r="X23" s="33">
        <f t="shared" si="15"/>
        <v>0</v>
      </c>
      <c r="Y23" s="33">
        <f t="shared" si="15"/>
        <v>0</v>
      </c>
      <c r="Z23" s="33">
        <f t="shared" si="15"/>
        <v>0</v>
      </c>
      <c r="AA23" s="33">
        <f t="shared" si="15"/>
        <v>0</v>
      </c>
      <c r="AB23" s="33">
        <f t="shared" si="15"/>
        <v>3</v>
      </c>
      <c r="AC23" s="33">
        <f t="shared" si="15"/>
        <v>12</v>
      </c>
      <c r="AD23" s="33">
        <f t="shared" si="15"/>
        <v>1</v>
      </c>
      <c r="AE23" s="30">
        <f t="shared" si="15"/>
        <v>11</v>
      </c>
      <c r="AF23" s="30">
        <f t="shared" si="15"/>
        <v>23</v>
      </c>
    </row>
    <row r="24" spans="2:32" ht="23.1" customHeight="1" x14ac:dyDescent="0.25">
      <c r="B24" s="44" t="s">
        <v>51</v>
      </c>
      <c r="C24" s="49">
        <v>1</v>
      </c>
      <c r="D24" s="49">
        <v>0</v>
      </c>
      <c r="E24" s="49">
        <v>1</v>
      </c>
      <c r="F24" s="49">
        <v>1</v>
      </c>
      <c r="G24" s="49">
        <v>0</v>
      </c>
      <c r="H24" s="49">
        <v>1</v>
      </c>
      <c r="I24" s="49">
        <v>0</v>
      </c>
      <c r="J24" s="49">
        <v>1</v>
      </c>
      <c r="K24" s="49">
        <v>0</v>
      </c>
      <c r="L24" s="49">
        <v>0</v>
      </c>
      <c r="M24" s="49">
        <v>2</v>
      </c>
      <c r="N24" s="49">
        <v>0</v>
      </c>
      <c r="O24" s="15">
        <f t="shared" si="0"/>
        <v>5</v>
      </c>
      <c r="P24" s="15">
        <f t="shared" si="1"/>
        <v>7</v>
      </c>
      <c r="R24" s="35" t="s">
        <v>148</v>
      </c>
      <c r="S24" s="33">
        <f>SUM(C66:C69)</f>
        <v>0</v>
      </c>
      <c r="T24" s="33">
        <f t="shared" ref="T24:AF24" si="16">SUM(D66:D69)</f>
        <v>0</v>
      </c>
      <c r="U24" s="33">
        <f t="shared" si="16"/>
        <v>3</v>
      </c>
      <c r="V24" s="33">
        <f t="shared" si="16"/>
        <v>3</v>
      </c>
      <c r="W24" s="33">
        <f t="shared" si="16"/>
        <v>0</v>
      </c>
      <c r="X24" s="33">
        <f t="shared" si="16"/>
        <v>3</v>
      </c>
      <c r="Y24" s="33">
        <f t="shared" si="16"/>
        <v>0</v>
      </c>
      <c r="Z24" s="33">
        <f t="shared" si="16"/>
        <v>0</v>
      </c>
      <c r="AA24" s="33">
        <f t="shared" si="16"/>
        <v>0</v>
      </c>
      <c r="AB24" s="33">
        <f t="shared" si="16"/>
        <v>2</v>
      </c>
      <c r="AC24" s="33">
        <f t="shared" si="16"/>
        <v>16</v>
      </c>
      <c r="AD24" s="33">
        <f t="shared" si="16"/>
        <v>0</v>
      </c>
      <c r="AE24" s="30">
        <f t="shared" si="16"/>
        <v>11</v>
      </c>
      <c r="AF24" s="30">
        <f t="shared" si="16"/>
        <v>27</v>
      </c>
    </row>
    <row r="25" spans="2:32" ht="23.1" customHeight="1" x14ac:dyDescent="0.25">
      <c r="B25" s="44" t="s">
        <v>52</v>
      </c>
      <c r="C25" s="49">
        <v>0</v>
      </c>
      <c r="D25" s="49">
        <v>0</v>
      </c>
      <c r="E25" s="49">
        <v>2</v>
      </c>
      <c r="F25" s="49">
        <v>1</v>
      </c>
      <c r="G25" s="49">
        <v>0</v>
      </c>
      <c r="H25" s="49">
        <v>2</v>
      </c>
      <c r="I25" s="49">
        <v>1</v>
      </c>
      <c r="J25" s="49">
        <v>0</v>
      </c>
      <c r="K25" s="49">
        <v>0</v>
      </c>
      <c r="L25" s="49">
        <v>1</v>
      </c>
      <c r="M25" s="49">
        <v>3</v>
      </c>
      <c r="N25" s="49">
        <v>0</v>
      </c>
      <c r="O25" s="15">
        <f t="shared" si="0"/>
        <v>7</v>
      </c>
      <c r="P25" s="15">
        <f t="shared" si="1"/>
        <v>10</v>
      </c>
      <c r="R25" s="35" t="s">
        <v>149</v>
      </c>
      <c r="S25" s="33">
        <f>SUM(C70:C73)</f>
        <v>2</v>
      </c>
      <c r="T25" s="33">
        <f t="shared" ref="T25:AF25" si="17">SUM(D70:D73)</f>
        <v>0</v>
      </c>
      <c r="U25" s="33">
        <f t="shared" si="17"/>
        <v>6</v>
      </c>
      <c r="V25" s="33">
        <f t="shared" si="17"/>
        <v>5</v>
      </c>
      <c r="W25" s="33">
        <f t="shared" si="17"/>
        <v>0</v>
      </c>
      <c r="X25" s="33">
        <f t="shared" si="17"/>
        <v>4</v>
      </c>
      <c r="Y25" s="33">
        <f t="shared" si="17"/>
        <v>1</v>
      </c>
      <c r="Z25" s="33">
        <f t="shared" si="17"/>
        <v>1</v>
      </c>
      <c r="AA25" s="33">
        <f t="shared" si="17"/>
        <v>0</v>
      </c>
      <c r="AB25" s="33">
        <f t="shared" si="17"/>
        <v>1</v>
      </c>
      <c r="AC25" s="33">
        <f t="shared" si="17"/>
        <v>12</v>
      </c>
      <c r="AD25" s="33">
        <f t="shared" si="17"/>
        <v>0</v>
      </c>
      <c r="AE25" s="30">
        <f t="shared" si="17"/>
        <v>20</v>
      </c>
      <c r="AF25" s="30">
        <f t="shared" si="17"/>
        <v>32</v>
      </c>
    </row>
    <row r="26" spans="2:32" ht="23.1" customHeight="1" x14ac:dyDescent="0.25">
      <c r="B26" s="44" t="s">
        <v>53</v>
      </c>
      <c r="C26" s="49">
        <v>1</v>
      </c>
      <c r="D26" s="49">
        <v>0</v>
      </c>
      <c r="E26" s="49">
        <v>1</v>
      </c>
      <c r="F26" s="49">
        <v>2</v>
      </c>
      <c r="G26" s="49">
        <v>0</v>
      </c>
      <c r="H26" s="49">
        <v>1</v>
      </c>
      <c r="I26" s="49">
        <v>0</v>
      </c>
      <c r="J26" s="49">
        <v>1</v>
      </c>
      <c r="K26" s="49">
        <v>0</v>
      </c>
      <c r="L26" s="49">
        <v>1</v>
      </c>
      <c r="M26" s="49">
        <v>3</v>
      </c>
      <c r="N26" s="49">
        <v>0</v>
      </c>
      <c r="O26" s="15">
        <f t="shared" si="0"/>
        <v>7</v>
      </c>
      <c r="P26" s="15">
        <f t="shared" si="1"/>
        <v>10</v>
      </c>
      <c r="R26" s="35" t="s">
        <v>150</v>
      </c>
      <c r="S26" s="33">
        <f>SUM(C74:C77)</f>
        <v>2</v>
      </c>
      <c r="T26" s="33">
        <f t="shared" ref="T26:AF26" si="18">SUM(D74:D77)</f>
        <v>1</v>
      </c>
      <c r="U26" s="33">
        <f t="shared" si="18"/>
        <v>4</v>
      </c>
      <c r="V26" s="33">
        <f t="shared" si="18"/>
        <v>4</v>
      </c>
      <c r="W26" s="33">
        <f t="shared" si="18"/>
        <v>1</v>
      </c>
      <c r="X26" s="33">
        <f t="shared" si="18"/>
        <v>1</v>
      </c>
      <c r="Y26" s="33">
        <f t="shared" si="18"/>
        <v>2</v>
      </c>
      <c r="Z26" s="33">
        <f t="shared" si="18"/>
        <v>1</v>
      </c>
      <c r="AA26" s="33">
        <f t="shared" si="18"/>
        <v>0</v>
      </c>
      <c r="AB26" s="33">
        <f t="shared" si="18"/>
        <v>3</v>
      </c>
      <c r="AC26" s="33">
        <f t="shared" si="18"/>
        <v>12</v>
      </c>
      <c r="AD26" s="33">
        <f t="shared" si="18"/>
        <v>0</v>
      </c>
      <c r="AE26" s="30">
        <f t="shared" si="18"/>
        <v>19</v>
      </c>
      <c r="AF26" s="30">
        <f t="shared" si="18"/>
        <v>31</v>
      </c>
    </row>
    <row r="27" spans="2:32" ht="23.1" customHeight="1" x14ac:dyDescent="0.25">
      <c r="B27" s="44" t="s">
        <v>54</v>
      </c>
      <c r="C27" s="49">
        <v>0</v>
      </c>
      <c r="D27" s="49">
        <v>0</v>
      </c>
      <c r="E27" s="49">
        <v>1</v>
      </c>
      <c r="F27" s="49">
        <v>1</v>
      </c>
      <c r="G27" s="49">
        <v>0</v>
      </c>
      <c r="H27" s="49">
        <v>0</v>
      </c>
      <c r="I27" s="49">
        <v>1</v>
      </c>
      <c r="J27" s="49">
        <v>0</v>
      </c>
      <c r="K27" s="49">
        <v>0</v>
      </c>
      <c r="L27" s="49">
        <v>1</v>
      </c>
      <c r="M27" s="49">
        <v>3</v>
      </c>
      <c r="N27" s="49">
        <v>0</v>
      </c>
      <c r="O27" s="15">
        <f t="shared" si="0"/>
        <v>4</v>
      </c>
      <c r="P27" s="15">
        <f t="shared" si="1"/>
        <v>7</v>
      </c>
      <c r="R27" s="35" t="s">
        <v>151</v>
      </c>
      <c r="S27" s="33">
        <f>SUM(C78:C81)</f>
        <v>2</v>
      </c>
      <c r="T27" s="33">
        <f t="shared" ref="T27:AF27" si="19">SUM(D78:D81)</f>
        <v>0</v>
      </c>
      <c r="U27" s="33">
        <f t="shared" si="19"/>
        <v>3</v>
      </c>
      <c r="V27" s="33">
        <f t="shared" si="19"/>
        <v>2</v>
      </c>
      <c r="W27" s="33">
        <f t="shared" si="19"/>
        <v>0</v>
      </c>
      <c r="X27" s="33">
        <f t="shared" si="19"/>
        <v>2</v>
      </c>
      <c r="Y27" s="33">
        <f t="shared" si="19"/>
        <v>0</v>
      </c>
      <c r="Z27" s="33">
        <f t="shared" si="19"/>
        <v>1</v>
      </c>
      <c r="AA27" s="33">
        <f t="shared" si="19"/>
        <v>1</v>
      </c>
      <c r="AB27" s="33">
        <f t="shared" si="19"/>
        <v>1</v>
      </c>
      <c r="AC27" s="33">
        <f t="shared" si="19"/>
        <v>14</v>
      </c>
      <c r="AD27" s="33">
        <f t="shared" si="19"/>
        <v>0</v>
      </c>
      <c r="AE27" s="30">
        <f t="shared" si="19"/>
        <v>12</v>
      </c>
      <c r="AF27" s="30">
        <f t="shared" si="19"/>
        <v>26</v>
      </c>
    </row>
    <row r="28" spans="2:32" ht="23.1" customHeight="1" x14ac:dyDescent="0.25">
      <c r="B28" s="44" t="s">
        <v>55</v>
      </c>
      <c r="C28" s="49">
        <v>1</v>
      </c>
      <c r="D28" s="49">
        <v>1</v>
      </c>
      <c r="E28" s="49">
        <v>3</v>
      </c>
      <c r="F28" s="49">
        <v>1</v>
      </c>
      <c r="G28" s="49">
        <v>0</v>
      </c>
      <c r="H28" s="49">
        <v>1</v>
      </c>
      <c r="I28" s="49">
        <v>0</v>
      </c>
      <c r="J28" s="49">
        <v>0</v>
      </c>
      <c r="K28" s="49">
        <v>1</v>
      </c>
      <c r="L28" s="49">
        <v>1</v>
      </c>
      <c r="M28" s="49">
        <v>3</v>
      </c>
      <c r="N28" s="49">
        <v>0</v>
      </c>
      <c r="O28" s="15">
        <f t="shared" si="0"/>
        <v>9</v>
      </c>
      <c r="P28" s="15">
        <f t="shared" si="1"/>
        <v>12</v>
      </c>
      <c r="R28" s="35" t="s">
        <v>152</v>
      </c>
      <c r="S28" s="33">
        <f>SUM(C82:C85)</f>
        <v>4</v>
      </c>
      <c r="T28" s="33">
        <f t="shared" ref="T28:AF28" si="20">SUM(D82:D85)</f>
        <v>0</v>
      </c>
      <c r="U28" s="33">
        <f t="shared" si="20"/>
        <v>5</v>
      </c>
      <c r="V28" s="33">
        <f t="shared" si="20"/>
        <v>4</v>
      </c>
      <c r="W28" s="33">
        <f t="shared" si="20"/>
        <v>0</v>
      </c>
      <c r="X28" s="33">
        <f t="shared" si="20"/>
        <v>3</v>
      </c>
      <c r="Y28" s="33">
        <f t="shared" si="20"/>
        <v>2</v>
      </c>
      <c r="Z28" s="33">
        <f t="shared" si="20"/>
        <v>1</v>
      </c>
      <c r="AA28" s="33">
        <f t="shared" si="20"/>
        <v>2</v>
      </c>
      <c r="AB28" s="33">
        <f t="shared" si="20"/>
        <v>3</v>
      </c>
      <c r="AC28" s="33">
        <f t="shared" si="20"/>
        <v>10</v>
      </c>
      <c r="AD28" s="33">
        <f t="shared" si="20"/>
        <v>0</v>
      </c>
      <c r="AE28" s="30">
        <f t="shared" si="20"/>
        <v>24</v>
      </c>
      <c r="AF28" s="30">
        <f t="shared" si="20"/>
        <v>34</v>
      </c>
    </row>
    <row r="29" spans="2:32" ht="23.1" customHeight="1" x14ac:dyDescent="0.25">
      <c r="B29" s="44" t="s">
        <v>56</v>
      </c>
      <c r="C29" s="49">
        <v>1</v>
      </c>
      <c r="D29" s="49">
        <v>0</v>
      </c>
      <c r="E29" s="49">
        <v>1</v>
      </c>
      <c r="F29" s="49">
        <v>1</v>
      </c>
      <c r="G29" s="49">
        <v>1</v>
      </c>
      <c r="H29" s="49">
        <v>0</v>
      </c>
      <c r="I29" s="49">
        <v>1</v>
      </c>
      <c r="J29" s="49">
        <v>0</v>
      </c>
      <c r="K29" s="49">
        <v>0</v>
      </c>
      <c r="L29" s="49">
        <v>1</v>
      </c>
      <c r="M29" s="49">
        <v>4</v>
      </c>
      <c r="N29" s="49">
        <v>0</v>
      </c>
      <c r="O29" s="15">
        <f t="shared" si="0"/>
        <v>6</v>
      </c>
      <c r="P29" s="15">
        <f t="shared" si="1"/>
        <v>10</v>
      </c>
      <c r="R29" s="35" t="s">
        <v>153</v>
      </c>
      <c r="S29" s="33">
        <f>SUM(C86:C89)</f>
        <v>4</v>
      </c>
      <c r="T29" s="33">
        <f t="shared" ref="T29:AF29" si="21">SUM(D86:D89)</f>
        <v>1</v>
      </c>
      <c r="U29" s="33">
        <f t="shared" si="21"/>
        <v>5</v>
      </c>
      <c r="V29" s="33">
        <f t="shared" si="21"/>
        <v>1</v>
      </c>
      <c r="W29" s="33">
        <f t="shared" si="21"/>
        <v>0</v>
      </c>
      <c r="X29" s="33">
        <f t="shared" si="21"/>
        <v>3</v>
      </c>
      <c r="Y29" s="33">
        <f t="shared" si="21"/>
        <v>2</v>
      </c>
      <c r="Z29" s="33">
        <f t="shared" si="21"/>
        <v>2</v>
      </c>
      <c r="AA29" s="33">
        <f t="shared" si="21"/>
        <v>1</v>
      </c>
      <c r="AB29" s="33">
        <f t="shared" si="21"/>
        <v>7</v>
      </c>
      <c r="AC29" s="33">
        <f t="shared" si="21"/>
        <v>11</v>
      </c>
      <c r="AD29" s="33">
        <f t="shared" si="21"/>
        <v>0</v>
      </c>
      <c r="AE29" s="30">
        <f t="shared" si="21"/>
        <v>26</v>
      </c>
      <c r="AF29" s="30">
        <f t="shared" si="21"/>
        <v>37</v>
      </c>
    </row>
    <row r="30" spans="2:32" ht="23.1" customHeight="1" x14ac:dyDescent="0.25">
      <c r="B30" s="44" t="s">
        <v>57</v>
      </c>
      <c r="C30" s="49">
        <v>1</v>
      </c>
      <c r="D30" s="49">
        <v>0</v>
      </c>
      <c r="E30" s="49">
        <v>1</v>
      </c>
      <c r="F30" s="49">
        <v>1</v>
      </c>
      <c r="G30" s="49">
        <v>0</v>
      </c>
      <c r="H30" s="49">
        <v>1</v>
      </c>
      <c r="I30" s="49">
        <v>0</v>
      </c>
      <c r="J30" s="49">
        <v>0</v>
      </c>
      <c r="K30" s="49">
        <v>0</v>
      </c>
      <c r="L30" s="49">
        <v>0</v>
      </c>
      <c r="M30" s="49">
        <v>2</v>
      </c>
      <c r="N30" s="49">
        <v>0</v>
      </c>
      <c r="O30" s="15">
        <f t="shared" si="0"/>
        <v>4</v>
      </c>
      <c r="P30" s="15">
        <f t="shared" si="1"/>
        <v>6</v>
      </c>
      <c r="R30" s="35" t="s">
        <v>154</v>
      </c>
      <c r="S30" s="33">
        <f>SUM(C90:C93)</f>
        <v>2</v>
      </c>
      <c r="T30" s="33">
        <f t="shared" ref="T30:AF30" si="22">SUM(D90:D93)</f>
        <v>0</v>
      </c>
      <c r="U30" s="33">
        <f t="shared" si="22"/>
        <v>5</v>
      </c>
      <c r="V30" s="33">
        <f t="shared" si="22"/>
        <v>5</v>
      </c>
      <c r="W30" s="33">
        <f t="shared" si="22"/>
        <v>0</v>
      </c>
      <c r="X30" s="33">
        <f t="shared" si="22"/>
        <v>5</v>
      </c>
      <c r="Y30" s="33">
        <f t="shared" si="22"/>
        <v>2</v>
      </c>
      <c r="Z30" s="33">
        <f t="shared" si="22"/>
        <v>1</v>
      </c>
      <c r="AA30" s="33">
        <f t="shared" si="22"/>
        <v>1</v>
      </c>
      <c r="AB30" s="33">
        <f t="shared" si="22"/>
        <v>5</v>
      </c>
      <c r="AC30" s="33">
        <f t="shared" si="22"/>
        <v>15</v>
      </c>
      <c r="AD30" s="33">
        <f t="shared" si="22"/>
        <v>0</v>
      </c>
      <c r="AE30" s="30">
        <f t="shared" si="22"/>
        <v>26</v>
      </c>
      <c r="AF30" s="30">
        <f t="shared" si="22"/>
        <v>41</v>
      </c>
    </row>
    <row r="31" spans="2:32" ht="23.1" customHeight="1" x14ac:dyDescent="0.25">
      <c r="B31" s="45" t="s">
        <v>58</v>
      </c>
      <c r="C31" s="49">
        <v>1</v>
      </c>
      <c r="D31" s="49">
        <v>1</v>
      </c>
      <c r="E31" s="49">
        <v>2</v>
      </c>
      <c r="F31" s="49">
        <v>0</v>
      </c>
      <c r="G31" s="49">
        <v>0</v>
      </c>
      <c r="H31" s="49">
        <v>1</v>
      </c>
      <c r="I31" s="49">
        <v>0</v>
      </c>
      <c r="J31" s="49">
        <v>1</v>
      </c>
      <c r="K31" s="49">
        <v>0</v>
      </c>
      <c r="L31" s="49">
        <v>0</v>
      </c>
      <c r="M31" s="49">
        <v>4</v>
      </c>
      <c r="N31" s="49">
        <v>0</v>
      </c>
      <c r="O31" s="15">
        <f t="shared" si="0"/>
        <v>6</v>
      </c>
      <c r="P31" s="15">
        <f t="shared" si="1"/>
        <v>10</v>
      </c>
      <c r="R31" s="35" t="s">
        <v>155</v>
      </c>
      <c r="S31" s="33">
        <f>SUM(C94:C97)</f>
        <v>1</v>
      </c>
      <c r="T31" s="33">
        <f t="shared" ref="T31:AF31" si="23">SUM(D94:D97)</f>
        <v>0</v>
      </c>
      <c r="U31" s="33">
        <f t="shared" si="23"/>
        <v>4</v>
      </c>
      <c r="V31" s="33">
        <f t="shared" si="23"/>
        <v>4</v>
      </c>
      <c r="W31" s="33">
        <f t="shared" si="23"/>
        <v>0</v>
      </c>
      <c r="X31" s="33">
        <f t="shared" si="23"/>
        <v>2</v>
      </c>
      <c r="Y31" s="33">
        <f t="shared" si="23"/>
        <v>3</v>
      </c>
      <c r="Z31" s="33">
        <f t="shared" si="23"/>
        <v>0</v>
      </c>
      <c r="AA31" s="33">
        <f t="shared" si="23"/>
        <v>0</v>
      </c>
      <c r="AB31" s="33">
        <f t="shared" si="23"/>
        <v>7</v>
      </c>
      <c r="AC31" s="33">
        <f t="shared" si="23"/>
        <v>12</v>
      </c>
      <c r="AD31" s="33">
        <f t="shared" si="23"/>
        <v>1</v>
      </c>
      <c r="AE31" s="30">
        <f t="shared" si="23"/>
        <v>22</v>
      </c>
      <c r="AF31" s="30">
        <f t="shared" si="23"/>
        <v>34</v>
      </c>
    </row>
    <row r="32" spans="2:32" ht="23.1" customHeight="1" x14ac:dyDescent="0.25">
      <c r="B32" s="45" t="s">
        <v>59</v>
      </c>
      <c r="C32" s="49">
        <v>1</v>
      </c>
      <c r="D32" s="49">
        <v>0</v>
      </c>
      <c r="E32" s="49">
        <v>1</v>
      </c>
      <c r="F32" s="49">
        <v>1</v>
      </c>
      <c r="G32" s="49">
        <v>0</v>
      </c>
      <c r="H32" s="49">
        <v>0</v>
      </c>
      <c r="I32" s="49">
        <v>1</v>
      </c>
      <c r="J32" s="49">
        <v>0</v>
      </c>
      <c r="K32" s="49">
        <v>0</v>
      </c>
      <c r="L32" s="49">
        <v>1</v>
      </c>
      <c r="M32" s="49">
        <v>4</v>
      </c>
      <c r="N32" s="49">
        <v>0</v>
      </c>
      <c r="O32" s="15">
        <f t="shared" si="0"/>
        <v>5</v>
      </c>
      <c r="P32" s="15">
        <f t="shared" si="1"/>
        <v>9</v>
      </c>
      <c r="R32" s="32" t="s">
        <v>156</v>
      </c>
      <c r="S32" s="33">
        <f>SUM(C98:C101)</f>
        <v>3</v>
      </c>
      <c r="T32" s="33">
        <f t="shared" ref="T32:AF32" si="24">SUM(D98:D101)</f>
        <v>0</v>
      </c>
      <c r="U32" s="33">
        <f t="shared" si="24"/>
        <v>5</v>
      </c>
      <c r="V32" s="33">
        <f t="shared" si="24"/>
        <v>4</v>
      </c>
      <c r="W32" s="33">
        <f t="shared" si="24"/>
        <v>0</v>
      </c>
      <c r="X32" s="33">
        <f t="shared" si="24"/>
        <v>2</v>
      </c>
      <c r="Y32" s="33">
        <f t="shared" si="24"/>
        <v>1</v>
      </c>
      <c r="Z32" s="33">
        <f t="shared" si="24"/>
        <v>0</v>
      </c>
      <c r="AA32" s="33">
        <f t="shared" si="24"/>
        <v>0</v>
      </c>
      <c r="AB32" s="33">
        <f t="shared" si="24"/>
        <v>7</v>
      </c>
      <c r="AC32" s="33">
        <f t="shared" si="24"/>
        <v>12</v>
      </c>
      <c r="AD32" s="33">
        <f t="shared" si="24"/>
        <v>0</v>
      </c>
      <c r="AE32" s="30">
        <f t="shared" si="24"/>
        <v>22</v>
      </c>
      <c r="AF32" s="30">
        <f t="shared" si="24"/>
        <v>34</v>
      </c>
    </row>
    <row r="33" spans="2:32" ht="23.1" customHeight="1" x14ac:dyDescent="0.25">
      <c r="B33" s="44" t="s">
        <v>60</v>
      </c>
      <c r="C33" s="49">
        <v>1</v>
      </c>
      <c r="D33" s="49">
        <v>0</v>
      </c>
      <c r="E33" s="49">
        <v>1</v>
      </c>
      <c r="F33" s="49">
        <v>1</v>
      </c>
      <c r="G33" s="49">
        <v>0</v>
      </c>
      <c r="H33" s="49">
        <v>1</v>
      </c>
      <c r="I33" s="49">
        <v>0</v>
      </c>
      <c r="J33" s="49">
        <v>1</v>
      </c>
      <c r="K33" s="49">
        <v>1</v>
      </c>
      <c r="L33" s="49">
        <v>1</v>
      </c>
      <c r="M33" s="49">
        <v>6</v>
      </c>
      <c r="N33" s="49">
        <v>0</v>
      </c>
      <c r="O33" s="15">
        <f t="shared" si="0"/>
        <v>7</v>
      </c>
      <c r="P33" s="15">
        <f t="shared" si="1"/>
        <v>13</v>
      </c>
      <c r="R33" s="32" t="s">
        <v>157</v>
      </c>
      <c r="S33" s="33">
        <f>SUM(C102:C105)</f>
        <v>2</v>
      </c>
      <c r="T33" s="33">
        <f t="shared" ref="T33:AF33" si="25">SUM(D102:D105)</f>
        <v>0</v>
      </c>
      <c r="U33" s="33">
        <f t="shared" si="25"/>
        <v>3</v>
      </c>
      <c r="V33" s="33">
        <f t="shared" si="25"/>
        <v>1</v>
      </c>
      <c r="W33" s="33">
        <f t="shared" si="25"/>
        <v>0</v>
      </c>
      <c r="X33" s="33">
        <f t="shared" si="25"/>
        <v>4</v>
      </c>
      <c r="Y33" s="33">
        <f t="shared" si="25"/>
        <v>0</v>
      </c>
      <c r="Z33" s="33">
        <f t="shared" si="25"/>
        <v>0</v>
      </c>
      <c r="AA33" s="33">
        <f t="shared" si="25"/>
        <v>1</v>
      </c>
      <c r="AB33" s="33">
        <f t="shared" si="25"/>
        <v>5</v>
      </c>
      <c r="AC33" s="33">
        <f t="shared" si="25"/>
        <v>13</v>
      </c>
      <c r="AD33" s="33">
        <f t="shared" si="25"/>
        <v>1</v>
      </c>
      <c r="AE33" s="30">
        <f t="shared" si="25"/>
        <v>17</v>
      </c>
      <c r="AF33" s="30">
        <f t="shared" si="25"/>
        <v>30</v>
      </c>
    </row>
    <row r="34" spans="2:32" ht="23.1" customHeight="1" x14ac:dyDescent="0.25">
      <c r="B34" s="45" t="s">
        <v>61</v>
      </c>
      <c r="C34" s="49">
        <v>1</v>
      </c>
      <c r="D34" s="49">
        <v>0</v>
      </c>
      <c r="E34" s="49">
        <v>1</v>
      </c>
      <c r="F34" s="49">
        <v>1</v>
      </c>
      <c r="G34" s="49">
        <v>0</v>
      </c>
      <c r="H34" s="49">
        <v>1</v>
      </c>
      <c r="I34" s="49">
        <v>0</v>
      </c>
      <c r="J34" s="49">
        <v>0</v>
      </c>
      <c r="K34" s="49">
        <v>0</v>
      </c>
      <c r="L34" s="49">
        <v>1</v>
      </c>
      <c r="M34" s="49">
        <v>4</v>
      </c>
      <c r="N34" s="49">
        <v>1</v>
      </c>
      <c r="O34" s="15">
        <f t="shared" si="0"/>
        <v>6</v>
      </c>
      <c r="P34" s="15">
        <f t="shared" si="1"/>
        <v>10</v>
      </c>
      <c r="R34" s="37" t="s">
        <v>90</v>
      </c>
      <c r="S34" s="38">
        <f t="shared" ref="S34:AF34" si="26">MAX(S10:S12)</f>
        <v>3</v>
      </c>
      <c r="T34" s="38">
        <f t="shared" si="26"/>
        <v>0</v>
      </c>
      <c r="U34" s="38">
        <f t="shared" si="26"/>
        <v>4</v>
      </c>
      <c r="V34" s="38">
        <f t="shared" si="26"/>
        <v>5</v>
      </c>
      <c r="W34" s="38">
        <f t="shared" si="26"/>
        <v>0</v>
      </c>
      <c r="X34" s="38">
        <f t="shared" si="26"/>
        <v>4</v>
      </c>
      <c r="Y34" s="38">
        <f t="shared" si="26"/>
        <v>3</v>
      </c>
      <c r="Z34" s="38">
        <f t="shared" si="26"/>
        <v>1</v>
      </c>
      <c r="AA34" s="38">
        <f t="shared" si="26"/>
        <v>0</v>
      </c>
      <c r="AB34" s="38">
        <f t="shared" si="26"/>
        <v>5</v>
      </c>
      <c r="AC34" s="38">
        <f t="shared" si="26"/>
        <v>18</v>
      </c>
      <c r="AD34" s="38">
        <f t="shared" si="26"/>
        <v>1</v>
      </c>
      <c r="AE34" s="39">
        <f t="shared" si="26"/>
        <v>17</v>
      </c>
      <c r="AF34" s="39">
        <f t="shared" si="26"/>
        <v>34</v>
      </c>
    </row>
    <row r="35" spans="2:32" ht="23.1" customHeight="1" x14ac:dyDescent="0.25">
      <c r="B35" s="45" t="s">
        <v>62</v>
      </c>
      <c r="C35" s="49">
        <v>1</v>
      </c>
      <c r="D35" s="49">
        <v>0</v>
      </c>
      <c r="E35" s="49">
        <v>1</v>
      </c>
      <c r="F35" s="49">
        <v>1</v>
      </c>
      <c r="G35" s="49">
        <v>0</v>
      </c>
      <c r="H35" s="49">
        <v>1</v>
      </c>
      <c r="I35" s="49">
        <v>1</v>
      </c>
      <c r="J35" s="49">
        <v>0</v>
      </c>
      <c r="K35" s="49">
        <v>1</v>
      </c>
      <c r="L35" s="49">
        <v>1</v>
      </c>
      <c r="M35" s="49">
        <v>2</v>
      </c>
      <c r="N35" s="49">
        <v>0</v>
      </c>
      <c r="O35" s="15">
        <f t="shared" si="0"/>
        <v>7</v>
      </c>
      <c r="P35" s="15">
        <f t="shared" si="1"/>
        <v>9</v>
      </c>
      <c r="R35" s="37" t="s">
        <v>91</v>
      </c>
      <c r="S35" s="38">
        <f t="shared" ref="S35:AF35" si="27">MAX(S13:S18)</f>
        <v>4</v>
      </c>
      <c r="T35" s="38">
        <f t="shared" si="27"/>
        <v>1</v>
      </c>
      <c r="U35" s="38">
        <f t="shared" si="27"/>
        <v>6</v>
      </c>
      <c r="V35" s="38">
        <f t="shared" si="27"/>
        <v>6</v>
      </c>
      <c r="W35" s="38">
        <f t="shared" si="27"/>
        <v>1</v>
      </c>
      <c r="X35" s="38">
        <f t="shared" si="27"/>
        <v>5</v>
      </c>
      <c r="Y35" s="38">
        <f t="shared" si="27"/>
        <v>3</v>
      </c>
      <c r="Z35" s="38">
        <f t="shared" si="27"/>
        <v>3</v>
      </c>
      <c r="AA35" s="38">
        <f t="shared" si="27"/>
        <v>2</v>
      </c>
      <c r="AB35" s="38">
        <f t="shared" si="27"/>
        <v>8</v>
      </c>
      <c r="AC35" s="38">
        <f t="shared" si="27"/>
        <v>17</v>
      </c>
      <c r="AD35" s="38">
        <f t="shared" si="27"/>
        <v>1</v>
      </c>
      <c r="AE35" s="39">
        <f t="shared" si="27"/>
        <v>34</v>
      </c>
      <c r="AF35" s="39">
        <f t="shared" si="27"/>
        <v>51</v>
      </c>
    </row>
    <row r="36" spans="2:32" ht="23.1" customHeight="1" x14ac:dyDescent="0.25">
      <c r="B36" s="45" t="s">
        <v>63</v>
      </c>
      <c r="C36" s="49">
        <v>1</v>
      </c>
      <c r="D36" s="49">
        <v>0</v>
      </c>
      <c r="E36" s="49">
        <v>1</v>
      </c>
      <c r="F36" s="49">
        <v>1</v>
      </c>
      <c r="G36" s="49">
        <v>0</v>
      </c>
      <c r="H36" s="49">
        <v>1</v>
      </c>
      <c r="I36" s="49">
        <v>1</v>
      </c>
      <c r="J36" s="49">
        <v>1</v>
      </c>
      <c r="K36" s="49">
        <v>1</v>
      </c>
      <c r="L36" s="49">
        <v>2</v>
      </c>
      <c r="M36" s="49">
        <v>3</v>
      </c>
      <c r="N36" s="49">
        <v>0</v>
      </c>
      <c r="O36" s="15">
        <f t="shared" si="0"/>
        <v>9</v>
      </c>
      <c r="P36" s="15">
        <f t="shared" si="1"/>
        <v>12</v>
      </c>
      <c r="R36" s="37" t="s">
        <v>92</v>
      </c>
      <c r="S36" s="38">
        <f t="shared" ref="S36:AF36" si="28">MAX(S19:S21)</f>
        <v>5</v>
      </c>
      <c r="T36" s="38">
        <f t="shared" si="28"/>
        <v>0</v>
      </c>
      <c r="U36" s="38">
        <f t="shared" si="28"/>
        <v>5</v>
      </c>
      <c r="V36" s="38">
        <f t="shared" si="28"/>
        <v>4</v>
      </c>
      <c r="W36" s="38">
        <f t="shared" si="28"/>
        <v>0</v>
      </c>
      <c r="X36" s="38">
        <f t="shared" si="28"/>
        <v>5</v>
      </c>
      <c r="Y36" s="38">
        <f t="shared" si="28"/>
        <v>3</v>
      </c>
      <c r="Z36" s="38">
        <f t="shared" si="28"/>
        <v>2</v>
      </c>
      <c r="AA36" s="38">
        <f t="shared" si="28"/>
        <v>2</v>
      </c>
      <c r="AB36" s="38">
        <f t="shared" si="28"/>
        <v>8</v>
      </c>
      <c r="AC36" s="38">
        <f t="shared" si="28"/>
        <v>15</v>
      </c>
      <c r="AD36" s="38">
        <f t="shared" si="28"/>
        <v>1</v>
      </c>
      <c r="AE36" s="39">
        <f t="shared" si="28"/>
        <v>27</v>
      </c>
      <c r="AF36" s="39">
        <f t="shared" si="28"/>
        <v>41</v>
      </c>
    </row>
    <row r="37" spans="2:32" ht="23.1" customHeight="1" x14ac:dyDescent="0.25">
      <c r="B37" s="44" t="s">
        <v>64</v>
      </c>
      <c r="C37" s="49">
        <v>1</v>
      </c>
      <c r="D37" s="49">
        <v>0</v>
      </c>
      <c r="E37" s="49">
        <v>2</v>
      </c>
      <c r="F37" s="49">
        <v>1</v>
      </c>
      <c r="G37" s="49">
        <v>0</v>
      </c>
      <c r="H37" s="49">
        <v>1</v>
      </c>
      <c r="I37" s="49">
        <v>1</v>
      </c>
      <c r="J37" s="49">
        <v>0</v>
      </c>
      <c r="K37" s="49">
        <v>0</v>
      </c>
      <c r="L37" s="49">
        <v>1</v>
      </c>
      <c r="M37" s="49">
        <v>2</v>
      </c>
      <c r="N37" s="49">
        <v>0</v>
      </c>
      <c r="O37" s="15">
        <f t="shared" si="0"/>
        <v>7</v>
      </c>
      <c r="P37" s="15">
        <f t="shared" si="1"/>
        <v>9</v>
      </c>
      <c r="R37" s="36" t="s">
        <v>85</v>
      </c>
      <c r="S37" s="34">
        <f t="shared" ref="S37:AF37" si="29">SUM(S10:S12)</f>
        <v>6</v>
      </c>
      <c r="T37" s="16">
        <f t="shared" si="29"/>
        <v>0</v>
      </c>
      <c r="U37" s="16">
        <f t="shared" si="29"/>
        <v>11</v>
      </c>
      <c r="V37" s="16">
        <f t="shared" si="29"/>
        <v>9</v>
      </c>
      <c r="W37" s="16">
        <f t="shared" si="29"/>
        <v>0</v>
      </c>
      <c r="X37" s="16">
        <f t="shared" si="29"/>
        <v>5</v>
      </c>
      <c r="Y37" s="16">
        <f t="shared" si="29"/>
        <v>5</v>
      </c>
      <c r="Z37" s="16">
        <f t="shared" si="29"/>
        <v>1</v>
      </c>
      <c r="AA37" s="16">
        <f t="shared" si="29"/>
        <v>0</v>
      </c>
      <c r="AB37" s="16">
        <f t="shared" si="29"/>
        <v>10</v>
      </c>
      <c r="AC37" s="16">
        <f t="shared" si="29"/>
        <v>40</v>
      </c>
      <c r="AD37" s="16">
        <f t="shared" si="29"/>
        <v>1</v>
      </c>
      <c r="AE37" s="31">
        <f t="shared" si="29"/>
        <v>48</v>
      </c>
      <c r="AF37" s="31">
        <f t="shared" si="29"/>
        <v>88</v>
      </c>
    </row>
    <row r="38" spans="2:32" ht="23.1" customHeight="1" x14ac:dyDescent="0.25">
      <c r="B38" s="45" t="s">
        <v>65</v>
      </c>
      <c r="C38" s="49">
        <v>1</v>
      </c>
      <c r="D38" s="49">
        <v>1</v>
      </c>
      <c r="E38" s="49">
        <v>2</v>
      </c>
      <c r="F38" s="49">
        <v>0</v>
      </c>
      <c r="G38" s="49">
        <v>0</v>
      </c>
      <c r="H38" s="49">
        <v>1</v>
      </c>
      <c r="I38" s="49">
        <v>0</v>
      </c>
      <c r="J38" s="49">
        <v>1</v>
      </c>
      <c r="K38" s="49">
        <v>1</v>
      </c>
      <c r="L38" s="49">
        <v>2</v>
      </c>
      <c r="M38" s="49">
        <v>4</v>
      </c>
      <c r="N38" s="49">
        <v>0</v>
      </c>
      <c r="O38" s="15">
        <f t="shared" si="0"/>
        <v>9</v>
      </c>
      <c r="P38" s="15">
        <f t="shared" si="1"/>
        <v>13</v>
      </c>
      <c r="R38" s="27" t="s">
        <v>86</v>
      </c>
      <c r="S38" s="16">
        <f t="shared" ref="S38:AF38" si="30">SUM(S13:S18)</f>
        <v>21</v>
      </c>
      <c r="T38" s="16">
        <f t="shared" si="30"/>
        <v>5</v>
      </c>
      <c r="U38" s="16">
        <f t="shared" si="30"/>
        <v>32</v>
      </c>
      <c r="V38" s="16">
        <f t="shared" si="30"/>
        <v>25</v>
      </c>
      <c r="W38" s="16">
        <f t="shared" si="30"/>
        <v>1</v>
      </c>
      <c r="X38" s="16">
        <f t="shared" si="30"/>
        <v>22</v>
      </c>
      <c r="Y38" s="16">
        <f t="shared" si="30"/>
        <v>14</v>
      </c>
      <c r="Z38" s="16">
        <f t="shared" si="30"/>
        <v>10</v>
      </c>
      <c r="AA38" s="16">
        <f t="shared" si="30"/>
        <v>8</v>
      </c>
      <c r="AB38" s="16">
        <f t="shared" si="30"/>
        <v>28</v>
      </c>
      <c r="AC38" s="16">
        <f t="shared" si="30"/>
        <v>83</v>
      </c>
      <c r="AD38" s="16">
        <f t="shared" si="30"/>
        <v>2</v>
      </c>
      <c r="AE38" s="31">
        <f t="shared" si="30"/>
        <v>168</v>
      </c>
      <c r="AF38" s="31">
        <f t="shared" si="30"/>
        <v>251</v>
      </c>
    </row>
    <row r="39" spans="2:32" ht="23.1" customHeight="1" x14ac:dyDescent="0.25">
      <c r="B39" s="45" t="s">
        <v>66</v>
      </c>
      <c r="C39" s="49">
        <v>1</v>
      </c>
      <c r="D39" s="49">
        <v>0</v>
      </c>
      <c r="E39" s="49">
        <v>1</v>
      </c>
      <c r="F39" s="49">
        <v>0</v>
      </c>
      <c r="G39" s="49">
        <v>0</v>
      </c>
      <c r="H39" s="49">
        <v>1</v>
      </c>
      <c r="I39" s="49">
        <v>1</v>
      </c>
      <c r="J39" s="49">
        <v>0</v>
      </c>
      <c r="K39" s="49">
        <v>0</v>
      </c>
      <c r="L39" s="49">
        <v>2</v>
      </c>
      <c r="M39" s="49">
        <v>3</v>
      </c>
      <c r="N39" s="49">
        <v>0</v>
      </c>
      <c r="O39" s="15">
        <f t="shared" si="0"/>
        <v>6</v>
      </c>
      <c r="P39" s="15">
        <f t="shared" si="1"/>
        <v>9</v>
      </c>
      <c r="R39" s="28" t="s">
        <v>87</v>
      </c>
      <c r="S39" s="16">
        <f t="shared" ref="S39:AF39" si="31">SUM(S19:S21)</f>
        <v>12</v>
      </c>
      <c r="T39" s="16">
        <f t="shared" si="31"/>
        <v>0</v>
      </c>
      <c r="U39" s="16">
        <f t="shared" si="31"/>
        <v>13</v>
      </c>
      <c r="V39" s="16">
        <f t="shared" si="31"/>
        <v>11</v>
      </c>
      <c r="W39" s="16">
        <f t="shared" si="31"/>
        <v>0</v>
      </c>
      <c r="X39" s="16">
        <f t="shared" si="31"/>
        <v>9</v>
      </c>
      <c r="Y39" s="16">
        <f t="shared" si="31"/>
        <v>5</v>
      </c>
      <c r="Z39" s="16">
        <f t="shared" si="31"/>
        <v>2</v>
      </c>
      <c r="AA39" s="16">
        <f t="shared" si="31"/>
        <v>3</v>
      </c>
      <c r="AB39" s="16">
        <f t="shared" si="31"/>
        <v>21</v>
      </c>
      <c r="AC39" s="16">
        <f t="shared" si="31"/>
        <v>43</v>
      </c>
      <c r="AD39" s="16">
        <f t="shared" si="31"/>
        <v>2</v>
      </c>
      <c r="AE39" s="31">
        <f t="shared" si="31"/>
        <v>78</v>
      </c>
      <c r="AF39" s="31">
        <f t="shared" si="31"/>
        <v>121</v>
      </c>
    </row>
    <row r="40" spans="2:32" ht="23.1" customHeight="1" x14ac:dyDescent="0.25">
      <c r="B40" s="45" t="s">
        <v>67</v>
      </c>
      <c r="C40" s="49">
        <v>1</v>
      </c>
      <c r="D40" s="49">
        <v>0</v>
      </c>
      <c r="E40" s="49">
        <v>1</v>
      </c>
      <c r="F40" s="49">
        <v>1</v>
      </c>
      <c r="G40" s="49">
        <v>0</v>
      </c>
      <c r="H40" s="49">
        <v>0</v>
      </c>
      <c r="I40" s="49">
        <v>1</v>
      </c>
      <c r="J40" s="49">
        <v>1</v>
      </c>
      <c r="K40" s="49">
        <v>0</v>
      </c>
      <c r="L40" s="49">
        <v>2</v>
      </c>
      <c r="M40" s="49">
        <v>3</v>
      </c>
      <c r="N40" s="49">
        <v>0</v>
      </c>
      <c r="O40" s="15">
        <f t="shared" si="0"/>
        <v>7</v>
      </c>
      <c r="P40" s="15">
        <f t="shared" si="1"/>
        <v>10</v>
      </c>
      <c r="R40" s="5" t="s">
        <v>17</v>
      </c>
      <c r="S40" s="16">
        <f t="shared" ref="S40:AF40" si="32">SUM(S10:S21)</f>
        <v>39</v>
      </c>
      <c r="T40" s="16">
        <f t="shared" si="32"/>
        <v>5</v>
      </c>
      <c r="U40" s="16">
        <f t="shared" si="32"/>
        <v>56</v>
      </c>
      <c r="V40" s="16">
        <f t="shared" si="32"/>
        <v>45</v>
      </c>
      <c r="W40" s="16">
        <f t="shared" si="32"/>
        <v>1</v>
      </c>
      <c r="X40" s="16">
        <f t="shared" si="32"/>
        <v>36</v>
      </c>
      <c r="Y40" s="16">
        <f t="shared" si="32"/>
        <v>24</v>
      </c>
      <c r="Z40" s="16">
        <f t="shared" si="32"/>
        <v>13</v>
      </c>
      <c r="AA40" s="16">
        <f t="shared" si="32"/>
        <v>11</v>
      </c>
      <c r="AB40" s="16">
        <f t="shared" si="32"/>
        <v>59</v>
      </c>
      <c r="AC40" s="16">
        <f t="shared" si="32"/>
        <v>166</v>
      </c>
      <c r="AD40" s="16">
        <f t="shared" si="32"/>
        <v>5</v>
      </c>
      <c r="AE40" s="31">
        <f t="shared" si="32"/>
        <v>294</v>
      </c>
      <c r="AF40" s="31">
        <f t="shared" si="32"/>
        <v>460</v>
      </c>
    </row>
    <row r="41" spans="2:32" ht="23.1" customHeight="1" x14ac:dyDescent="0.25">
      <c r="B41" s="44" t="s">
        <v>68</v>
      </c>
      <c r="C41" s="49">
        <v>1</v>
      </c>
      <c r="D41" s="49">
        <v>0</v>
      </c>
      <c r="E41" s="49">
        <v>1</v>
      </c>
      <c r="F41" s="49">
        <v>1</v>
      </c>
      <c r="G41" s="49">
        <v>0</v>
      </c>
      <c r="H41" s="49">
        <v>1</v>
      </c>
      <c r="I41" s="49">
        <v>1</v>
      </c>
      <c r="J41" s="49">
        <v>1</v>
      </c>
      <c r="K41" s="49">
        <v>1</v>
      </c>
      <c r="L41" s="49">
        <v>2</v>
      </c>
      <c r="M41" s="49">
        <v>2</v>
      </c>
      <c r="N41" s="49">
        <v>0</v>
      </c>
      <c r="O41" s="15">
        <f t="shared" si="0"/>
        <v>9</v>
      </c>
      <c r="P41" s="15">
        <f t="shared" si="1"/>
        <v>11</v>
      </c>
      <c r="R41" s="5" t="s">
        <v>159</v>
      </c>
      <c r="S41" s="16">
        <f>SUM(S10:S33)</f>
        <v>63</v>
      </c>
      <c r="T41" s="16">
        <f t="shared" ref="T41:AF41" si="33">SUM(T10:T33)</f>
        <v>7</v>
      </c>
      <c r="U41" s="16">
        <f t="shared" si="33"/>
        <v>106</v>
      </c>
      <c r="V41" s="16">
        <f t="shared" si="33"/>
        <v>80</v>
      </c>
      <c r="W41" s="16">
        <f t="shared" si="33"/>
        <v>2</v>
      </c>
      <c r="X41" s="16">
        <f t="shared" si="33"/>
        <v>65</v>
      </c>
      <c r="Y41" s="16">
        <f t="shared" si="33"/>
        <v>38</v>
      </c>
      <c r="Z41" s="16">
        <f t="shared" si="33"/>
        <v>20</v>
      </c>
      <c r="AA41" s="16">
        <f t="shared" si="33"/>
        <v>17</v>
      </c>
      <c r="AB41" s="16">
        <f t="shared" si="33"/>
        <v>108</v>
      </c>
      <c r="AC41" s="16">
        <f t="shared" si="33"/>
        <v>313</v>
      </c>
      <c r="AD41" s="16">
        <f t="shared" si="33"/>
        <v>8</v>
      </c>
      <c r="AE41" s="31">
        <f t="shared" si="33"/>
        <v>514</v>
      </c>
      <c r="AF41" s="31">
        <f t="shared" si="33"/>
        <v>827</v>
      </c>
    </row>
    <row r="42" spans="2:32" ht="23.1" customHeight="1" x14ac:dyDescent="0.25">
      <c r="B42" s="45" t="s">
        <v>69</v>
      </c>
      <c r="C42" s="49">
        <v>0</v>
      </c>
      <c r="D42" s="49">
        <v>0</v>
      </c>
      <c r="E42" s="49">
        <v>1</v>
      </c>
      <c r="F42" s="49">
        <v>1</v>
      </c>
      <c r="G42" s="49">
        <v>0</v>
      </c>
      <c r="H42" s="49">
        <v>1</v>
      </c>
      <c r="I42" s="49">
        <v>1</v>
      </c>
      <c r="J42" s="49">
        <v>1</v>
      </c>
      <c r="K42" s="49">
        <v>1</v>
      </c>
      <c r="L42" s="49">
        <v>2</v>
      </c>
      <c r="M42" s="49">
        <v>6</v>
      </c>
      <c r="N42" s="49">
        <v>0</v>
      </c>
      <c r="O42" s="15">
        <f t="shared" si="0"/>
        <v>8</v>
      </c>
      <c r="P42" s="15">
        <f t="shared" si="1"/>
        <v>14</v>
      </c>
      <c r="R42" s="5" t="s">
        <v>160</v>
      </c>
      <c r="S42" s="47">
        <f>S41/S40</f>
        <v>1.6153846153846154</v>
      </c>
      <c r="T42" s="47">
        <f t="shared" ref="T42:AF42" si="34">T41/T40</f>
        <v>1.4</v>
      </c>
      <c r="U42" s="47">
        <f t="shared" si="34"/>
        <v>1.8928571428571428</v>
      </c>
      <c r="V42" s="47">
        <f t="shared" si="34"/>
        <v>1.7777777777777777</v>
      </c>
      <c r="W42" s="47">
        <f t="shared" si="34"/>
        <v>2</v>
      </c>
      <c r="X42" s="47">
        <f t="shared" si="34"/>
        <v>1.8055555555555556</v>
      </c>
      <c r="Y42" s="47">
        <f t="shared" si="34"/>
        <v>1.5833333333333333</v>
      </c>
      <c r="Z42" s="47">
        <f t="shared" si="34"/>
        <v>1.5384615384615385</v>
      </c>
      <c r="AA42" s="47">
        <f t="shared" si="34"/>
        <v>1.5454545454545454</v>
      </c>
      <c r="AB42" s="47">
        <f t="shared" si="34"/>
        <v>1.8305084745762712</v>
      </c>
      <c r="AC42" s="47">
        <f t="shared" si="34"/>
        <v>1.8855421686746987</v>
      </c>
      <c r="AD42" s="47">
        <f t="shared" si="34"/>
        <v>1.6</v>
      </c>
      <c r="AE42" s="47">
        <f t="shared" si="34"/>
        <v>1.7482993197278911</v>
      </c>
      <c r="AF42" s="47">
        <f t="shared" si="34"/>
        <v>1.7978260869565217</v>
      </c>
    </row>
    <row r="43" spans="2:32" ht="23.1" customHeight="1" x14ac:dyDescent="0.25">
      <c r="B43" s="44" t="s">
        <v>70</v>
      </c>
      <c r="C43" s="49">
        <v>1</v>
      </c>
      <c r="D43" s="49">
        <v>0</v>
      </c>
      <c r="E43" s="49">
        <v>1</v>
      </c>
      <c r="F43" s="49">
        <v>1</v>
      </c>
      <c r="G43" s="49">
        <v>0</v>
      </c>
      <c r="H43" s="49">
        <v>1</v>
      </c>
      <c r="I43" s="49">
        <v>1</v>
      </c>
      <c r="J43" s="49">
        <v>0</v>
      </c>
      <c r="K43" s="49">
        <v>0</v>
      </c>
      <c r="L43" s="49">
        <v>3</v>
      </c>
      <c r="M43" s="49">
        <v>5</v>
      </c>
      <c r="N43" s="49">
        <v>1</v>
      </c>
      <c r="O43" s="15">
        <f t="shared" si="0"/>
        <v>9</v>
      </c>
      <c r="P43" s="15">
        <f t="shared" si="1"/>
        <v>14</v>
      </c>
    </row>
    <row r="44" spans="2:32" ht="23.1" customHeight="1" x14ac:dyDescent="0.25">
      <c r="B44" s="46" t="s">
        <v>71</v>
      </c>
      <c r="C44" s="49">
        <v>1</v>
      </c>
      <c r="D44" s="49">
        <v>1</v>
      </c>
      <c r="E44" s="49">
        <v>2</v>
      </c>
      <c r="F44" s="49">
        <v>1</v>
      </c>
      <c r="G44" s="49">
        <v>0</v>
      </c>
      <c r="H44" s="49">
        <v>2</v>
      </c>
      <c r="I44" s="49">
        <v>0</v>
      </c>
      <c r="J44" s="49">
        <v>0</v>
      </c>
      <c r="K44" s="49">
        <v>0</v>
      </c>
      <c r="L44" s="49">
        <v>1</v>
      </c>
      <c r="M44" s="49">
        <v>3</v>
      </c>
      <c r="N44" s="49">
        <v>0</v>
      </c>
      <c r="O44" s="15">
        <f t="shared" si="0"/>
        <v>8</v>
      </c>
      <c r="P44" s="15">
        <f t="shared" si="1"/>
        <v>11</v>
      </c>
    </row>
    <row r="45" spans="2:32" ht="23.1" customHeight="1" x14ac:dyDescent="0.25">
      <c r="B45" s="44" t="s">
        <v>72</v>
      </c>
      <c r="C45" s="49">
        <v>1</v>
      </c>
      <c r="D45" s="49">
        <v>0</v>
      </c>
      <c r="E45" s="49">
        <v>1</v>
      </c>
      <c r="F45" s="49">
        <v>2</v>
      </c>
      <c r="G45" s="49">
        <v>0</v>
      </c>
      <c r="H45" s="49">
        <v>1</v>
      </c>
      <c r="I45" s="49">
        <v>1</v>
      </c>
      <c r="J45" s="49">
        <v>1</v>
      </c>
      <c r="K45" s="49">
        <v>1</v>
      </c>
      <c r="L45" s="49">
        <v>1</v>
      </c>
      <c r="M45" s="49">
        <v>3</v>
      </c>
      <c r="N45" s="49">
        <v>0</v>
      </c>
      <c r="O45" s="15">
        <f t="shared" si="0"/>
        <v>9</v>
      </c>
      <c r="P45" s="15">
        <f t="shared" si="1"/>
        <v>12</v>
      </c>
    </row>
    <row r="46" spans="2:32" ht="23.1" customHeight="1" x14ac:dyDescent="0.25">
      <c r="B46" s="45" t="s">
        <v>73</v>
      </c>
      <c r="C46" s="49">
        <v>1</v>
      </c>
      <c r="D46" s="49">
        <v>0</v>
      </c>
      <c r="E46" s="49">
        <v>1</v>
      </c>
      <c r="F46" s="49">
        <v>1</v>
      </c>
      <c r="G46" s="49">
        <v>0</v>
      </c>
      <c r="H46" s="49">
        <v>0</v>
      </c>
      <c r="I46" s="49">
        <v>1</v>
      </c>
      <c r="J46" s="49">
        <v>0</v>
      </c>
      <c r="K46" s="49">
        <v>0</v>
      </c>
      <c r="L46" s="49">
        <v>1</v>
      </c>
      <c r="M46" s="49">
        <v>3</v>
      </c>
      <c r="N46" s="49">
        <v>0</v>
      </c>
      <c r="O46" s="15">
        <f t="shared" si="0"/>
        <v>5</v>
      </c>
      <c r="P46" s="15">
        <f t="shared" si="1"/>
        <v>8</v>
      </c>
      <c r="R46" s="8"/>
      <c r="T46"/>
    </row>
    <row r="47" spans="2:32" ht="23.1" customHeight="1" x14ac:dyDescent="0.25">
      <c r="B47" s="45" t="s">
        <v>74</v>
      </c>
      <c r="C47" s="49">
        <v>1</v>
      </c>
      <c r="D47" s="49">
        <v>0</v>
      </c>
      <c r="E47" s="49">
        <v>1</v>
      </c>
      <c r="F47" s="49">
        <v>1</v>
      </c>
      <c r="G47" s="49">
        <v>0</v>
      </c>
      <c r="H47" s="49">
        <v>1</v>
      </c>
      <c r="I47" s="49">
        <v>1</v>
      </c>
      <c r="J47" s="49">
        <v>0</v>
      </c>
      <c r="K47" s="49">
        <v>0</v>
      </c>
      <c r="L47" s="49">
        <v>2</v>
      </c>
      <c r="M47" s="49">
        <v>4</v>
      </c>
      <c r="N47" s="49">
        <v>0</v>
      </c>
      <c r="O47" s="15">
        <f t="shared" si="0"/>
        <v>7</v>
      </c>
      <c r="P47" s="15">
        <f t="shared" si="1"/>
        <v>11</v>
      </c>
      <c r="R47" s="8"/>
      <c r="T47"/>
    </row>
    <row r="48" spans="2:32" ht="23.1" customHeight="1" x14ac:dyDescent="0.25">
      <c r="B48" s="45" t="s">
        <v>75</v>
      </c>
      <c r="C48" s="49">
        <v>1</v>
      </c>
      <c r="D48" s="49">
        <v>0</v>
      </c>
      <c r="E48" s="49">
        <v>1</v>
      </c>
      <c r="F48" s="49">
        <v>1</v>
      </c>
      <c r="G48" s="49">
        <v>0</v>
      </c>
      <c r="H48" s="49">
        <v>0</v>
      </c>
      <c r="I48" s="49">
        <v>0</v>
      </c>
      <c r="J48" s="49">
        <v>0</v>
      </c>
      <c r="K48" s="49">
        <v>1</v>
      </c>
      <c r="L48" s="49">
        <v>1</v>
      </c>
      <c r="M48" s="49">
        <v>4</v>
      </c>
      <c r="N48" s="49">
        <v>1</v>
      </c>
      <c r="O48" s="15">
        <f t="shared" si="0"/>
        <v>6</v>
      </c>
      <c r="P48" s="15">
        <f t="shared" si="1"/>
        <v>10</v>
      </c>
      <c r="R48" s="8"/>
      <c r="T48"/>
    </row>
    <row r="49" spans="2:20" ht="23.1" customHeight="1" x14ac:dyDescent="0.25">
      <c r="B49" s="44" t="s">
        <v>76</v>
      </c>
      <c r="C49" s="49">
        <v>1</v>
      </c>
      <c r="D49" s="49">
        <v>0</v>
      </c>
      <c r="E49" s="49">
        <v>1</v>
      </c>
      <c r="F49" s="49">
        <v>1</v>
      </c>
      <c r="G49" s="49">
        <v>0</v>
      </c>
      <c r="H49" s="49">
        <v>1</v>
      </c>
      <c r="I49" s="49">
        <v>1</v>
      </c>
      <c r="J49" s="49">
        <v>0</v>
      </c>
      <c r="K49" s="49">
        <v>0</v>
      </c>
      <c r="L49" s="49">
        <v>3</v>
      </c>
      <c r="M49" s="49">
        <v>4</v>
      </c>
      <c r="N49" s="49">
        <v>0</v>
      </c>
      <c r="O49" s="15">
        <f t="shared" si="0"/>
        <v>8</v>
      </c>
      <c r="P49" s="15">
        <f t="shared" si="1"/>
        <v>12</v>
      </c>
      <c r="R49" s="8"/>
      <c r="T49"/>
    </row>
    <row r="50" spans="2:20" ht="23.1" customHeight="1" x14ac:dyDescent="0.25">
      <c r="B50" s="45" t="s">
        <v>77</v>
      </c>
      <c r="C50" s="49">
        <v>1</v>
      </c>
      <c r="D50" s="49">
        <v>0</v>
      </c>
      <c r="E50" s="49">
        <v>1</v>
      </c>
      <c r="F50" s="49">
        <v>1</v>
      </c>
      <c r="G50" s="49">
        <v>0</v>
      </c>
      <c r="H50" s="49">
        <v>1</v>
      </c>
      <c r="I50" s="49">
        <v>0</v>
      </c>
      <c r="J50" s="49">
        <v>0</v>
      </c>
      <c r="K50" s="49">
        <v>0</v>
      </c>
      <c r="L50" s="49">
        <v>2</v>
      </c>
      <c r="M50" s="49">
        <v>4</v>
      </c>
      <c r="N50" s="49">
        <v>0</v>
      </c>
      <c r="O50" s="15">
        <f t="shared" si="0"/>
        <v>6</v>
      </c>
      <c r="P50" s="15">
        <f t="shared" si="1"/>
        <v>10</v>
      </c>
      <c r="R50" s="8"/>
      <c r="T50"/>
    </row>
    <row r="51" spans="2:20" ht="23.1" customHeight="1" x14ac:dyDescent="0.25">
      <c r="B51" s="45" t="s">
        <v>78</v>
      </c>
      <c r="C51" s="49">
        <v>0</v>
      </c>
      <c r="D51" s="49">
        <v>0</v>
      </c>
      <c r="E51" s="49">
        <v>1</v>
      </c>
      <c r="F51" s="49">
        <v>1</v>
      </c>
      <c r="G51" s="49">
        <v>0</v>
      </c>
      <c r="H51" s="49">
        <v>0</v>
      </c>
      <c r="I51" s="49">
        <v>0</v>
      </c>
      <c r="J51" s="49">
        <v>1</v>
      </c>
      <c r="K51" s="49">
        <v>0</v>
      </c>
      <c r="L51" s="49">
        <v>2</v>
      </c>
      <c r="M51" s="49">
        <v>2</v>
      </c>
      <c r="N51" s="49">
        <v>0</v>
      </c>
      <c r="O51" s="15">
        <f t="shared" si="0"/>
        <v>5</v>
      </c>
      <c r="P51" s="15">
        <f t="shared" si="1"/>
        <v>7</v>
      </c>
      <c r="R51" s="8"/>
      <c r="T51"/>
    </row>
    <row r="52" spans="2:20" ht="23.1" customHeight="1" x14ac:dyDescent="0.25">
      <c r="B52" s="45" t="s">
        <v>79</v>
      </c>
      <c r="C52" s="49">
        <v>1</v>
      </c>
      <c r="D52" s="49">
        <v>0</v>
      </c>
      <c r="E52" s="49">
        <v>1</v>
      </c>
      <c r="F52" s="49">
        <v>1</v>
      </c>
      <c r="G52" s="49">
        <v>0</v>
      </c>
      <c r="H52" s="49">
        <v>0</v>
      </c>
      <c r="I52" s="49">
        <v>0</v>
      </c>
      <c r="J52" s="49">
        <v>0</v>
      </c>
      <c r="K52" s="49">
        <v>0</v>
      </c>
      <c r="L52" s="49">
        <v>1</v>
      </c>
      <c r="M52" s="49">
        <v>2</v>
      </c>
      <c r="N52" s="49">
        <v>0</v>
      </c>
      <c r="O52" s="15">
        <f t="shared" si="0"/>
        <v>4</v>
      </c>
      <c r="P52" s="15">
        <f t="shared" si="1"/>
        <v>6</v>
      </c>
      <c r="R52" s="8"/>
      <c r="T52"/>
    </row>
    <row r="53" spans="2:20" ht="23.1" customHeight="1" x14ac:dyDescent="0.25">
      <c r="B53" s="44" t="s">
        <v>80</v>
      </c>
      <c r="C53" s="49">
        <v>3</v>
      </c>
      <c r="D53" s="49">
        <v>0</v>
      </c>
      <c r="E53" s="49">
        <v>2</v>
      </c>
      <c r="F53" s="49">
        <v>1</v>
      </c>
      <c r="G53" s="49">
        <v>0</v>
      </c>
      <c r="H53" s="49">
        <v>1</v>
      </c>
      <c r="I53" s="49">
        <v>1</v>
      </c>
      <c r="J53" s="49">
        <v>1</v>
      </c>
      <c r="K53" s="49">
        <v>0</v>
      </c>
      <c r="L53" s="49">
        <v>3</v>
      </c>
      <c r="M53" s="49">
        <v>5</v>
      </c>
      <c r="N53" s="49">
        <v>0</v>
      </c>
      <c r="O53" s="15">
        <f t="shared" si="0"/>
        <v>12</v>
      </c>
      <c r="P53" s="15">
        <f t="shared" si="1"/>
        <v>17</v>
      </c>
      <c r="R53" s="8"/>
      <c r="T53"/>
    </row>
    <row r="54" spans="2:20" ht="23.1" customHeight="1" x14ac:dyDescent="0.25">
      <c r="B54" s="44" t="s">
        <v>81</v>
      </c>
      <c r="C54" s="49">
        <v>1</v>
      </c>
      <c r="D54" s="49">
        <v>0</v>
      </c>
      <c r="E54" s="49">
        <v>1</v>
      </c>
      <c r="F54" s="49">
        <v>1</v>
      </c>
      <c r="G54" s="49">
        <v>0</v>
      </c>
      <c r="H54" s="49">
        <v>2</v>
      </c>
      <c r="I54" s="49">
        <v>0</v>
      </c>
      <c r="J54" s="49">
        <v>0</v>
      </c>
      <c r="K54" s="49">
        <v>1</v>
      </c>
      <c r="L54" s="49">
        <v>2</v>
      </c>
      <c r="M54" s="49">
        <v>3</v>
      </c>
      <c r="N54" s="49">
        <v>0</v>
      </c>
      <c r="O54" s="15">
        <f t="shared" si="0"/>
        <v>8</v>
      </c>
      <c r="P54" s="15">
        <f t="shared" si="1"/>
        <v>11</v>
      </c>
      <c r="R54" s="8"/>
      <c r="T54"/>
    </row>
    <row r="55" spans="2:20" ht="23.1" customHeight="1" x14ac:dyDescent="0.25">
      <c r="B55" s="44" t="s">
        <v>82</v>
      </c>
      <c r="C55" s="49">
        <v>1</v>
      </c>
      <c r="D55" s="49">
        <v>0</v>
      </c>
      <c r="E55" s="49">
        <v>1</v>
      </c>
      <c r="F55" s="49">
        <v>1</v>
      </c>
      <c r="G55" s="49">
        <v>0</v>
      </c>
      <c r="H55" s="49">
        <v>1</v>
      </c>
      <c r="I55" s="49">
        <v>1</v>
      </c>
      <c r="J55" s="49">
        <v>0</v>
      </c>
      <c r="K55" s="49">
        <v>0</v>
      </c>
      <c r="L55" s="49">
        <v>1</v>
      </c>
      <c r="M55" s="49">
        <v>5</v>
      </c>
      <c r="N55" s="49">
        <v>0</v>
      </c>
      <c r="O55" s="15">
        <f t="shared" si="0"/>
        <v>6</v>
      </c>
      <c r="P55" s="15">
        <f t="shared" si="1"/>
        <v>11</v>
      </c>
      <c r="R55" s="8"/>
      <c r="T55"/>
    </row>
    <row r="56" spans="2:20" ht="23.1" customHeight="1" x14ac:dyDescent="0.25">
      <c r="B56" s="44" t="s">
        <v>83</v>
      </c>
      <c r="C56" s="49">
        <v>1</v>
      </c>
      <c r="D56" s="49">
        <v>0</v>
      </c>
      <c r="E56" s="49">
        <v>1</v>
      </c>
      <c r="F56" s="49">
        <v>0</v>
      </c>
      <c r="G56" s="49">
        <v>0</v>
      </c>
      <c r="H56" s="49">
        <v>1</v>
      </c>
      <c r="I56" s="49">
        <v>0</v>
      </c>
      <c r="J56" s="49">
        <v>0</v>
      </c>
      <c r="K56" s="49">
        <v>1</v>
      </c>
      <c r="L56" s="49">
        <v>2</v>
      </c>
      <c r="M56" s="49">
        <v>3</v>
      </c>
      <c r="N56" s="49">
        <v>1</v>
      </c>
      <c r="O56" s="15">
        <f t="shared" si="0"/>
        <v>7</v>
      </c>
      <c r="P56" s="15">
        <f t="shared" si="1"/>
        <v>10</v>
      </c>
      <c r="R56" s="8"/>
      <c r="T56"/>
    </row>
    <row r="57" spans="2:20" ht="23.1" customHeight="1" x14ac:dyDescent="0.25">
      <c r="B57" s="44" t="s">
        <v>84</v>
      </c>
      <c r="C57" s="49">
        <v>0</v>
      </c>
      <c r="D57" s="49">
        <v>0</v>
      </c>
      <c r="E57" s="49">
        <v>1</v>
      </c>
      <c r="F57" s="49">
        <v>1</v>
      </c>
      <c r="G57" s="49">
        <v>0</v>
      </c>
      <c r="H57" s="49">
        <v>1</v>
      </c>
      <c r="I57" s="49">
        <v>0</v>
      </c>
      <c r="J57" s="49">
        <v>0</v>
      </c>
      <c r="K57" s="49">
        <v>0</v>
      </c>
      <c r="L57" s="49">
        <v>1</v>
      </c>
      <c r="M57" s="49">
        <v>4</v>
      </c>
      <c r="N57" s="49">
        <v>0</v>
      </c>
      <c r="O57" s="15">
        <f t="shared" si="0"/>
        <v>4</v>
      </c>
      <c r="P57" s="15">
        <f t="shared" si="1"/>
        <v>8</v>
      </c>
      <c r="R57" s="8"/>
      <c r="T57"/>
    </row>
    <row r="58" spans="2:20" ht="23.1" customHeight="1" x14ac:dyDescent="0.25">
      <c r="B58" s="44" t="s">
        <v>99</v>
      </c>
      <c r="C58" s="49">
        <v>1</v>
      </c>
      <c r="D58" s="49">
        <v>0</v>
      </c>
      <c r="E58" s="49">
        <v>1</v>
      </c>
      <c r="F58" s="49">
        <v>0</v>
      </c>
      <c r="G58" s="49">
        <v>0</v>
      </c>
      <c r="H58" s="49">
        <v>0</v>
      </c>
      <c r="I58" s="49">
        <v>1</v>
      </c>
      <c r="J58" s="49">
        <v>0</v>
      </c>
      <c r="K58" s="49">
        <v>0</v>
      </c>
      <c r="L58" s="49">
        <v>2</v>
      </c>
      <c r="M58" s="49">
        <v>2</v>
      </c>
      <c r="N58" s="49">
        <v>0</v>
      </c>
      <c r="O58" s="15">
        <f t="shared" si="0"/>
        <v>5</v>
      </c>
      <c r="P58" s="15">
        <f t="shared" si="1"/>
        <v>7</v>
      </c>
      <c r="R58" s="8"/>
      <c r="T58"/>
    </row>
    <row r="59" spans="2:20" ht="23.1" customHeight="1" x14ac:dyDescent="0.25">
      <c r="B59" s="44" t="s">
        <v>100</v>
      </c>
      <c r="C59" s="49">
        <v>0</v>
      </c>
      <c r="D59" s="49">
        <v>0</v>
      </c>
      <c r="E59" s="49">
        <v>1</v>
      </c>
      <c r="F59" s="49">
        <v>0</v>
      </c>
      <c r="G59" s="49">
        <v>0</v>
      </c>
      <c r="H59" s="49">
        <v>0</v>
      </c>
      <c r="I59" s="49">
        <v>0</v>
      </c>
      <c r="J59" s="49">
        <v>0</v>
      </c>
      <c r="K59" s="49">
        <v>0</v>
      </c>
      <c r="L59" s="49">
        <v>1</v>
      </c>
      <c r="M59" s="49">
        <v>2</v>
      </c>
      <c r="N59" s="49">
        <v>0</v>
      </c>
      <c r="O59" s="15">
        <f t="shared" si="0"/>
        <v>2</v>
      </c>
      <c r="P59" s="15">
        <f t="shared" si="1"/>
        <v>4</v>
      </c>
      <c r="R59" s="8"/>
      <c r="T59"/>
    </row>
    <row r="60" spans="2:20" ht="23.1" customHeight="1" x14ac:dyDescent="0.25">
      <c r="B60" s="44" t="s">
        <v>101</v>
      </c>
      <c r="C60" s="49">
        <v>0</v>
      </c>
      <c r="D60" s="49">
        <v>0</v>
      </c>
      <c r="E60" s="49">
        <v>0</v>
      </c>
      <c r="F60" s="49">
        <v>0</v>
      </c>
      <c r="G60" s="49">
        <v>0</v>
      </c>
      <c r="H60" s="49">
        <v>0</v>
      </c>
      <c r="I60" s="49">
        <v>0</v>
      </c>
      <c r="J60" s="49">
        <v>0</v>
      </c>
      <c r="K60" s="49">
        <v>0</v>
      </c>
      <c r="L60" s="49">
        <v>1</v>
      </c>
      <c r="M60" s="49">
        <v>2</v>
      </c>
      <c r="N60" s="49">
        <v>0</v>
      </c>
      <c r="O60" s="15">
        <f t="shared" si="0"/>
        <v>1</v>
      </c>
      <c r="P60" s="15">
        <f t="shared" si="1"/>
        <v>3</v>
      </c>
      <c r="R60" s="8"/>
      <c r="T60"/>
    </row>
    <row r="61" spans="2:20" ht="23.1" customHeight="1" x14ac:dyDescent="0.25">
      <c r="B61" s="44" t="s">
        <v>102</v>
      </c>
      <c r="C61" s="49">
        <v>0</v>
      </c>
      <c r="D61" s="49">
        <v>0</v>
      </c>
      <c r="E61" s="49">
        <v>1</v>
      </c>
      <c r="F61" s="49">
        <v>0</v>
      </c>
      <c r="G61" s="49">
        <v>0</v>
      </c>
      <c r="H61" s="49">
        <v>0</v>
      </c>
      <c r="I61" s="49">
        <v>0</v>
      </c>
      <c r="J61" s="49">
        <v>0</v>
      </c>
      <c r="K61" s="49">
        <v>0</v>
      </c>
      <c r="L61" s="49">
        <v>1</v>
      </c>
      <c r="M61" s="49">
        <v>2</v>
      </c>
      <c r="N61" s="49">
        <v>0</v>
      </c>
      <c r="O61" s="15">
        <f t="shared" si="0"/>
        <v>2</v>
      </c>
      <c r="P61" s="15">
        <f t="shared" si="1"/>
        <v>4</v>
      </c>
      <c r="R61" s="8"/>
      <c r="T61"/>
    </row>
    <row r="62" spans="2:20" ht="23.1" customHeight="1" x14ac:dyDescent="0.25">
      <c r="B62" s="44" t="s">
        <v>107</v>
      </c>
      <c r="C62" s="49">
        <v>0</v>
      </c>
      <c r="D62" s="49">
        <v>0</v>
      </c>
      <c r="E62" s="49">
        <v>1</v>
      </c>
      <c r="F62" s="49">
        <v>0</v>
      </c>
      <c r="G62" s="49">
        <v>0</v>
      </c>
      <c r="H62" s="49">
        <v>0</v>
      </c>
      <c r="I62" s="49">
        <v>0</v>
      </c>
      <c r="J62" s="49">
        <v>0</v>
      </c>
      <c r="K62" s="49">
        <v>0</v>
      </c>
      <c r="L62" s="49">
        <v>1</v>
      </c>
      <c r="M62" s="49">
        <v>2</v>
      </c>
      <c r="N62" s="49">
        <v>0</v>
      </c>
      <c r="O62" s="15">
        <f t="shared" si="0"/>
        <v>2</v>
      </c>
      <c r="P62" s="15">
        <f t="shared" si="1"/>
        <v>4</v>
      </c>
      <c r="R62" s="8"/>
      <c r="T62"/>
    </row>
    <row r="63" spans="2:20" ht="23.1" customHeight="1" x14ac:dyDescent="0.25">
      <c r="B63" s="44" t="s">
        <v>108</v>
      </c>
      <c r="C63" s="49">
        <v>1</v>
      </c>
      <c r="D63" s="49">
        <v>0</v>
      </c>
      <c r="E63" s="49">
        <v>1</v>
      </c>
      <c r="F63" s="49">
        <v>0</v>
      </c>
      <c r="G63" s="49">
        <v>0</v>
      </c>
      <c r="H63" s="49">
        <v>0</v>
      </c>
      <c r="I63" s="49">
        <v>0</v>
      </c>
      <c r="J63" s="49">
        <v>0</v>
      </c>
      <c r="K63" s="49">
        <v>0</v>
      </c>
      <c r="L63" s="49">
        <v>1</v>
      </c>
      <c r="M63" s="49">
        <v>3</v>
      </c>
      <c r="N63" s="49">
        <v>1</v>
      </c>
      <c r="O63" s="15">
        <f t="shared" si="0"/>
        <v>4</v>
      </c>
      <c r="P63" s="15">
        <f t="shared" si="1"/>
        <v>7</v>
      </c>
      <c r="R63" s="8"/>
      <c r="T63"/>
    </row>
    <row r="64" spans="2:20" ht="23.1" customHeight="1" x14ac:dyDescent="0.25">
      <c r="B64" s="44" t="s">
        <v>109</v>
      </c>
      <c r="C64" s="49">
        <v>0</v>
      </c>
      <c r="D64" s="49">
        <v>0</v>
      </c>
      <c r="E64" s="49">
        <v>1</v>
      </c>
      <c r="F64" s="49">
        <v>1</v>
      </c>
      <c r="G64" s="49">
        <v>0</v>
      </c>
      <c r="H64" s="49">
        <v>0</v>
      </c>
      <c r="I64" s="49">
        <v>0</v>
      </c>
      <c r="J64" s="49">
        <v>0</v>
      </c>
      <c r="K64" s="49">
        <v>0</v>
      </c>
      <c r="L64" s="49">
        <v>0</v>
      </c>
      <c r="M64" s="49">
        <v>3</v>
      </c>
      <c r="N64" s="49">
        <v>0</v>
      </c>
      <c r="O64" s="15">
        <f t="shared" si="0"/>
        <v>2</v>
      </c>
      <c r="P64" s="15">
        <f t="shared" si="1"/>
        <v>5</v>
      </c>
      <c r="R64" s="8"/>
      <c r="T64"/>
    </row>
    <row r="65" spans="2:20" ht="23.1" customHeight="1" x14ac:dyDescent="0.25">
      <c r="B65" s="44" t="s">
        <v>158</v>
      </c>
      <c r="C65" s="49">
        <v>0</v>
      </c>
      <c r="D65" s="49">
        <v>0</v>
      </c>
      <c r="E65" s="49">
        <v>1</v>
      </c>
      <c r="F65" s="49">
        <v>1</v>
      </c>
      <c r="G65" s="49">
        <v>0</v>
      </c>
      <c r="H65" s="49">
        <v>0</v>
      </c>
      <c r="I65" s="49">
        <v>0</v>
      </c>
      <c r="J65" s="49">
        <v>0</v>
      </c>
      <c r="K65" s="49">
        <v>0</v>
      </c>
      <c r="L65" s="49">
        <v>1</v>
      </c>
      <c r="M65" s="49">
        <v>4</v>
      </c>
      <c r="N65" s="49">
        <v>0</v>
      </c>
      <c r="O65" s="15">
        <f t="shared" si="0"/>
        <v>3</v>
      </c>
      <c r="P65" s="15">
        <f t="shared" si="1"/>
        <v>7</v>
      </c>
      <c r="R65" s="8"/>
      <c r="T65"/>
    </row>
    <row r="66" spans="2:20" ht="23.1" customHeight="1" x14ac:dyDescent="0.25">
      <c r="B66" s="44" t="s">
        <v>103</v>
      </c>
      <c r="C66" s="49">
        <v>0</v>
      </c>
      <c r="D66" s="49">
        <v>0</v>
      </c>
      <c r="E66" s="49">
        <v>0</v>
      </c>
      <c r="F66" s="49">
        <v>0</v>
      </c>
      <c r="G66" s="49">
        <v>0</v>
      </c>
      <c r="H66" s="49">
        <v>1</v>
      </c>
      <c r="I66" s="49">
        <v>0</v>
      </c>
      <c r="J66" s="49">
        <v>0</v>
      </c>
      <c r="K66" s="49">
        <v>0</v>
      </c>
      <c r="L66" s="49">
        <v>0</v>
      </c>
      <c r="M66" s="49">
        <v>4</v>
      </c>
      <c r="N66" s="49">
        <v>0</v>
      </c>
      <c r="O66" s="15">
        <f t="shared" si="0"/>
        <v>1</v>
      </c>
      <c r="P66" s="15">
        <f t="shared" si="1"/>
        <v>5</v>
      </c>
      <c r="R66" s="8"/>
      <c r="T66"/>
    </row>
    <row r="67" spans="2:20" ht="23.1" customHeight="1" x14ac:dyDescent="0.25">
      <c r="B67" s="44" t="s">
        <v>104</v>
      </c>
      <c r="C67" s="49">
        <v>0</v>
      </c>
      <c r="D67" s="49">
        <v>0</v>
      </c>
      <c r="E67" s="49">
        <v>1</v>
      </c>
      <c r="F67" s="49">
        <v>1</v>
      </c>
      <c r="G67" s="49">
        <v>0</v>
      </c>
      <c r="H67" s="49">
        <v>1</v>
      </c>
      <c r="I67" s="49">
        <v>0</v>
      </c>
      <c r="J67" s="49">
        <v>0</v>
      </c>
      <c r="K67" s="49">
        <v>0</v>
      </c>
      <c r="L67" s="49">
        <v>1</v>
      </c>
      <c r="M67" s="49">
        <v>1</v>
      </c>
      <c r="N67" s="49">
        <v>0</v>
      </c>
      <c r="O67" s="15">
        <f t="shared" si="0"/>
        <v>4</v>
      </c>
      <c r="P67" s="15">
        <f t="shared" si="1"/>
        <v>5</v>
      </c>
      <c r="R67" s="8"/>
      <c r="T67"/>
    </row>
    <row r="68" spans="2:20" ht="23.1" customHeight="1" x14ac:dyDescent="0.25">
      <c r="B68" s="44" t="s">
        <v>105</v>
      </c>
      <c r="C68" s="49">
        <v>0</v>
      </c>
      <c r="D68" s="49">
        <v>0</v>
      </c>
      <c r="E68" s="49">
        <v>1</v>
      </c>
      <c r="F68" s="49">
        <v>1</v>
      </c>
      <c r="G68" s="49">
        <v>0</v>
      </c>
      <c r="H68" s="49">
        <v>1</v>
      </c>
      <c r="I68" s="49">
        <v>0</v>
      </c>
      <c r="J68" s="49">
        <v>0</v>
      </c>
      <c r="K68" s="49">
        <v>0</v>
      </c>
      <c r="L68" s="49">
        <v>1</v>
      </c>
      <c r="M68" s="49">
        <v>7</v>
      </c>
      <c r="N68" s="49">
        <v>0</v>
      </c>
      <c r="O68" s="15">
        <f t="shared" si="0"/>
        <v>4</v>
      </c>
      <c r="P68" s="15">
        <f t="shared" si="1"/>
        <v>11</v>
      </c>
      <c r="R68" s="8"/>
      <c r="T68"/>
    </row>
    <row r="69" spans="2:20" ht="23.1" customHeight="1" x14ac:dyDescent="0.25">
      <c r="B69" s="44" t="s">
        <v>106</v>
      </c>
      <c r="C69" s="49">
        <v>0</v>
      </c>
      <c r="D69" s="49">
        <v>0</v>
      </c>
      <c r="E69" s="49">
        <v>1</v>
      </c>
      <c r="F69" s="49">
        <v>1</v>
      </c>
      <c r="G69" s="49">
        <v>0</v>
      </c>
      <c r="H69" s="49">
        <v>0</v>
      </c>
      <c r="I69" s="49">
        <v>0</v>
      </c>
      <c r="J69" s="49">
        <v>0</v>
      </c>
      <c r="K69" s="49">
        <v>0</v>
      </c>
      <c r="L69" s="49">
        <v>0</v>
      </c>
      <c r="M69" s="49">
        <v>4</v>
      </c>
      <c r="N69" s="49">
        <v>0</v>
      </c>
      <c r="O69" s="15">
        <f t="shared" si="0"/>
        <v>2</v>
      </c>
      <c r="P69" s="15">
        <f t="shared" si="1"/>
        <v>6</v>
      </c>
      <c r="R69" s="8"/>
      <c r="T69"/>
    </row>
    <row r="70" spans="2:20" ht="23.1" customHeight="1" x14ac:dyDescent="0.25">
      <c r="B70" s="44" t="s">
        <v>110</v>
      </c>
      <c r="C70" s="49">
        <v>1</v>
      </c>
      <c r="D70" s="49">
        <v>0</v>
      </c>
      <c r="E70" s="49">
        <v>1</v>
      </c>
      <c r="F70" s="49">
        <v>1</v>
      </c>
      <c r="G70" s="49">
        <v>0</v>
      </c>
      <c r="H70" s="49">
        <v>1</v>
      </c>
      <c r="I70" s="49">
        <v>0</v>
      </c>
      <c r="J70" s="49">
        <v>0</v>
      </c>
      <c r="K70" s="49">
        <v>0</v>
      </c>
      <c r="L70" s="49">
        <v>0</v>
      </c>
      <c r="M70" s="49">
        <v>3</v>
      </c>
      <c r="N70" s="49">
        <v>0</v>
      </c>
      <c r="O70" s="15">
        <f t="shared" si="0"/>
        <v>4</v>
      </c>
      <c r="P70" s="15">
        <f t="shared" si="1"/>
        <v>7</v>
      </c>
      <c r="R70" s="8"/>
      <c r="T70"/>
    </row>
    <row r="71" spans="2:20" ht="23.1" customHeight="1" x14ac:dyDescent="0.25">
      <c r="B71" s="44" t="s">
        <v>111</v>
      </c>
      <c r="C71" s="49">
        <v>1</v>
      </c>
      <c r="D71" s="49">
        <v>0</v>
      </c>
      <c r="E71" s="49">
        <v>2</v>
      </c>
      <c r="F71" s="49">
        <v>2</v>
      </c>
      <c r="G71" s="49">
        <v>0</v>
      </c>
      <c r="H71" s="49">
        <v>1</v>
      </c>
      <c r="I71" s="49">
        <v>0</v>
      </c>
      <c r="J71" s="49">
        <v>0</v>
      </c>
      <c r="K71" s="49">
        <v>0</v>
      </c>
      <c r="L71" s="49">
        <v>0</v>
      </c>
      <c r="M71" s="49">
        <v>5</v>
      </c>
      <c r="N71" s="49">
        <v>0</v>
      </c>
      <c r="O71" s="15">
        <f t="shared" si="0"/>
        <v>6</v>
      </c>
      <c r="P71" s="15">
        <f t="shared" si="1"/>
        <v>11</v>
      </c>
      <c r="R71" s="8"/>
      <c r="T71"/>
    </row>
    <row r="72" spans="2:20" ht="23.1" customHeight="1" x14ac:dyDescent="0.25">
      <c r="B72" s="44" t="s">
        <v>112</v>
      </c>
      <c r="C72" s="49">
        <v>0</v>
      </c>
      <c r="D72" s="49">
        <v>0</v>
      </c>
      <c r="E72" s="49">
        <v>1</v>
      </c>
      <c r="F72" s="49">
        <v>1</v>
      </c>
      <c r="G72" s="49">
        <v>0</v>
      </c>
      <c r="H72" s="49">
        <v>1</v>
      </c>
      <c r="I72" s="49">
        <v>0</v>
      </c>
      <c r="J72" s="49">
        <v>1</v>
      </c>
      <c r="K72" s="49">
        <v>0</v>
      </c>
      <c r="L72" s="49">
        <v>0</v>
      </c>
      <c r="M72" s="49">
        <v>2</v>
      </c>
      <c r="N72" s="49">
        <v>0</v>
      </c>
      <c r="O72" s="15">
        <f t="shared" si="0"/>
        <v>4</v>
      </c>
      <c r="P72" s="15">
        <f t="shared" si="1"/>
        <v>6</v>
      </c>
      <c r="R72" s="8"/>
      <c r="T72"/>
    </row>
    <row r="73" spans="2:20" ht="23.1" customHeight="1" x14ac:dyDescent="0.25">
      <c r="B73" s="44" t="s">
        <v>113</v>
      </c>
      <c r="C73" s="49">
        <v>0</v>
      </c>
      <c r="D73" s="49">
        <v>0</v>
      </c>
      <c r="E73" s="49">
        <v>2</v>
      </c>
      <c r="F73" s="49">
        <v>1</v>
      </c>
      <c r="G73" s="49">
        <v>0</v>
      </c>
      <c r="H73" s="49">
        <v>1</v>
      </c>
      <c r="I73" s="49">
        <v>1</v>
      </c>
      <c r="J73" s="49">
        <v>0</v>
      </c>
      <c r="K73" s="49">
        <v>0</v>
      </c>
      <c r="L73" s="49">
        <v>1</v>
      </c>
      <c r="M73" s="49">
        <v>2</v>
      </c>
      <c r="N73" s="49">
        <v>0</v>
      </c>
      <c r="O73" s="15">
        <f t="shared" si="0"/>
        <v>6</v>
      </c>
      <c r="P73" s="15">
        <f t="shared" si="1"/>
        <v>8</v>
      </c>
      <c r="R73" s="8"/>
      <c r="T73"/>
    </row>
    <row r="74" spans="2:20" ht="23.1" customHeight="1" x14ac:dyDescent="0.25">
      <c r="B74" s="44" t="s">
        <v>114</v>
      </c>
      <c r="C74" s="49">
        <v>0</v>
      </c>
      <c r="D74" s="49">
        <v>0</v>
      </c>
      <c r="E74" s="49">
        <v>1</v>
      </c>
      <c r="F74" s="49">
        <v>2</v>
      </c>
      <c r="G74" s="49">
        <v>0</v>
      </c>
      <c r="H74" s="49">
        <v>1</v>
      </c>
      <c r="I74" s="49">
        <v>0</v>
      </c>
      <c r="J74" s="49">
        <v>1</v>
      </c>
      <c r="K74" s="49">
        <v>0</v>
      </c>
      <c r="L74" s="49">
        <v>1</v>
      </c>
      <c r="M74" s="49">
        <v>3</v>
      </c>
      <c r="N74" s="49">
        <v>0</v>
      </c>
      <c r="O74" s="15">
        <f t="shared" ref="O74:O105" si="35">SUM(C74:L74,N74)</f>
        <v>6</v>
      </c>
      <c r="P74" s="15">
        <f t="shared" ref="P74:P105" si="36">SUM(C74:N74)</f>
        <v>9</v>
      </c>
      <c r="R74" s="8"/>
      <c r="T74"/>
    </row>
    <row r="75" spans="2:20" ht="23.1" customHeight="1" x14ac:dyDescent="0.25">
      <c r="B75" s="44" t="s">
        <v>115</v>
      </c>
      <c r="C75" s="49">
        <v>0</v>
      </c>
      <c r="D75" s="49">
        <v>0</v>
      </c>
      <c r="E75" s="49">
        <v>0</v>
      </c>
      <c r="F75" s="49">
        <v>1</v>
      </c>
      <c r="G75" s="49">
        <v>0</v>
      </c>
      <c r="H75" s="49">
        <v>0</v>
      </c>
      <c r="I75" s="49">
        <v>1</v>
      </c>
      <c r="J75" s="49">
        <v>0</v>
      </c>
      <c r="K75" s="49">
        <v>0</v>
      </c>
      <c r="L75" s="49">
        <v>1</v>
      </c>
      <c r="M75" s="49">
        <v>3</v>
      </c>
      <c r="N75" s="49">
        <v>0</v>
      </c>
      <c r="O75" s="15">
        <f t="shared" si="35"/>
        <v>3</v>
      </c>
      <c r="P75" s="15">
        <f t="shared" si="36"/>
        <v>6</v>
      </c>
      <c r="R75" s="8"/>
      <c r="T75"/>
    </row>
    <row r="76" spans="2:20" ht="23.1" customHeight="1" x14ac:dyDescent="0.25">
      <c r="B76" s="44" t="s">
        <v>116</v>
      </c>
      <c r="C76" s="49">
        <v>1</v>
      </c>
      <c r="D76" s="49">
        <v>1</v>
      </c>
      <c r="E76" s="49">
        <v>2</v>
      </c>
      <c r="F76" s="49">
        <v>0</v>
      </c>
      <c r="G76" s="49">
        <v>0</v>
      </c>
      <c r="H76" s="49">
        <v>0</v>
      </c>
      <c r="I76" s="49">
        <v>0</v>
      </c>
      <c r="J76" s="49">
        <v>0</v>
      </c>
      <c r="K76" s="49">
        <v>0</v>
      </c>
      <c r="L76" s="49">
        <v>1</v>
      </c>
      <c r="M76" s="49">
        <v>3</v>
      </c>
      <c r="N76" s="49">
        <v>0</v>
      </c>
      <c r="O76" s="15">
        <f t="shared" si="35"/>
        <v>5</v>
      </c>
      <c r="P76" s="15">
        <f t="shared" si="36"/>
        <v>8</v>
      </c>
      <c r="R76" s="8"/>
      <c r="T76"/>
    </row>
    <row r="77" spans="2:20" ht="23.1" customHeight="1" x14ac:dyDescent="0.25">
      <c r="B77" s="44" t="s">
        <v>117</v>
      </c>
      <c r="C77" s="49">
        <v>1</v>
      </c>
      <c r="D77" s="49">
        <v>0</v>
      </c>
      <c r="E77" s="49">
        <v>1</v>
      </c>
      <c r="F77" s="49">
        <v>1</v>
      </c>
      <c r="G77" s="49">
        <v>1</v>
      </c>
      <c r="H77" s="49">
        <v>0</v>
      </c>
      <c r="I77" s="49">
        <v>1</v>
      </c>
      <c r="J77" s="49">
        <v>0</v>
      </c>
      <c r="K77" s="49">
        <v>0</v>
      </c>
      <c r="L77" s="49">
        <v>0</v>
      </c>
      <c r="M77" s="49">
        <v>3</v>
      </c>
      <c r="N77" s="49">
        <v>0</v>
      </c>
      <c r="O77" s="15">
        <f t="shared" si="35"/>
        <v>5</v>
      </c>
      <c r="P77" s="15">
        <f t="shared" si="36"/>
        <v>8</v>
      </c>
      <c r="R77" s="8"/>
      <c r="T77"/>
    </row>
    <row r="78" spans="2:20" ht="23.1" customHeight="1" x14ac:dyDescent="0.25">
      <c r="B78" s="45" t="s">
        <v>118</v>
      </c>
      <c r="C78" s="49">
        <v>1</v>
      </c>
      <c r="D78" s="49">
        <v>0</v>
      </c>
      <c r="E78" s="49">
        <v>0</v>
      </c>
      <c r="F78" s="49">
        <v>0</v>
      </c>
      <c r="G78" s="49">
        <v>0</v>
      </c>
      <c r="H78" s="49">
        <v>0</v>
      </c>
      <c r="I78" s="49">
        <v>0</v>
      </c>
      <c r="J78" s="49">
        <v>0</v>
      </c>
      <c r="K78" s="49">
        <v>0</v>
      </c>
      <c r="L78" s="49">
        <v>0</v>
      </c>
      <c r="M78" s="49">
        <v>2</v>
      </c>
      <c r="N78" s="49">
        <v>0</v>
      </c>
      <c r="O78" s="15">
        <f t="shared" si="35"/>
        <v>1</v>
      </c>
      <c r="P78" s="15">
        <f t="shared" si="36"/>
        <v>3</v>
      </c>
      <c r="R78" s="8"/>
      <c r="T78"/>
    </row>
    <row r="79" spans="2:20" ht="23.1" customHeight="1" x14ac:dyDescent="0.25">
      <c r="B79" s="44" t="s">
        <v>119</v>
      </c>
      <c r="C79" s="49">
        <v>0</v>
      </c>
      <c r="D79" s="49">
        <v>0</v>
      </c>
      <c r="E79" s="49">
        <v>1</v>
      </c>
      <c r="F79" s="49">
        <v>0</v>
      </c>
      <c r="G79" s="49">
        <v>0</v>
      </c>
      <c r="H79" s="49">
        <v>1</v>
      </c>
      <c r="I79" s="49">
        <v>0</v>
      </c>
      <c r="J79" s="49">
        <v>0</v>
      </c>
      <c r="K79" s="49">
        <v>0</v>
      </c>
      <c r="L79" s="49">
        <v>0</v>
      </c>
      <c r="M79" s="49">
        <v>3</v>
      </c>
      <c r="N79" s="49">
        <v>0</v>
      </c>
      <c r="O79" s="15">
        <f t="shared" si="35"/>
        <v>2</v>
      </c>
      <c r="P79" s="15">
        <f t="shared" si="36"/>
        <v>5</v>
      </c>
      <c r="R79" s="8"/>
      <c r="T79"/>
    </row>
    <row r="80" spans="2:20" ht="23.1" customHeight="1" x14ac:dyDescent="0.25">
      <c r="B80" s="46" t="s">
        <v>120</v>
      </c>
      <c r="C80" s="49">
        <v>0</v>
      </c>
      <c r="D80" s="49">
        <v>0</v>
      </c>
      <c r="E80" s="49">
        <v>1</v>
      </c>
      <c r="F80" s="49">
        <v>1</v>
      </c>
      <c r="G80" s="49">
        <v>0</v>
      </c>
      <c r="H80" s="49">
        <v>0</v>
      </c>
      <c r="I80" s="49">
        <v>0</v>
      </c>
      <c r="J80" s="49">
        <v>0</v>
      </c>
      <c r="K80" s="49">
        <v>0</v>
      </c>
      <c r="L80" s="49">
        <v>1</v>
      </c>
      <c r="M80" s="49">
        <v>3</v>
      </c>
      <c r="N80" s="49">
        <v>0</v>
      </c>
      <c r="O80" s="15">
        <f t="shared" si="35"/>
        <v>3</v>
      </c>
      <c r="P80" s="15">
        <f t="shared" si="36"/>
        <v>6</v>
      </c>
      <c r="R80" s="8"/>
      <c r="T80"/>
    </row>
    <row r="81" spans="2:20" ht="23.1" customHeight="1" x14ac:dyDescent="0.25">
      <c r="B81" s="44" t="s">
        <v>121</v>
      </c>
      <c r="C81" s="49">
        <v>1</v>
      </c>
      <c r="D81" s="49">
        <v>0</v>
      </c>
      <c r="E81" s="49">
        <v>1</v>
      </c>
      <c r="F81" s="49">
        <v>1</v>
      </c>
      <c r="G81" s="49">
        <v>0</v>
      </c>
      <c r="H81" s="49">
        <v>1</v>
      </c>
      <c r="I81" s="49">
        <v>0</v>
      </c>
      <c r="J81" s="49">
        <v>1</v>
      </c>
      <c r="K81" s="49">
        <v>1</v>
      </c>
      <c r="L81" s="49">
        <v>0</v>
      </c>
      <c r="M81" s="49">
        <v>6</v>
      </c>
      <c r="N81" s="49">
        <v>0</v>
      </c>
      <c r="O81" s="15">
        <f t="shared" si="35"/>
        <v>6</v>
      </c>
      <c r="P81" s="15">
        <f t="shared" si="36"/>
        <v>12</v>
      </c>
      <c r="R81" s="8"/>
      <c r="T81"/>
    </row>
    <row r="82" spans="2:20" ht="23.1" customHeight="1" x14ac:dyDescent="0.25">
      <c r="B82" s="45" t="s">
        <v>122</v>
      </c>
      <c r="C82" s="49">
        <v>1</v>
      </c>
      <c r="D82" s="49">
        <v>0</v>
      </c>
      <c r="E82" s="49">
        <v>1</v>
      </c>
      <c r="F82" s="49">
        <v>1</v>
      </c>
      <c r="G82" s="49">
        <v>0</v>
      </c>
      <c r="H82" s="49">
        <v>1</v>
      </c>
      <c r="I82" s="49">
        <v>0</v>
      </c>
      <c r="J82" s="49">
        <v>0</v>
      </c>
      <c r="K82" s="49">
        <v>0</v>
      </c>
      <c r="L82" s="49">
        <v>0</v>
      </c>
      <c r="M82" s="49">
        <v>3</v>
      </c>
      <c r="N82" s="49">
        <v>0</v>
      </c>
      <c r="O82" s="15">
        <f t="shared" si="35"/>
        <v>4</v>
      </c>
      <c r="P82" s="15">
        <f t="shared" si="36"/>
        <v>7</v>
      </c>
      <c r="R82" s="8"/>
      <c r="T82"/>
    </row>
    <row r="83" spans="2:20" ht="23.1" customHeight="1" x14ac:dyDescent="0.25">
      <c r="B83" s="44" t="s">
        <v>123</v>
      </c>
      <c r="C83" s="49">
        <v>1</v>
      </c>
      <c r="D83" s="49">
        <v>0</v>
      </c>
      <c r="E83" s="49">
        <v>1</v>
      </c>
      <c r="F83" s="49">
        <v>1</v>
      </c>
      <c r="G83" s="49">
        <v>0</v>
      </c>
      <c r="H83" s="49">
        <v>0</v>
      </c>
      <c r="I83" s="49">
        <v>1</v>
      </c>
      <c r="J83" s="49">
        <v>0</v>
      </c>
      <c r="K83" s="49">
        <v>1</v>
      </c>
      <c r="L83" s="49">
        <v>0</v>
      </c>
      <c r="M83" s="49">
        <v>2</v>
      </c>
      <c r="N83" s="49">
        <v>0</v>
      </c>
      <c r="O83" s="15">
        <f t="shared" si="35"/>
        <v>5</v>
      </c>
      <c r="P83" s="15">
        <f t="shared" si="36"/>
        <v>7</v>
      </c>
      <c r="R83" s="8"/>
      <c r="T83"/>
    </row>
    <row r="84" spans="2:20" ht="23.1" customHeight="1" x14ac:dyDescent="0.25">
      <c r="B84" s="46" t="s">
        <v>124</v>
      </c>
      <c r="C84" s="49">
        <v>1</v>
      </c>
      <c r="D84" s="49">
        <v>0</v>
      </c>
      <c r="E84" s="49">
        <v>1</v>
      </c>
      <c r="F84" s="49">
        <v>1</v>
      </c>
      <c r="G84" s="49">
        <v>0</v>
      </c>
      <c r="H84" s="49">
        <v>1</v>
      </c>
      <c r="I84" s="49">
        <v>1</v>
      </c>
      <c r="J84" s="49">
        <v>1</v>
      </c>
      <c r="K84" s="49">
        <v>1</v>
      </c>
      <c r="L84" s="49">
        <v>2</v>
      </c>
      <c r="M84" s="49">
        <v>3</v>
      </c>
      <c r="N84" s="49">
        <v>0</v>
      </c>
      <c r="O84" s="15">
        <f t="shared" si="35"/>
        <v>9</v>
      </c>
      <c r="P84" s="15">
        <f t="shared" si="36"/>
        <v>12</v>
      </c>
      <c r="R84" s="8"/>
      <c r="T84"/>
    </row>
    <row r="85" spans="2:20" ht="23.1" customHeight="1" x14ac:dyDescent="0.25">
      <c r="B85" s="44" t="s">
        <v>125</v>
      </c>
      <c r="C85" s="49">
        <v>1</v>
      </c>
      <c r="D85" s="49">
        <v>0</v>
      </c>
      <c r="E85" s="49">
        <v>2</v>
      </c>
      <c r="F85" s="49">
        <v>1</v>
      </c>
      <c r="G85" s="49">
        <v>0</v>
      </c>
      <c r="H85" s="49">
        <v>1</v>
      </c>
      <c r="I85" s="49">
        <v>0</v>
      </c>
      <c r="J85" s="49">
        <v>0</v>
      </c>
      <c r="K85" s="49">
        <v>0</v>
      </c>
      <c r="L85" s="49">
        <v>1</v>
      </c>
      <c r="M85" s="49">
        <v>2</v>
      </c>
      <c r="N85" s="49">
        <v>0</v>
      </c>
      <c r="O85" s="15">
        <f t="shared" si="35"/>
        <v>6</v>
      </c>
      <c r="P85" s="15">
        <f t="shared" si="36"/>
        <v>8</v>
      </c>
      <c r="R85" s="8"/>
      <c r="T85"/>
    </row>
    <row r="86" spans="2:20" ht="23.1" customHeight="1" x14ac:dyDescent="0.25">
      <c r="B86" s="45" t="s">
        <v>126</v>
      </c>
      <c r="C86" s="49">
        <v>1</v>
      </c>
      <c r="D86" s="49">
        <v>1</v>
      </c>
      <c r="E86" s="49">
        <v>2</v>
      </c>
      <c r="F86" s="49">
        <v>0</v>
      </c>
      <c r="G86" s="49">
        <v>0</v>
      </c>
      <c r="H86" s="49">
        <v>1</v>
      </c>
      <c r="I86" s="49">
        <v>0</v>
      </c>
      <c r="J86" s="49">
        <v>1</v>
      </c>
      <c r="K86" s="49">
        <v>1</v>
      </c>
      <c r="L86" s="49">
        <v>2</v>
      </c>
      <c r="M86" s="49">
        <v>4</v>
      </c>
      <c r="N86" s="49">
        <v>0</v>
      </c>
      <c r="O86" s="15">
        <f t="shared" si="35"/>
        <v>9</v>
      </c>
      <c r="P86" s="15">
        <f t="shared" si="36"/>
        <v>13</v>
      </c>
      <c r="R86" s="8"/>
      <c r="T86"/>
    </row>
    <row r="87" spans="2:20" ht="23.1" customHeight="1" x14ac:dyDescent="0.25">
      <c r="B87" s="44" t="s">
        <v>127</v>
      </c>
      <c r="C87" s="49">
        <v>1</v>
      </c>
      <c r="D87" s="49">
        <v>0</v>
      </c>
      <c r="E87" s="49">
        <v>1</v>
      </c>
      <c r="F87" s="49">
        <v>0</v>
      </c>
      <c r="G87" s="49">
        <v>0</v>
      </c>
      <c r="H87" s="49">
        <v>1</v>
      </c>
      <c r="I87" s="49">
        <v>1</v>
      </c>
      <c r="J87" s="49">
        <v>0</v>
      </c>
      <c r="K87" s="49">
        <v>0</v>
      </c>
      <c r="L87" s="49">
        <v>2</v>
      </c>
      <c r="M87" s="49">
        <v>3</v>
      </c>
      <c r="N87" s="49">
        <v>0</v>
      </c>
      <c r="O87" s="15">
        <f t="shared" si="35"/>
        <v>6</v>
      </c>
      <c r="P87" s="15">
        <f t="shared" si="36"/>
        <v>9</v>
      </c>
      <c r="R87" s="8"/>
      <c r="T87"/>
    </row>
    <row r="88" spans="2:20" ht="23.1" customHeight="1" x14ac:dyDescent="0.25">
      <c r="B88" s="46" t="s">
        <v>128</v>
      </c>
      <c r="C88" s="49">
        <v>1</v>
      </c>
      <c r="D88" s="49">
        <v>0</v>
      </c>
      <c r="E88" s="49">
        <v>1</v>
      </c>
      <c r="F88" s="49">
        <v>0</v>
      </c>
      <c r="G88" s="49">
        <v>0</v>
      </c>
      <c r="H88" s="49">
        <v>0</v>
      </c>
      <c r="I88" s="49">
        <v>0</v>
      </c>
      <c r="J88" s="49">
        <v>1</v>
      </c>
      <c r="K88" s="49">
        <v>0</v>
      </c>
      <c r="L88" s="49">
        <v>2</v>
      </c>
      <c r="M88" s="49">
        <v>2</v>
      </c>
      <c r="N88" s="49">
        <v>0</v>
      </c>
      <c r="O88" s="15">
        <f t="shared" si="35"/>
        <v>5</v>
      </c>
      <c r="P88" s="15">
        <f t="shared" si="36"/>
        <v>7</v>
      </c>
      <c r="R88" s="8"/>
      <c r="T88"/>
    </row>
    <row r="89" spans="2:20" ht="23.1" customHeight="1" x14ac:dyDescent="0.25">
      <c r="B89" s="44" t="s">
        <v>129</v>
      </c>
      <c r="C89" s="49">
        <v>1</v>
      </c>
      <c r="D89" s="49">
        <v>0</v>
      </c>
      <c r="E89" s="49">
        <v>1</v>
      </c>
      <c r="F89" s="49">
        <v>1</v>
      </c>
      <c r="G89" s="49">
        <v>0</v>
      </c>
      <c r="H89" s="49">
        <v>1</v>
      </c>
      <c r="I89" s="49">
        <v>1</v>
      </c>
      <c r="J89" s="49">
        <v>0</v>
      </c>
      <c r="K89" s="49">
        <v>0</v>
      </c>
      <c r="L89" s="49">
        <v>1</v>
      </c>
      <c r="M89" s="49">
        <v>2</v>
      </c>
      <c r="N89" s="49">
        <v>0</v>
      </c>
      <c r="O89" s="15">
        <f t="shared" si="35"/>
        <v>6</v>
      </c>
      <c r="P89" s="15">
        <f t="shared" si="36"/>
        <v>8</v>
      </c>
      <c r="R89" s="8"/>
      <c r="T89"/>
    </row>
    <row r="90" spans="2:20" ht="23.1" customHeight="1" x14ac:dyDescent="0.25">
      <c r="B90" s="45" t="s">
        <v>130</v>
      </c>
      <c r="C90" s="49">
        <v>0</v>
      </c>
      <c r="D90" s="49">
        <v>0</v>
      </c>
      <c r="E90" s="49">
        <v>1</v>
      </c>
      <c r="F90" s="49">
        <v>1</v>
      </c>
      <c r="G90" s="49">
        <v>0</v>
      </c>
      <c r="H90" s="49">
        <v>1</v>
      </c>
      <c r="I90" s="49">
        <v>1</v>
      </c>
      <c r="J90" s="49">
        <v>1</v>
      </c>
      <c r="K90" s="49">
        <v>0</v>
      </c>
      <c r="L90" s="49">
        <v>1</v>
      </c>
      <c r="M90" s="49">
        <v>6</v>
      </c>
      <c r="N90" s="49">
        <v>0</v>
      </c>
      <c r="O90" s="15">
        <f t="shared" si="35"/>
        <v>6</v>
      </c>
      <c r="P90" s="15">
        <f t="shared" si="36"/>
        <v>12</v>
      </c>
      <c r="R90" s="8"/>
      <c r="T90"/>
    </row>
    <row r="91" spans="2:20" ht="23.1" customHeight="1" x14ac:dyDescent="0.25">
      <c r="B91" s="44" t="s">
        <v>131</v>
      </c>
      <c r="C91" s="49">
        <v>1</v>
      </c>
      <c r="D91" s="49">
        <v>0</v>
      </c>
      <c r="E91" s="49">
        <v>1</v>
      </c>
      <c r="F91" s="49">
        <v>1</v>
      </c>
      <c r="G91" s="49">
        <v>0</v>
      </c>
      <c r="H91" s="49">
        <v>1</v>
      </c>
      <c r="I91" s="49">
        <v>1</v>
      </c>
      <c r="J91" s="49">
        <v>0</v>
      </c>
      <c r="K91" s="49">
        <v>0</v>
      </c>
      <c r="L91" s="49">
        <v>2</v>
      </c>
      <c r="M91" s="49">
        <v>4</v>
      </c>
      <c r="N91" s="49">
        <v>0</v>
      </c>
      <c r="O91" s="15">
        <f t="shared" si="35"/>
        <v>7</v>
      </c>
      <c r="P91" s="15">
        <f t="shared" si="36"/>
        <v>11</v>
      </c>
      <c r="R91" s="8"/>
      <c r="T91"/>
    </row>
    <row r="92" spans="2:20" ht="23.1" customHeight="1" x14ac:dyDescent="0.25">
      <c r="B92" s="46" t="s">
        <v>132</v>
      </c>
      <c r="C92" s="49">
        <v>0</v>
      </c>
      <c r="D92" s="49">
        <v>0</v>
      </c>
      <c r="E92" s="49">
        <v>2</v>
      </c>
      <c r="F92" s="49">
        <v>1</v>
      </c>
      <c r="G92" s="49">
        <v>0</v>
      </c>
      <c r="H92" s="49">
        <v>2</v>
      </c>
      <c r="I92" s="49">
        <v>0</v>
      </c>
      <c r="J92" s="49">
        <v>0</v>
      </c>
      <c r="K92" s="49">
        <v>0</v>
      </c>
      <c r="L92" s="49">
        <v>1</v>
      </c>
      <c r="M92" s="49">
        <v>2</v>
      </c>
      <c r="N92" s="49">
        <v>0</v>
      </c>
      <c r="O92" s="15">
        <f t="shared" si="35"/>
        <v>6</v>
      </c>
      <c r="P92" s="15">
        <f t="shared" si="36"/>
        <v>8</v>
      </c>
      <c r="R92" s="8"/>
      <c r="T92"/>
    </row>
    <row r="93" spans="2:20" ht="23.1" customHeight="1" x14ac:dyDescent="0.25">
      <c r="B93" s="44" t="s">
        <v>133</v>
      </c>
      <c r="C93" s="49">
        <v>1</v>
      </c>
      <c r="D93" s="49">
        <v>0</v>
      </c>
      <c r="E93" s="49">
        <v>1</v>
      </c>
      <c r="F93" s="49">
        <v>2</v>
      </c>
      <c r="G93" s="49">
        <v>0</v>
      </c>
      <c r="H93" s="49">
        <v>1</v>
      </c>
      <c r="I93" s="49">
        <v>0</v>
      </c>
      <c r="J93" s="49">
        <v>0</v>
      </c>
      <c r="K93" s="49">
        <v>1</v>
      </c>
      <c r="L93" s="49">
        <v>1</v>
      </c>
      <c r="M93" s="49">
        <v>3</v>
      </c>
      <c r="N93" s="49">
        <v>0</v>
      </c>
      <c r="O93" s="15">
        <f t="shared" si="35"/>
        <v>7</v>
      </c>
      <c r="P93" s="15">
        <f t="shared" si="36"/>
        <v>10</v>
      </c>
      <c r="R93" s="8"/>
      <c r="T93"/>
    </row>
    <row r="94" spans="2:20" ht="23.1" customHeight="1" x14ac:dyDescent="0.25">
      <c r="B94" s="45" t="s">
        <v>134</v>
      </c>
      <c r="C94" s="49">
        <v>0</v>
      </c>
      <c r="D94" s="49">
        <v>0</v>
      </c>
      <c r="E94" s="49">
        <v>1</v>
      </c>
      <c r="F94" s="49">
        <v>1</v>
      </c>
      <c r="G94" s="49">
        <v>0</v>
      </c>
      <c r="H94" s="49">
        <v>0</v>
      </c>
      <c r="I94" s="49">
        <v>1</v>
      </c>
      <c r="J94" s="49">
        <v>0</v>
      </c>
      <c r="K94" s="49">
        <v>0</v>
      </c>
      <c r="L94" s="49">
        <v>1</v>
      </c>
      <c r="M94" s="49">
        <v>3</v>
      </c>
      <c r="N94" s="49">
        <v>0</v>
      </c>
      <c r="O94" s="15">
        <f t="shared" si="35"/>
        <v>4</v>
      </c>
      <c r="P94" s="15">
        <f t="shared" si="36"/>
        <v>7</v>
      </c>
      <c r="R94" s="8"/>
      <c r="T94"/>
    </row>
    <row r="95" spans="2:20" ht="23.1" customHeight="1" x14ac:dyDescent="0.25">
      <c r="B95" s="44" t="s">
        <v>135</v>
      </c>
      <c r="C95" s="49">
        <v>1</v>
      </c>
      <c r="D95" s="49">
        <v>0</v>
      </c>
      <c r="E95" s="49">
        <v>1</v>
      </c>
      <c r="F95" s="49">
        <v>1</v>
      </c>
      <c r="G95" s="49">
        <v>0</v>
      </c>
      <c r="H95" s="49">
        <v>1</v>
      </c>
      <c r="I95" s="49">
        <v>1</v>
      </c>
      <c r="J95" s="49">
        <v>0</v>
      </c>
      <c r="K95" s="49">
        <v>0</v>
      </c>
      <c r="L95" s="49">
        <v>2</v>
      </c>
      <c r="M95" s="49">
        <v>3</v>
      </c>
      <c r="N95" s="49">
        <v>0</v>
      </c>
      <c r="O95" s="15">
        <f t="shared" si="35"/>
        <v>7</v>
      </c>
      <c r="P95" s="15">
        <f t="shared" si="36"/>
        <v>10</v>
      </c>
      <c r="R95" s="8"/>
      <c r="T95"/>
    </row>
    <row r="96" spans="2:20" ht="23.1" customHeight="1" x14ac:dyDescent="0.25">
      <c r="B96" s="46" t="s">
        <v>136</v>
      </c>
      <c r="C96" s="49">
        <v>0</v>
      </c>
      <c r="D96" s="49">
        <v>0</v>
      </c>
      <c r="E96" s="49">
        <v>1</v>
      </c>
      <c r="F96" s="49">
        <v>1</v>
      </c>
      <c r="G96" s="49">
        <v>0</v>
      </c>
      <c r="H96" s="49">
        <v>0</v>
      </c>
      <c r="I96" s="49">
        <v>0</v>
      </c>
      <c r="J96" s="49">
        <v>0</v>
      </c>
      <c r="K96" s="49">
        <v>0</v>
      </c>
      <c r="L96" s="49">
        <v>1</v>
      </c>
      <c r="M96" s="49">
        <v>3</v>
      </c>
      <c r="N96" s="49">
        <v>1</v>
      </c>
      <c r="O96" s="15">
        <f t="shared" si="35"/>
        <v>4</v>
      </c>
      <c r="P96" s="15">
        <f t="shared" si="36"/>
        <v>7</v>
      </c>
      <c r="R96" s="8"/>
      <c r="T96"/>
    </row>
    <row r="97" spans="2:20" ht="23.1" customHeight="1" x14ac:dyDescent="0.25">
      <c r="B97" s="44" t="s">
        <v>137</v>
      </c>
      <c r="C97" s="49">
        <v>0</v>
      </c>
      <c r="D97" s="49">
        <v>0</v>
      </c>
      <c r="E97" s="49">
        <v>1</v>
      </c>
      <c r="F97" s="49">
        <v>1</v>
      </c>
      <c r="G97" s="49">
        <v>0</v>
      </c>
      <c r="H97" s="49">
        <v>1</v>
      </c>
      <c r="I97" s="49">
        <v>1</v>
      </c>
      <c r="J97" s="49">
        <v>0</v>
      </c>
      <c r="K97" s="49">
        <v>0</v>
      </c>
      <c r="L97" s="49">
        <v>3</v>
      </c>
      <c r="M97" s="49">
        <v>3</v>
      </c>
      <c r="N97" s="49">
        <v>0</v>
      </c>
      <c r="O97" s="15">
        <f t="shared" si="35"/>
        <v>7</v>
      </c>
      <c r="P97" s="15">
        <f t="shared" si="36"/>
        <v>10</v>
      </c>
      <c r="R97" s="8"/>
      <c r="T97"/>
    </row>
    <row r="98" spans="2:20" ht="23.1" customHeight="1" x14ac:dyDescent="0.25">
      <c r="B98" s="45" t="s">
        <v>138</v>
      </c>
      <c r="C98" s="49">
        <v>1</v>
      </c>
      <c r="D98" s="49">
        <v>0</v>
      </c>
      <c r="E98" s="49">
        <v>1</v>
      </c>
      <c r="F98" s="49">
        <v>1</v>
      </c>
      <c r="G98" s="49">
        <v>0</v>
      </c>
      <c r="H98" s="49">
        <v>1</v>
      </c>
      <c r="I98" s="49">
        <v>0</v>
      </c>
      <c r="J98" s="49">
        <v>0</v>
      </c>
      <c r="K98" s="49">
        <v>0</v>
      </c>
      <c r="L98" s="49">
        <v>2</v>
      </c>
      <c r="M98" s="49">
        <v>3</v>
      </c>
      <c r="N98" s="49">
        <v>0</v>
      </c>
      <c r="O98" s="15">
        <f t="shared" si="35"/>
        <v>6</v>
      </c>
      <c r="P98" s="15">
        <f t="shared" si="36"/>
        <v>9</v>
      </c>
      <c r="R98" s="8"/>
      <c r="T98"/>
    </row>
    <row r="99" spans="2:20" ht="23.1" customHeight="1" x14ac:dyDescent="0.25">
      <c r="B99" s="44" t="s">
        <v>139</v>
      </c>
      <c r="C99" s="49">
        <v>0</v>
      </c>
      <c r="D99" s="49">
        <v>0</v>
      </c>
      <c r="E99" s="49">
        <v>1</v>
      </c>
      <c r="F99" s="49">
        <v>1</v>
      </c>
      <c r="G99" s="49">
        <v>0</v>
      </c>
      <c r="H99" s="49">
        <v>0</v>
      </c>
      <c r="I99" s="49">
        <v>0</v>
      </c>
      <c r="J99" s="49">
        <v>0</v>
      </c>
      <c r="K99" s="49">
        <v>0</v>
      </c>
      <c r="L99" s="49">
        <v>2</v>
      </c>
      <c r="M99" s="49">
        <v>2</v>
      </c>
      <c r="N99" s="49">
        <v>0</v>
      </c>
      <c r="O99" s="15">
        <f t="shared" si="35"/>
        <v>4</v>
      </c>
      <c r="P99" s="15">
        <f t="shared" si="36"/>
        <v>6</v>
      </c>
      <c r="R99" s="8"/>
      <c r="T99"/>
    </row>
    <row r="100" spans="2:20" ht="23.1" customHeight="1" x14ac:dyDescent="0.25">
      <c r="B100" s="46" t="s">
        <v>140</v>
      </c>
      <c r="C100" s="49">
        <v>0</v>
      </c>
      <c r="D100" s="49">
        <v>0</v>
      </c>
      <c r="E100" s="49">
        <v>1</v>
      </c>
      <c r="F100" s="49">
        <v>1</v>
      </c>
      <c r="G100" s="49">
        <v>0</v>
      </c>
      <c r="H100" s="49">
        <v>0</v>
      </c>
      <c r="I100" s="49">
        <v>0</v>
      </c>
      <c r="J100" s="49">
        <v>0</v>
      </c>
      <c r="K100" s="49">
        <v>0</v>
      </c>
      <c r="L100" s="49">
        <v>1</v>
      </c>
      <c r="M100" s="49">
        <v>2</v>
      </c>
      <c r="N100" s="49">
        <v>0</v>
      </c>
      <c r="O100" s="15">
        <f t="shared" si="35"/>
        <v>3</v>
      </c>
      <c r="P100" s="15">
        <f t="shared" si="36"/>
        <v>5</v>
      </c>
      <c r="R100" s="8"/>
      <c r="T100"/>
    </row>
    <row r="101" spans="2:20" ht="23.1" customHeight="1" x14ac:dyDescent="0.25">
      <c r="B101" s="44" t="s">
        <v>141</v>
      </c>
      <c r="C101" s="49">
        <v>2</v>
      </c>
      <c r="D101" s="49">
        <v>0</v>
      </c>
      <c r="E101" s="49">
        <v>2</v>
      </c>
      <c r="F101" s="49">
        <v>1</v>
      </c>
      <c r="G101" s="49">
        <v>0</v>
      </c>
      <c r="H101" s="49">
        <v>1</v>
      </c>
      <c r="I101" s="49">
        <v>1</v>
      </c>
      <c r="J101" s="49">
        <v>0</v>
      </c>
      <c r="K101" s="49">
        <v>0</v>
      </c>
      <c r="L101" s="49">
        <v>2</v>
      </c>
      <c r="M101" s="49">
        <v>5</v>
      </c>
      <c r="N101" s="49">
        <v>0</v>
      </c>
      <c r="O101" s="15">
        <f t="shared" si="35"/>
        <v>9</v>
      </c>
      <c r="P101" s="15">
        <f t="shared" si="36"/>
        <v>14</v>
      </c>
      <c r="R101" s="8"/>
      <c r="T101"/>
    </row>
    <row r="102" spans="2:20" ht="23.1" customHeight="1" x14ac:dyDescent="0.25">
      <c r="B102" s="45" t="s">
        <v>142</v>
      </c>
      <c r="C102" s="49">
        <v>0</v>
      </c>
      <c r="D102" s="49">
        <v>0</v>
      </c>
      <c r="E102" s="49">
        <v>1</v>
      </c>
      <c r="F102" s="49">
        <v>1</v>
      </c>
      <c r="G102" s="49">
        <v>0</v>
      </c>
      <c r="H102" s="49">
        <v>2</v>
      </c>
      <c r="I102" s="49">
        <v>0</v>
      </c>
      <c r="J102" s="49">
        <v>0</v>
      </c>
      <c r="K102" s="49">
        <v>0</v>
      </c>
      <c r="L102" s="49">
        <v>2</v>
      </c>
      <c r="M102" s="49">
        <v>3</v>
      </c>
      <c r="N102" s="49">
        <v>0</v>
      </c>
      <c r="O102" s="15">
        <f t="shared" si="35"/>
        <v>6</v>
      </c>
      <c r="P102" s="15">
        <f t="shared" si="36"/>
        <v>9</v>
      </c>
      <c r="R102" s="8"/>
      <c r="T102"/>
    </row>
    <row r="103" spans="2:20" ht="23.1" customHeight="1" x14ac:dyDescent="0.25">
      <c r="B103" s="44" t="s">
        <v>143</v>
      </c>
      <c r="C103" s="49">
        <v>1</v>
      </c>
      <c r="D103" s="49">
        <v>0</v>
      </c>
      <c r="E103" s="49">
        <v>1</v>
      </c>
      <c r="F103" s="49">
        <v>0</v>
      </c>
      <c r="G103" s="49">
        <v>0</v>
      </c>
      <c r="H103" s="49">
        <v>0</v>
      </c>
      <c r="I103" s="49">
        <v>0</v>
      </c>
      <c r="J103" s="49">
        <v>0</v>
      </c>
      <c r="K103" s="49">
        <v>0</v>
      </c>
      <c r="L103" s="49">
        <v>1</v>
      </c>
      <c r="M103" s="49">
        <v>4</v>
      </c>
      <c r="N103" s="49">
        <v>0</v>
      </c>
      <c r="O103" s="15">
        <f t="shared" si="35"/>
        <v>3</v>
      </c>
      <c r="P103" s="15">
        <f t="shared" si="36"/>
        <v>7</v>
      </c>
      <c r="R103" s="8"/>
      <c r="T103"/>
    </row>
    <row r="104" spans="2:20" ht="23.1" customHeight="1" x14ac:dyDescent="0.25">
      <c r="B104" s="46" t="s">
        <v>144</v>
      </c>
      <c r="C104" s="49">
        <v>1</v>
      </c>
      <c r="D104" s="49">
        <v>0</v>
      </c>
      <c r="E104" s="49">
        <v>0</v>
      </c>
      <c r="F104" s="49">
        <v>0</v>
      </c>
      <c r="G104" s="49">
        <v>0</v>
      </c>
      <c r="H104" s="49">
        <v>1</v>
      </c>
      <c r="I104" s="49">
        <v>0</v>
      </c>
      <c r="J104" s="49">
        <v>0</v>
      </c>
      <c r="K104" s="49">
        <v>1</v>
      </c>
      <c r="L104" s="49">
        <v>1</v>
      </c>
      <c r="M104" s="49">
        <v>3</v>
      </c>
      <c r="N104" s="49">
        <v>1</v>
      </c>
      <c r="O104" s="15">
        <f t="shared" si="35"/>
        <v>5</v>
      </c>
      <c r="P104" s="15">
        <f t="shared" si="36"/>
        <v>8</v>
      </c>
      <c r="R104" s="8"/>
      <c r="T104"/>
    </row>
    <row r="105" spans="2:20" ht="23.1" customHeight="1" x14ac:dyDescent="0.25">
      <c r="B105" s="44" t="s">
        <v>145</v>
      </c>
      <c r="C105" s="49">
        <v>0</v>
      </c>
      <c r="D105" s="49">
        <v>0</v>
      </c>
      <c r="E105" s="49">
        <v>1</v>
      </c>
      <c r="F105" s="49">
        <v>0</v>
      </c>
      <c r="G105" s="49">
        <v>0</v>
      </c>
      <c r="H105" s="49">
        <v>1</v>
      </c>
      <c r="I105" s="49">
        <v>0</v>
      </c>
      <c r="J105" s="49">
        <v>0</v>
      </c>
      <c r="K105" s="49">
        <v>0</v>
      </c>
      <c r="L105" s="49">
        <v>1</v>
      </c>
      <c r="M105" s="49">
        <v>3</v>
      </c>
      <c r="N105" s="49">
        <v>0</v>
      </c>
      <c r="O105" s="15">
        <f t="shared" si="35"/>
        <v>3</v>
      </c>
      <c r="P105" s="15">
        <f t="shared" si="36"/>
        <v>6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63</v>
      </c>
      <c r="D106" s="16">
        <f t="shared" ref="D106:P106" si="37">SUM(D10:D105)</f>
        <v>7</v>
      </c>
      <c r="E106" s="16">
        <f t="shared" si="37"/>
        <v>106</v>
      </c>
      <c r="F106" s="16">
        <f t="shared" si="37"/>
        <v>80</v>
      </c>
      <c r="G106" s="16">
        <f t="shared" si="37"/>
        <v>2</v>
      </c>
      <c r="H106" s="16">
        <f t="shared" si="37"/>
        <v>65</v>
      </c>
      <c r="I106" s="16">
        <f t="shared" si="37"/>
        <v>38</v>
      </c>
      <c r="J106" s="16">
        <f t="shared" si="37"/>
        <v>20</v>
      </c>
      <c r="K106" s="16">
        <f t="shared" si="37"/>
        <v>17</v>
      </c>
      <c r="L106" s="16">
        <f t="shared" si="37"/>
        <v>108</v>
      </c>
      <c r="M106" s="16">
        <f t="shared" si="37"/>
        <v>313</v>
      </c>
      <c r="N106" s="16">
        <f t="shared" si="37"/>
        <v>8</v>
      </c>
      <c r="O106" s="16">
        <f t="shared" si="37"/>
        <v>514</v>
      </c>
      <c r="P106" s="16">
        <f t="shared" si="37"/>
        <v>827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7.6178960096735193E-2</v>
      </c>
      <c r="D107" s="42">
        <f t="shared" si="38"/>
        <v>8.4643288996372433E-3</v>
      </c>
      <c r="E107" s="42">
        <f t="shared" si="38"/>
        <v>0.12817412333736397</v>
      </c>
      <c r="F107" s="42">
        <f t="shared" si="38"/>
        <v>9.6735187424425634E-2</v>
      </c>
      <c r="G107" s="42">
        <f t="shared" si="38"/>
        <v>2.4183796856106408E-3</v>
      </c>
      <c r="H107" s="42">
        <f t="shared" si="38"/>
        <v>7.8597339782345829E-2</v>
      </c>
      <c r="I107" s="42">
        <f t="shared" si="38"/>
        <v>4.5949214026602174E-2</v>
      </c>
      <c r="J107" s="42">
        <f t="shared" si="38"/>
        <v>2.4183796856106408E-2</v>
      </c>
      <c r="K107" s="42">
        <f t="shared" si="38"/>
        <v>2.0556227327690448E-2</v>
      </c>
      <c r="L107" s="42">
        <f t="shared" si="38"/>
        <v>0.13059250302297462</v>
      </c>
      <c r="M107" s="42">
        <f t="shared" si="38"/>
        <v>0.37847642079806532</v>
      </c>
      <c r="N107" s="42">
        <f t="shared" si="38"/>
        <v>9.673518742442563E-3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0.122568093385214</v>
      </c>
      <c r="D108" s="43">
        <f t="shared" ref="D108:N108" si="39">D106/$O$106</f>
        <v>1.3618677042801557E-2</v>
      </c>
      <c r="E108" s="43">
        <f t="shared" si="39"/>
        <v>0.20622568093385213</v>
      </c>
      <c r="F108" s="43">
        <f t="shared" si="39"/>
        <v>0.1556420233463035</v>
      </c>
      <c r="G108" s="43">
        <f t="shared" si="39"/>
        <v>3.8910505836575876E-3</v>
      </c>
      <c r="H108" s="43">
        <f t="shared" si="39"/>
        <v>0.12645914396887159</v>
      </c>
      <c r="I108" s="43">
        <f t="shared" si="39"/>
        <v>7.3929961089494164E-2</v>
      </c>
      <c r="J108" s="43">
        <f t="shared" si="39"/>
        <v>3.8910505836575876E-2</v>
      </c>
      <c r="K108" s="43">
        <f t="shared" si="39"/>
        <v>3.3073929961089495E-2</v>
      </c>
      <c r="L108" s="43">
        <f t="shared" si="39"/>
        <v>0.21011673151750973</v>
      </c>
      <c r="M108" s="43"/>
      <c r="N108" s="43">
        <f t="shared" si="39"/>
        <v>1.556420233463035E-2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6" zoomScale="60" workbookViewId="0">
      <selection activeCell="D58" sqref="D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6" t="str">
        <f>'29.07 BUSITEMA-BUSIA'!C3:G3</f>
        <v>MCC - C3b- STN142 - BUSIA-BORDER POST</v>
      </c>
      <c r="D3" s="66"/>
      <c r="E3" s="66"/>
      <c r="F3" s="66"/>
      <c r="G3" s="66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tr">
        <f>'3.08 BUSITEMA-BUSIA-24h'!D5</f>
        <v>27.07.19</v>
      </c>
      <c r="E5" s="3"/>
      <c r="F5" s="40" t="s">
        <v>1</v>
      </c>
      <c r="G5" s="63" t="str">
        <f>'3.08 BUSITEMA-BUSIA-24h'!G5:H5</f>
        <v>xxx</v>
      </c>
      <c r="H5" s="64"/>
      <c r="I5" s="14"/>
      <c r="J5" s="2" t="s">
        <v>5</v>
      </c>
      <c r="K5" s="63" t="str">
        <f>'3.08 BUSITEMA-BUSIA-24h'!K5:L5</f>
        <v>xxx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BUSIA-BUSITEMA'!D6:E6</f>
        <v>BUSIA</v>
      </c>
      <c r="E6" s="64"/>
      <c r="F6" s="2" t="s">
        <v>2</v>
      </c>
      <c r="G6" s="63" t="str">
        <f>'29.07 BUSIA-BUSITEMA'!G6:H6</f>
        <v>BUSITEMA</v>
      </c>
      <c r="H6" s="64"/>
      <c r="J6" s="2" t="s">
        <v>21</v>
      </c>
      <c r="K6" s="63" t="str">
        <f>'3.08 BUSITEMA-BUSIA-24h'!K6:L6</f>
        <v>xxx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5" t="s">
        <v>88</v>
      </c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44" t="s">
        <v>37</v>
      </c>
      <c r="C10" s="49">
        <v>1</v>
      </c>
      <c r="D10" s="49">
        <v>0</v>
      </c>
      <c r="E10" s="49">
        <v>2</v>
      </c>
      <c r="F10" s="49">
        <v>1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v>2</v>
      </c>
      <c r="M10" s="49">
        <v>3</v>
      </c>
      <c r="N10" s="49">
        <v>0</v>
      </c>
      <c r="O10" s="15">
        <f t="shared" ref="O10:O73" si="0">SUM(C10:L10,N10)</f>
        <v>6</v>
      </c>
      <c r="P10" s="15">
        <f t="shared" ref="P10:P73" si="1">SUM(C10:N10)</f>
        <v>9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4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2</v>
      </c>
      <c r="AA10" s="17">
        <f t="shared" si="2"/>
        <v>1</v>
      </c>
      <c r="AB10" s="17">
        <f t="shared" si="2"/>
        <v>6</v>
      </c>
      <c r="AC10" s="17">
        <f t="shared" si="2"/>
        <v>12</v>
      </c>
      <c r="AD10" s="17">
        <f t="shared" si="2"/>
        <v>1</v>
      </c>
      <c r="AE10" s="30">
        <f t="shared" si="2"/>
        <v>19</v>
      </c>
      <c r="AF10" s="30">
        <f t="shared" si="2"/>
        <v>31</v>
      </c>
    </row>
    <row r="11" spans="2:32" s="6" customFormat="1" ht="23.1" customHeight="1" x14ac:dyDescent="0.25">
      <c r="B11" s="44" t="s">
        <v>38</v>
      </c>
      <c r="C11" s="49">
        <v>1</v>
      </c>
      <c r="D11" s="49">
        <v>0</v>
      </c>
      <c r="E11" s="49">
        <v>0</v>
      </c>
      <c r="F11" s="49">
        <v>0</v>
      </c>
      <c r="G11" s="49">
        <v>0</v>
      </c>
      <c r="H11" s="49">
        <v>0</v>
      </c>
      <c r="I11" s="49">
        <v>0</v>
      </c>
      <c r="J11" s="49">
        <v>0</v>
      </c>
      <c r="K11" s="49">
        <v>0</v>
      </c>
      <c r="L11" s="49">
        <v>1</v>
      </c>
      <c r="M11" s="49">
        <v>2</v>
      </c>
      <c r="N11" s="49">
        <v>0</v>
      </c>
      <c r="O11" s="15">
        <f t="shared" si="0"/>
        <v>2</v>
      </c>
      <c r="P11" s="15">
        <f t="shared" si="1"/>
        <v>4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3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4</v>
      </c>
      <c r="AC11" s="17">
        <f t="shared" si="3"/>
        <v>15</v>
      </c>
      <c r="AD11" s="17">
        <f t="shared" si="3"/>
        <v>1</v>
      </c>
      <c r="AE11" s="30">
        <f t="shared" si="3"/>
        <v>13</v>
      </c>
      <c r="AF11" s="30">
        <f t="shared" si="3"/>
        <v>28</v>
      </c>
    </row>
    <row r="12" spans="2:32" ht="23.1" customHeight="1" x14ac:dyDescent="0.25">
      <c r="B12" s="44" t="s">
        <v>39</v>
      </c>
      <c r="C12" s="49">
        <v>1</v>
      </c>
      <c r="D12" s="49">
        <v>0</v>
      </c>
      <c r="E12" s="49">
        <v>1</v>
      </c>
      <c r="F12" s="49">
        <v>1</v>
      </c>
      <c r="G12" s="49">
        <v>0</v>
      </c>
      <c r="H12" s="49">
        <v>0</v>
      </c>
      <c r="I12" s="49">
        <v>0</v>
      </c>
      <c r="J12" s="49">
        <v>1</v>
      </c>
      <c r="K12" s="49">
        <v>1</v>
      </c>
      <c r="L12" s="49">
        <v>1</v>
      </c>
      <c r="M12" s="49">
        <v>5</v>
      </c>
      <c r="N12" s="49">
        <v>0</v>
      </c>
      <c r="O12" s="15">
        <f t="shared" si="0"/>
        <v>6</v>
      </c>
      <c r="P12" s="15">
        <f t="shared" si="1"/>
        <v>11</v>
      </c>
      <c r="R12" s="1" t="s">
        <v>8</v>
      </c>
      <c r="S12" s="17">
        <f t="shared" ref="S12:AF12" si="4">SUM(C18:C21)</f>
        <v>4</v>
      </c>
      <c r="T12" s="17">
        <f t="shared" si="4"/>
        <v>1</v>
      </c>
      <c r="U12" s="17">
        <f t="shared" si="4"/>
        <v>5</v>
      </c>
      <c r="V12" s="17">
        <f t="shared" si="4"/>
        <v>4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2</v>
      </c>
      <c r="AA12" s="17">
        <f t="shared" si="4"/>
        <v>1</v>
      </c>
      <c r="AB12" s="17">
        <f t="shared" si="4"/>
        <v>2</v>
      </c>
      <c r="AC12" s="17">
        <f t="shared" si="4"/>
        <v>21</v>
      </c>
      <c r="AD12" s="17">
        <f t="shared" si="4"/>
        <v>0</v>
      </c>
      <c r="AE12" s="30">
        <f t="shared" si="4"/>
        <v>20</v>
      </c>
      <c r="AF12" s="30">
        <f t="shared" si="4"/>
        <v>41</v>
      </c>
    </row>
    <row r="13" spans="2:32" ht="23.1" customHeight="1" x14ac:dyDescent="0.25">
      <c r="B13" s="44" t="s">
        <v>40</v>
      </c>
      <c r="C13" s="49">
        <v>0</v>
      </c>
      <c r="D13" s="49">
        <v>0</v>
      </c>
      <c r="E13" s="49">
        <v>1</v>
      </c>
      <c r="F13" s="49">
        <v>0</v>
      </c>
      <c r="G13" s="49">
        <v>0</v>
      </c>
      <c r="H13" s="49">
        <v>0</v>
      </c>
      <c r="I13" s="49">
        <v>0</v>
      </c>
      <c r="J13" s="49">
        <v>1</v>
      </c>
      <c r="K13" s="49">
        <v>0</v>
      </c>
      <c r="L13" s="49">
        <v>2</v>
      </c>
      <c r="M13" s="49">
        <v>2</v>
      </c>
      <c r="N13" s="49">
        <v>1</v>
      </c>
      <c r="O13" s="15">
        <f t="shared" si="0"/>
        <v>5</v>
      </c>
      <c r="P13" s="15">
        <f t="shared" si="1"/>
        <v>7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5</v>
      </c>
      <c r="V13" s="17">
        <f t="shared" si="5"/>
        <v>4</v>
      </c>
      <c r="W13" s="17">
        <f t="shared" si="5"/>
        <v>0</v>
      </c>
      <c r="X13" s="17">
        <f t="shared" si="5"/>
        <v>3</v>
      </c>
      <c r="Y13" s="17">
        <f t="shared" si="5"/>
        <v>0</v>
      </c>
      <c r="Z13" s="17">
        <f t="shared" si="5"/>
        <v>0</v>
      </c>
      <c r="AA13" s="17">
        <f t="shared" si="5"/>
        <v>1</v>
      </c>
      <c r="AB13" s="17">
        <f t="shared" si="5"/>
        <v>2</v>
      </c>
      <c r="AC13" s="17">
        <f t="shared" si="5"/>
        <v>15</v>
      </c>
      <c r="AD13" s="17">
        <f t="shared" si="5"/>
        <v>0</v>
      </c>
      <c r="AE13" s="30">
        <f t="shared" si="5"/>
        <v>16</v>
      </c>
      <c r="AF13" s="30">
        <f t="shared" si="5"/>
        <v>31</v>
      </c>
    </row>
    <row r="14" spans="2:32" ht="23.1" customHeight="1" x14ac:dyDescent="0.25">
      <c r="B14" s="44" t="s">
        <v>41</v>
      </c>
      <c r="C14" s="49">
        <v>0</v>
      </c>
      <c r="D14" s="49">
        <v>0</v>
      </c>
      <c r="E14" s="49">
        <v>1</v>
      </c>
      <c r="F14" s="49">
        <v>0</v>
      </c>
      <c r="G14" s="49">
        <v>0</v>
      </c>
      <c r="H14" s="49">
        <v>0</v>
      </c>
      <c r="I14" s="49">
        <v>1</v>
      </c>
      <c r="J14" s="49">
        <v>0</v>
      </c>
      <c r="K14" s="49">
        <v>0</v>
      </c>
      <c r="L14" s="49">
        <v>1</v>
      </c>
      <c r="M14" s="49">
        <v>4</v>
      </c>
      <c r="N14" s="49">
        <v>0</v>
      </c>
      <c r="O14" s="15">
        <f t="shared" si="0"/>
        <v>3</v>
      </c>
      <c r="P14" s="15">
        <f t="shared" si="1"/>
        <v>7</v>
      </c>
      <c r="R14" s="1" t="s">
        <v>10</v>
      </c>
      <c r="S14" s="17">
        <f t="shared" ref="S14:AF14" si="6">SUM(C26:C29)</f>
        <v>1</v>
      </c>
      <c r="T14" s="17">
        <f t="shared" si="6"/>
        <v>1</v>
      </c>
      <c r="U14" s="17">
        <f t="shared" si="6"/>
        <v>6</v>
      </c>
      <c r="V14" s="17">
        <f t="shared" si="6"/>
        <v>4</v>
      </c>
      <c r="W14" s="17">
        <f t="shared" si="6"/>
        <v>1</v>
      </c>
      <c r="X14" s="17">
        <f t="shared" si="6"/>
        <v>1</v>
      </c>
      <c r="Y14" s="17">
        <f t="shared" si="6"/>
        <v>1</v>
      </c>
      <c r="Z14" s="17">
        <f t="shared" si="6"/>
        <v>1</v>
      </c>
      <c r="AA14" s="17">
        <f t="shared" si="6"/>
        <v>1</v>
      </c>
      <c r="AB14" s="17">
        <f t="shared" si="6"/>
        <v>2</v>
      </c>
      <c r="AC14" s="17">
        <f t="shared" si="6"/>
        <v>14</v>
      </c>
      <c r="AD14" s="17">
        <f t="shared" si="6"/>
        <v>0</v>
      </c>
      <c r="AE14" s="30">
        <f t="shared" si="6"/>
        <v>19</v>
      </c>
      <c r="AF14" s="30">
        <f t="shared" si="6"/>
        <v>33</v>
      </c>
    </row>
    <row r="15" spans="2:32" ht="23.1" customHeight="1" x14ac:dyDescent="0.25">
      <c r="B15" s="44" t="s">
        <v>42</v>
      </c>
      <c r="C15" s="49">
        <v>0</v>
      </c>
      <c r="D15" s="49">
        <v>0</v>
      </c>
      <c r="E15" s="49">
        <v>1</v>
      </c>
      <c r="F15" s="49">
        <v>0</v>
      </c>
      <c r="G15" s="49">
        <v>0</v>
      </c>
      <c r="H15" s="49">
        <v>0</v>
      </c>
      <c r="I15" s="49">
        <v>0</v>
      </c>
      <c r="J15" s="49">
        <v>0</v>
      </c>
      <c r="K15" s="49">
        <v>0</v>
      </c>
      <c r="L15" s="49">
        <v>1</v>
      </c>
      <c r="M15" s="49">
        <v>2</v>
      </c>
      <c r="N15" s="49">
        <v>1</v>
      </c>
      <c r="O15" s="15">
        <f t="shared" si="0"/>
        <v>3</v>
      </c>
      <c r="P15" s="15">
        <f t="shared" si="1"/>
        <v>5</v>
      </c>
      <c r="R15" s="1" t="s">
        <v>11</v>
      </c>
      <c r="S15" s="17">
        <f t="shared" ref="S15:AF15" si="7">SUM(C30:C33)</f>
        <v>1</v>
      </c>
      <c r="T15" s="17">
        <f t="shared" si="7"/>
        <v>1</v>
      </c>
      <c r="U15" s="17">
        <f t="shared" si="7"/>
        <v>7</v>
      </c>
      <c r="V15" s="17">
        <f t="shared" si="7"/>
        <v>1</v>
      </c>
      <c r="W15" s="17">
        <f t="shared" si="7"/>
        <v>0</v>
      </c>
      <c r="X15" s="17">
        <f t="shared" si="7"/>
        <v>1</v>
      </c>
      <c r="Y15" s="17">
        <f t="shared" si="7"/>
        <v>0</v>
      </c>
      <c r="Z15" s="17">
        <f t="shared" si="7"/>
        <v>1</v>
      </c>
      <c r="AA15" s="17">
        <f t="shared" si="7"/>
        <v>1</v>
      </c>
      <c r="AB15" s="17">
        <f t="shared" si="7"/>
        <v>1</v>
      </c>
      <c r="AC15" s="17">
        <f t="shared" si="7"/>
        <v>15</v>
      </c>
      <c r="AD15" s="17">
        <f t="shared" si="7"/>
        <v>0</v>
      </c>
      <c r="AE15" s="30">
        <f t="shared" si="7"/>
        <v>14</v>
      </c>
      <c r="AF15" s="30">
        <f t="shared" si="7"/>
        <v>29</v>
      </c>
    </row>
    <row r="16" spans="2:32" ht="23.1" customHeight="1" x14ac:dyDescent="0.25">
      <c r="B16" s="44" t="s">
        <v>43</v>
      </c>
      <c r="C16" s="49">
        <v>0</v>
      </c>
      <c r="D16" s="49">
        <v>0</v>
      </c>
      <c r="E16" s="49">
        <v>1</v>
      </c>
      <c r="F16" s="49">
        <v>1</v>
      </c>
      <c r="G16" s="49">
        <v>0</v>
      </c>
      <c r="H16" s="49">
        <v>0</v>
      </c>
      <c r="I16" s="49">
        <v>1</v>
      </c>
      <c r="J16" s="49">
        <v>0</v>
      </c>
      <c r="K16" s="49">
        <v>0</v>
      </c>
      <c r="L16" s="49">
        <v>1</v>
      </c>
      <c r="M16" s="49">
        <v>4</v>
      </c>
      <c r="N16" s="49">
        <v>0</v>
      </c>
      <c r="O16" s="15">
        <f t="shared" si="0"/>
        <v>4</v>
      </c>
      <c r="P16" s="15">
        <f t="shared" si="1"/>
        <v>8</v>
      </c>
      <c r="R16" s="1" t="s">
        <v>12</v>
      </c>
      <c r="S16" s="17">
        <f t="shared" ref="S16:AF16" si="8">SUM(C34:C37)</f>
        <v>4</v>
      </c>
      <c r="T16" s="17">
        <f t="shared" si="8"/>
        <v>1</v>
      </c>
      <c r="U16" s="17">
        <f t="shared" si="8"/>
        <v>6</v>
      </c>
      <c r="V16" s="17">
        <f t="shared" si="8"/>
        <v>2</v>
      </c>
      <c r="W16" s="17">
        <f t="shared" si="8"/>
        <v>1</v>
      </c>
      <c r="X16" s="17">
        <f t="shared" si="8"/>
        <v>3</v>
      </c>
      <c r="Y16" s="17">
        <f t="shared" si="8"/>
        <v>1</v>
      </c>
      <c r="Z16" s="17">
        <f t="shared" si="8"/>
        <v>1</v>
      </c>
      <c r="AA16" s="17">
        <f t="shared" si="8"/>
        <v>1</v>
      </c>
      <c r="AB16" s="17">
        <f t="shared" si="8"/>
        <v>3</v>
      </c>
      <c r="AC16" s="17">
        <f t="shared" si="8"/>
        <v>13</v>
      </c>
      <c r="AD16" s="17">
        <f t="shared" si="8"/>
        <v>1</v>
      </c>
      <c r="AE16" s="30">
        <f t="shared" si="8"/>
        <v>24</v>
      </c>
      <c r="AF16" s="30">
        <f t="shared" si="8"/>
        <v>37</v>
      </c>
    </row>
    <row r="17" spans="2:32" ht="23.1" customHeight="1" x14ac:dyDescent="0.25">
      <c r="B17" s="44" t="s">
        <v>44</v>
      </c>
      <c r="C17" s="49">
        <v>0</v>
      </c>
      <c r="D17" s="49">
        <v>0</v>
      </c>
      <c r="E17" s="49">
        <v>0</v>
      </c>
      <c r="F17" s="49">
        <v>1</v>
      </c>
      <c r="G17" s="49">
        <v>0</v>
      </c>
      <c r="H17" s="49">
        <v>0</v>
      </c>
      <c r="I17" s="49">
        <v>0</v>
      </c>
      <c r="J17" s="49">
        <v>1</v>
      </c>
      <c r="K17" s="49">
        <v>0</v>
      </c>
      <c r="L17" s="49">
        <v>1</v>
      </c>
      <c r="M17" s="49">
        <v>5</v>
      </c>
      <c r="N17" s="49">
        <v>0</v>
      </c>
      <c r="O17" s="15">
        <f t="shared" si="0"/>
        <v>3</v>
      </c>
      <c r="P17" s="15">
        <f t="shared" si="1"/>
        <v>8</v>
      </c>
      <c r="R17" s="1" t="s">
        <v>13</v>
      </c>
      <c r="S17" s="17">
        <f t="shared" ref="S17:AF17" si="9">SUM(C38:C41)</f>
        <v>5</v>
      </c>
      <c r="T17" s="17">
        <f t="shared" si="9"/>
        <v>1</v>
      </c>
      <c r="U17" s="17">
        <f t="shared" si="9"/>
        <v>7</v>
      </c>
      <c r="V17" s="17">
        <f t="shared" si="9"/>
        <v>3</v>
      </c>
      <c r="W17" s="17">
        <f t="shared" si="9"/>
        <v>2</v>
      </c>
      <c r="X17" s="17">
        <f t="shared" si="9"/>
        <v>4</v>
      </c>
      <c r="Y17" s="17">
        <f t="shared" si="9"/>
        <v>1</v>
      </c>
      <c r="Z17" s="17">
        <f t="shared" si="9"/>
        <v>3</v>
      </c>
      <c r="AA17" s="17">
        <f t="shared" si="9"/>
        <v>1</v>
      </c>
      <c r="AB17" s="17">
        <f t="shared" si="9"/>
        <v>7</v>
      </c>
      <c r="AC17" s="17">
        <f t="shared" si="9"/>
        <v>15</v>
      </c>
      <c r="AD17" s="17">
        <f t="shared" si="9"/>
        <v>0</v>
      </c>
      <c r="AE17" s="30">
        <f t="shared" si="9"/>
        <v>34</v>
      </c>
      <c r="AF17" s="30">
        <f t="shared" si="9"/>
        <v>49</v>
      </c>
    </row>
    <row r="18" spans="2:32" ht="23.1" customHeight="1" x14ac:dyDescent="0.25">
      <c r="B18" s="44" t="s">
        <v>45</v>
      </c>
      <c r="C18" s="49">
        <v>0</v>
      </c>
      <c r="D18" s="49">
        <v>0</v>
      </c>
      <c r="E18" s="49">
        <v>1</v>
      </c>
      <c r="F18" s="49">
        <v>1</v>
      </c>
      <c r="G18" s="49">
        <v>0</v>
      </c>
      <c r="H18" s="49">
        <v>0</v>
      </c>
      <c r="I18" s="49">
        <v>0</v>
      </c>
      <c r="J18" s="49">
        <v>0</v>
      </c>
      <c r="K18" s="49">
        <v>0</v>
      </c>
      <c r="L18" s="49">
        <v>0</v>
      </c>
      <c r="M18" s="49">
        <v>4</v>
      </c>
      <c r="N18" s="49">
        <v>0</v>
      </c>
      <c r="O18" s="15">
        <f t="shared" si="0"/>
        <v>2</v>
      </c>
      <c r="P18" s="15">
        <f t="shared" si="1"/>
        <v>6</v>
      </c>
      <c r="R18" s="1" t="s">
        <v>14</v>
      </c>
      <c r="S18" s="17">
        <f t="shared" ref="S18:AF18" si="10">SUM(C42:C45)</f>
        <v>4</v>
      </c>
      <c r="T18" s="17">
        <f t="shared" si="10"/>
        <v>1</v>
      </c>
      <c r="U18" s="17">
        <f t="shared" si="10"/>
        <v>7</v>
      </c>
      <c r="V18" s="17">
        <f t="shared" si="10"/>
        <v>6</v>
      </c>
      <c r="W18" s="17">
        <f t="shared" si="10"/>
        <v>0</v>
      </c>
      <c r="X18" s="17">
        <f t="shared" si="10"/>
        <v>3</v>
      </c>
      <c r="Y18" s="17">
        <f t="shared" si="10"/>
        <v>1</v>
      </c>
      <c r="Z18" s="17">
        <f t="shared" si="10"/>
        <v>2</v>
      </c>
      <c r="AA18" s="17">
        <f t="shared" si="10"/>
        <v>4</v>
      </c>
      <c r="AB18" s="17">
        <f t="shared" si="10"/>
        <v>7</v>
      </c>
      <c r="AC18" s="17">
        <f t="shared" si="10"/>
        <v>18</v>
      </c>
      <c r="AD18" s="17">
        <f t="shared" si="10"/>
        <v>0</v>
      </c>
      <c r="AE18" s="30">
        <f t="shared" si="10"/>
        <v>35</v>
      </c>
      <c r="AF18" s="30">
        <f t="shared" si="10"/>
        <v>53</v>
      </c>
    </row>
    <row r="19" spans="2:32" ht="23.1" customHeight="1" x14ac:dyDescent="0.25">
      <c r="B19" s="44" t="s">
        <v>46</v>
      </c>
      <c r="C19" s="49">
        <v>0</v>
      </c>
      <c r="D19" s="49">
        <v>1</v>
      </c>
      <c r="E19" s="49">
        <v>0</v>
      </c>
      <c r="F19" s="49">
        <v>0</v>
      </c>
      <c r="G19" s="49">
        <v>0</v>
      </c>
      <c r="H19" s="49">
        <v>0</v>
      </c>
      <c r="I19" s="49">
        <v>0</v>
      </c>
      <c r="J19" s="49">
        <v>0</v>
      </c>
      <c r="K19" s="49">
        <v>0</v>
      </c>
      <c r="L19" s="49">
        <v>1</v>
      </c>
      <c r="M19" s="49">
        <v>0</v>
      </c>
      <c r="N19" s="49">
        <v>0</v>
      </c>
      <c r="O19" s="15">
        <f t="shared" si="0"/>
        <v>2</v>
      </c>
      <c r="P19" s="15">
        <f t="shared" si="1"/>
        <v>2</v>
      </c>
      <c r="R19" s="1" t="s">
        <v>15</v>
      </c>
      <c r="S19" s="17">
        <f t="shared" ref="S19:AF19" si="11">SUM(C46:C49)</f>
        <v>5</v>
      </c>
      <c r="T19" s="17">
        <f t="shared" si="11"/>
        <v>1</v>
      </c>
      <c r="U19" s="17">
        <f t="shared" si="11"/>
        <v>5</v>
      </c>
      <c r="V19" s="17">
        <f t="shared" si="11"/>
        <v>6</v>
      </c>
      <c r="W19" s="17">
        <f t="shared" si="11"/>
        <v>0</v>
      </c>
      <c r="X19" s="17">
        <f t="shared" si="11"/>
        <v>3</v>
      </c>
      <c r="Y19" s="17">
        <f t="shared" si="11"/>
        <v>1</v>
      </c>
      <c r="Z19" s="17">
        <f t="shared" si="11"/>
        <v>0</v>
      </c>
      <c r="AA19" s="17">
        <f t="shared" si="11"/>
        <v>1</v>
      </c>
      <c r="AB19" s="17">
        <f t="shared" si="11"/>
        <v>7</v>
      </c>
      <c r="AC19" s="17">
        <f t="shared" si="11"/>
        <v>19</v>
      </c>
      <c r="AD19" s="17">
        <f t="shared" si="11"/>
        <v>0</v>
      </c>
      <c r="AE19" s="30">
        <f t="shared" si="11"/>
        <v>29</v>
      </c>
      <c r="AF19" s="30">
        <f t="shared" si="11"/>
        <v>48</v>
      </c>
    </row>
    <row r="20" spans="2:32" ht="23.1" customHeight="1" x14ac:dyDescent="0.25">
      <c r="B20" s="44" t="s">
        <v>47</v>
      </c>
      <c r="C20" s="49">
        <v>2</v>
      </c>
      <c r="D20" s="49">
        <v>0</v>
      </c>
      <c r="E20" s="49">
        <v>3</v>
      </c>
      <c r="F20" s="49">
        <v>2</v>
      </c>
      <c r="G20" s="49">
        <v>0</v>
      </c>
      <c r="H20" s="49">
        <v>1</v>
      </c>
      <c r="I20" s="49">
        <v>0</v>
      </c>
      <c r="J20" s="49">
        <v>1</v>
      </c>
      <c r="K20" s="49">
        <v>1</v>
      </c>
      <c r="L20" s="49">
        <v>1</v>
      </c>
      <c r="M20" s="49">
        <v>11</v>
      </c>
      <c r="N20" s="49">
        <v>0</v>
      </c>
      <c r="O20" s="15">
        <f t="shared" si="0"/>
        <v>11</v>
      </c>
      <c r="P20" s="15">
        <f t="shared" si="1"/>
        <v>22</v>
      </c>
      <c r="R20" s="1" t="s">
        <v>16</v>
      </c>
      <c r="S20" s="17">
        <f t="shared" ref="S20:AF20" si="12">SUM(C50:C53)</f>
        <v>7</v>
      </c>
      <c r="T20" s="17">
        <f t="shared" si="12"/>
        <v>1</v>
      </c>
      <c r="U20" s="17">
        <f t="shared" si="12"/>
        <v>9</v>
      </c>
      <c r="V20" s="17">
        <f t="shared" si="12"/>
        <v>6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2</v>
      </c>
      <c r="AA20" s="17">
        <f t="shared" si="12"/>
        <v>0</v>
      </c>
      <c r="AB20" s="17">
        <f t="shared" si="12"/>
        <v>7</v>
      </c>
      <c r="AC20" s="17">
        <f t="shared" si="12"/>
        <v>16</v>
      </c>
      <c r="AD20" s="17">
        <f t="shared" si="12"/>
        <v>1</v>
      </c>
      <c r="AE20" s="30">
        <f t="shared" si="12"/>
        <v>34</v>
      </c>
      <c r="AF20" s="30">
        <f t="shared" si="12"/>
        <v>50</v>
      </c>
    </row>
    <row r="21" spans="2:32" ht="23.1" customHeight="1" x14ac:dyDescent="0.25">
      <c r="B21" s="44" t="s">
        <v>48</v>
      </c>
      <c r="C21" s="49">
        <v>2</v>
      </c>
      <c r="D21" s="49">
        <v>0</v>
      </c>
      <c r="E21" s="49">
        <v>1</v>
      </c>
      <c r="F21" s="49">
        <v>1</v>
      </c>
      <c r="G21" s="49">
        <v>0</v>
      </c>
      <c r="H21" s="49">
        <v>0</v>
      </c>
      <c r="I21" s="49">
        <v>0</v>
      </c>
      <c r="J21" s="49">
        <v>1</v>
      </c>
      <c r="K21" s="49">
        <v>0</v>
      </c>
      <c r="L21" s="49">
        <v>0</v>
      </c>
      <c r="M21" s="49">
        <v>6</v>
      </c>
      <c r="N21" s="49">
        <v>0</v>
      </c>
      <c r="O21" s="15">
        <f t="shared" si="0"/>
        <v>5</v>
      </c>
      <c r="P21" s="15">
        <f t="shared" si="1"/>
        <v>11</v>
      </c>
      <c r="R21" s="35" t="s">
        <v>20</v>
      </c>
      <c r="S21" s="33">
        <f t="shared" ref="S21:AF21" si="13">SUM(C54:C57)</f>
        <v>3</v>
      </c>
      <c r="T21" s="17">
        <f t="shared" si="13"/>
        <v>1</v>
      </c>
      <c r="U21" s="17">
        <f t="shared" si="13"/>
        <v>7</v>
      </c>
      <c r="V21" s="17">
        <f t="shared" si="13"/>
        <v>4</v>
      </c>
      <c r="W21" s="17">
        <f t="shared" si="13"/>
        <v>0</v>
      </c>
      <c r="X21" s="17">
        <f t="shared" si="13"/>
        <v>5</v>
      </c>
      <c r="Y21" s="17">
        <f t="shared" si="13"/>
        <v>1</v>
      </c>
      <c r="Z21" s="17">
        <f t="shared" si="13"/>
        <v>2</v>
      </c>
      <c r="AA21" s="17">
        <f t="shared" si="13"/>
        <v>2</v>
      </c>
      <c r="AB21" s="17">
        <f t="shared" si="13"/>
        <v>6</v>
      </c>
      <c r="AC21" s="17">
        <f t="shared" si="13"/>
        <v>15</v>
      </c>
      <c r="AD21" s="17">
        <f t="shared" si="13"/>
        <v>1</v>
      </c>
      <c r="AE21" s="30">
        <f t="shared" si="13"/>
        <v>32</v>
      </c>
      <c r="AF21" s="30">
        <f t="shared" si="13"/>
        <v>47</v>
      </c>
    </row>
    <row r="22" spans="2:32" ht="23.1" customHeight="1" x14ac:dyDescent="0.25">
      <c r="B22" s="44" t="s">
        <v>49</v>
      </c>
      <c r="C22" s="49">
        <v>1</v>
      </c>
      <c r="D22" s="49">
        <v>0</v>
      </c>
      <c r="E22" s="49">
        <v>1</v>
      </c>
      <c r="F22" s="49">
        <v>1</v>
      </c>
      <c r="G22" s="49">
        <v>0</v>
      </c>
      <c r="H22" s="49">
        <v>1</v>
      </c>
      <c r="I22" s="49">
        <v>0</v>
      </c>
      <c r="J22" s="49">
        <v>0</v>
      </c>
      <c r="K22" s="49">
        <v>1</v>
      </c>
      <c r="L22" s="49">
        <v>0</v>
      </c>
      <c r="M22" s="49">
        <v>3</v>
      </c>
      <c r="N22" s="49">
        <v>0</v>
      </c>
      <c r="O22" s="15">
        <f t="shared" si="0"/>
        <v>5</v>
      </c>
      <c r="P22" s="15">
        <f t="shared" si="1"/>
        <v>8</v>
      </c>
      <c r="R22" s="35" t="s">
        <v>146</v>
      </c>
      <c r="S22" s="33">
        <f>SUM(C58:C61)</f>
        <v>2</v>
      </c>
      <c r="T22" s="33">
        <f t="shared" ref="T22:AF22" si="14">SUM(D58:D61)</f>
        <v>0</v>
      </c>
      <c r="U22" s="33">
        <f t="shared" si="14"/>
        <v>5</v>
      </c>
      <c r="V22" s="33">
        <f t="shared" si="14"/>
        <v>0</v>
      </c>
      <c r="W22" s="33">
        <f t="shared" si="14"/>
        <v>0</v>
      </c>
      <c r="X22" s="33">
        <f t="shared" si="14"/>
        <v>0</v>
      </c>
      <c r="Y22" s="33">
        <f t="shared" si="14"/>
        <v>1</v>
      </c>
      <c r="Z22" s="33">
        <f t="shared" si="14"/>
        <v>1</v>
      </c>
      <c r="AA22" s="33">
        <f t="shared" si="14"/>
        <v>0</v>
      </c>
      <c r="AB22" s="33">
        <f t="shared" si="14"/>
        <v>6</v>
      </c>
      <c r="AC22" s="33">
        <f t="shared" si="14"/>
        <v>11</v>
      </c>
      <c r="AD22" s="33">
        <f t="shared" si="14"/>
        <v>0</v>
      </c>
      <c r="AE22" s="30">
        <f t="shared" si="14"/>
        <v>15</v>
      </c>
      <c r="AF22" s="30">
        <f t="shared" si="14"/>
        <v>26</v>
      </c>
    </row>
    <row r="23" spans="2:32" ht="23.1" customHeight="1" x14ac:dyDescent="0.25">
      <c r="B23" s="44" t="s">
        <v>50</v>
      </c>
      <c r="C23" s="49">
        <v>0</v>
      </c>
      <c r="D23" s="49">
        <v>0</v>
      </c>
      <c r="E23" s="49">
        <v>1</v>
      </c>
      <c r="F23" s="49">
        <v>1</v>
      </c>
      <c r="G23" s="49">
        <v>0</v>
      </c>
      <c r="H23" s="49">
        <v>1</v>
      </c>
      <c r="I23" s="49">
        <v>0</v>
      </c>
      <c r="J23" s="49">
        <v>0</v>
      </c>
      <c r="K23" s="49">
        <v>0</v>
      </c>
      <c r="L23" s="49">
        <v>1</v>
      </c>
      <c r="M23" s="49">
        <v>6</v>
      </c>
      <c r="N23" s="49">
        <v>0</v>
      </c>
      <c r="O23" s="15">
        <f t="shared" si="0"/>
        <v>4</v>
      </c>
      <c r="P23" s="15">
        <f t="shared" si="1"/>
        <v>10</v>
      </c>
      <c r="R23" s="35" t="s">
        <v>147</v>
      </c>
      <c r="S23" s="33">
        <f>SUM(C62:C65)</f>
        <v>1</v>
      </c>
      <c r="T23" s="33">
        <f t="shared" ref="T23:AF23" si="15">SUM(D62:D65)</f>
        <v>0</v>
      </c>
      <c r="U23" s="33">
        <f t="shared" si="15"/>
        <v>3</v>
      </c>
      <c r="V23" s="33">
        <f t="shared" si="15"/>
        <v>3</v>
      </c>
      <c r="W23" s="33">
        <f t="shared" si="15"/>
        <v>0</v>
      </c>
      <c r="X23" s="33">
        <f t="shared" si="15"/>
        <v>0</v>
      </c>
      <c r="Y23" s="33">
        <f t="shared" si="15"/>
        <v>0</v>
      </c>
      <c r="Z23" s="33">
        <f t="shared" si="15"/>
        <v>1</v>
      </c>
      <c r="AA23" s="33">
        <f t="shared" si="15"/>
        <v>0</v>
      </c>
      <c r="AB23" s="33">
        <f t="shared" si="15"/>
        <v>4</v>
      </c>
      <c r="AC23" s="33">
        <f t="shared" si="15"/>
        <v>13</v>
      </c>
      <c r="AD23" s="33">
        <f t="shared" si="15"/>
        <v>1</v>
      </c>
      <c r="AE23" s="30">
        <f t="shared" si="15"/>
        <v>13</v>
      </c>
      <c r="AF23" s="30">
        <f t="shared" si="15"/>
        <v>26</v>
      </c>
    </row>
    <row r="24" spans="2:32" ht="23.1" customHeight="1" x14ac:dyDescent="0.25">
      <c r="B24" s="44" t="s">
        <v>51</v>
      </c>
      <c r="C24" s="49">
        <v>0</v>
      </c>
      <c r="D24" s="49">
        <v>0</v>
      </c>
      <c r="E24" s="49">
        <v>1</v>
      </c>
      <c r="F24" s="49">
        <v>1</v>
      </c>
      <c r="G24" s="49">
        <v>0</v>
      </c>
      <c r="H24" s="49">
        <v>0</v>
      </c>
      <c r="I24" s="49">
        <v>0</v>
      </c>
      <c r="J24" s="49">
        <v>0</v>
      </c>
      <c r="K24" s="49">
        <v>0</v>
      </c>
      <c r="L24" s="49">
        <v>0</v>
      </c>
      <c r="M24" s="49">
        <v>2</v>
      </c>
      <c r="N24" s="49">
        <v>0</v>
      </c>
      <c r="O24" s="15">
        <f t="shared" si="0"/>
        <v>2</v>
      </c>
      <c r="P24" s="15">
        <f t="shared" si="1"/>
        <v>4</v>
      </c>
      <c r="R24" s="35" t="s">
        <v>148</v>
      </c>
      <c r="S24" s="33">
        <f>SUM(C66:C69)</f>
        <v>1</v>
      </c>
      <c r="T24" s="33">
        <f t="shared" ref="T24:AF24" si="16">SUM(D66:D69)</f>
        <v>0</v>
      </c>
      <c r="U24" s="33">
        <f t="shared" si="16"/>
        <v>5</v>
      </c>
      <c r="V24" s="33">
        <f t="shared" si="16"/>
        <v>2</v>
      </c>
      <c r="W24" s="33">
        <f t="shared" si="16"/>
        <v>0</v>
      </c>
      <c r="X24" s="33">
        <f t="shared" si="16"/>
        <v>0</v>
      </c>
      <c r="Y24" s="33">
        <f t="shared" si="16"/>
        <v>0</v>
      </c>
      <c r="Z24" s="33">
        <f t="shared" si="16"/>
        <v>2</v>
      </c>
      <c r="AA24" s="33">
        <f t="shared" si="16"/>
        <v>0</v>
      </c>
      <c r="AB24" s="33">
        <f t="shared" si="16"/>
        <v>2</v>
      </c>
      <c r="AC24" s="33">
        <f t="shared" si="16"/>
        <v>20</v>
      </c>
      <c r="AD24" s="33">
        <f t="shared" si="16"/>
        <v>0</v>
      </c>
      <c r="AE24" s="30">
        <f t="shared" si="16"/>
        <v>12</v>
      </c>
      <c r="AF24" s="30">
        <f t="shared" si="16"/>
        <v>32</v>
      </c>
    </row>
    <row r="25" spans="2:32" ht="23.1" customHeight="1" x14ac:dyDescent="0.25">
      <c r="B25" s="44" t="s">
        <v>52</v>
      </c>
      <c r="C25" s="49">
        <v>0</v>
      </c>
      <c r="D25" s="49">
        <v>0</v>
      </c>
      <c r="E25" s="49">
        <v>2</v>
      </c>
      <c r="F25" s="49">
        <v>1</v>
      </c>
      <c r="G25" s="49">
        <v>0</v>
      </c>
      <c r="H25" s="49">
        <v>1</v>
      </c>
      <c r="I25" s="49">
        <v>0</v>
      </c>
      <c r="J25" s="49">
        <v>0</v>
      </c>
      <c r="K25" s="49">
        <v>0</v>
      </c>
      <c r="L25" s="49">
        <v>1</v>
      </c>
      <c r="M25" s="49">
        <v>4</v>
      </c>
      <c r="N25" s="49">
        <v>0</v>
      </c>
      <c r="O25" s="15">
        <f t="shared" si="0"/>
        <v>5</v>
      </c>
      <c r="P25" s="15">
        <f t="shared" si="1"/>
        <v>9</v>
      </c>
      <c r="R25" s="35" t="s">
        <v>149</v>
      </c>
      <c r="S25" s="33">
        <f>SUM(C70:C73)</f>
        <v>2</v>
      </c>
      <c r="T25" s="33">
        <f t="shared" ref="T25:AF25" si="17">SUM(D70:D73)</f>
        <v>0</v>
      </c>
      <c r="U25" s="33">
        <f t="shared" si="17"/>
        <v>6</v>
      </c>
      <c r="V25" s="33">
        <f t="shared" si="17"/>
        <v>4</v>
      </c>
      <c r="W25" s="33">
        <f t="shared" si="17"/>
        <v>0</v>
      </c>
      <c r="X25" s="33">
        <f t="shared" si="17"/>
        <v>3</v>
      </c>
      <c r="Y25" s="33">
        <f t="shared" si="17"/>
        <v>0</v>
      </c>
      <c r="Z25" s="33">
        <f t="shared" si="17"/>
        <v>1</v>
      </c>
      <c r="AA25" s="33">
        <f t="shared" si="17"/>
        <v>0</v>
      </c>
      <c r="AB25" s="33">
        <f t="shared" si="17"/>
        <v>0</v>
      </c>
      <c r="AC25" s="33">
        <f t="shared" si="17"/>
        <v>15</v>
      </c>
      <c r="AD25" s="33">
        <f t="shared" si="17"/>
        <v>0</v>
      </c>
      <c r="AE25" s="30">
        <f t="shared" si="17"/>
        <v>16</v>
      </c>
      <c r="AF25" s="30">
        <f t="shared" si="17"/>
        <v>31</v>
      </c>
    </row>
    <row r="26" spans="2:32" ht="23.1" customHeight="1" x14ac:dyDescent="0.25">
      <c r="B26" s="44" t="s">
        <v>53</v>
      </c>
      <c r="C26" s="49">
        <v>0</v>
      </c>
      <c r="D26" s="49">
        <v>0</v>
      </c>
      <c r="E26" s="49">
        <v>1</v>
      </c>
      <c r="F26" s="49">
        <v>2</v>
      </c>
      <c r="G26" s="49">
        <v>0</v>
      </c>
      <c r="H26" s="49">
        <v>0</v>
      </c>
      <c r="I26" s="49">
        <v>0</v>
      </c>
      <c r="J26" s="49">
        <v>1</v>
      </c>
      <c r="K26" s="49">
        <v>0</v>
      </c>
      <c r="L26" s="49">
        <v>1</v>
      </c>
      <c r="M26" s="49">
        <v>2</v>
      </c>
      <c r="N26" s="49">
        <v>0</v>
      </c>
      <c r="O26" s="15">
        <f t="shared" si="0"/>
        <v>5</v>
      </c>
      <c r="P26" s="15">
        <f t="shared" si="1"/>
        <v>7</v>
      </c>
      <c r="R26" s="35" t="s">
        <v>150</v>
      </c>
      <c r="S26" s="33">
        <f>SUM(C74:C77)</f>
        <v>1</v>
      </c>
      <c r="T26" s="33">
        <f t="shared" ref="T26:AF26" si="18">SUM(D74:D77)</f>
        <v>1</v>
      </c>
      <c r="U26" s="33">
        <f t="shared" si="18"/>
        <v>4</v>
      </c>
      <c r="V26" s="33">
        <f t="shared" si="18"/>
        <v>5</v>
      </c>
      <c r="W26" s="33">
        <f t="shared" si="18"/>
        <v>1</v>
      </c>
      <c r="X26" s="33">
        <f t="shared" si="18"/>
        <v>0</v>
      </c>
      <c r="Y26" s="33">
        <f t="shared" si="18"/>
        <v>1</v>
      </c>
      <c r="Z26" s="33">
        <f t="shared" si="18"/>
        <v>1</v>
      </c>
      <c r="AA26" s="33">
        <f t="shared" si="18"/>
        <v>0</v>
      </c>
      <c r="AB26" s="33">
        <f t="shared" si="18"/>
        <v>2</v>
      </c>
      <c r="AC26" s="33">
        <f t="shared" si="18"/>
        <v>12</v>
      </c>
      <c r="AD26" s="33">
        <f t="shared" si="18"/>
        <v>0</v>
      </c>
      <c r="AE26" s="30">
        <f t="shared" si="18"/>
        <v>16</v>
      </c>
      <c r="AF26" s="30">
        <f t="shared" si="18"/>
        <v>28</v>
      </c>
    </row>
    <row r="27" spans="2:32" ht="23.1" customHeight="1" x14ac:dyDescent="0.25">
      <c r="B27" s="44" t="s">
        <v>54</v>
      </c>
      <c r="C27" s="49">
        <v>0</v>
      </c>
      <c r="D27" s="49">
        <v>0</v>
      </c>
      <c r="E27" s="49">
        <v>1</v>
      </c>
      <c r="F27" s="49">
        <v>0</v>
      </c>
      <c r="G27" s="49">
        <v>0</v>
      </c>
      <c r="H27" s="49">
        <v>0</v>
      </c>
      <c r="I27" s="49">
        <v>1</v>
      </c>
      <c r="J27" s="49">
        <v>0</v>
      </c>
      <c r="K27" s="49">
        <v>0</v>
      </c>
      <c r="L27" s="49">
        <v>1</v>
      </c>
      <c r="M27" s="49">
        <v>5</v>
      </c>
      <c r="N27" s="49">
        <v>0</v>
      </c>
      <c r="O27" s="15">
        <f t="shared" si="0"/>
        <v>3</v>
      </c>
      <c r="P27" s="15">
        <f t="shared" si="1"/>
        <v>8</v>
      </c>
      <c r="R27" s="35" t="s">
        <v>151</v>
      </c>
      <c r="S27" s="33">
        <f>SUM(C78:C81)</f>
        <v>1</v>
      </c>
      <c r="T27" s="33">
        <f t="shared" ref="T27:AF27" si="19">SUM(D78:D81)</f>
        <v>0</v>
      </c>
      <c r="U27" s="33">
        <f t="shared" si="19"/>
        <v>4</v>
      </c>
      <c r="V27" s="33">
        <f t="shared" si="19"/>
        <v>2</v>
      </c>
      <c r="W27" s="33">
        <f t="shared" si="19"/>
        <v>0</v>
      </c>
      <c r="X27" s="33">
        <f t="shared" si="19"/>
        <v>0</v>
      </c>
      <c r="Y27" s="33">
        <f t="shared" si="19"/>
        <v>0</v>
      </c>
      <c r="Z27" s="33">
        <f t="shared" si="19"/>
        <v>1</v>
      </c>
      <c r="AA27" s="33">
        <f t="shared" si="19"/>
        <v>1</v>
      </c>
      <c r="AB27" s="33">
        <f t="shared" si="19"/>
        <v>0</v>
      </c>
      <c r="AC27" s="33">
        <f t="shared" si="19"/>
        <v>14</v>
      </c>
      <c r="AD27" s="33">
        <f t="shared" si="19"/>
        <v>0</v>
      </c>
      <c r="AE27" s="30">
        <f t="shared" si="19"/>
        <v>9</v>
      </c>
      <c r="AF27" s="30">
        <f t="shared" si="19"/>
        <v>23</v>
      </c>
    </row>
    <row r="28" spans="2:32" ht="23.1" customHeight="1" x14ac:dyDescent="0.25">
      <c r="B28" s="44" t="s">
        <v>55</v>
      </c>
      <c r="C28" s="49">
        <v>1</v>
      </c>
      <c r="D28" s="49">
        <v>1</v>
      </c>
      <c r="E28" s="49">
        <v>2</v>
      </c>
      <c r="F28" s="49">
        <v>1</v>
      </c>
      <c r="G28" s="49">
        <v>0</v>
      </c>
      <c r="H28" s="49">
        <v>1</v>
      </c>
      <c r="I28" s="49">
        <v>0</v>
      </c>
      <c r="J28" s="49">
        <v>0</v>
      </c>
      <c r="K28" s="49">
        <v>1</v>
      </c>
      <c r="L28" s="49">
        <v>0</v>
      </c>
      <c r="M28" s="49">
        <v>4</v>
      </c>
      <c r="N28" s="49">
        <v>0</v>
      </c>
      <c r="O28" s="15">
        <f t="shared" si="0"/>
        <v>7</v>
      </c>
      <c r="P28" s="15">
        <f t="shared" si="1"/>
        <v>11</v>
      </c>
      <c r="R28" s="35" t="s">
        <v>152</v>
      </c>
      <c r="S28" s="33">
        <f>SUM(C82:C85)</f>
        <v>4</v>
      </c>
      <c r="T28" s="33">
        <f t="shared" ref="T28:AF28" si="20">SUM(D82:D85)</f>
        <v>0</v>
      </c>
      <c r="U28" s="33">
        <f t="shared" si="20"/>
        <v>5</v>
      </c>
      <c r="V28" s="33">
        <f t="shared" si="20"/>
        <v>3</v>
      </c>
      <c r="W28" s="33">
        <f t="shared" si="20"/>
        <v>1</v>
      </c>
      <c r="X28" s="33">
        <f t="shared" si="20"/>
        <v>1</v>
      </c>
      <c r="Y28" s="33">
        <f t="shared" si="20"/>
        <v>1</v>
      </c>
      <c r="Z28" s="33">
        <f t="shared" si="20"/>
        <v>1</v>
      </c>
      <c r="AA28" s="33">
        <f t="shared" si="20"/>
        <v>1</v>
      </c>
      <c r="AB28" s="33">
        <f t="shared" si="20"/>
        <v>2</v>
      </c>
      <c r="AC28" s="33">
        <f t="shared" si="20"/>
        <v>9</v>
      </c>
      <c r="AD28" s="33">
        <f t="shared" si="20"/>
        <v>0</v>
      </c>
      <c r="AE28" s="30">
        <f t="shared" si="20"/>
        <v>19</v>
      </c>
      <c r="AF28" s="30">
        <f t="shared" si="20"/>
        <v>28</v>
      </c>
    </row>
    <row r="29" spans="2:32" ht="23.1" customHeight="1" x14ac:dyDescent="0.25">
      <c r="B29" s="44" t="s">
        <v>56</v>
      </c>
      <c r="C29" s="49">
        <v>0</v>
      </c>
      <c r="D29" s="49">
        <v>0</v>
      </c>
      <c r="E29" s="49">
        <v>2</v>
      </c>
      <c r="F29" s="49">
        <v>1</v>
      </c>
      <c r="G29" s="49">
        <v>1</v>
      </c>
      <c r="H29" s="49">
        <v>0</v>
      </c>
      <c r="I29" s="49">
        <v>0</v>
      </c>
      <c r="J29" s="49">
        <v>0</v>
      </c>
      <c r="K29" s="49">
        <v>0</v>
      </c>
      <c r="L29" s="49">
        <v>0</v>
      </c>
      <c r="M29" s="49">
        <v>3</v>
      </c>
      <c r="N29" s="49">
        <v>0</v>
      </c>
      <c r="O29" s="15">
        <f t="shared" si="0"/>
        <v>4</v>
      </c>
      <c r="P29" s="15">
        <f t="shared" si="1"/>
        <v>7</v>
      </c>
      <c r="R29" s="35" t="s">
        <v>153</v>
      </c>
      <c r="S29" s="33">
        <f>SUM(C86:C89)</f>
        <v>4</v>
      </c>
      <c r="T29" s="33">
        <f t="shared" ref="T29:AF29" si="21">SUM(D86:D89)</f>
        <v>0</v>
      </c>
      <c r="U29" s="33">
        <f t="shared" si="21"/>
        <v>5</v>
      </c>
      <c r="V29" s="33">
        <f t="shared" si="21"/>
        <v>2</v>
      </c>
      <c r="W29" s="33">
        <f t="shared" si="21"/>
        <v>0</v>
      </c>
      <c r="X29" s="33">
        <f t="shared" si="21"/>
        <v>3</v>
      </c>
      <c r="Y29" s="33">
        <f t="shared" si="21"/>
        <v>1</v>
      </c>
      <c r="Z29" s="33">
        <f t="shared" si="21"/>
        <v>3</v>
      </c>
      <c r="AA29" s="33">
        <f t="shared" si="21"/>
        <v>1</v>
      </c>
      <c r="AB29" s="33">
        <f t="shared" si="21"/>
        <v>5</v>
      </c>
      <c r="AC29" s="33">
        <f t="shared" si="21"/>
        <v>11</v>
      </c>
      <c r="AD29" s="33">
        <f t="shared" si="21"/>
        <v>0</v>
      </c>
      <c r="AE29" s="30">
        <f t="shared" si="21"/>
        <v>24</v>
      </c>
      <c r="AF29" s="30">
        <f t="shared" si="21"/>
        <v>35</v>
      </c>
    </row>
    <row r="30" spans="2:32" ht="23.1" customHeight="1" x14ac:dyDescent="0.25">
      <c r="B30" s="44" t="s">
        <v>57</v>
      </c>
      <c r="C30" s="49">
        <v>0</v>
      </c>
      <c r="D30" s="49">
        <v>0</v>
      </c>
      <c r="E30" s="49">
        <v>2</v>
      </c>
      <c r="F30" s="49">
        <v>0</v>
      </c>
      <c r="G30" s="49">
        <v>0</v>
      </c>
      <c r="H30" s="49">
        <v>1</v>
      </c>
      <c r="I30" s="49">
        <v>0</v>
      </c>
      <c r="J30" s="49">
        <v>0</v>
      </c>
      <c r="K30" s="49">
        <v>0</v>
      </c>
      <c r="L30" s="49">
        <v>0</v>
      </c>
      <c r="M30" s="49">
        <v>1</v>
      </c>
      <c r="N30" s="49">
        <v>0</v>
      </c>
      <c r="O30" s="15">
        <f t="shared" si="0"/>
        <v>3</v>
      </c>
      <c r="P30" s="15">
        <f t="shared" si="1"/>
        <v>4</v>
      </c>
      <c r="R30" s="35" t="s">
        <v>154</v>
      </c>
      <c r="S30" s="33">
        <f>SUM(C90:C93)</f>
        <v>2</v>
      </c>
      <c r="T30" s="33">
        <f t="shared" ref="T30:AF30" si="22">SUM(D90:D93)</f>
        <v>0</v>
      </c>
      <c r="U30" s="33">
        <f t="shared" si="22"/>
        <v>6</v>
      </c>
      <c r="V30" s="33">
        <f t="shared" si="22"/>
        <v>6</v>
      </c>
      <c r="W30" s="33">
        <f t="shared" si="22"/>
        <v>0</v>
      </c>
      <c r="X30" s="33">
        <f t="shared" si="22"/>
        <v>3</v>
      </c>
      <c r="Y30" s="33">
        <f t="shared" si="22"/>
        <v>1</v>
      </c>
      <c r="Z30" s="33">
        <f t="shared" si="22"/>
        <v>2</v>
      </c>
      <c r="AA30" s="33">
        <f t="shared" si="22"/>
        <v>2</v>
      </c>
      <c r="AB30" s="33">
        <f t="shared" si="22"/>
        <v>5</v>
      </c>
      <c r="AC30" s="33">
        <f t="shared" si="22"/>
        <v>15</v>
      </c>
      <c r="AD30" s="33">
        <f t="shared" si="22"/>
        <v>0</v>
      </c>
      <c r="AE30" s="30">
        <f t="shared" si="22"/>
        <v>27</v>
      </c>
      <c r="AF30" s="30">
        <f t="shared" si="22"/>
        <v>42</v>
      </c>
    </row>
    <row r="31" spans="2:32" ht="23.1" customHeight="1" x14ac:dyDescent="0.25">
      <c r="B31" s="45" t="s">
        <v>58</v>
      </c>
      <c r="C31" s="49">
        <v>1</v>
      </c>
      <c r="D31" s="49">
        <v>1</v>
      </c>
      <c r="E31" s="49">
        <v>2</v>
      </c>
      <c r="F31" s="49">
        <v>0</v>
      </c>
      <c r="G31" s="49">
        <v>0</v>
      </c>
      <c r="H31" s="49">
        <v>0</v>
      </c>
      <c r="I31" s="49">
        <v>0</v>
      </c>
      <c r="J31" s="49">
        <v>1</v>
      </c>
      <c r="K31" s="49">
        <v>0</v>
      </c>
      <c r="L31" s="49">
        <v>0</v>
      </c>
      <c r="M31" s="49">
        <v>4</v>
      </c>
      <c r="N31" s="49">
        <v>0</v>
      </c>
      <c r="O31" s="15">
        <f t="shared" si="0"/>
        <v>5</v>
      </c>
      <c r="P31" s="15">
        <f t="shared" si="1"/>
        <v>9</v>
      </c>
      <c r="R31" s="35" t="s">
        <v>155</v>
      </c>
      <c r="S31" s="33">
        <f>SUM(C94:C97)</f>
        <v>3</v>
      </c>
      <c r="T31" s="33">
        <f t="shared" ref="T31:AF31" si="23">SUM(D94:D97)</f>
        <v>0</v>
      </c>
      <c r="U31" s="33">
        <f t="shared" si="23"/>
        <v>4</v>
      </c>
      <c r="V31" s="33">
        <f t="shared" si="23"/>
        <v>4</v>
      </c>
      <c r="W31" s="33">
        <f t="shared" si="23"/>
        <v>0</v>
      </c>
      <c r="X31" s="33">
        <f t="shared" si="23"/>
        <v>1</v>
      </c>
      <c r="Y31" s="33">
        <f t="shared" si="23"/>
        <v>1</v>
      </c>
      <c r="Z31" s="33">
        <f t="shared" si="23"/>
        <v>0</v>
      </c>
      <c r="AA31" s="33">
        <f t="shared" si="23"/>
        <v>0</v>
      </c>
      <c r="AB31" s="33">
        <f t="shared" si="23"/>
        <v>6</v>
      </c>
      <c r="AC31" s="33">
        <f t="shared" si="23"/>
        <v>15</v>
      </c>
      <c r="AD31" s="33">
        <f t="shared" si="23"/>
        <v>0</v>
      </c>
      <c r="AE31" s="30">
        <f t="shared" si="23"/>
        <v>19</v>
      </c>
      <c r="AF31" s="30">
        <f t="shared" si="23"/>
        <v>34</v>
      </c>
    </row>
    <row r="32" spans="2:32" ht="23.1" customHeight="1" x14ac:dyDescent="0.25">
      <c r="B32" s="45" t="s">
        <v>59</v>
      </c>
      <c r="C32" s="49">
        <v>0</v>
      </c>
      <c r="D32" s="49">
        <v>0</v>
      </c>
      <c r="E32" s="49">
        <v>1</v>
      </c>
      <c r="F32" s="49">
        <v>1</v>
      </c>
      <c r="G32" s="49">
        <v>0</v>
      </c>
      <c r="H32" s="49">
        <v>0</v>
      </c>
      <c r="I32" s="49">
        <v>0</v>
      </c>
      <c r="J32" s="49">
        <v>0</v>
      </c>
      <c r="K32" s="49">
        <v>0</v>
      </c>
      <c r="L32" s="49">
        <v>0</v>
      </c>
      <c r="M32" s="49">
        <v>4</v>
      </c>
      <c r="N32" s="49">
        <v>0</v>
      </c>
      <c r="O32" s="15">
        <f t="shared" si="0"/>
        <v>2</v>
      </c>
      <c r="P32" s="15">
        <f t="shared" si="1"/>
        <v>6</v>
      </c>
      <c r="R32" s="32" t="s">
        <v>156</v>
      </c>
      <c r="S32" s="33">
        <f>SUM(C98:C101)</f>
        <v>6</v>
      </c>
      <c r="T32" s="33">
        <f t="shared" ref="T32:AF32" si="24">SUM(D98:D101)</f>
        <v>0</v>
      </c>
      <c r="U32" s="33">
        <f t="shared" si="24"/>
        <v>6</v>
      </c>
      <c r="V32" s="33">
        <f t="shared" si="24"/>
        <v>5</v>
      </c>
      <c r="W32" s="33">
        <f t="shared" si="24"/>
        <v>0</v>
      </c>
      <c r="X32" s="33">
        <f t="shared" si="24"/>
        <v>0</v>
      </c>
      <c r="Y32" s="33">
        <f t="shared" si="24"/>
        <v>1</v>
      </c>
      <c r="Z32" s="33">
        <f t="shared" si="24"/>
        <v>3</v>
      </c>
      <c r="AA32" s="33">
        <f t="shared" si="24"/>
        <v>0</v>
      </c>
      <c r="AB32" s="33">
        <f t="shared" si="24"/>
        <v>7</v>
      </c>
      <c r="AC32" s="33">
        <f t="shared" si="24"/>
        <v>15</v>
      </c>
      <c r="AD32" s="33">
        <f t="shared" si="24"/>
        <v>0</v>
      </c>
      <c r="AE32" s="30">
        <f t="shared" si="24"/>
        <v>28</v>
      </c>
      <c r="AF32" s="30">
        <f t="shared" si="24"/>
        <v>43</v>
      </c>
    </row>
    <row r="33" spans="2:32" ht="23.1" customHeight="1" x14ac:dyDescent="0.25">
      <c r="B33" s="44" t="s">
        <v>60</v>
      </c>
      <c r="C33" s="49">
        <v>0</v>
      </c>
      <c r="D33" s="49">
        <v>0</v>
      </c>
      <c r="E33" s="49">
        <v>2</v>
      </c>
      <c r="F33" s="49">
        <v>0</v>
      </c>
      <c r="G33" s="49">
        <v>0</v>
      </c>
      <c r="H33" s="49">
        <v>0</v>
      </c>
      <c r="I33" s="49">
        <v>0</v>
      </c>
      <c r="J33" s="49">
        <v>0</v>
      </c>
      <c r="K33" s="49">
        <v>1</v>
      </c>
      <c r="L33" s="49">
        <v>1</v>
      </c>
      <c r="M33" s="49">
        <v>6</v>
      </c>
      <c r="N33" s="49">
        <v>0</v>
      </c>
      <c r="O33" s="15">
        <f t="shared" si="0"/>
        <v>4</v>
      </c>
      <c r="P33" s="15">
        <f t="shared" si="1"/>
        <v>10</v>
      </c>
      <c r="R33" s="32" t="s">
        <v>157</v>
      </c>
      <c r="S33" s="33">
        <f>SUM(C102:C105)</f>
        <v>3</v>
      </c>
      <c r="T33" s="33">
        <f t="shared" ref="T33:AF33" si="25">SUM(D102:D105)</f>
        <v>0</v>
      </c>
      <c r="U33" s="33">
        <f t="shared" si="25"/>
        <v>5</v>
      </c>
      <c r="V33" s="33">
        <f t="shared" si="25"/>
        <v>2</v>
      </c>
      <c r="W33" s="33">
        <f t="shared" si="25"/>
        <v>0</v>
      </c>
      <c r="X33" s="33">
        <f t="shared" si="25"/>
        <v>4</v>
      </c>
      <c r="Y33" s="33">
        <f t="shared" si="25"/>
        <v>0</v>
      </c>
      <c r="Z33" s="33">
        <f t="shared" si="25"/>
        <v>1</v>
      </c>
      <c r="AA33" s="33">
        <f t="shared" si="25"/>
        <v>2</v>
      </c>
      <c r="AB33" s="33">
        <f t="shared" si="25"/>
        <v>6</v>
      </c>
      <c r="AC33" s="33">
        <f t="shared" si="25"/>
        <v>16</v>
      </c>
      <c r="AD33" s="33">
        <f t="shared" si="25"/>
        <v>2</v>
      </c>
      <c r="AE33" s="30">
        <f t="shared" si="25"/>
        <v>25</v>
      </c>
      <c r="AF33" s="30">
        <f t="shared" si="25"/>
        <v>41</v>
      </c>
    </row>
    <row r="34" spans="2:32" ht="23.1" customHeight="1" x14ac:dyDescent="0.25">
      <c r="B34" s="45" t="s">
        <v>61</v>
      </c>
      <c r="C34" s="49">
        <v>1</v>
      </c>
      <c r="D34" s="49">
        <v>0</v>
      </c>
      <c r="E34" s="49">
        <v>2</v>
      </c>
      <c r="F34" s="49">
        <v>1</v>
      </c>
      <c r="G34" s="49">
        <v>0</v>
      </c>
      <c r="H34" s="49">
        <v>1</v>
      </c>
      <c r="I34" s="49">
        <v>0</v>
      </c>
      <c r="J34" s="49">
        <v>0</v>
      </c>
      <c r="K34" s="49">
        <v>0</v>
      </c>
      <c r="L34" s="49">
        <v>1</v>
      </c>
      <c r="M34" s="49">
        <v>5</v>
      </c>
      <c r="N34" s="49">
        <v>1</v>
      </c>
      <c r="O34" s="15">
        <f t="shared" si="0"/>
        <v>7</v>
      </c>
      <c r="P34" s="15">
        <f t="shared" si="1"/>
        <v>12</v>
      </c>
      <c r="R34" s="37" t="s">
        <v>90</v>
      </c>
      <c r="S34" s="38">
        <f t="shared" ref="S34:AF34" si="26">MAX(S10:S12)</f>
        <v>4</v>
      </c>
      <c r="T34" s="38">
        <f t="shared" si="26"/>
        <v>1</v>
      </c>
      <c r="U34" s="38">
        <f t="shared" si="26"/>
        <v>5</v>
      </c>
      <c r="V34" s="38">
        <f t="shared" si="26"/>
        <v>4</v>
      </c>
      <c r="W34" s="38">
        <f t="shared" si="26"/>
        <v>0</v>
      </c>
      <c r="X34" s="38">
        <f t="shared" si="26"/>
        <v>1</v>
      </c>
      <c r="Y34" s="38">
        <f t="shared" si="26"/>
        <v>2</v>
      </c>
      <c r="Z34" s="38">
        <f t="shared" si="26"/>
        <v>2</v>
      </c>
      <c r="AA34" s="38">
        <f t="shared" si="26"/>
        <v>1</v>
      </c>
      <c r="AB34" s="38">
        <f t="shared" si="26"/>
        <v>6</v>
      </c>
      <c r="AC34" s="38">
        <f t="shared" si="26"/>
        <v>21</v>
      </c>
      <c r="AD34" s="38">
        <f t="shared" si="26"/>
        <v>1</v>
      </c>
      <c r="AE34" s="39">
        <f t="shared" si="26"/>
        <v>20</v>
      </c>
      <c r="AF34" s="39">
        <f t="shared" si="26"/>
        <v>41</v>
      </c>
    </row>
    <row r="35" spans="2:32" ht="23.1" customHeight="1" x14ac:dyDescent="0.25">
      <c r="B35" s="45" t="s">
        <v>62</v>
      </c>
      <c r="C35" s="49">
        <v>1</v>
      </c>
      <c r="D35" s="49">
        <v>1</v>
      </c>
      <c r="E35" s="49">
        <v>0</v>
      </c>
      <c r="F35" s="49">
        <v>0</v>
      </c>
      <c r="G35" s="49">
        <v>0</v>
      </c>
      <c r="H35" s="49">
        <v>1</v>
      </c>
      <c r="I35" s="49">
        <v>0</v>
      </c>
      <c r="J35" s="49">
        <v>0</v>
      </c>
      <c r="K35" s="49">
        <v>0</v>
      </c>
      <c r="L35" s="49">
        <v>0</v>
      </c>
      <c r="M35" s="49">
        <v>3</v>
      </c>
      <c r="N35" s="49">
        <v>0</v>
      </c>
      <c r="O35" s="15">
        <f t="shared" si="0"/>
        <v>3</v>
      </c>
      <c r="P35" s="15">
        <f t="shared" si="1"/>
        <v>6</v>
      </c>
      <c r="R35" s="37" t="s">
        <v>91</v>
      </c>
      <c r="S35" s="38">
        <f t="shared" ref="S35:AF35" si="27">MAX(S13:S18)</f>
        <v>5</v>
      </c>
      <c r="T35" s="38">
        <f t="shared" si="27"/>
        <v>1</v>
      </c>
      <c r="U35" s="38">
        <f t="shared" si="27"/>
        <v>7</v>
      </c>
      <c r="V35" s="38">
        <f t="shared" si="27"/>
        <v>6</v>
      </c>
      <c r="W35" s="38">
        <f t="shared" si="27"/>
        <v>2</v>
      </c>
      <c r="X35" s="38">
        <f t="shared" si="27"/>
        <v>4</v>
      </c>
      <c r="Y35" s="38">
        <f t="shared" si="27"/>
        <v>1</v>
      </c>
      <c r="Z35" s="38">
        <f t="shared" si="27"/>
        <v>3</v>
      </c>
      <c r="AA35" s="38">
        <f t="shared" si="27"/>
        <v>4</v>
      </c>
      <c r="AB35" s="38">
        <f t="shared" si="27"/>
        <v>7</v>
      </c>
      <c r="AC35" s="38">
        <f t="shared" si="27"/>
        <v>18</v>
      </c>
      <c r="AD35" s="38">
        <f t="shared" si="27"/>
        <v>1</v>
      </c>
      <c r="AE35" s="39">
        <f t="shared" si="27"/>
        <v>35</v>
      </c>
      <c r="AF35" s="39">
        <f t="shared" si="27"/>
        <v>53</v>
      </c>
    </row>
    <row r="36" spans="2:32" ht="23.1" customHeight="1" x14ac:dyDescent="0.25">
      <c r="B36" s="45" t="s">
        <v>63</v>
      </c>
      <c r="C36" s="49">
        <v>1</v>
      </c>
      <c r="D36" s="49">
        <v>0</v>
      </c>
      <c r="E36" s="49">
        <v>2</v>
      </c>
      <c r="F36" s="49">
        <v>1</v>
      </c>
      <c r="G36" s="49">
        <v>1</v>
      </c>
      <c r="H36" s="49">
        <v>0</v>
      </c>
      <c r="I36" s="49">
        <v>1</v>
      </c>
      <c r="J36" s="49">
        <v>1</v>
      </c>
      <c r="K36" s="49">
        <v>1</v>
      </c>
      <c r="L36" s="49">
        <v>2</v>
      </c>
      <c r="M36" s="49">
        <v>2</v>
      </c>
      <c r="N36" s="49">
        <v>0</v>
      </c>
      <c r="O36" s="15">
        <f t="shared" si="0"/>
        <v>10</v>
      </c>
      <c r="P36" s="15">
        <f t="shared" si="1"/>
        <v>12</v>
      </c>
      <c r="R36" s="37" t="s">
        <v>92</v>
      </c>
      <c r="S36" s="38">
        <f t="shared" ref="S36:AF36" si="28">MAX(S19:S21)</f>
        <v>7</v>
      </c>
      <c r="T36" s="38">
        <f t="shared" si="28"/>
        <v>1</v>
      </c>
      <c r="U36" s="38">
        <f t="shared" si="28"/>
        <v>9</v>
      </c>
      <c r="V36" s="38">
        <f t="shared" si="28"/>
        <v>6</v>
      </c>
      <c r="W36" s="38">
        <f t="shared" si="28"/>
        <v>0</v>
      </c>
      <c r="X36" s="38">
        <f t="shared" si="28"/>
        <v>5</v>
      </c>
      <c r="Y36" s="38">
        <f t="shared" si="28"/>
        <v>1</v>
      </c>
      <c r="Z36" s="38">
        <f t="shared" si="28"/>
        <v>2</v>
      </c>
      <c r="AA36" s="38">
        <f t="shared" si="28"/>
        <v>2</v>
      </c>
      <c r="AB36" s="38">
        <f t="shared" si="28"/>
        <v>7</v>
      </c>
      <c r="AC36" s="38">
        <f t="shared" si="28"/>
        <v>19</v>
      </c>
      <c r="AD36" s="38">
        <f t="shared" si="28"/>
        <v>1</v>
      </c>
      <c r="AE36" s="39">
        <f t="shared" si="28"/>
        <v>34</v>
      </c>
      <c r="AF36" s="39">
        <f t="shared" si="28"/>
        <v>50</v>
      </c>
    </row>
    <row r="37" spans="2:32" ht="23.1" customHeight="1" x14ac:dyDescent="0.25">
      <c r="B37" s="44" t="s">
        <v>64</v>
      </c>
      <c r="C37" s="49">
        <v>1</v>
      </c>
      <c r="D37" s="49">
        <v>0</v>
      </c>
      <c r="E37" s="49">
        <v>2</v>
      </c>
      <c r="F37" s="49">
        <v>0</v>
      </c>
      <c r="G37" s="49">
        <v>0</v>
      </c>
      <c r="H37" s="49">
        <v>1</v>
      </c>
      <c r="I37" s="49">
        <v>0</v>
      </c>
      <c r="J37" s="49">
        <v>0</v>
      </c>
      <c r="K37" s="49">
        <v>0</v>
      </c>
      <c r="L37" s="49">
        <v>0</v>
      </c>
      <c r="M37" s="49">
        <v>3</v>
      </c>
      <c r="N37" s="49">
        <v>0</v>
      </c>
      <c r="O37" s="15">
        <f t="shared" si="0"/>
        <v>4</v>
      </c>
      <c r="P37" s="15">
        <f t="shared" si="1"/>
        <v>7</v>
      </c>
      <c r="R37" s="36" t="s">
        <v>85</v>
      </c>
      <c r="S37" s="34">
        <f t="shared" ref="S37:AF37" si="29">SUM(S10:S12)</f>
        <v>7</v>
      </c>
      <c r="T37" s="16">
        <f t="shared" si="29"/>
        <v>1</v>
      </c>
      <c r="U37" s="16">
        <f t="shared" si="29"/>
        <v>12</v>
      </c>
      <c r="V37" s="16">
        <f t="shared" si="29"/>
        <v>8</v>
      </c>
      <c r="W37" s="16">
        <f t="shared" si="29"/>
        <v>0</v>
      </c>
      <c r="X37" s="16">
        <f t="shared" si="29"/>
        <v>1</v>
      </c>
      <c r="Y37" s="16">
        <f t="shared" si="29"/>
        <v>2</v>
      </c>
      <c r="Z37" s="16">
        <f t="shared" si="29"/>
        <v>5</v>
      </c>
      <c r="AA37" s="16">
        <f t="shared" si="29"/>
        <v>2</v>
      </c>
      <c r="AB37" s="16">
        <f t="shared" si="29"/>
        <v>12</v>
      </c>
      <c r="AC37" s="16">
        <f t="shared" si="29"/>
        <v>48</v>
      </c>
      <c r="AD37" s="16">
        <f t="shared" si="29"/>
        <v>2</v>
      </c>
      <c r="AE37" s="31">
        <f t="shared" si="29"/>
        <v>52</v>
      </c>
      <c r="AF37" s="31">
        <f t="shared" si="29"/>
        <v>100</v>
      </c>
    </row>
    <row r="38" spans="2:32" ht="23.1" customHeight="1" x14ac:dyDescent="0.25">
      <c r="B38" s="45" t="s">
        <v>65</v>
      </c>
      <c r="C38" s="49">
        <v>1</v>
      </c>
      <c r="D38" s="49">
        <v>1</v>
      </c>
      <c r="E38" s="49">
        <v>2</v>
      </c>
      <c r="F38" s="49">
        <v>0</v>
      </c>
      <c r="G38" s="49">
        <v>0</v>
      </c>
      <c r="H38" s="49">
        <v>1</v>
      </c>
      <c r="I38" s="49">
        <v>0</v>
      </c>
      <c r="J38" s="49">
        <v>1</v>
      </c>
      <c r="K38" s="49">
        <v>1</v>
      </c>
      <c r="L38" s="49">
        <v>2</v>
      </c>
      <c r="M38" s="49">
        <v>4</v>
      </c>
      <c r="N38" s="49">
        <v>0</v>
      </c>
      <c r="O38" s="15">
        <f t="shared" si="0"/>
        <v>9</v>
      </c>
      <c r="P38" s="15">
        <f t="shared" si="1"/>
        <v>13</v>
      </c>
      <c r="R38" s="27" t="s">
        <v>86</v>
      </c>
      <c r="S38" s="16">
        <f t="shared" ref="S38:AF38" si="30">SUM(S13:S18)</f>
        <v>16</v>
      </c>
      <c r="T38" s="16">
        <f t="shared" si="30"/>
        <v>5</v>
      </c>
      <c r="U38" s="16">
        <f t="shared" si="30"/>
        <v>38</v>
      </c>
      <c r="V38" s="16">
        <f t="shared" si="30"/>
        <v>20</v>
      </c>
      <c r="W38" s="16">
        <f t="shared" si="30"/>
        <v>4</v>
      </c>
      <c r="X38" s="16">
        <f t="shared" si="30"/>
        <v>15</v>
      </c>
      <c r="Y38" s="16">
        <f t="shared" si="30"/>
        <v>4</v>
      </c>
      <c r="Z38" s="16">
        <f t="shared" si="30"/>
        <v>8</v>
      </c>
      <c r="AA38" s="16">
        <f t="shared" si="30"/>
        <v>9</v>
      </c>
      <c r="AB38" s="16">
        <f t="shared" si="30"/>
        <v>22</v>
      </c>
      <c r="AC38" s="16">
        <f t="shared" si="30"/>
        <v>90</v>
      </c>
      <c r="AD38" s="16">
        <f t="shared" si="30"/>
        <v>1</v>
      </c>
      <c r="AE38" s="31">
        <f t="shared" si="30"/>
        <v>142</v>
      </c>
      <c r="AF38" s="31">
        <f t="shared" si="30"/>
        <v>232</v>
      </c>
    </row>
    <row r="39" spans="2:32" ht="23.1" customHeight="1" x14ac:dyDescent="0.25">
      <c r="B39" s="45" t="s">
        <v>66</v>
      </c>
      <c r="C39" s="49">
        <v>1</v>
      </c>
      <c r="D39" s="49">
        <v>0</v>
      </c>
      <c r="E39" s="49">
        <v>2</v>
      </c>
      <c r="F39" s="49">
        <v>1</v>
      </c>
      <c r="G39" s="49">
        <v>0</v>
      </c>
      <c r="H39" s="49">
        <v>0</v>
      </c>
      <c r="I39" s="49">
        <v>0</v>
      </c>
      <c r="J39" s="49">
        <v>0</v>
      </c>
      <c r="K39" s="49">
        <v>0</v>
      </c>
      <c r="L39" s="49">
        <v>1</v>
      </c>
      <c r="M39" s="49">
        <v>3</v>
      </c>
      <c r="N39" s="49">
        <v>0</v>
      </c>
      <c r="O39" s="15">
        <f t="shared" si="0"/>
        <v>5</v>
      </c>
      <c r="P39" s="15">
        <f t="shared" si="1"/>
        <v>8</v>
      </c>
      <c r="R39" s="28" t="s">
        <v>87</v>
      </c>
      <c r="S39" s="16">
        <f t="shared" ref="S39:AF39" si="31">SUM(S19:S21)</f>
        <v>15</v>
      </c>
      <c r="T39" s="16">
        <f t="shared" si="31"/>
        <v>3</v>
      </c>
      <c r="U39" s="16">
        <f t="shared" si="31"/>
        <v>21</v>
      </c>
      <c r="V39" s="16">
        <f t="shared" si="31"/>
        <v>16</v>
      </c>
      <c r="W39" s="16">
        <f t="shared" si="31"/>
        <v>0</v>
      </c>
      <c r="X39" s="16">
        <f t="shared" si="31"/>
        <v>8</v>
      </c>
      <c r="Y39" s="16">
        <f t="shared" si="31"/>
        <v>3</v>
      </c>
      <c r="Z39" s="16">
        <f t="shared" si="31"/>
        <v>4</v>
      </c>
      <c r="AA39" s="16">
        <f t="shared" si="31"/>
        <v>3</v>
      </c>
      <c r="AB39" s="16">
        <f t="shared" si="31"/>
        <v>20</v>
      </c>
      <c r="AC39" s="16">
        <f t="shared" si="31"/>
        <v>50</v>
      </c>
      <c r="AD39" s="16">
        <f t="shared" si="31"/>
        <v>2</v>
      </c>
      <c r="AE39" s="31">
        <f t="shared" si="31"/>
        <v>95</v>
      </c>
      <c r="AF39" s="31">
        <f t="shared" si="31"/>
        <v>145</v>
      </c>
    </row>
    <row r="40" spans="2:32" ht="23.1" customHeight="1" x14ac:dyDescent="0.25">
      <c r="B40" s="45" t="s">
        <v>67</v>
      </c>
      <c r="C40" s="49">
        <v>1</v>
      </c>
      <c r="D40" s="49">
        <v>0</v>
      </c>
      <c r="E40" s="49">
        <v>1</v>
      </c>
      <c r="F40" s="49">
        <v>1</v>
      </c>
      <c r="G40" s="49">
        <v>1</v>
      </c>
      <c r="H40" s="49">
        <v>1</v>
      </c>
      <c r="I40" s="49">
        <v>0</v>
      </c>
      <c r="J40" s="49">
        <v>2</v>
      </c>
      <c r="K40" s="49">
        <v>0</v>
      </c>
      <c r="L40" s="49">
        <v>2</v>
      </c>
      <c r="M40" s="49">
        <v>3</v>
      </c>
      <c r="N40" s="49">
        <v>0</v>
      </c>
      <c r="O40" s="15">
        <f t="shared" si="0"/>
        <v>9</v>
      </c>
      <c r="P40" s="15">
        <f t="shared" si="1"/>
        <v>12</v>
      </c>
      <c r="R40" s="5" t="s">
        <v>17</v>
      </c>
      <c r="S40" s="16">
        <f t="shared" ref="S40:AF40" si="32">SUM(S10:S21)</f>
        <v>38</v>
      </c>
      <c r="T40" s="16">
        <f t="shared" si="32"/>
        <v>9</v>
      </c>
      <c r="U40" s="16">
        <f t="shared" si="32"/>
        <v>71</v>
      </c>
      <c r="V40" s="16">
        <f t="shared" si="32"/>
        <v>44</v>
      </c>
      <c r="W40" s="16">
        <f t="shared" si="32"/>
        <v>4</v>
      </c>
      <c r="X40" s="16">
        <f t="shared" si="32"/>
        <v>24</v>
      </c>
      <c r="Y40" s="16">
        <f t="shared" si="32"/>
        <v>9</v>
      </c>
      <c r="Z40" s="16">
        <f t="shared" si="32"/>
        <v>17</v>
      </c>
      <c r="AA40" s="16">
        <f t="shared" si="32"/>
        <v>14</v>
      </c>
      <c r="AB40" s="16">
        <f t="shared" si="32"/>
        <v>54</v>
      </c>
      <c r="AC40" s="16">
        <f t="shared" si="32"/>
        <v>188</v>
      </c>
      <c r="AD40" s="16">
        <f t="shared" si="32"/>
        <v>5</v>
      </c>
      <c r="AE40" s="31">
        <f t="shared" si="32"/>
        <v>289</v>
      </c>
      <c r="AF40" s="31">
        <f t="shared" si="32"/>
        <v>477</v>
      </c>
    </row>
    <row r="41" spans="2:32" ht="23.1" customHeight="1" x14ac:dyDescent="0.25">
      <c r="B41" s="44" t="s">
        <v>68</v>
      </c>
      <c r="C41" s="49">
        <v>2</v>
      </c>
      <c r="D41" s="49">
        <v>0</v>
      </c>
      <c r="E41" s="49">
        <v>2</v>
      </c>
      <c r="F41" s="49">
        <v>1</v>
      </c>
      <c r="G41" s="49">
        <v>1</v>
      </c>
      <c r="H41" s="49">
        <v>2</v>
      </c>
      <c r="I41" s="49">
        <v>1</v>
      </c>
      <c r="J41" s="49">
        <v>0</v>
      </c>
      <c r="K41" s="49">
        <v>0</v>
      </c>
      <c r="L41" s="49">
        <v>2</v>
      </c>
      <c r="M41" s="49">
        <v>5</v>
      </c>
      <c r="N41" s="49">
        <v>0</v>
      </c>
      <c r="O41" s="15">
        <f t="shared" si="0"/>
        <v>11</v>
      </c>
      <c r="P41" s="15">
        <f t="shared" si="1"/>
        <v>16</v>
      </c>
      <c r="R41" s="5" t="s">
        <v>159</v>
      </c>
      <c r="S41" s="16">
        <f>SUM(S10:S33)</f>
        <v>68</v>
      </c>
      <c r="T41" s="16">
        <f t="shared" ref="T41:AF41" si="33">SUM(T10:T33)</f>
        <v>10</v>
      </c>
      <c r="U41" s="16">
        <f t="shared" si="33"/>
        <v>129</v>
      </c>
      <c r="V41" s="16">
        <f t="shared" si="33"/>
        <v>82</v>
      </c>
      <c r="W41" s="16">
        <f t="shared" si="33"/>
        <v>6</v>
      </c>
      <c r="X41" s="16">
        <f t="shared" si="33"/>
        <v>39</v>
      </c>
      <c r="Y41" s="16">
        <f t="shared" si="33"/>
        <v>16</v>
      </c>
      <c r="Z41" s="16">
        <f t="shared" si="33"/>
        <v>34</v>
      </c>
      <c r="AA41" s="16">
        <f t="shared" si="33"/>
        <v>21</v>
      </c>
      <c r="AB41" s="16">
        <f t="shared" si="33"/>
        <v>99</v>
      </c>
      <c r="AC41" s="16">
        <f t="shared" si="33"/>
        <v>354</v>
      </c>
      <c r="AD41" s="16">
        <f t="shared" si="33"/>
        <v>8</v>
      </c>
      <c r="AE41" s="31">
        <f t="shared" si="33"/>
        <v>512</v>
      </c>
      <c r="AF41" s="31">
        <f t="shared" si="33"/>
        <v>866</v>
      </c>
    </row>
    <row r="42" spans="2:32" ht="23.1" customHeight="1" x14ac:dyDescent="0.25">
      <c r="B42" s="45" t="s">
        <v>69</v>
      </c>
      <c r="C42" s="49">
        <v>1</v>
      </c>
      <c r="D42" s="49">
        <v>0</v>
      </c>
      <c r="E42" s="49">
        <v>3</v>
      </c>
      <c r="F42" s="49">
        <v>3</v>
      </c>
      <c r="G42" s="49">
        <v>0</v>
      </c>
      <c r="H42" s="49">
        <v>1</v>
      </c>
      <c r="I42" s="49">
        <v>1</v>
      </c>
      <c r="J42" s="49">
        <v>1</v>
      </c>
      <c r="K42" s="49">
        <v>1</v>
      </c>
      <c r="L42" s="49">
        <v>2</v>
      </c>
      <c r="M42" s="49">
        <v>7</v>
      </c>
      <c r="N42" s="49">
        <v>0</v>
      </c>
      <c r="O42" s="15">
        <f t="shared" si="0"/>
        <v>13</v>
      </c>
      <c r="P42" s="15">
        <f t="shared" si="1"/>
        <v>20</v>
      </c>
      <c r="R42" s="5" t="s">
        <v>160</v>
      </c>
      <c r="S42" s="47">
        <f>S41/S40</f>
        <v>1.7894736842105263</v>
      </c>
      <c r="T42" s="47">
        <f t="shared" ref="T42:AF42" si="34">T41/T40</f>
        <v>1.1111111111111112</v>
      </c>
      <c r="U42" s="47">
        <f t="shared" si="34"/>
        <v>1.8169014084507042</v>
      </c>
      <c r="V42" s="47">
        <f t="shared" si="34"/>
        <v>1.8636363636363635</v>
      </c>
      <c r="W42" s="47">
        <f t="shared" si="34"/>
        <v>1.5</v>
      </c>
      <c r="X42" s="47">
        <f t="shared" si="34"/>
        <v>1.625</v>
      </c>
      <c r="Y42" s="47">
        <f t="shared" si="34"/>
        <v>1.7777777777777777</v>
      </c>
      <c r="Z42" s="47">
        <f t="shared" si="34"/>
        <v>2</v>
      </c>
      <c r="AA42" s="47">
        <f t="shared" si="34"/>
        <v>1.5</v>
      </c>
      <c r="AB42" s="47">
        <f t="shared" si="34"/>
        <v>1.8333333333333333</v>
      </c>
      <c r="AC42" s="47">
        <f t="shared" si="34"/>
        <v>1.8829787234042554</v>
      </c>
      <c r="AD42" s="47">
        <f t="shared" si="34"/>
        <v>1.6</v>
      </c>
      <c r="AE42" s="47">
        <f t="shared" si="34"/>
        <v>1.7716262975778547</v>
      </c>
      <c r="AF42" s="47">
        <f t="shared" si="34"/>
        <v>1.8155136268343814</v>
      </c>
    </row>
    <row r="43" spans="2:32" ht="23.1" customHeight="1" x14ac:dyDescent="0.25">
      <c r="B43" s="44" t="s">
        <v>70</v>
      </c>
      <c r="C43" s="49">
        <v>1</v>
      </c>
      <c r="D43" s="49">
        <v>0</v>
      </c>
      <c r="E43" s="49">
        <v>1</v>
      </c>
      <c r="F43" s="49">
        <v>1</v>
      </c>
      <c r="G43" s="49">
        <v>0</v>
      </c>
      <c r="H43" s="49">
        <v>0</v>
      </c>
      <c r="I43" s="49">
        <v>0</v>
      </c>
      <c r="J43" s="49">
        <v>0</v>
      </c>
      <c r="K43" s="49">
        <v>1</v>
      </c>
      <c r="L43" s="49">
        <v>3</v>
      </c>
      <c r="M43" s="49">
        <v>4</v>
      </c>
      <c r="N43" s="49">
        <v>0</v>
      </c>
      <c r="O43" s="15">
        <f t="shared" si="0"/>
        <v>7</v>
      </c>
      <c r="P43" s="15">
        <f t="shared" si="1"/>
        <v>11</v>
      </c>
    </row>
    <row r="44" spans="2:32" ht="23.1" customHeight="1" x14ac:dyDescent="0.25">
      <c r="B44" s="46" t="s">
        <v>71</v>
      </c>
      <c r="C44" s="49">
        <v>1</v>
      </c>
      <c r="D44" s="49">
        <v>1</v>
      </c>
      <c r="E44" s="49">
        <v>2</v>
      </c>
      <c r="F44" s="49">
        <v>1</v>
      </c>
      <c r="G44" s="49">
        <v>0</v>
      </c>
      <c r="H44" s="49">
        <v>1</v>
      </c>
      <c r="I44" s="49">
        <v>0</v>
      </c>
      <c r="J44" s="49">
        <v>0</v>
      </c>
      <c r="K44" s="49">
        <v>1</v>
      </c>
      <c r="L44" s="49">
        <v>1</v>
      </c>
      <c r="M44" s="49">
        <v>3</v>
      </c>
      <c r="N44" s="49">
        <v>0</v>
      </c>
      <c r="O44" s="15">
        <f t="shared" si="0"/>
        <v>8</v>
      </c>
      <c r="P44" s="15">
        <f t="shared" si="1"/>
        <v>11</v>
      </c>
    </row>
    <row r="45" spans="2:32" ht="23.1" customHeight="1" x14ac:dyDescent="0.25">
      <c r="B45" s="44" t="s">
        <v>72</v>
      </c>
      <c r="C45" s="49">
        <v>1</v>
      </c>
      <c r="D45" s="49">
        <v>0</v>
      </c>
      <c r="E45" s="49">
        <v>1</v>
      </c>
      <c r="F45" s="49">
        <v>1</v>
      </c>
      <c r="G45" s="49">
        <v>0</v>
      </c>
      <c r="H45" s="49">
        <v>1</v>
      </c>
      <c r="I45" s="49">
        <v>0</v>
      </c>
      <c r="J45" s="49">
        <v>1</v>
      </c>
      <c r="K45" s="49">
        <v>1</v>
      </c>
      <c r="L45" s="49">
        <v>1</v>
      </c>
      <c r="M45" s="49">
        <v>4</v>
      </c>
      <c r="N45" s="49">
        <v>0</v>
      </c>
      <c r="O45" s="15">
        <f t="shared" si="0"/>
        <v>7</v>
      </c>
      <c r="P45" s="15">
        <f t="shared" si="1"/>
        <v>11</v>
      </c>
    </row>
    <row r="46" spans="2:32" ht="23.1" customHeight="1" x14ac:dyDescent="0.25">
      <c r="B46" s="45" t="s">
        <v>73</v>
      </c>
      <c r="C46" s="49">
        <v>1</v>
      </c>
      <c r="D46" s="49">
        <v>0</v>
      </c>
      <c r="E46" s="49">
        <v>1</v>
      </c>
      <c r="F46" s="49">
        <v>1</v>
      </c>
      <c r="G46" s="49">
        <v>0</v>
      </c>
      <c r="H46" s="49">
        <v>0</v>
      </c>
      <c r="I46" s="49">
        <v>0</v>
      </c>
      <c r="J46" s="49">
        <v>0</v>
      </c>
      <c r="K46" s="49">
        <v>0</v>
      </c>
      <c r="L46" s="49">
        <v>1</v>
      </c>
      <c r="M46" s="49">
        <v>5</v>
      </c>
      <c r="N46" s="49">
        <v>0</v>
      </c>
      <c r="O46" s="15">
        <f t="shared" si="0"/>
        <v>4</v>
      </c>
      <c r="P46" s="15">
        <f t="shared" si="1"/>
        <v>9</v>
      </c>
      <c r="R46" s="8"/>
      <c r="T46"/>
    </row>
    <row r="47" spans="2:32" ht="23.1" customHeight="1" x14ac:dyDescent="0.25">
      <c r="B47" s="45" t="s">
        <v>74</v>
      </c>
      <c r="C47" s="49">
        <v>1</v>
      </c>
      <c r="D47" s="49">
        <v>0</v>
      </c>
      <c r="E47" s="49">
        <v>1</v>
      </c>
      <c r="F47" s="49">
        <v>2</v>
      </c>
      <c r="G47" s="49">
        <v>0</v>
      </c>
      <c r="H47" s="49">
        <v>1</v>
      </c>
      <c r="I47" s="49">
        <v>1</v>
      </c>
      <c r="J47" s="49">
        <v>0</v>
      </c>
      <c r="K47" s="49">
        <v>1</v>
      </c>
      <c r="L47" s="49">
        <v>2</v>
      </c>
      <c r="M47" s="49">
        <v>4</v>
      </c>
      <c r="N47" s="49">
        <v>0</v>
      </c>
      <c r="O47" s="15">
        <f t="shared" si="0"/>
        <v>9</v>
      </c>
      <c r="P47" s="15">
        <f t="shared" si="1"/>
        <v>13</v>
      </c>
      <c r="R47" s="8"/>
      <c r="T47"/>
    </row>
    <row r="48" spans="2:32" ht="23.1" customHeight="1" x14ac:dyDescent="0.25">
      <c r="B48" s="45" t="s">
        <v>75</v>
      </c>
      <c r="C48" s="49">
        <v>2</v>
      </c>
      <c r="D48" s="49">
        <v>0</v>
      </c>
      <c r="E48" s="49">
        <v>2</v>
      </c>
      <c r="F48" s="49">
        <v>1</v>
      </c>
      <c r="G48" s="49">
        <v>0</v>
      </c>
      <c r="H48" s="49">
        <v>1</v>
      </c>
      <c r="I48" s="49">
        <v>0</v>
      </c>
      <c r="J48" s="49">
        <v>0</v>
      </c>
      <c r="K48" s="49">
        <v>0</v>
      </c>
      <c r="L48" s="49">
        <v>2</v>
      </c>
      <c r="M48" s="49">
        <v>6</v>
      </c>
      <c r="N48" s="49">
        <v>0</v>
      </c>
      <c r="O48" s="15">
        <f t="shared" si="0"/>
        <v>8</v>
      </c>
      <c r="P48" s="15">
        <f t="shared" si="1"/>
        <v>14</v>
      </c>
      <c r="R48" s="8"/>
      <c r="T48"/>
    </row>
    <row r="49" spans="2:20" ht="23.1" customHeight="1" x14ac:dyDescent="0.25">
      <c r="B49" s="44" t="s">
        <v>76</v>
      </c>
      <c r="C49" s="49">
        <v>1</v>
      </c>
      <c r="D49" s="49">
        <v>1</v>
      </c>
      <c r="E49" s="49">
        <v>1</v>
      </c>
      <c r="F49" s="49">
        <v>2</v>
      </c>
      <c r="G49" s="49">
        <v>0</v>
      </c>
      <c r="H49" s="49">
        <v>1</v>
      </c>
      <c r="I49" s="49">
        <v>0</v>
      </c>
      <c r="J49" s="49">
        <v>0</v>
      </c>
      <c r="K49" s="49">
        <v>0</v>
      </c>
      <c r="L49" s="49">
        <v>2</v>
      </c>
      <c r="M49" s="49">
        <v>4</v>
      </c>
      <c r="N49" s="49">
        <v>0</v>
      </c>
      <c r="O49" s="15">
        <f t="shared" si="0"/>
        <v>8</v>
      </c>
      <c r="P49" s="15">
        <f t="shared" si="1"/>
        <v>12</v>
      </c>
      <c r="R49" s="8"/>
      <c r="T49"/>
    </row>
    <row r="50" spans="2:20" ht="23.1" customHeight="1" x14ac:dyDescent="0.25">
      <c r="B50" s="45" t="s">
        <v>77</v>
      </c>
      <c r="C50" s="49">
        <v>2</v>
      </c>
      <c r="D50" s="49">
        <v>0</v>
      </c>
      <c r="E50" s="49">
        <v>3</v>
      </c>
      <c r="F50" s="49">
        <v>2</v>
      </c>
      <c r="G50" s="49">
        <v>0</v>
      </c>
      <c r="H50" s="49">
        <v>0</v>
      </c>
      <c r="I50" s="49">
        <v>0</v>
      </c>
      <c r="J50" s="49">
        <v>0</v>
      </c>
      <c r="K50" s="49">
        <v>0</v>
      </c>
      <c r="L50" s="49">
        <v>2</v>
      </c>
      <c r="M50" s="49">
        <v>4</v>
      </c>
      <c r="N50" s="49">
        <v>1</v>
      </c>
      <c r="O50" s="15">
        <f t="shared" si="0"/>
        <v>10</v>
      </c>
      <c r="P50" s="15">
        <f t="shared" si="1"/>
        <v>14</v>
      </c>
      <c r="R50" s="8"/>
      <c r="T50"/>
    </row>
    <row r="51" spans="2:20" ht="23.1" customHeight="1" x14ac:dyDescent="0.25">
      <c r="B51" s="45" t="s">
        <v>78</v>
      </c>
      <c r="C51" s="49">
        <v>1</v>
      </c>
      <c r="D51" s="49">
        <v>0</v>
      </c>
      <c r="E51" s="49">
        <v>1</v>
      </c>
      <c r="F51" s="49">
        <v>2</v>
      </c>
      <c r="G51" s="49">
        <v>0</v>
      </c>
      <c r="H51" s="49">
        <v>0</v>
      </c>
      <c r="I51" s="49">
        <v>0</v>
      </c>
      <c r="J51" s="49">
        <v>1</v>
      </c>
      <c r="K51" s="49">
        <v>0</v>
      </c>
      <c r="L51" s="49">
        <v>1</v>
      </c>
      <c r="M51" s="49">
        <v>3</v>
      </c>
      <c r="N51" s="49">
        <v>0</v>
      </c>
      <c r="O51" s="15">
        <f t="shared" si="0"/>
        <v>6</v>
      </c>
      <c r="P51" s="15">
        <f t="shared" si="1"/>
        <v>9</v>
      </c>
      <c r="R51" s="8"/>
      <c r="T51"/>
    </row>
    <row r="52" spans="2:20" ht="23.1" customHeight="1" x14ac:dyDescent="0.25">
      <c r="B52" s="45" t="s">
        <v>79</v>
      </c>
      <c r="C52" s="49">
        <v>1</v>
      </c>
      <c r="D52" s="49">
        <v>1</v>
      </c>
      <c r="E52" s="49">
        <v>2</v>
      </c>
      <c r="F52" s="49">
        <v>1</v>
      </c>
      <c r="G52" s="49">
        <v>0</v>
      </c>
      <c r="H52" s="49">
        <v>0</v>
      </c>
      <c r="I52" s="49">
        <v>0</v>
      </c>
      <c r="J52" s="49">
        <v>0</v>
      </c>
      <c r="K52" s="49">
        <v>0</v>
      </c>
      <c r="L52" s="49">
        <v>1</v>
      </c>
      <c r="M52" s="49">
        <v>3</v>
      </c>
      <c r="N52" s="49">
        <v>0</v>
      </c>
      <c r="O52" s="15">
        <f t="shared" si="0"/>
        <v>6</v>
      </c>
      <c r="P52" s="15">
        <f t="shared" si="1"/>
        <v>9</v>
      </c>
      <c r="R52" s="8"/>
      <c r="T52"/>
    </row>
    <row r="53" spans="2:20" ht="23.1" customHeight="1" x14ac:dyDescent="0.25">
      <c r="B53" s="44" t="s">
        <v>80</v>
      </c>
      <c r="C53" s="49">
        <v>3</v>
      </c>
      <c r="D53" s="49">
        <v>0</v>
      </c>
      <c r="E53" s="49">
        <v>3</v>
      </c>
      <c r="F53" s="49">
        <v>1</v>
      </c>
      <c r="G53" s="49">
        <v>0</v>
      </c>
      <c r="H53" s="49">
        <v>0</v>
      </c>
      <c r="I53" s="49">
        <v>1</v>
      </c>
      <c r="J53" s="49">
        <v>1</v>
      </c>
      <c r="K53" s="49">
        <v>0</v>
      </c>
      <c r="L53" s="49">
        <v>3</v>
      </c>
      <c r="M53" s="49">
        <v>6</v>
      </c>
      <c r="N53" s="49">
        <v>0</v>
      </c>
      <c r="O53" s="15">
        <f t="shared" si="0"/>
        <v>12</v>
      </c>
      <c r="P53" s="15">
        <f t="shared" si="1"/>
        <v>18</v>
      </c>
      <c r="R53" s="8"/>
      <c r="T53"/>
    </row>
    <row r="54" spans="2:20" ht="23.1" customHeight="1" x14ac:dyDescent="0.25">
      <c r="B54" s="44" t="s">
        <v>81</v>
      </c>
      <c r="C54" s="49">
        <v>1</v>
      </c>
      <c r="D54" s="49">
        <v>1</v>
      </c>
      <c r="E54" s="49">
        <v>1</v>
      </c>
      <c r="F54" s="49">
        <v>1</v>
      </c>
      <c r="G54" s="49">
        <v>0</v>
      </c>
      <c r="H54" s="49">
        <v>2</v>
      </c>
      <c r="I54" s="49">
        <v>0</v>
      </c>
      <c r="J54" s="49">
        <v>1</v>
      </c>
      <c r="K54" s="49">
        <v>1</v>
      </c>
      <c r="L54" s="49">
        <v>2</v>
      </c>
      <c r="M54" s="49">
        <v>3</v>
      </c>
      <c r="N54" s="49">
        <v>0</v>
      </c>
      <c r="O54" s="15">
        <f t="shared" si="0"/>
        <v>10</v>
      </c>
      <c r="P54" s="15">
        <f t="shared" si="1"/>
        <v>13</v>
      </c>
      <c r="R54" s="8"/>
      <c r="T54"/>
    </row>
    <row r="55" spans="2:20" ht="23.1" customHeight="1" x14ac:dyDescent="0.25">
      <c r="B55" s="44" t="s">
        <v>82</v>
      </c>
      <c r="C55" s="49">
        <v>1</v>
      </c>
      <c r="D55" s="49">
        <v>0</v>
      </c>
      <c r="E55" s="49">
        <v>3</v>
      </c>
      <c r="F55" s="49">
        <v>1</v>
      </c>
      <c r="G55" s="49">
        <v>0</v>
      </c>
      <c r="H55" s="49">
        <v>0</v>
      </c>
      <c r="I55" s="49">
        <v>0</v>
      </c>
      <c r="J55" s="49">
        <v>0</v>
      </c>
      <c r="K55" s="49">
        <v>0</v>
      </c>
      <c r="L55" s="49">
        <v>1</v>
      </c>
      <c r="M55" s="49">
        <v>5</v>
      </c>
      <c r="N55" s="49">
        <v>0</v>
      </c>
      <c r="O55" s="15">
        <f t="shared" si="0"/>
        <v>6</v>
      </c>
      <c r="P55" s="15">
        <f t="shared" si="1"/>
        <v>11</v>
      </c>
      <c r="R55" s="8"/>
      <c r="T55"/>
    </row>
    <row r="56" spans="2:20" ht="23.1" customHeight="1" x14ac:dyDescent="0.25">
      <c r="B56" s="44" t="s">
        <v>83</v>
      </c>
      <c r="C56" s="49">
        <v>1</v>
      </c>
      <c r="D56" s="49">
        <v>0</v>
      </c>
      <c r="E56" s="49">
        <v>1</v>
      </c>
      <c r="F56" s="49">
        <v>1</v>
      </c>
      <c r="G56" s="49">
        <v>0</v>
      </c>
      <c r="H56" s="49">
        <v>2</v>
      </c>
      <c r="I56" s="49">
        <v>1</v>
      </c>
      <c r="J56" s="49">
        <v>1</v>
      </c>
      <c r="K56" s="49">
        <v>1</v>
      </c>
      <c r="L56" s="49">
        <v>2</v>
      </c>
      <c r="M56" s="49">
        <v>3</v>
      </c>
      <c r="N56" s="49">
        <v>1</v>
      </c>
      <c r="O56" s="15">
        <f t="shared" si="0"/>
        <v>11</v>
      </c>
      <c r="P56" s="15">
        <f t="shared" si="1"/>
        <v>14</v>
      </c>
      <c r="R56" s="8"/>
      <c r="T56"/>
    </row>
    <row r="57" spans="2:20" ht="23.1" customHeight="1" x14ac:dyDescent="0.25">
      <c r="B57" s="44" t="s">
        <v>84</v>
      </c>
      <c r="C57" s="49">
        <v>0</v>
      </c>
      <c r="D57" s="49">
        <v>0</v>
      </c>
      <c r="E57" s="49">
        <v>2</v>
      </c>
      <c r="F57" s="49">
        <v>1</v>
      </c>
      <c r="G57" s="49">
        <v>0</v>
      </c>
      <c r="H57" s="49">
        <v>1</v>
      </c>
      <c r="I57" s="49">
        <v>0</v>
      </c>
      <c r="J57" s="49">
        <v>0</v>
      </c>
      <c r="K57" s="49">
        <v>0</v>
      </c>
      <c r="L57" s="49">
        <v>1</v>
      </c>
      <c r="M57" s="49">
        <v>4</v>
      </c>
      <c r="N57" s="49">
        <v>0</v>
      </c>
      <c r="O57" s="15">
        <f t="shared" si="0"/>
        <v>5</v>
      </c>
      <c r="P57" s="15">
        <f t="shared" si="1"/>
        <v>9</v>
      </c>
      <c r="R57" s="8"/>
      <c r="T57"/>
    </row>
    <row r="58" spans="2:20" ht="23.1" customHeight="1" x14ac:dyDescent="0.25">
      <c r="B58" s="44" t="s">
        <v>99</v>
      </c>
      <c r="C58" s="49">
        <v>1</v>
      </c>
      <c r="D58" s="49">
        <v>0</v>
      </c>
      <c r="E58" s="49">
        <v>2</v>
      </c>
      <c r="F58" s="49">
        <v>0</v>
      </c>
      <c r="G58" s="49">
        <v>0</v>
      </c>
      <c r="H58" s="49">
        <v>0</v>
      </c>
      <c r="I58" s="49">
        <v>1</v>
      </c>
      <c r="J58" s="49">
        <v>0</v>
      </c>
      <c r="K58" s="49">
        <v>0</v>
      </c>
      <c r="L58" s="49">
        <v>2</v>
      </c>
      <c r="M58" s="49">
        <v>3</v>
      </c>
      <c r="N58" s="49">
        <v>0</v>
      </c>
      <c r="O58" s="15">
        <f t="shared" si="0"/>
        <v>6</v>
      </c>
      <c r="P58" s="15">
        <f t="shared" si="1"/>
        <v>9</v>
      </c>
      <c r="R58" s="8"/>
      <c r="T58"/>
    </row>
    <row r="59" spans="2:20" ht="23.1" customHeight="1" x14ac:dyDescent="0.25">
      <c r="B59" s="44" t="s">
        <v>100</v>
      </c>
      <c r="C59" s="49">
        <v>1</v>
      </c>
      <c r="D59" s="49">
        <v>0</v>
      </c>
      <c r="E59" s="49">
        <v>1</v>
      </c>
      <c r="F59" s="49">
        <v>0</v>
      </c>
      <c r="G59" s="49">
        <v>0</v>
      </c>
      <c r="H59" s="49">
        <v>0</v>
      </c>
      <c r="I59" s="49">
        <v>0</v>
      </c>
      <c r="J59" s="49">
        <v>0</v>
      </c>
      <c r="K59" s="49">
        <v>0</v>
      </c>
      <c r="L59" s="49">
        <v>1</v>
      </c>
      <c r="M59" s="49">
        <v>3</v>
      </c>
      <c r="N59" s="49">
        <v>0</v>
      </c>
      <c r="O59" s="15">
        <f t="shared" si="0"/>
        <v>3</v>
      </c>
      <c r="P59" s="15">
        <f t="shared" si="1"/>
        <v>6</v>
      </c>
      <c r="R59" s="8"/>
      <c r="T59"/>
    </row>
    <row r="60" spans="2:20" ht="23.1" customHeight="1" x14ac:dyDescent="0.25">
      <c r="B60" s="44" t="s">
        <v>101</v>
      </c>
      <c r="C60" s="49">
        <v>0</v>
      </c>
      <c r="D60" s="49">
        <v>0</v>
      </c>
      <c r="E60" s="49">
        <v>1</v>
      </c>
      <c r="F60" s="49">
        <v>0</v>
      </c>
      <c r="G60" s="49">
        <v>0</v>
      </c>
      <c r="H60" s="49">
        <v>0</v>
      </c>
      <c r="I60" s="49">
        <v>0</v>
      </c>
      <c r="J60" s="49">
        <v>0</v>
      </c>
      <c r="K60" s="49">
        <v>0</v>
      </c>
      <c r="L60" s="49">
        <v>1</v>
      </c>
      <c r="M60" s="49">
        <v>2</v>
      </c>
      <c r="N60" s="49">
        <v>0</v>
      </c>
      <c r="O60" s="15">
        <f t="shared" si="0"/>
        <v>2</v>
      </c>
      <c r="P60" s="15">
        <f t="shared" si="1"/>
        <v>4</v>
      </c>
      <c r="R60" s="8"/>
      <c r="T60"/>
    </row>
    <row r="61" spans="2:20" ht="23.1" customHeight="1" x14ac:dyDescent="0.25">
      <c r="B61" s="44" t="s">
        <v>102</v>
      </c>
      <c r="C61" s="49">
        <v>0</v>
      </c>
      <c r="D61" s="49">
        <v>0</v>
      </c>
      <c r="E61" s="49">
        <v>1</v>
      </c>
      <c r="F61" s="49">
        <v>0</v>
      </c>
      <c r="G61" s="49">
        <v>0</v>
      </c>
      <c r="H61" s="49">
        <v>0</v>
      </c>
      <c r="I61" s="49">
        <v>0</v>
      </c>
      <c r="J61" s="49">
        <v>1</v>
      </c>
      <c r="K61" s="49">
        <v>0</v>
      </c>
      <c r="L61" s="49">
        <v>2</v>
      </c>
      <c r="M61" s="49">
        <v>3</v>
      </c>
      <c r="N61" s="49">
        <v>0</v>
      </c>
      <c r="O61" s="15">
        <f t="shared" si="0"/>
        <v>4</v>
      </c>
      <c r="P61" s="15">
        <f t="shared" si="1"/>
        <v>7</v>
      </c>
      <c r="R61" s="8"/>
      <c r="T61"/>
    </row>
    <row r="62" spans="2:20" ht="23.1" customHeight="1" x14ac:dyDescent="0.25">
      <c r="B62" s="44" t="s">
        <v>107</v>
      </c>
      <c r="C62" s="49">
        <v>0</v>
      </c>
      <c r="D62" s="49">
        <v>0</v>
      </c>
      <c r="E62" s="49">
        <v>0</v>
      </c>
      <c r="F62" s="49">
        <v>0</v>
      </c>
      <c r="G62" s="49">
        <v>0</v>
      </c>
      <c r="H62" s="49">
        <v>0</v>
      </c>
      <c r="I62" s="49">
        <v>0</v>
      </c>
      <c r="J62" s="49">
        <v>0</v>
      </c>
      <c r="K62" s="49">
        <v>0</v>
      </c>
      <c r="L62" s="49">
        <v>1</v>
      </c>
      <c r="M62" s="49">
        <v>2</v>
      </c>
      <c r="N62" s="49">
        <v>0</v>
      </c>
      <c r="O62" s="15">
        <f t="shared" si="0"/>
        <v>1</v>
      </c>
      <c r="P62" s="15">
        <f t="shared" si="1"/>
        <v>3</v>
      </c>
      <c r="R62" s="8"/>
      <c r="T62"/>
    </row>
    <row r="63" spans="2:20" ht="23.1" customHeight="1" x14ac:dyDescent="0.25">
      <c r="B63" s="44" t="s">
        <v>108</v>
      </c>
      <c r="C63" s="49">
        <v>1</v>
      </c>
      <c r="D63" s="49">
        <v>0</v>
      </c>
      <c r="E63" s="49">
        <v>1</v>
      </c>
      <c r="F63" s="49">
        <v>1</v>
      </c>
      <c r="G63" s="49">
        <v>0</v>
      </c>
      <c r="H63" s="49">
        <v>0</v>
      </c>
      <c r="I63" s="49">
        <v>0</v>
      </c>
      <c r="J63" s="49">
        <v>0</v>
      </c>
      <c r="K63" s="49">
        <v>0</v>
      </c>
      <c r="L63" s="49">
        <v>1</v>
      </c>
      <c r="M63" s="49">
        <v>3</v>
      </c>
      <c r="N63" s="49">
        <v>1</v>
      </c>
      <c r="O63" s="15">
        <f t="shared" si="0"/>
        <v>5</v>
      </c>
      <c r="P63" s="15">
        <f t="shared" si="1"/>
        <v>8</v>
      </c>
      <c r="R63" s="8"/>
      <c r="T63"/>
    </row>
    <row r="64" spans="2:20" ht="23.1" customHeight="1" x14ac:dyDescent="0.25">
      <c r="B64" s="44" t="s">
        <v>109</v>
      </c>
      <c r="C64" s="49">
        <v>0</v>
      </c>
      <c r="D64" s="49">
        <v>0</v>
      </c>
      <c r="E64" s="49">
        <v>1</v>
      </c>
      <c r="F64" s="49">
        <v>1</v>
      </c>
      <c r="G64" s="49">
        <v>0</v>
      </c>
      <c r="H64" s="49">
        <v>0</v>
      </c>
      <c r="I64" s="49">
        <v>0</v>
      </c>
      <c r="J64" s="49">
        <v>0</v>
      </c>
      <c r="K64" s="49">
        <v>0</v>
      </c>
      <c r="L64" s="49">
        <v>1</v>
      </c>
      <c r="M64" s="49">
        <v>3</v>
      </c>
      <c r="N64" s="49">
        <v>0</v>
      </c>
      <c r="O64" s="15">
        <f t="shared" si="0"/>
        <v>3</v>
      </c>
      <c r="P64" s="15">
        <f t="shared" si="1"/>
        <v>6</v>
      </c>
      <c r="R64" s="8"/>
      <c r="T64"/>
    </row>
    <row r="65" spans="2:20" ht="23.1" customHeight="1" x14ac:dyDescent="0.25">
      <c r="B65" s="44" t="s">
        <v>158</v>
      </c>
      <c r="C65" s="49">
        <v>0</v>
      </c>
      <c r="D65" s="49">
        <v>0</v>
      </c>
      <c r="E65" s="49">
        <v>1</v>
      </c>
      <c r="F65" s="49">
        <v>1</v>
      </c>
      <c r="G65" s="49">
        <v>0</v>
      </c>
      <c r="H65" s="49">
        <v>0</v>
      </c>
      <c r="I65" s="49">
        <v>0</v>
      </c>
      <c r="J65" s="49">
        <v>1</v>
      </c>
      <c r="K65" s="49">
        <v>0</v>
      </c>
      <c r="L65" s="49">
        <v>1</v>
      </c>
      <c r="M65" s="49">
        <v>5</v>
      </c>
      <c r="N65" s="49">
        <v>0</v>
      </c>
      <c r="O65" s="15">
        <f t="shared" si="0"/>
        <v>4</v>
      </c>
      <c r="P65" s="15">
        <f t="shared" si="1"/>
        <v>9</v>
      </c>
      <c r="R65" s="8"/>
      <c r="T65"/>
    </row>
    <row r="66" spans="2:20" ht="23.1" customHeight="1" x14ac:dyDescent="0.25">
      <c r="B66" s="44" t="s">
        <v>103</v>
      </c>
      <c r="C66" s="49">
        <v>0</v>
      </c>
      <c r="D66" s="49">
        <v>0</v>
      </c>
      <c r="E66" s="49">
        <v>1</v>
      </c>
      <c r="F66" s="49">
        <v>0</v>
      </c>
      <c r="G66" s="49">
        <v>0</v>
      </c>
      <c r="H66" s="49">
        <v>0</v>
      </c>
      <c r="I66" s="49">
        <v>0</v>
      </c>
      <c r="J66" s="49">
        <v>0</v>
      </c>
      <c r="K66" s="49">
        <v>0</v>
      </c>
      <c r="L66" s="49">
        <v>0</v>
      </c>
      <c r="M66" s="49">
        <v>4</v>
      </c>
      <c r="N66" s="49">
        <v>0</v>
      </c>
      <c r="O66" s="15">
        <f t="shared" si="0"/>
        <v>1</v>
      </c>
      <c r="P66" s="15">
        <f t="shared" si="1"/>
        <v>5</v>
      </c>
      <c r="R66" s="8"/>
      <c r="T66"/>
    </row>
    <row r="67" spans="2:20" ht="23.1" customHeight="1" x14ac:dyDescent="0.25">
      <c r="B67" s="44" t="s">
        <v>104</v>
      </c>
      <c r="C67" s="49">
        <v>0</v>
      </c>
      <c r="D67" s="49">
        <v>0</v>
      </c>
      <c r="E67" s="49">
        <v>1</v>
      </c>
      <c r="F67" s="49">
        <v>0</v>
      </c>
      <c r="G67" s="49">
        <v>0</v>
      </c>
      <c r="H67" s="49">
        <v>0</v>
      </c>
      <c r="I67" s="49">
        <v>0</v>
      </c>
      <c r="J67" s="49">
        <v>0</v>
      </c>
      <c r="K67" s="49">
        <v>0</v>
      </c>
      <c r="L67" s="49">
        <v>1</v>
      </c>
      <c r="M67" s="49">
        <v>2</v>
      </c>
      <c r="N67" s="49">
        <v>0</v>
      </c>
      <c r="O67" s="15">
        <f t="shared" si="0"/>
        <v>2</v>
      </c>
      <c r="P67" s="15">
        <f t="shared" si="1"/>
        <v>4</v>
      </c>
      <c r="R67" s="8"/>
      <c r="T67"/>
    </row>
    <row r="68" spans="2:20" ht="23.1" customHeight="1" x14ac:dyDescent="0.25">
      <c r="B68" s="44" t="s">
        <v>105</v>
      </c>
      <c r="C68" s="49">
        <v>0</v>
      </c>
      <c r="D68" s="49">
        <v>0</v>
      </c>
      <c r="E68" s="49">
        <v>1</v>
      </c>
      <c r="F68" s="49">
        <v>1</v>
      </c>
      <c r="G68" s="49">
        <v>0</v>
      </c>
      <c r="H68" s="49">
        <v>0</v>
      </c>
      <c r="I68" s="49">
        <v>0</v>
      </c>
      <c r="J68" s="49">
        <v>1</v>
      </c>
      <c r="K68" s="49">
        <v>0</v>
      </c>
      <c r="L68" s="49">
        <v>1</v>
      </c>
      <c r="M68" s="49">
        <v>9</v>
      </c>
      <c r="N68" s="49">
        <v>0</v>
      </c>
      <c r="O68" s="15">
        <f t="shared" si="0"/>
        <v>4</v>
      </c>
      <c r="P68" s="15">
        <f t="shared" si="1"/>
        <v>13</v>
      </c>
      <c r="R68" s="8"/>
      <c r="T68"/>
    </row>
    <row r="69" spans="2:20" ht="23.1" customHeight="1" x14ac:dyDescent="0.25">
      <c r="B69" s="44" t="s">
        <v>106</v>
      </c>
      <c r="C69" s="49">
        <v>1</v>
      </c>
      <c r="D69" s="49">
        <v>0</v>
      </c>
      <c r="E69" s="49">
        <v>2</v>
      </c>
      <c r="F69" s="49">
        <v>1</v>
      </c>
      <c r="G69" s="49">
        <v>0</v>
      </c>
      <c r="H69" s="49">
        <v>0</v>
      </c>
      <c r="I69" s="49">
        <v>0</v>
      </c>
      <c r="J69" s="49">
        <v>1</v>
      </c>
      <c r="K69" s="49">
        <v>0</v>
      </c>
      <c r="L69" s="49">
        <v>0</v>
      </c>
      <c r="M69" s="49">
        <v>5</v>
      </c>
      <c r="N69" s="49">
        <v>0</v>
      </c>
      <c r="O69" s="15">
        <f t="shared" si="0"/>
        <v>5</v>
      </c>
      <c r="P69" s="15">
        <f t="shared" si="1"/>
        <v>10</v>
      </c>
      <c r="R69" s="8"/>
      <c r="T69"/>
    </row>
    <row r="70" spans="2:20" ht="23.1" customHeight="1" x14ac:dyDescent="0.25">
      <c r="B70" s="44" t="s">
        <v>110</v>
      </c>
      <c r="C70" s="49">
        <v>1</v>
      </c>
      <c r="D70" s="49">
        <v>0</v>
      </c>
      <c r="E70" s="49">
        <v>1</v>
      </c>
      <c r="F70" s="49">
        <v>1</v>
      </c>
      <c r="G70" s="49">
        <v>0</v>
      </c>
      <c r="H70" s="49">
        <v>1</v>
      </c>
      <c r="I70" s="49">
        <v>0</v>
      </c>
      <c r="J70" s="49">
        <v>0</v>
      </c>
      <c r="K70" s="49">
        <v>0</v>
      </c>
      <c r="L70" s="49">
        <v>0</v>
      </c>
      <c r="M70" s="49">
        <v>3</v>
      </c>
      <c r="N70" s="49">
        <v>0</v>
      </c>
      <c r="O70" s="15">
        <f t="shared" si="0"/>
        <v>4</v>
      </c>
      <c r="P70" s="15">
        <f t="shared" si="1"/>
        <v>7</v>
      </c>
      <c r="R70" s="8"/>
      <c r="T70"/>
    </row>
    <row r="71" spans="2:20" ht="23.1" customHeight="1" x14ac:dyDescent="0.25">
      <c r="B71" s="44" t="s">
        <v>111</v>
      </c>
      <c r="C71" s="49">
        <v>1</v>
      </c>
      <c r="D71" s="49">
        <v>0</v>
      </c>
      <c r="E71" s="49">
        <v>2</v>
      </c>
      <c r="F71" s="49">
        <v>2</v>
      </c>
      <c r="G71" s="49">
        <v>0</v>
      </c>
      <c r="H71" s="49">
        <v>1</v>
      </c>
      <c r="I71" s="49">
        <v>0</v>
      </c>
      <c r="J71" s="49">
        <v>0</v>
      </c>
      <c r="K71" s="49">
        <v>0</v>
      </c>
      <c r="L71" s="49">
        <v>0</v>
      </c>
      <c r="M71" s="49">
        <v>6</v>
      </c>
      <c r="N71" s="49">
        <v>0</v>
      </c>
      <c r="O71" s="15">
        <f t="shared" si="0"/>
        <v>6</v>
      </c>
      <c r="P71" s="15">
        <f t="shared" si="1"/>
        <v>12</v>
      </c>
      <c r="R71" s="8"/>
      <c r="T71"/>
    </row>
    <row r="72" spans="2:20" ht="23.1" customHeight="1" x14ac:dyDescent="0.25">
      <c r="B72" s="44" t="s">
        <v>112</v>
      </c>
      <c r="C72" s="49">
        <v>0</v>
      </c>
      <c r="D72" s="49">
        <v>0</v>
      </c>
      <c r="E72" s="49">
        <v>2</v>
      </c>
      <c r="F72" s="49">
        <v>0</v>
      </c>
      <c r="G72" s="49">
        <v>0</v>
      </c>
      <c r="H72" s="49">
        <v>0</v>
      </c>
      <c r="I72" s="49">
        <v>0</v>
      </c>
      <c r="J72" s="49">
        <v>1</v>
      </c>
      <c r="K72" s="49">
        <v>0</v>
      </c>
      <c r="L72" s="49">
        <v>0</v>
      </c>
      <c r="M72" s="49">
        <v>3</v>
      </c>
      <c r="N72" s="49">
        <v>0</v>
      </c>
      <c r="O72" s="15">
        <f t="shared" si="0"/>
        <v>3</v>
      </c>
      <c r="P72" s="15">
        <f t="shared" si="1"/>
        <v>6</v>
      </c>
      <c r="R72" s="8"/>
      <c r="T72"/>
    </row>
    <row r="73" spans="2:20" ht="23.1" customHeight="1" x14ac:dyDescent="0.25">
      <c r="B73" s="44" t="s">
        <v>113</v>
      </c>
      <c r="C73" s="49">
        <v>0</v>
      </c>
      <c r="D73" s="49">
        <v>0</v>
      </c>
      <c r="E73" s="49">
        <v>1</v>
      </c>
      <c r="F73" s="49">
        <v>1</v>
      </c>
      <c r="G73" s="49">
        <v>0</v>
      </c>
      <c r="H73" s="49">
        <v>1</v>
      </c>
      <c r="I73" s="49">
        <v>0</v>
      </c>
      <c r="J73" s="49">
        <v>0</v>
      </c>
      <c r="K73" s="49">
        <v>0</v>
      </c>
      <c r="L73" s="49">
        <v>0</v>
      </c>
      <c r="M73" s="49">
        <v>3</v>
      </c>
      <c r="N73" s="49">
        <v>0</v>
      </c>
      <c r="O73" s="15">
        <f t="shared" si="0"/>
        <v>3</v>
      </c>
      <c r="P73" s="15">
        <f t="shared" si="1"/>
        <v>6</v>
      </c>
      <c r="R73" s="8"/>
      <c r="T73"/>
    </row>
    <row r="74" spans="2:20" ht="23.1" customHeight="1" x14ac:dyDescent="0.25">
      <c r="B74" s="44" t="s">
        <v>114</v>
      </c>
      <c r="C74" s="49">
        <v>0</v>
      </c>
      <c r="D74" s="49">
        <v>0</v>
      </c>
      <c r="E74" s="49">
        <v>1</v>
      </c>
      <c r="F74" s="49">
        <v>2</v>
      </c>
      <c r="G74" s="49">
        <v>0</v>
      </c>
      <c r="H74" s="49">
        <v>0</v>
      </c>
      <c r="I74" s="49">
        <v>0</v>
      </c>
      <c r="J74" s="49">
        <v>1</v>
      </c>
      <c r="K74" s="49">
        <v>0</v>
      </c>
      <c r="L74" s="49">
        <v>1</v>
      </c>
      <c r="M74" s="49">
        <v>3</v>
      </c>
      <c r="N74" s="49">
        <v>0</v>
      </c>
      <c r="O74" s="15">
        <f t="shared" ref="O74:O105" si="35">SUM(C74:L74,N74)</f>
        <v>5</v>
      </c>
      <c r="P74" s="15">
        <f t="shared" ref="P74:P105" si="36">SUM(C74:N74)</f>
        <v>8</v>
      </c>
      <c r="R74" s="8"/>
      <c r="T74"/>
    </row>
    <row r="75" spans="2:20" ht="23.1" customHeight="1" x14ac:dyDescent="0.25">
      <c r="B75" s="44" t="s">
        <v>115</v>
      </c>
      <c r="C75" s="49">
        <v>0</v>
      </c>
      <c r="D75" s="49">
        <v>0</v>
      </c>
      <c r="E75" s="49">
        <v>0</v>
      </c>
      <c r="F75" s="49">
        <v>1</v>
      </c>
      <c r="G75" s="49">
        <v>0</v>
      </c>
      <c r="H75" s="49">
        <v>0</v>
      </c>
      <c r="I75" s="49">
        <v>0</v>
      </c>
      <c r="J75" s="49">
        <v>0</v>
      </c>
      <c r="K75" s="49">
        <v>0</v>
      </c>
      <c r="L75" s="49">
        <v>1</v>
      </c>
      <c r="M75" s="49">
        <v>4</v>
      </c>
      <c r="N75" s="49">
        <v>0</v>
      </c>
      <c r="O75" s="15">
        <f t="shared" si="35"/>
        <v>2</v>
      </c>
      <c r="P75" s="15">
        <f t="shared" si="36"/>
        <v>6</v>
      </c>
      <c r="R75" s="8"/>
      <c r="T75"/>
    </row>
    <row r="76" spans="2:20" ht="23.1" customHeight="1" x14ac:dyDescent="0.25">
      <c r="B76" s="44" t="s">
        <v>116</v>
      </c>
      <c r="C76" s="49">
        <v>1</v>
      </c>
      <c r="D76" s="49">
        <v>1</v>
      </c>
      <c r="E76" s="49">
        <v>2</v>
      </c>
      <c r="F76" s="49">
        <v>1</v>
      </c>
      <c r="G76" s="49">
        <v>0</v>
      </c>
      <c r="H76" s="49">
        <v>0</v>
      </c>
      <c r="I76" s="49">
        <v>0</v>
      </c>
      <c r="J76" s="49">
        <v>0</v>
      </c>
      <c r="K76" s="49">
        <v>0</v>
      </c>
      <c r="L76" s="49">
        <v>0</v>
      </c>
      <c r="M76" s="49">
        <v>2</v>
      </c>
      <c r="N76" s="49">
        <v>0</v>
      </c>
      <c r="O76" s="15">
        <f t="shared" si="35"/>
        <v>5</v>
      </c>
      <c r="P76" s="15">
        <f t="shared" si="36"/>
        <v>7</v>
      </c>
      <c r="R76" s="8"/>
      <c r="T76"/>
    </row>
    <row r="77" spans="2:20" ht="23.1" customHeight="1" x14ac:dyDescent="0.25">
      <c r="B77" s="44" t="s">
        <v>117</v>
      </c>
      <c r="C77" s="49">
        <v>0</v>
      </c>
      <c r="D77" s="49">
        <v>0</v>
      </c>
      <c r="E77" s="49">
        <v>1</v>
      </c>
      <c r="F77" s="49">
        <v>1</v>
      </c>
      <c r="G77" s="49">
        <v>1</v>
      </c>
      <c r="H77" s="49">
        <v>0</v>
      </c>
      <c r="I77" s="49">
        <v>1</v>
      </c>
      <c r="J77" s="49">
        <v>0</v>
      </c>
      <c r="K77" s="49">
        <v>0</v>
      </c>
      <c r="L77" s="49">
        <v>0</v>
      </c>
      <c r="M77" s="49">
        <v>3</v>
      </c>
      <c r="N77" s="49">
        <v>0</v>
      </c>
      <c r="O77" s="15">
        <f t="shared" si="35"/>
        <v>4</v>
      </c>
      <c r="P77" s="15">
        <f t="shared" si="36"/>
        <v>7</v>
      </c>
      <c r="R77" s="8"/>
      <c r="T77"/>
    </row>
    <row r="78" spans="2:20" ht="23.1" customHeight="1" x14ac:dyDescent="0.25">
      <c r="B78" s="45" t="s">
        <v>118</v>
      </c>
      <c r="C78" s="49">
        <v>0</v>
      </c>
      <c r="D78" s="49">
        <v>0</v>
      </c>
      <c r="E78" s="49">
        <v>0</v>
      </c>
      <c r="F78" s="49">
        <v>0</v>
      </c>
      <c r="G78" s="49">
        <v>0</v>
      </c>
      <c r="H78" s="49">
        <v>0</v>
      </c>
      <c r="I78" s="49">
        <v>0</v>
      </c>
      <c r="J78" s="49">
        <v>0</v>
      </c>
      <c r="K78" s="49">
        <v>0</v>
      </c>
      <c r="L78" s="49">
        <v>0</v>
      </c>
      <c r="M78" s="49">
        <v>2</v>
      </c>
      <c r="N78" s="49">
        <v>0</v>
      </c>
      <c r="O78" s="15">
        <f t="shared" si="35"/>
        <v>0</v>
      </c>
      <c r="P78" s="15">
        <f t="shared" si="36"/>
        <v>2</v>
      </c>
      <c r="R78" s="8"/>
      <c r="T78"/>
    </row>
    <row r="79" spans="2:20" ht="23.1" customHeight="1" x14ac:dyDescent="0.25">
      <c r="B79" s="44" t="s">
        <v>119</v>
      </c>
      <c r="C79" s="49">
        <v>0</v>
      </c>
      <c r="D79" s="49">
        <v>0</v>
      </c>
      <c r="E79" s="49">
        <v>2</v>
      </c>
      <c r="F79" s="49">
        <v>0</v>
      </c>
      <c r="G79" s="49">
        <v>0</v>
      </c>
      <c r="H79" s="49">
        <v>0</v>
      </c>
      <c r="I79" s="49">
        <v>0</v>
      </c>
      <c r="J79" s="49">
        <v>1</v>
      </c>
      <c r="K79" s="49">
        <v>0</v>
      </c>
      <c r="L79" s="49">
        <v>0</v>
      </c>
      <c r="M79" s="49">
        <v>3</v>
      </c>
      <c r="N79" s="49">
        <v>0</v>
      </c>
      <c r="O79" s="15">
        <f t="shared" si="35"/>
        <v>3</v>
      </c>
      <c r="P79" s="15">
        <f t="shared" si="36"/>
        <v>6</v>
      </c>
      <c r="R79" s="8"/>
      <c r="T79"/>
    </row>
    <row r="80" spans="2:20" ht="23.1" customHeight="1" x14ac:dyDescent="0.25">
      <c r="B80" s="46" t="s">
        <v>120</v>
      </c>
      <c r="C80" s="49">
        <v>0</v>
      </c>
      <c r="D80" s="49">
        <v>0</v>
      </c>
      <c r="E80" s="49">
        <v>1</v>
      </c>
      <c r="F80" s="49">
        <v>1</v>
      </c>
      <c r="G80" s="49">
        <v>0</v>
      </c>
      <c r="H80" s="49">
        <v>0</v>
      </c>
      <c r="I80" s="49">
        <v>0</v>
      </c>
      <c r="J80" s="49">
        <v>0</v>
      </c>
      <c r="K80" s="49">
        <v>0</v>
      </c>
      <c r="L80" s="49">
        <v>0</v>
      </c>
      <c r="M80" s="49">
        <v>3</v>
      </c>
      <c r="N80" s="49">
        <v>0</v>
      </c>
      <c r="O80" s="15">
        <f t="shared" si="35"/>
        <v>2</v>
      </c>
      <c r="P80" s="15">
        <f t="shared" si="36"/>
        <v>5</v>
      </c>
      <c r="R80" s="8"/>
      <c r="T80"/>
    </row>
    <row r="81" spans="2:20" ht="23.1" customHeight="1" x14ac:dyDescent="0.25">
      <c r="B81" s="44" t="s">
        <v>121</v>
      </c>
      <c r="C81" s="49">
        <v>1</v>
      </c>
      <c r="D81" s="49">
        <v>0</v>
      </c>
      <c r="E81" s="49">
        <v>1</v>
      </c>
      <c r="F81" s="49">
        <v>1</v>
      </c>
      <c r="G81" s="49">
        <v>0</v>
      </c>
      <c r="H81" s="49">
        <v>0</v>
      </c>
      <c r="I81" s="49">
        <v>0</v>
      </c>
      <c r="J81" s="49">
        <v>0</v>
      </c>
      <c r="K81" s="49">
        <v>1</v>
      </c>
      <c r="L81" s="49">
        <v>0</v>
      </c>
      <c r="M81" s="49">
        <v>6</v>
      </c>
      <c r="N81" s="49">
        <v>0</v>
      </c>
      <c r="O81" s="15">
        <f t="shared" si="35"/>
        <v>4</v>
      </c>
      <c r="P81" s="15">
        <f t="shared" si="36"/>
        <v>10</v>
      </c>
      <c r="R81" s="8"/>
      <c r="T81"/>
    </row>
    <row r="82" spans="2:20" ht="23.1" customHeight="1" x14ac:dyDescent="0.25">
      <c r="B82" s="45" t="s">
        <v>122</v>
      </c>
      <c r="C82" s="49">
        <v>1</v>
      </c>
      <c r="D82" s="49">
        <v>0</v>
      </c>
      <c r="E82" s="49">
        <v>1</v>
      </c>
      <c r="F82" s="49">
        <v>1</v>
      </c>
      <c r="G82" s="49">
        <v>0</v>
      </c>
      <c r="H82" s="49">
        <v>0</v>
      </c>
      <c r="I82" s="49">
        <v>0</v>
      </c>
      <c r="J82" s="49">
        <v>0</v>
      </c>
      <c r="K82" s="49">
        <v>0</v>
      </c>
      <c r="L82" s="49">
        <v>0</v>
      </c>
      <c r="M82" s="49">
        <v>3</v>
      </c>
      <c r="N82" s="49">
        <v>0</v>
      </c>
      <c r="O82" s="15">
        <f t="shared" si="35"/>
        <v>3</v>
      </c>
      <c r="P82" s="15">
        <f t="shared" si="36"/>
        <v>6</v>
      </c>
      <c r="R82" s="8"/>
      <c r="T82"/>
    </row>
    <row r="83" spans="2:20" ht="23.1" customHeight="1" x14ac:dyDescent="0.25">
      <c r="B83" s="44" t="s">
        <v>123</v>
      </c>
      <c r="C83" s="49">
        <v>1</v>
      </c>
      <c r="D83" s="49">
        <v>0</v>
      </c>
      <c r="E83" s="49">
        <v>1</v>
      </c>
      <c r="F83" s="49">
        <v>1</v>
      </c>
      <c r="G83" s="49">
        <v>0</v>
      </c>
      <c r="H83" s="49">
        <v>0</v>
      </c>
      <c r="I83" s="49">
        <v>0</v>
      </c>
      <c r="J83" s="49">
        <v>0</v>
      </c>
      <c r="K83" s="49">
        <v>0</v>
      </c>
      <c r="L83" s="49">
        <v>0</v>
      </c>
      <c r="M83" s="49">
        <v>2</v>
      </c>
      <c r="N83" s="49">
        <v>0</v>
      </c>
      <c r="O83" s="15">
        <f t="shared" si="35"/>
        <v>3</v>
      </c>
      <c r="P83" s="15">
        <f t="shared" si="36"/>
        <v>5</v>
      </c>
      <c r="R83" s="8"/>
      <c r="T83"/>
    </row>
    <row r="84" spans="2:20" ht="23.1" customHeight="1" x14ac:dyDescent="0.25">
      <c r="B84" s="46" t="s">
        <v>124</v>
      </c>
      <c r="C84" s="49">
        <v>1</v>
      </c>
      <c r="D84" s="49">
        <v>0</v>
      </c>
      <c r="E84" s="49">
        <v>1</v>
      </c>
      <c r="F84" s="49">
        <v>1</v>
      </c>
      <c r="G84" s="49">
        <v>1</v>
      </c>
      <c r="H84" s="49">
        <v>0</v>
      </c>
      <c r="I84" s="49">
        <v>1</v>
      </c>
      <c r="J84" s="49">
        <v>1</v>
      </c>
      <c r="K84" s="49">
        <v>1</v>
      </c>
      <c r="L84" s="49">
        <v>2</v>
      </c>
      <c r="M84" s="49">
        <v>2</v>
      </c>
      <c r="N84" s="49">
        <v>0</v>
      </c>
      <c r="O84" s="15">
        <f t="shared" si="35"/>
        <v>9</v>
      </c>
      <c r="P84" s="15">
        <f t="shared" si="36"/>
        <v>11</v>
      </c>
      <c r="R84" s="8"/>
      <c r="T84"/>
    </row>
    <row r="85" spans="2:20" ht="23.1" customHeight="1" x14ac:dyDescent="0.25">
      <c r="B85" s="44" t="s">
        <v>125</v>
      </c>
      <c r="C85" s="49">
        <v>1</v>
      </c>
      <c r="D85" s="49">
        <v>0</v>
      </c>
      <c r="E85" s="49">
        <v>2</v>
      </c>
      <c r="F85" s="49">
        <v>0</v>
      </c>
      <c r="G85" s="49">
        <v>0</v>
      </c>
      <c r="H85" s="49">
        <v>1</v>
      </c>
      <c r="I85" s="49">
        <v>0</v>
      </c>
      <c r="J85" s="49">
        <v>0</v>
      </c>
      <c r="K85" s="49">
        <v>0</v>
      </c>
      <c r="L85" s="49">
        <v>0</v>
      </c>
      <c r="M85" s="49">
        <v>2</v>
      </c>
      <c r="N85" s="49">
        <v>0</v>
      </c>
      <c r="O85" s="15">
        <f t="shared" si="35"/>
        <v>4</v>
      </c>
      <c r="P85" s="15">
        <f t="shared" si="36"/>
        <v>6</v>
      </c>
      <c r="R85" s="8"/>
      <c r="T85"/>
    </row>
    <row r="86" spans="2:20" ht="23.1" customHeight="1" x14ac:dyDescent="0.25">
      <c r="B86" s="45" t="s">
        <v>126</v>
      </c>
      <c r="C86" s="49">
        <v>1</v>
      </c>
      <c r="D86" s="49">
        <v>0</v>
      </c>
      <c r="E86" s="49">
        <v>2</v>
      </c>
      <c r="F86" s="49">
        <v>0</v>
      </c>
      <c r="G86" s="49">
        <v>0</v>
      </c>
      <c r="H86" s="49">
        <v>1</v>
      </c>
      <c r="I86" s="49">
        <v>0</v>
      </c>
      <c r="J86" s="49">
        <v>1</v>
      </c>
      <c r="K86" s="49">
        <v>1</v>
      </c>
      <c r="L86" s="49">
        <v>2</v>
      </c>
      <c r="M86" s="49">
        <v>4</v>
      </c>
      <c r="N86" s="49">
        <v>0</v>
      </c>
      <c r="O86" s="15">
        <f t="shared" si="35"/>
        <v>8</v>
      </c>
      <c r="P86" s="15">
        <f t="shared" si="36"/>
        <v>12</v>
      </c>
      <c r="R86" s="8"/>
      <c r="T86"/>
    </row>
    <row r="87" spans="2:20" ht="23.1" customHeight="1" x14ac:dyDescent="0.25">
      <c r="B87" s="44" t="s">
        <v>127</v>
      </c>
      <c r="C87" s="49">
        <v>1</v>
      </c>
      <c r="D87" s="49">
        <v>0</v>
      </c>
      <c r="E87" s="49">
        <v>1</v>
      </c>
      <c r="F87" s="49">
        <v>1</v>
      </c>
      <c r="G87" s="49">
        <v>0</v>
      </c>
      <c r="H87" s="49">
        <v>0</v>
      </c>
      <c r="I87" s="49">
        <v>0</v>
      </c>
      <c r="J87" s="49">
        <v>0</v>
      </c>
      <c r="K87" s="49">
        <v>0</v>
      </c>
      <c r="L87" s="49">
        <v>1</v>
      </c>
      <c r="M87" s="49">
        <v>2</v>
      </c>
      <c r="N87" s="49">
        <v>0</v>
      </c>
      <c r="O87" s="15">
        <f t="shared" si="35"/>
        <v>4</v>
      </c>
      <c r="P87" s="15">
        <f t="shared" si="36"/>
        <v>6</v>
      </c>
      <c r="R87" s="8"/>
      <c r="T87"/>
    </row>
    <row r="88" spans="2:20" ht="23.1" customHeight="1" x14ac:dyDescent="0.25">
      <c r="B88" s="46" t="s">
        <v>128</v>
      </c>
      <c r="C88" s="49">
        <v>1</v>
      </c>
      <c r="D88" s="49">
        <v>0</v>
      </c>
      <c r="E88" s="49">
        <v>1</v>
      </c>
      <c r="F88" s="49">
        <v>0</v>
      </c>
      <c r="G88" s="49">
        <v>0</v>
      </c>
      <c r="H88" s="49">
        <v>1</v>
      </c>
      <c r="I88" s="49">
        <v>0</v>
      </c>
      <c r="J88" s="49">
        <v>2</v>
      </c>
      <c r="K88" s="49">
        <v>0</v>
      </c>
      <c r="L88" s="49">
        <v>2</v>
      </c>
      <c r="M88" s="49">
        <v>3</v>
      </c>
      <c r="N88" s="49">
        <v>0</v>
      </c>
      <c r="O88" s="15">
        <f t="shared" si="35"/>
        <v>7</v>
      </c>
      <c r="P88" s="15">
        <f t="shared" si="36"/>
        <v>10</v>
      </c>
      <c r="R88" s="8"/>
      <c r="T88"/>
    </row>
    <row r="89" spans="2:20" ht="23.1" customHeight="1" x14ac:dyDescent="0.25">
      <c r="B89" s="44" t="s">
        <v>129</v>
      </c>
      <c r="C89" s="49">
        <v>1</v>
      </c>
      <c r="D89" s="49">
        <v>0</v>
      </c>
      <c r="E89" s="49">
        <v>1</v>
      </c>
      <c r="F89" s="49">
        <v>1</v>
      </c>
      <c r="G89" s="49">
        <v>0</v>
      </c>
      <c r="H89" s="49">
        <v>1</v>
      </c>
      <c r="I89" s="49">
        <v>1</v>
      </c>
      <c r="J89" s="49">
        <v>0</v>
      </c>
      <c r="K89" s="49">
        <v>0</v>
      </c>
      <c r="L89" s="49">
        <v>0</v>
      </c>
      <c r="M89" s="49">
        <v>2</v>
      </c>
      <c r="N89" s="49">
        <v>0</v>
      </c>
      <c r="O89" s="15">
        <f t="shared" si="35"/>
        <v>5</v>
      </c>
      <c r="P89" s="15">
        <f t="shared" si="36"/>
        <v>7</v>
      </c>
      <c r="R89" s="8"/>
      <c r="T89"/>
    </row>
    <row r="90" spans="2:20" ht="23.1" customHeight="1" x14ac:dyDescent="0.25">
      <c r="B90" s="45" t="s">
        <v>130</v>
      </c>
      <c r="C90" s="49">
        <v>0</v>
      </c>
      <c r="D90" s="49">
        <v>0</v>
      </c>
      <c r="E90" s="49">
        <v>2</v>
      </c>
      <c r="F90" s="49">
        <v>2</v>
      </c>
      <c r="G90" s="49">
        <v>0</v>
      </c>
      <c r="H90" s="49">
        <v>1</v>
      </c>
      <c r="I90" s="49">
        <v>1</v>
      </c>
      <c r="J90" s="49">
        <v>1</v>
      </c>
      <c r="K90" s="49">
        <v>0</v>
      </c>
      <c r="L90" s="49">
        <v>1</v>
      </c>
      <c r="M90" s="49">
        <v>7</v>
      </c>
      <c r="N90" s="49">
        <v>0</v>
      </c>
      <c r="O90" s="15">
        <f t="shared" si="35"/>
        <v>8</v>
      </c>
      <c r="P90" s="15">
        <f t="shared" si="36"/>
        <v>15</v>
      </c>
      <c r="R90" s="8"/>
      <c r="T90"/>
    </row>
    <row r="91" spans="2:20" ht="23.1" customHeight="1" x14ac:dyDescent="0.25">
      <c r="B91" s="44" t="s">
        <v>131</v>
      </c>
      <c r="C91" s="49">
        <v>0</v>
      </c>
      <c r="D91" s="49">
        <v>0</v>
      </c>
      <c r="E91" s="49">
        <v>1</v>
      </c>
      <c r="F91" s="49">
        <v>1</v>
      </c>
      <c r="G91" s="49">
        <v>0</v>
      </c>
      <c r="H91" s="49">
        <v>0</v>
      </c>
      <c r="I91" s="49">
        <v>0</v>
      </c>
      <c r="J91" s="49">
        <v>0</v>
      </c>
      <c r="K91" s="49">
        <v>0</v>
      </c>
      <c r="L91" s="49">
        <v>2</v>
      </c>
      <c r="M91" s="49">
        <v>3</v>
      </c>
      <c r="N91" s="49">
        <v>0</v>
      </c>
      <c r="O91" s="15">
        <f t="shared" si="35"/>
        <v>4</v>
      </c>
      <c r="P91" s="15">
        <f t="shared" si="36"/>
        <v>7</v>
      </c>
      <c r="R91" s="8"/>
      <c r="T91"/>
    </row>
    <row r="92" spans="2:20" ht="23.1" customHeight="1" x14ac:dyDescent="0.25">
      <c r="B92" s="46" t="s">
        <v>132</v>
      </c>
      <c r="C92" s="49">
        <v>1</v>
      </c>
      <c r="D92" s="49">
        <v>0</v>
      </c>
      <c r="E92" s="49">
        <v>2</v>
      </c>
      <c r="F92" s="49">
        <v>1</v>
      </c>
      <c r="G92" s="49">
        <v>0</v>
      </c>
      <c r="H92" s="49">
        <v>1</v>
      </c>
      <c r="I92" s="49">
        <v>0</v>
      </c>
      <c r="J92" s="49">
        <v>0</v>
      </c>
      <c r="K92" s="49">
        <v>1</v>
      </c>
      <c r="L92" s="49">
        <v>1</v>
      </c>
      <c r="M92" s="49">
        <v>2</v>
      </c>
      <c r="N92" s="49">
        <v>0</v>
      </c>
      <c r="O92" s="15">
        <f t="shared" si="35"/>
        <v>7</v>
      </c>
      <c r="P92" s="15">
        <f t="shared" si="36"/>
        <v>9</v>
      </c>
      <c r="R92" s="8"/>
      <c r="T92"/>
    </row>
    <row r="93" spans="2:20" ht="23.1" customHeight="1" x14ac:dyDescent="0.25">
      <c r="B93" s="44" t="s">
        <v>133</v>
      </c>
      <c r="C93" s="49">
        <v>1</v>
      </c>
      <c r="D93" s="49">
        <v>0</v>
      </c>
      <c r="E93" s="49">
        <v>1</v>
      </c>
      <c r="F93" s="49">
        <v>2</v>
      </c>
      <c r="G93" s="49">
        <v>0</v>
      </c>
      <c r="H93" s="49">
        <v>1</v>
      </c>
      <c r="I93" s="49">
        <v>0</v>
      </c>
      <c r="J93" s="49">
        <v>1</v>
      </c>
      <c r="K93" s="49">
        <v>1</v>
      </c>
      <c r="L93" s="49">
        <v>1</v>
      </c>
      <c r="M93" s="49">
        <v>3</v>
      </c>
      <c r="N93" s="49">
        <v>0</v>
      </c>
      <c r="O93" s="15">
        <f t="shared" si="35"/>
        <v>8</v>
      </c>
      <c r="P93" s="15">
        <f t="shared" si="36"/>
        <v>11</v>
      </c>
      <c r="R93" s="8"/>
      <c r="T93"/>
    </row>
    <row r="94" spans="2:20" ht="23.1" customHeight="1" x14ac:dyDescent="0.25">
      <c r="B94" s="45" t="s">
        <v>134</v>
      </c>
      <c r="C94" s="49">
        <v>0</v>
      </c>
      <c r="D94" s="49">
        <v>0</v>
      </c>
      <c r="E94" s="49">
        <v>1</v>
      </c>
      <c r="F94" s="49">
        <v>1</v>
      </c>
      <c r="G94" s="49">
        <v>0</v>
      </c>
      <c r="H94" s="49">
        <v>0</v>
      </c>
      <c r="I94" s="49">
        <v>0</v>
      </c>
      <c r="J94" s="49">
        <v>0</v>
      </c>
      <c r="K94" s="49">
        <v>0</v>
      </c>
      <c r="L94" s="49">
        <v>1</v>
      </c>
      <c r="M94" s="49">
        <v>4</v>
      </c>
      <c r="N94" s="49">
        <v>0</v>
      </c>
      <c r="O94" s="15">
        <f t="shared" si="35"/>
        <v>3</v>
      </c>
      <c r="P94" s="15">
        <f t="shared" si="36"/>
        <v>7</v>
      </c>
      <c r="R94" s="8"/>
      <c r="T94"/>
    </row>
    <row r="95" spans="2:20" ht="23.1" customHeight="1" x14ac:dyDescent="0.25">
      <c r="B95" s="44" t="s">
        <v>135</v>
      </c>
      <c r="C95" s="49">
        <v>1</v>
      </c>
      <c r="D95" s="49">
        <v>0</v>
      </c>
      <c r="E95" s="49">
        <v>1</v>
      </c>
      <c r="F95" s="49">
        <v>1</v>
      </c>
      <c r="G95" s="49">
        <v>0</v>
      </c>
      <c r="H95" s="49">
        <v>1</v>
      </c>
      <c r="I95" s="49">
        <v>1</v>
      </c>
      <c r="J95" s="49">
        <v>0</v>
      </c>
      <c r="K95" s="49">
        <v>0</v>
      </c>
      <c r="L95" s="49">
        <v>2</v>
      </c>
      <c r="M95" s="49">
        <v>3</v>
      </c>
      <c r="N95" s="49">
        <v>0</v>
      </c>
      <c r="O95" s="15">
        <f t="shared" si="35"/>
        <v>7</v>
      </c>
      <c r="P95" s="15">
        <f t="shared" si="36"/>
        <v>10</v>
      </c>
      <c r="R95" s="8"/>
      <c r="T95"/>
    </row>
    <row r="96" spans="2:20" ht="23.1" customHeight="1" x14ac:dyDescent="0.25">
      <c r="B96" s="46" t="s">
        <v>136</v>
      </c>
      <c r="C96" s="49">
        <v>1</v>
      </c>
      <c r="D96" s="49">
        <v>0</v>
      </c>
      <c r="E96" s="49">
        <v>1</v>
      </c>
      <c r="F96" s="49">
        <v>1</v>
      </c>
      <c r="G96" s="49">
        <v>0</v>
      </c>
      <c r="H96" s="49">
        <v>0</v>
      </c>
      <c r="I96" s="49">
        <v>0</v>
      </c>
      <c r="J96" s="49">
        <v>0</v>
      </c>
      <c r="K96" s="49">
        <v>0</v>
      </c>
      <c r="L96" s="49">
        <v>1</v>
      </c>
      <c r="M96" s="49">
        <v>4</v>
      </c>
      <c r="N96" s="49">
        <v>0</v>
      </c>
      <c r="O96" s="15">
        <f t="shared" si="35"/>
        <v>4</v>
      </c>
      <c r="P96" s="15">
        <f t="shared" si="36"/>
        <v>8</v>
      </c>
      <c r="R96" s="8"/>
      <c r="T96"/>
    </row>
    <row r="97" spans="2:20" ht="23.1" customHeight="1" x14ac:dyDescent="0.25">
      <c r="B97" s="44" t="s">
        <v>137</v>
      </c>
      <c r="C97" s="49">
        <v>1</v>
      </c>
      <c r="D97" s="49">
        <v>0</v>
      </c>
      <c r="E97" s="49">
        <v>1</v>
      </c>
      <c r="F97" s="49">
        <v>1</v>
      </c>
      <c r="G97" s="49">
        <v>0</v>
      </c>
      <c r="H97" s="49">
        <v>0</v>
      </c>
      <c r="I97" s="49">
        <v>0</v>
      </c>
      <c r="J97" s="49">
        <v>0</v>
      </c>
      <c r="K97" s="49">
        <v>0</v>
      </c>
      <c r="L97" s="49">
        <v>2</v>
      </c>
      <c r="M97" s="49">
        <v>4</v>
      </c>
      <c r="N97" s="49">
        <v>0</v>
      </c>
      <c r="O97" s="15">
        <f t="shared" si="35"/>
        <v>5</v>
      </c>
      <c r="P97" s="15">
        <f t="shared" si="36"/>
        <v>9</v>
      </c>
      <c r="R97" s="8"/>
      <c r="T97"/>
    </row>
    <row r="98" spans="2:20" ht="23.1" customHeight="1" x14ac:dyDescent="0.25">
      <c r="B98" s="45" t="s">
        <v>138</v>
      </c>
      <c r="C98" s="49">
        <v>2</v>
      </c>
      <c r="D98" s="49">
        <v>0</v>
      </c>
      <c r="E98" s="49">
        <v>1</v>
      </c>
      <c r="F98" s="49">
        <v>2</v>
      </c>
      <c r="G98" s="49">
        <v>0</v>
      </c>
      <c r="H98" s="49">
        <v>0</v>
      </c>
      <c r="I98" s="49">
        <v>0</v>
      </c>
      <c r="J98" s="49">
        <v>0</v>
      </c>
      <c r="K98" s="49">
        <v>0</v>
      </c>
      <c r="L98" s="49">
        <v>3</v>
      </c>
      <c r="M98" s="49">
        <v>4</v>
      </c>
      <c r="N98" s="49">
        <v>0</v>
      </c>
      <c r="O98" s="15">
        <f t="shared" si="35"/>
        <v>8</v>
      </c>
      <c r="P98" s="15">
        <f t="shared" si="36"/>
        <v>12</v>
      </c>
      <c r="R98" s="8"/>
      <c r="T98"/>
    </row>
    <row r="99" spans="2:20" ht="23.1" customHeight="1" x14ac:dyDescent="0.25">
      <c r="B99" s="44" t="s">
        <v>139</v>
      </c>
      <c r="C99" s="49">
        <v>1</v>
      </c>
      <c r="D99" s="49">
        <v>0</v>
      </c>
      <c r="E99" s="49">
        <v>1</v>
      </c>
      <c r="F99" s="49">
        <v>1</v>
      </c>
      <c r="G99" s="49">
        <v>0</v>
      </c>
      <c r="H99" s="49">
        <v>0</v>
      </c>
      <c r="I99" s="49">
        <v>0</v>
      </c>
      <c r="J99" s="49">
        <v>1</v>
      </c>
      <c r="K99" s="49">
        <v>0</v>
      </c>
      <c r="L99" s="49">
        <v>1</v>
      </c>
      <c r="M99" s="49">
        <v>3</v>
      </c>
      <c r="N99" s="49">
        <v>0</v>
      </c>
      <c r="O99" s="15">
        <f t="shared" si="35"/>
        <v>5</v>
      </c>
      <c r="P99" s="15">
        <f t="shared" si="36"/>
        <v>8</v>
      </c>
      <c r="R99" s="8"/>
      <c r="T99"/>
    </row>
    <row r="100" spans="2:20" ht="23.1" customHeight="1" x14ac:dyDescent="0.25">
      <c r="B100" s="46" t="s">
        <v>140</v>
      </c>
      <c r="C100" s="49">
        <v>1</v>
      </c>
      <c r="D100" s="49">
        <v>0</v>
      </c>
      <c r="E100" s="49">
        <v>2</v>
      </c>
      <c r="F100" s="49">
        <v>1</v>
      </c>
      <c r="G100" s="49">
        <v>0</v>
      </c>
      <c r="H100" s="49">
        <v>0</v>
      </c>
      <c r="I100" s="49">
        <v>0</v>
      </c>
      <c r="J100" s="49">
        <v>1</v>
      </c>
      <c r="K100" s="49">
        <v>0</v>
      </c>
      <c r="L100" s="49">
        <v>1</v>
      </c>
      <c r="M100" s="49">
        <v>3</v>
      </c>
      <c r="N100" s="49">
        <v>0</v>
      </c>
      <c r="O100" s="15">
        <f t="shared" si="35"/>
        <v>6</v>
      </c>
      <c r="P100" s="15">
        <f t="shared" si="36"/>
        <v>9</v>
      </c>
      <c r="R100" s="8"/>
      <c r="T100"/>
    </row>
    <row r="101" spans="2:20" ht="23.1" customHeight="1" x14ac:dyDescent="0.25">
      <c r="B101" s="44" t="s">
        <v>141</v>
      </c>
      <c r="C101" s="49">
        <v>2</v>
      </c>
      <c r="D101" s="49">
        <v>0</v>
      </c>
      <c r="E101" s="49">
        <v>2</v>
      </c>
      <c r="F101" s="49">
        <v>1</v>
      </c>
      <c r="G101" s="49">
        <v>0</v>
      </c>
      <c r="H101" s="49">
        <v>0</v>
      </c>
      <c r="I101" s="49">
        <v>1</v>
      </c>
      <c r="J101" s="49">
        <v>1</v>
      </c>
      <c r="K101" s="49">
        <v>0</v>
      </c>
      <c r="L101" s="49">
        <v>2</v>
      </c>
      <c r="M101" s="49">
        <v>5</v>
      </c>
      <c r="N101" s="49">
        <v>0</v>
      </c>
      <c r="O101" s="15">
        <f t="shared" si="35"/>
        <v>9</v>
      </c>
      <c r="P101" s="15">
        <f t="shared" si="36"/>
        <v>14</v>
      </c>
      <c r="R101" s="8"/>
      <c r="T101"/>
    </row>
    <row r="102" spans="2:20" ht="23.1" customHeight="1" x14ac:dyDescent="0.25">
      <c r="B102" s="45" t="s">
        <v>142</v>
      </c>
      <c r="C102" s="49">
        <v>1</v>
      </c>
      <c r="D102" s="49">
        <v>0</v>
      </c>
      <c r="E102" s="49">
        <v>1</v>
      </c>
      <c r="F102" s="49">
        <v>1</v>
      </c>
      <c r="G102" s="49">
        <v>0</v>
      </c>
      <c r="H102" s="49">
        <v>2</v>
      </c>
      <c r="I102" s="49">
        <v>0</v>
      </c>
      <c r="J102" s="49">
        <v>0</v>
      </c>
      <c r="K102" s="49">
        <v>1</v>
      </c>
      <c r="L102" s="49">
        <v>2</v>
      </c>
      <c r="M102" s="49">
        <v>5</v>
      </c>
      <c r="N102" s="49">
        <v>1</v>
      </c>
      <c r="O102" s="15">
        <f t="shared" si="35"/>
        <v>9</v>
      </c>
      <c r="P102" s="15">
        <f t="shared" si="36"/>
        <v>14</v>
      </c>
      <c r="R102" s="8"/>
      <c r="T102"/>
    </row>
    <row r="103" spans="2:20" ht="23.1" customHeight="1" x14ac:dyDescent="0.25">
      <c r="B103" s="44" t="s">
        <v>143</v>
      </c>
      <c r="C103" s="49">
        <v>1</v>
      </c>
      <c r="D103" s="49">
        <v>0</v>
      </c>
      <c r="E103" s="49">
        <v>1</v>
      </c>
      <c r="F103" s="49">
        <v>0</v>
      </c>
      <c r="G103" s="49">
        <v>0</v>
      </c>
      <c r="H103" s="49">
        <v>0</v>
      </c>
      <c r="I103" s="49">
        <v>0</v>
      </c>
      <c r="J103" s="49">
        <v>0</v>
      </c>
      <c r="K103" s="49">
        <v>0</v>
      </c>
      <c r="L103" s="49">
        <v>1</v>
      </c>
      <c r="M103" s="49">
        <v>5</v>
      </c>
      <c r="N103" s="49">
        <v>0</v>
      </c>
      <c r="O103" s="15">
        <f t="shared" si="35"/>
        <v>3</v>
      </c>
      <c r="P103" s="15">
        <f t="shared" si="36"/>
        <v>8</v>
      </c>
      <c r="R103" s="8"/>
      <c r="T103"/>
    </row>
    <row r="104" spans="2:20" ht="23.1" customHeight="1" x14ac:dyDescent="0.25">
      <c r="B104" s="46" t="s">
        <v>144</v>
      </c>
      <c r="C104" s="49">
        <v>1</v>
      </c>
      <c r="D104" s="49">
        <v>0</v>
      </c>
      <c r="E104" s="49">
        <v>1</v>
      </c>
      <c r="F104" s="49">
        <v>1</v>
      </c>
      <c r="G104" s="49">
        <v>0</v>
      </c>
      <c r="H104" s="49">
        <v>1</v>
      </c>
      <c r="I104" s="49">
        <v>0</v>
      </c>
      <c r="J104" s="49">
        <v>1</v>
      </c>
      <c r="K104" s="49">
        <v>1</v>
      </c>
      <c r="L104" s="49">
        <v>1</v>
      </c>
      <c r="M104" s="49">
        <v>3</v>
      </c>
      <c r="N104" s="49">
        <v>1</v>
      </c>
      <c r="O104" s="15">
        <f t="shared" si="35"/>
        <v>8</v>
      </c>
      <c r="P104" s="15">
        <f t="shared" si="36"/>
        <v>11</v>
      </c>
      <c r="R104" s="8"/>
      <c r="T104"/>
    </row>
    <row r="105" spans="2:20" ht="23.1" customHeight="1" x14ac:dyDescent="0.25">
      <c r="B105" s="44" t="s">
        <v>145</v>
      </c>
      <c r="C105" s="49">
        <v>0</v>
      </c>
      <c r="D105" s="49">
        <v>0</v>
      </c>
      <c r="E105" s="49">
        <v>2</v>
      </c>
      <c r="F105" s="49">
        <v>0</v>
      </c>
      <c r="G105" s="49">
        <v>0</v>
      </c>
      <c r="H105" s="49">
        <v>1</v>
      </c>
      <c r="I105" s="49">
        <v>0</v>
      </c>
      <c r="J105" s="49">
        <v>0</v>
      </c>
      <c r="K105" s="49">
        <v>0</v>
      </c>
      <c r="L105" s="49">
        <v>2</v>
      </c>
      <c r="M105" s="49">
        <v>3</v>
      </c>
      <c r="N105" s="49">
        <v>0</v>
      </c>
      <c r="O105" s="15">
        <f t="shared" si="35"/>
        <v>5</v>
      </c>
      <c r="P105" s="15">
        <f t="shared" si="36"/>
        <v>8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68</v>
      </c>
      <c r="D106" s="16">
        <f t="shared" ref="D106:P106" si="37">SUM(D10:D105)</f>
        <v>10</v>
      </c>
      <c r="E106" s="16">
        <f t="shared" si="37"/>
        <v>129</v>
      </c>
      <c r="F106" s="16">
        <f t="shared" si="37"/>
        <v>82</v>
      </c>
      <c r="G106" s="16">
        <f t="shared" si="37"/>
        <v>6</v>
      </c>
      <c r="H106" s="16">
        <f t="shared" si="37"/>
        <v>39</v>
      </c>
      <c r="I106" s="16">
        <f t="shared" si="37"/>
        <v>16</v>
      </c>
      <c r="J106" s="16">
        <f t="shared" si="37"/>
        <v>34</v>
      </c>
      <c r="K106" s="16">
        <f t="shared" si="37"/>
        <v>21</v>
      </c>
      <c r="L106" s="16">
        <f t="shared" si="37"/>
        <v>99</v>
      </c>
      <c r="M106" s="16">
        <f t="shared" si="37"/>
        <v>354</v>
      </c>
      <c r="N106" s="16">
        <f t="shared" si="37"/>
        <v>8</v>
      </c>
      <c r="O106" s="16">
        <f t="shared" si="37"/>
        <v>512</v>
      </c>
      <c r="P106" s="16">
        <f t="shared" si="37"/>
        <v>866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7.8521939953810627E-2</v>
      </c>
      <c r="D107" s="42">
        <f t="shared" si="38"/>
        <v>1.1547344110854504E-2</v>
      </c>
      <c r="E107" s="42">
        <f t="shared" si="38"/>
        <v>0.1489607390300231</v>
      </c>
      <c r="F107" s="42">
        <f t="shared" si="38"/>
        <v>9.4688221709006926E-2</v>
      </c>
      <c r="G107" s="42">
        <f t="shared" si="38"/>
        <v>6.9284064665127024E-3</v>
      </c>
      <c r="H107" s="42">
        <f t="shared" si="38"/>
        <v>4.5034642032332567E-2</v>
      </c>
      <c r="I107" s="42">
        <f t="shared" si="38"/>
        <v>1.8475750577367205E-2</v>
      </c>
      <c r="J107" s="42">
        <f t="shared" si="38"/>
        <v>3.9260969976905313E-2</v>
      </c>
      <c r="K107" s="42">
        <f t="shared" si="38"/>
        <v>2.4249422632794459E-2</v>
      </c>
      <c r="L107" s="42">
        <f t="shared" si="38"/>
        <v>0.11431870669745958</v>
      </c>
      <c r="M107" s="42">
        <f t="shared" si="38"/>
        <v>0.40877598152424943</v>
      </c>
      <c r="N107" s="42">
        <f t="shared" si="38"/>
        <v>9.2378752886836026E-3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0.1328125</v>
      </c>
      <c r="D108" s="43">
        <f t="shared" ref="D108:N108" si="39">D106/$O$106</f>
        <v>1.953125E-2</v>
      </c>
      <c r="E108" s="43">
        <f t="shared" si="39"/>
        <v>0.251953125</v>
      </c>
      <c r="F108" s="43">
        <f t="shared" si="39"/>
        <v>0.16015625</v>
      </c>
      <c r="G108" s="43">
        <f t="shared" si="39"/>
        <v>1.171875E-2</v>
      </c>
      <c r="H108" s="43">
        <f t="shared" si="39"/>
        <v>7.6171875E-2</v>
      </c>
      <c r="I108" s="43">
        <f t="shared" si="39"/>
        <v>3.125E-2</v>
      </c>
      <c r="J108" s="43">
        <f t="shared" si="39"/>
        <v>6.640625E-2</v>
      </c>
      <c r="K108" s="43">
        <f t="shared" si="39"/>
        <v>4.1015625E-2</v>
      </c>
      <c r="L108" s="43">
        <f t="shared" si="39"/>
        <v>0.193359375</v>
      </c>
      <c r="M108" s="43"/>
      <c r="N108" s="43">
        <f t="shared" si="39"/>
        <v>1.5625E-2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173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">
        <v>172</v>
      </c>
      <c r="F5" s="40" t="s">
        <v>1</v>
      </c>
      <c r="G5" s="63" t="e">
        <f>'[1]2.08 BUSIA-BUSITEMA'!G5:H5</f>
        <v>#REF!</v>
      </c>
      <c r="H5" s="64"/>
      <c r="I5" s="14"/>
      <c r="J5" s="2" t="s">
        <v>5</v>
      </c>
      <c r="K5" s="63" t="e">
        <f>'[1]2.08 BUSIA-BUSITEMA'!K5:L5</f>
        <v>#REF!</v>
      </c>
      <c r="L5" s="64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3" t="s">
        <v>167</v>
      </c>
      <c r="E6" s="64"/>
      <c r="F6" s="2" t="s">
        <v>2</v>
      </c>
      <c r="G6" s="63" t="s">
        <v>168</v>
      </c>
      <c r="H6" s="64"/>
      <c r="J6" s="2" t="s">
        <v>21</v>
      </c>
      <c r="K6" s="63" t="e">
        <f>'[1]2.08 BUSIA-BUSITEMA'!K6:L6</f>
        <v>#REF!</v>
      </c>
      <c r="L6" s="64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2</v>
      </c>
      <c r="D10" s="49">
        <v>0</v>
      </c>
      <c r="E10" s="49">
        <v>0</v>
      </c>
      <c r="F10" s="49">
        <v>1</v>
      </c>
      <c r="G10" s="49">
        <v>0</v>
      </c>
      <c r="H10" s="49">
        <v>0</v>
      </c>
      <c r="I10" s="49">
        <v>1</v>
      </c>
      <c r="J10" s="49">
        <v>0</v>
      </c>
      <c r="K10" s="49">
        <v>0</v>
      </c>
      <c r="L10" s="49">
        <v>1</v>
      </c>
      <c r="M10" s="49">
        <v>5</v>
      </c>
      <c r="N10" s="49">
        <v>1</v>
      </c>
      <c r="O10" s="17">
        <f t="shared" ref="O10:O57" si="0">SUM(C10:L10,N10)</f>
        <v>6</v>
      </c>
      <c r="P10" s="17">
        <f t="shared" ref="P10:P57" si="1">SUM(C10:N10)</f>
        <v>11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2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1</v>
      </c>
      <c r="AA10" s="17">
        <f t="shared" si="2"/>
        <v>1</v>
      </c>
      <c r="AB10" s="17">
        <f t="shared" si="2"/>
        <v>6</v>
      </c>
      <c r="AC10" s="17">
        <f t="shared" si="2"/>
        <v>12</v>
      </c>
      <c r="AD10" s="17">
        <f t="shared" si="2"/>
        <v>2</v>
      </c>
      <c r="AE10" s="30">
        <f t="shared" si="2"/>
        <v>20</v>
      </c>
      <c r="AF10" s="30">
        <f t="shared" si="2"/>
        <v>32</v>
      </c>
    </row>
    <row r="11" spans="2:32" s="6" customFormat="1" ht="23.1" customHeight="1" x14ac:dyDescent="0.25">
      <c r="B11" s="22" t="s">
        <v>38</v>
      </c>
      <c r="C11" s="49">
        <v>0</v>
      </c>
      <c r="D11" s="49">
        <v>0</v>
      </c>
      <c r="E11" s="49">
        <v>2</v>
      </c>
      <c r="F11" s="49">
        <v>0</v>
      </c>
      <c r="G11" s="49">
        <v>0</v>
      </c>
      <c r="H11" s="49">
        <v>0</v>
      </c>
      <c r="I11" s="49">
        <v>0</v>
      </c>
      <c r="J11" s="49">
        <v>0</v>
      </c>
      <c r="K11" s="49">
        <v>0</v>
      </c>
      <c r="L11" s="49">
        <v>0</v>
      </c>
      <c r="M11" s="49">
        <v>0</v>
      </c>
      <c r="N11" s="49">
        <v>0</v>
      </c>
      <c r="O11" s="17">
        <f t="shared" si="0"/>
        <v>2</v>
      </c>
      <c r="P11" s="17">
        <f t="shared" si="1"/>
        <v>2</v>
      </c>
      <c r="R11" s="1" t="s">
        <v>7</v>
      </c>
      <c r="S11" s="17">
        <f t="shared" ref="S11:AF11" si="3">SUM(C14:C17)</f>
        <v>4</v>
      </c>
      <c r="T11" s="17">
        <f t="shared" si="3"/>
        <v>1</v>
      </c>
      <c r="U11" s="17">
        <f t="shared" si="3"/>
        <v>7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1</v>
      </c>
      <c r="AB11" s="17">
        <f t="shared" si="3"/>
        <v>1</v>
      </c>
      <c r="AC11" s="17">
        <f t="shared" si="3"/>
        <v>11</v>
      </c>
      <c r="AD11" s="17">
        <f t="shared" si="3"/>
        <v>1</v>
      </c>
      <c r="AE11" s="30">
        <f t="shared" si="3"/>
        <v>19</v>
      </c>
      <c r="AF11" s="30">
        <f t="shared" si="3"/>
        <v>30</v>
      </c>
    </row>
    <row r="12" spans="2:32" ht="23.1" customHeight="1" x14ac:dyDescent="0.25">
      <c r="B12" s="22" t="s">
        <v>39</v>
      </c>
      <c r="C12" s="49">
        <v>1</v>
      </c>
      <c r="D12" s="49">
        <v>0</v>
      </c>
      <c r="E12" s="49">
        <v>0</v>
      </c>
      <c r="F12" s="49">
        <v>3</v>
      </c>
      <c r="G12" s="49">
        <v>0</v>
      </c>
      <c r="H12" s="49">
        <v>0</v>
      </c>
      <c r="I12" s="49">
        <v>0</v>
      </c>
      <c r="J12" s="49">
        <v>1</v>
      </c>
      <c r="K12" s="49">
        <v>0</v>
      </c>
      <c r="L12" s="49">
        <v>4</v>
      </c>
      <c r="M12" s="49">
        <v>3</v>
      </c>
      <c r="N12" s="49">
        <v>1</v>
      </c>
      <c r="O12" s="17">
        <f t="shared" si="0"/>
        <v>10</v>
      </c>
      <c r="P12" s="17">
        <f t="shared" si="1"/>
        <v>13</v>
      </c>
      <c r="R12" s="1" t="s">
        <v>8</v>
      </c>
      <c r="S12" s="17">
        <f t="shared" ref="S12:AF12" si="4">SUM(C18:C21)</f>
        <v>1</v>
      </c>
      <c r="T12" s="17">
        <f t="shared" si="4"/>
        <v>1</v>
      </c>
      <c r="U12" s="17">
        <f t="shared" si="4"/>
        <v>2</v>
      </c>
      <c r="V12" s="17">
        <f t="shared" si="4"/>
        <v>2</v>
      </c>
      <c r="W12" s="17">
        <f t="shared" si="4"/>
        <v>0</v>
      </c>
      <c r="X12" s="17">
        <f t="shared" si="4"/>
        <v>1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14</v>
      </c>
      <c r="AD12" s="17">
        <f t="shared" si="4"/>
        <v>0</v>
      </c>
      <c r="AE12" s="30">
        <f t="shared" si="4"/>
        <v>8</v>
      </c>
      <c r="AF12" s="30">
        <f t="shared" si="4"/>
        <v>22</v>
      </c>
    </row>
    <row r="13" spans="2:32" ht="23.1" customHeight="1" x14ac:dyDescent="0.25">
      <c r="B13" s="22" t="s">
        <v>40</v>
      </c>
      <c r="C13" s="49">
        <v>0</v>
      </c>
      <c r="D13" s="49">
        <v>0</v>
      </c>
      <c r="E13" s="49">
        <v>0</v>
      </c>
      <c r="F13" s="49">
        <v>0</v>
      </c>
      <c r="G13" s="49">
        <v>0</v>
      </c>
      <c r="H13" s="49">
        <v>0</v>
      </c>
      <c r="I13" s="49">
        <v>0</v>
      </c>
      <c r="J13" s="49">
        <v>0</v>
      </c>
      <c r="K13" s="49">
        <v>1</v>
      </c>
      <c r="L13" s="49">
        <v>1</v>
      </c>
      <c r="M13" s="49">
        <v>4</v>
      </c>
      <c r="N13" s="49">
        <v>0</v>
      </c>
      <c r="O13" s="17">
        <f t="shared" si="0"/>
        <v>2</v>
      </c>
      <c r="P13" s="17">
        <f t="shared" si="1"/>
        <v>6</v>
      </c>
      <c r="R13" s="1" t="s">
        <v>9</v>
      </c>
      <c r="S13" s="17">
        <f t="shared" ref="S13:AF13" si="5">SUM(C22:C25)</f>
        <v>5</v>
      </c>
      <c r="T13" s="17">
        <f t="shared" si="5"/>
        <v>1</v>
      </c>
      <c r="U13" s="17">
        <f t="shared" si="5"/>
        <v>6</v>
      </c>
      <c r="V13" s="17">
        <f t="shared" si="5"/>
        <v>4</v>
      </c>
      <c r="W13" s="17">
        <f t="shared" si="5"/>
        <v>1</v>
      </c>
      <c r="X13" s="17">
        <f t="shared" si="5"/>
        <v>2</v>
      </c>
      <c r="Y13" s="17">
        <f t="shared" si="5"/>
        <v>1</v>
      </c>
      <c r="Z13" s="17">
        <f t="shared" si="5"/>
        <v>4</v>
      </c>
      <c r="AA13" s="17">
        <f t="shared" si="5"/>
        <v>0</v>
      </c>
      <c r="AB13" s="17">
        <f t="shared" si="5"/>
        <v>2</v>
      </c>
      <c r="AC13" s="17">
        <f t="shared" si="5"/>
        <v>22</v>
      </c>
      <c r="AD13" s="17">
        <f t="shared" si="5"/>
        <v>0</v>
      </c>
      <c r="AE13" s="30">
        <f t="shared" si="5"/>
        <v>26</v>
      </c>
      <c r="AF13" s="30">
        <f t="shared" si="5"/>
        <v>48</v>
      </c>
    </row>
    <row r="14" spans="2:32" ht="23.1" customHeight="1" x14ac:dyDescent="0.25">
      <c r="B14" s="22" t="s">
        <v>41</v>
      </c>
      <c r="C14" s="49">
        <v>0</v>
      </c>
      <c r="D14" s="49">
        <v>1</v>
      </c>
      <c r="E14" s="49">
        <v>2</v>
      </c>
      <c r="F14" s="49">
        <v>0</v>
      </c>
      <c r="G14" s="49">
        <v>0</v>
      </c>
      <c r="H14" s="49">
        <v>0</v>
      </c>
      <c r="I14" s="49">
        <v>0</v>
      </c>
      <c r="J14" s="49">
        <v>0</v>
      </c>
      <c r="K14" s="49">
        <v>0</v>
      </c>
      <c r="L14" s="49">
        <v>0</v>
      </c>
      <c r="M14" s="49">
        <v>0</v>
      </c>
      <c r="N14" s="49">
        <v>0</v>
      </c>
      <c r="O14" s="17">
        <f t="shared" si="0"/>
        <v>3</v>
      </c>
      <c r="P14" s="17">
        <f t="shared" si="1"/>
        <v>3</v>
      </c>
      <c r="R14" s="1" t="s">
        <v>10</v>
      </c>
      <c r="S14" s="17">
        <f t="shared" ref="S14:AF14" si="6">SUM(C26:C29)</f>
        <v>2</v>
      </c>
      <c r="T14" s="17">
        <f t="shared" si="6"/>
        <v>3</v>
      </c>
      <c r="U14" s="17">
        <f t="shared" si="6"/>
        <v>7</v>
      </c>
      <c r="V14" s="17">
        <f t="shared" si="6"/>
        <v>5</v>
      </c>
      <c r="W14" s="17">
        <f t="shared" si="6"/>
        <v>0</v>
      </c>
      <c r="X14" s="17">
        <f t="shared" si="6"/>
        <v>2</v>
      </c>
      <c r="Y14" s="17">
        <f t="shared" si="6"/>
        <v>3</v>
      </c>
      <c r="Z14" s="17">
        <f t="shared" si="6"/>
        <v>0</v>
      </c>
      <c r="AA14" s="17">
        <f t="shared" si="6"/>
        <v>0</v>
      </c>
      <c r="AB14" s="17">
        <f t="shared" si="6"/>
        <v>3</v>
      </c>
      <c r="AC14" s="17">
        <f t="shared" si="6"/>
        <v>15</v>
      </c>
      <c r="AD14" s="17">
        <f t="shared" si="6"/>
        <v>2</v>
      </c>
      <c r="AE14" s="30">
        <f t="shared" si="6"/>
        <v>27</v>
      </c>
      <c r="AF14" s="30">
        <f t="shared" si="6"/>
        <v>42</v>
      </c>
    </row>
    <row r="15" spans="2:32" ht="23.1" customHeight="1" x14ac:dyDescent="0.25">
      <c r="B15" s="22" t="s">
        <v>42</v>
      </c>
      <c r="C15" s="49">
        <v>2</v>
      </c>
      <c r="D15" s="49">
        <v>0</v>
      </c>
      <c r="E15" s="49">
        <v>1</v>
      </c>
      <c r="F15" s="49">
        <v>0</v>
      </c>
      <c r="G15" s="49">
        <v>0</v>
      </c>
      <c r="H15" s="49">
        <v>0</v>
      </c>
      <c r="I15" s="49">
        <v>0</v>
      </c>
      <c r="J15" s="49">
        <v>0</v>
      </c>
      <c r="K15" s="49">
        <v>0</v>
      </c>
      <c r="L15" s="49">
        <v>1</v>
      </c>
      <c r="M15" s="49">
        <v>6</v>
      </c>
      <c r="N15" s="49">
        <v>1</v>
      </c>
      <c r="O15" s="17">
        <f t="shared" si="0"/>
        <v>5</v>
      </c>
      <c r="P15" s="17">
        <f t="shared" si="1"/>
        <v>11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2</v>
      </c>
      <c r="V15" s="17">
        <f t="shared" si="7"/>
        <v>0</v>
      </c>
      <c r="W15" s="17">
        <f t="shared" si="7"/>
        <v>1</v>
      </c>
      <c r="X15" s="17">
        <f t="shared" si="7"/>
        <v>2</v>
      </c>
      <c r="Y15" s="17">
        <f t="shared" si="7"/>
        <v>1</v>
      </c>
      <c r="Z15" s="17">
        <f t="shared" si="7"/>
        <v>1</v>
      </c>
      <c r="AA15" s="17">
        <f t="shared" si="7"/>
        <v>1</v>
      </c>
      <c r="AB15" s="17">
        <f t="shared" si="7"/>
        <v>3</v>
      </c>
      <c r="AC15" s="17">
        <f t="shared" si="7"/>
        <v>29</v>
      </c>
      <c r="AD15" s="17">
        <f t="shared" si="7"/>
        <v>1</v>
      </c>
      <c r="AE15" s="30">
        <f t="shared" si="7"/>
        <v>15</v>
      </c>
      <c r="AF15" s="30">
        <f t="shared" si="7"/>
        <v>44</v>
      </c>
    </row>
    <row r="16" spans="2:32" ht="23.1" customHeight="1" x14ac:dyDescent="0.25">
      <c r="B16" s="22" t="s">
        <v>43</v>
      </c>
      <c r="C16" s="49">
        <v>1</v>
      </c>
      <c r="D16" s="49">
        <v>0</v>
      </c>
      <c r="E16" s="49">
        <v>2</v>
      </c>
      <c r="F16" s="49">
        <v>1</v>
      </c>
      <c r="G16" s="49">
        <v>0</v>
      </c>
      <c r="H16" s="49">
        <v>0</v>
      </c>
      <c r="I16" s="49">
        <v>1</v>
      </c>
      <c r="J16" s="49">
        <v>0</v>
      </c>
      <c r="K16" s="49">
        <v>0</v>
      </c>
      <c r="L16" s="49">
        <v>0</v>
      </c>
      <c r="M16" s="49">
        <v>4</v>
      </c>
      <c r="N16" s="49">
        <v>0</v>
      </c>
      <c r="O16" s="17">
        <f t="shared" si="0"/>
        <v>5</v>
      </c>
      <c r="P16" s="17">
        <f t="shared" si="1"/>
        <v>9</v>
      </c>
      <c r="R16" s="1" t="s">
        <v>12</v>
      </c>
      <c r="S16" s="17">
        <f t="shared" ref="S16:AF16" si="8">SUM(C34:C37)</f>
        <v>4</v>
      </c>
      <c r="T16" s="17">
        <f t="shared" si="8"/>
        <v>0</v>
      </c>
      <c r="U16" s="17">
        <f t="shared" si="8"/>
        <v>3</v>
      </c>
      <c r="V16" s="17">
        <f t="shared" si="8"/>
        <v>5</v>
      </c>
      <c r="W16" s="17">
        <f t="shared" si="8"/>
        <v>0</v>
      </c>
      <c r="X16" s="17">
        <f t="shared" si="8"/>
        <v>1</v>
      </c>
      <c r="Y16" s="17">
        <f t="shared" si="8"/>
        <v>4</v>
      </c>
      <c r="Z16" s="17">
        <f t="shared" si="8"/>
        <v>0</v>
      </c>
      <c r="AA16" s="17">
        <f t="shared" si="8"/>
        <v>3</v>
      </c>
      <c r="AB16" s="17">
        <f t="shared" si="8"/>
        <v>3</v>
      </c>
      <c r="AC16" s="17">
        <f t="shared" si="8"/>
        <v>13</v>
      </c>
      <c r="AD16" s="17">
        <f t="shared" si="8"/>
        <v>0</v>
      </c>
      <c r="AE16" s="30">
        <f t="shared" si="8"/>
        <v>23</v>
      </c>
      <c r="AF16" s="30">
        <f t="shared" si="8"/>
        <v>36</v>
      </c>
    </row>
    <row r="17" spans="2:32" ht="23.1" customHeight="1" x14ac:dyDescent="0.25">
      <c r="B17" s="22" t="s">
        <v>44</v>
      </c>
      <c r="C17" s="49">
        <v>1</v>
      </c>
      <c r="D17" s="49">
        <v>0</v>
      </c>
      <c r="E17" s="49">
        <v>2</v>
      </c>
      <c r="F17" s="49">
        <v>1</v>
      </c>
      <c r="G17" s="49">
        <v>0</v>
      </c>
      <c r="H17" s="49">
        <v>0</v>
      </c>
      <c r="I17" s="49">
        <v>1</v>
      </c>
      <c r="J17" s="49">
        <v>0</v>
      </c>
      <c r="K17" s="49">
        <v>1</v>
      </c>
      <c r="L17" s="49">
        <v>0</v>
      </c>
      <c r="M17" s="49">
        <v>1</v>
      </c>
      <c r="N17" s="49">
        <v>0</v>
      </c>
      <c r="O17" s="17">
        <f t="shared" si="0"/>
        <v>6</v>
      </c>
      <c r="P17" s="17">
        <f t="shared" si="1"/>
        <v>7</v>
      </c>
      <c r="R17" s="1" t="s">
        <v>13</v>
      </c>
      <c r="S17" s="17">
        <f t="shared" ref="S17:AF17" si="9">SUM(C38:C41)</f>
        <v>5</v>
      </c>
      <c r="T17" s="17">
        <f t="shared" si="9"/>
        <v>0</v>
      </c>
      <c r="U17" s="17">
        <f t="shared" si="9"/>
        <v>3</v>
      </c>
      <c r="V17" s="17">
        <f t="shared" si="9"/>
        <v>6</v>
      </c>
      <c r="W17" s="17">
        <f t="shared" si="9"/>
        <v>0</v>
      </c>
      <c r="X17" s="17">
        <f t="shared" si="9"/>
        <v>2</v>
      </c>
      <c r="Y17" s="17">
        <f t="shared" si="9"/>
        <v>6</v>
      </c>
      <c r="Z17" s="17">
        <f t="shared" si="9"/>
        <v>2</v>
      </c>
      <c r="AA17" s="17">
        <f t="shared" si="9"/>
        <v>4</v>
      </c>
      <c r="AB17" s="17">
        <f t="shared" si="9"/>
        <v>6</v>
      </c>
      <c r="AC17" s="17">
        <f t="shared" si="9"/>
        <v>16</v>
      </c>
      <c r="AD17" s="17">
        <f t="shared" si="9"/>
        <v>1</v>
      </c>
      <c r="AE17" s="30">
        <f t="shared" si="9"/>
        <v>35</v>
      </c>
      <c r="AF17" s="30">
        <f t="shared" si="9"/>
        <v>51</v>
      </c>
    </row>
    <row r="18" spans="2:32" ht="23.1" customHeight="1" x14ac:dyDescent="0.25">
      <c r="B18" s="22" t="s">
        <v>45</v>
      </c>
      <c r="C18" s="49">
        <v>0</v>
      </c>
      <c r="D18" s="49">
        <v>0</v>
      </c>
      <c r="E18" s="49">
        <v>0</v>
      </c>
      <c r="F18" s="49">
        <v>1</v>
      </c>
      <c r="G18" s="49">
        <v>0</v>
      </c>
      <c r="H18" s="49">
        <v>0</v>
      </c>
      <c r="I18" s="49">
        <v>1</v>
      </c>
      <c r="J18" s="49">
        <v>0</v>
      </c>
      <c r="K18" s="49">
        <v>0</v>
      </c>
      <c r="L18" s="49">
        <v>0</v>
      </c>
      <c r="M18" s="49">
        <v>4</v>
      </c>
      <c r="N18" s="49">
        <v>0</v>
      </c>
      <c r="O18" s="17">
        <f t="shared" si="0"/>
        <v>2</v>
      </c>
      <c r="P18" s="17">
        <f t="shared" si="1"/>
        <v>6</v>
      </c>
      <c r="R18" s="1" t="s">
        <v>14</v>
      </c>
      <c r="S18" s="17">
        <f t="shared" ref="S18:AF18" si="10">SUM(C42:C45)</f>
        <v>2</v>
      </c>
      <c r="T18" s="17">
        <f t="shared" si="10"/>
        <v>2</v>
      </c>
      <c r="U18" s="17">
        <f t="shared" si="10"/>
        <v>7</v>
      </c>
      <c r="V18" s="17">
        <f t="shared" si="10"/>
        <v>3</v>
      </c>
      <c r="W18" s="17">
        <f t="shared" si="10"/>
        <v>0</v>
      </c>
      <c r="X18" s="17">
        <f t="shared" si="10"/>
        <v>1</v>
      </c>
      <c r="Y18" s="17">
        <f t="shared" si="10"/>
        <v>4</v>
      </c>
      <c r="Z18" s="17">
        <f t="shared" si="10"/>
        <v>2</v>
      </c>
      <c r="AA18" s="17">
        <f t="shared" si="10"/>
        <v>0</v>
      </c>
      <c r="AB18" s="17">
        <f t="shared" si="10"/>
        <v>6</v>
      </c>
      <c r="AC18" s="17">
        <f t="shared" si="10"/>
        <v>7</v>
      </c>
      <c r="AD18" s="17">
        <f t="shared" si="10"/>
        <v>0</v>
      </c>
      <c r="AE18" s="30">
        <f t="shared" si="10"/>
        <v>27</v>
      </c>
      <c r="AF18" s="30">
        <f t="shared" si="10"/>
        <v>34</v>
      </c>
    </row>
    <row r="19" spans="2:32" ht="23.1" customHeight="1" x14ac:dyDescent="0.25">
      <c r="B19" s="22" t="s">
        <v>46</v>
      </c>
      <c r="C19" s="49">
        <v>0</v>
      </c>
      <c r="D19" s="49">
        <v>1</v>
      </c>
      <c r="E19" s="49">
        <v>2</v>
      </c>
      <c r="F19" s="49">
        <v>0</v>
      </c>
      <c r="G19" s="49">
        <v>0</v>
      </c>
      <c r="H19" s="49">
        <v>0</v>
      </c>
      <c r="I19" s="49">
        <v>0</v>
      </c>
      <c r="J19" s="49">
        <v>0</v>
      </c>
      <c r="K19" s="49">
        <v>0</v>
      </c>
      <c r="L19" s="49">
        <v>0</v>
      </c>
      <c r="M19" s="49">
        <v>1</v>
      </c>
      <c r="N19" s="49">
        <v>0</v>
      </c>
      <c r="O19" s="17">
        <f t="shared" si="0"/>
        <v>3</v>
      </c>
      <c r="P19" s="17">
        <f t="shared" si="1"/>
        <v>4</v>
      </c>
      <c r="R19" s="1" t="s">
        <v>15</v>
      </c>
      <c r="S19" s="17">
        <f t="shared" ref="S19:AF19" si="11">SUM(C46:C49)</f>
        <v>1</v>
      </c>
      <c r="T19" s="17">
        <f t="shared" si="11"/>
        <v>0</v>
      </c>
      <c r="U19" s="17">
        <f t="shared" si="11"/>
        <v>4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0</v>
      </c>
      <c r="AB19" s="17">
        <f t="shared" si="11"/>
        <v>6</v>
      </c>
      <c r="AC19" s="17">
        <f t="shared" si="11"/>
        <v>15</v>
      </c>
      <c r="AD19" s="17">
        <f t="shared" si="11"/>
        <v>0</v>
      </c>
      <c r="AE19" s="30">
        <f t="shared" si="11"/>
        <v>18</v>
      </c>
      <c r="AF19" s="30">
        <f t="shared" si="11"/>
        <v>33</v>
      </c>
    </row>
    <row r="20" spans="2:32" ht="23.1" customHeight="1" x14ac:dyDescent="0.25">
      <c r="B20" s="22" t="s">
        <v>47</v>
      </c>
      <c r="C20" s="49">
        <v>0</v>
      </c>
      <c r="D20" s="49">
        <v>0</v>
      </c>
      <c r="E20" s="49">
        <v>0</v>
      </c>
      <c r="F20" s="49">
        <v>1</v>
      </c>
      <c r="G20" s="49">
        <v>0</v>
      </c>
      <c r="H20" s="49">
        <v>1</v>
      </c>
      <c r="I20" s="49">
        <v>0</v>
      </c>
      <c r="J20" s="49">
        <v>0</v>
      </c>
      <c r="K20" s="49">
        <v>0</v>
      </c>
      <c r="L20" s="49">
        <v>0</v>
      </c>
      <c r="M20" s="49">
        <v>5</v>
      </c>
      <c r="N20" s="49">
        <v>0</v>
      </c>
      <c r="O20" s="17">
        <f t="shared" si="0"/>
        <v>2</v>
      </c>
      <c r="P20" s="17">
        <f t="shared" si="1"/>
        <v>7</v>
      </c>
      <c r="R20" s="1" t="s">
        <v>16</v>
      </c>
      <c r="S20" s="17">
        <f t="shared" ref="S20:AF20" si="12">SUM(C50:C53)</f>
        <v>3</v>
      </c>
      <c r="T20" s="17">
        <f t="shared" si="12"/>
        <v>1</v>
      </c>
      <c r="U20" s="17">
        <f t="shared" si="12"/>
        <v>5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1</v>
      </c>
      <c r="AA20" s="17">
        <f t="shared" si="12"/>
        <v>1</v>
      </c>
      <c r="AB20" s="17">
        <f t="shared" si="12"/>
        <v>7</v>
      </c>
      <c r="AC20" s="17">
        <f t="shared" si="12"/>
        <v>12</v>
      </c>
      <c r="AD20" s="17">
        <f t="shared" si="12"/>
        <v>1</v>
      </c>
      <c r="AE20" s="30">
        <f t="shared" si="12"/>
        <v>26</v>
      </c>
      <c r="AF20" s="30">
        <f t="shared" si="12"/>
        <v>38</v>
      </c>
    </row>
    <row r="21" spans="2:32" ht="23.1" customHeight="1" x14ac:dyDescent="0.25">
      <c r="B21" s="22" t="s">
        <v>48</v>
      </c>
      <c r="C21" s="49">
        <v>1</v>
      </c>
      <c r="D21" s="49">
        <v>0</v>
      </c>
      <c r="E21" s="49">
        <v>0</v>
      </c>
      <c r="F21" s="49">
        <v>0</v>
      </c>
      <c r="G21" s="49">
        <v>0</v>
      </c>
      <c r="H21" s="49">
        <v>0</v>
      </c>
      <c r="I21" s="49">
        <v>0</v>
      </c>
      <c r="J21" s="49">
        <v>0</v>
      </c>
      <c r="K21" s="49">
        <v>0</v>
      </c>
      <c r="L21" s="49">
        <v>0</v>
      </c>
      <c r="M21" s="49">
        <v>4</v>
      </c>
      <c r="N21" s="49">
        <v>0</v>
      </c>
      <c r="O21" s="17">
        <f t="shared" si="0"/>
        <v>1</v>
      </c>
      <c r="P21" s="17">
        <f t="shared" si="1"/>
        <v>5</v>
      </c>
      <c r="R21" s="35" t="s">
        <v>20</v>
      </c>
      <c r="S21" s="33">
        <f t="shared" ref="S21:AF21" si="13">SUM(C54:C57)</f>
        <v>3</v>
      </c>
      <c r="T21" s="17">
        <f t="shared" si="13"/>
        <v>0</v>
      </c>
      <c r="U21" s="17">
        <f t="shared" si="13"/>
        <v>6</v>
      </c>
      <c r="V21" s="17">
        <f t="shared" si="13"/>
        <v>3</v>
      </c>
      <c r="W21" s="17">
        <f t="shared" si="13"/>
        <v>0</v>
      </c>
      <c r="X21" s="17">
        <f t="shared" si="13"/>
        <v>3</v>
      </c>
      <c r="Y21" s="17">
        <f t="shared" si="13"/>
        <v>1</v>
      </c>
      <c r="Z21" s="17">
        <f t="shared" si="13"/>
        <v>3</v>
      </c>
      <c r="AA21" s="17">
        <f t="shared" si="13"/>
        <v>0</v>
      </c>
      <c r="AB21" s="17">
        <f t="shared" si="13"/>
        <v>7</v>
      </c>
      <c r="AC21" s="17">
        <f t="shared" si="13"/>
        <v>17</v>
      </c>
      <c r="AD21" s="17">
        <f t="shared" si="13"/>
        <v>0</v>
      </c>
      <c r="AE21" s="30">
        <f t="shared" si="13"/>
        <v>26</v>
      </c>
      <c r="AF21" s="30">
        <f t="shared" si="13"/>
        <v>43</v>
      </c>
    </row>
    <row r="22" spans="2:32" ht="23.1" customHeight="1" x14ac:dyDescent="0.25">
      <c r="B22" s="22" t="s">
        <v>49</v>
      </c>
      <c r="C22" s="49">
        <v>0</v>
      </c>
      <c r="D22" s="49">
        <v>0</v>
      </c>
      <c r="E22" s="49">
        <v>1</v>
      </c>
      <c r="F22" s="49">
        <v>2</v>
      </c>
      <c r="G22" s="49">
        <v>1</v>
      </c>
      <c r="H22" s="49">
        <v>1</v>
      </c>
      <c r="I22" s="49">
        <v>0</v>
      </c>
      <c r="J22" s="49">
        <v>1</v>
      </c>
      <c r="K22" s="49">
        <v>0</v>
      </c>
      <c r="L22" s="49">
        <v>0</v>
      </c>
      <c r="M22" s="49">
        <v>8</v>
      </c>
      <c r="N22" s="49">
        <v>0</v>
      </c>
      <c r="O22" s="17">
        <f t="shared" si="0"/>
        <v>6</v>
      </c>
      <c r="P22" s="17">
        <f t="shared" si="1"/>
        <v>14</v>
      </c>
      <c r="R22" s="50" t="s">
        <v>90</v>
      </c>
      <c r="S22" s="51">
        <f>MAX(S10:S12)</f>
        <v>4</v>
      </c>
      <c r="T22" s="51">
        <f t="shared" ref="T22:AF22" si="14">MAX(T10:T12)</f>
        <v>1</v>
      </c>
      <c r="U22" s="51">
        <f t="shared" si="14"/>
        <v>7</v>
      </c>
      <c r="V22" s="51">
        <f t="shared" si="14"/>
        <v>4</v>
      </c>
      <c r="W22" s="51">
        <f t="shared" si="14"/>
        <v>0</v>
      </c>
      <c r="X22" s="51">
        <f t="shared" si="14"/>
        <v>1</v>
      </c>
      <c r="Y22" s="51">
        <f t="shared" si="14"/>
        <v>2</v>
      </c>
      <c r="Z22" s="51">
        <f t="shared" si="14"/>
        <v>1</v>
      </c>
      <c r="AA22" s="51">
        <f t="shared" si="14"/>
        <v>1</v>
      </c>
      <c r="AB22" s="51">
        <f t="shared" si="14"/>
        <v>6</v>
      </c>
      <c r="AC22" s="51">
        <f t="shared" si="14"/>
        <v>14</v>
      </c>
      <c r="AD22" s="51">
        <f t="shared" si="14"/>
        <v>2</v>
      </c>
      <c r="AE22" s="39">
        <f t="shared" si="14"/>
        <v>20</v>
      </c>
      <c r="AF22" s="39">
        <f t="shared" si="14"/>
        <v>32</v>
      </c>
    </row>
    <row r="23" spans="2:32" ht="23.1" customHeight="1" x14ac:dyDescent="0.25">
      <c r="B23" s="22" t="s">
        <v>50</v>
      </c>
      <c r="C23" s="49">
        <v>1</v>
      </c>
      <c r="D23" s="49">
        <v>0</v>
      </c>
      <c r="E23" s="49">
        <v>1</v>
      </c>
      <c r="F23" s="49">
        <v>0</v>
      </c>
      <c r="G23" s="49">
        <v>0</v>
      </c>
      <c r="H23" s="49">
        <v>0</v>
      </c>
      <c r="I23" s="49">
        <v>1</v>
      </c>
      <c r="J23" s="49">
        <v>0</v>
      </c>
      <c r="K23" s="49">
        <v>0</v>
      </c>
      <c r="L23" s="49">
        <v>1</v>
      </c>
      <c r="M23" s="49">
        <v>6</v>
      </c>
      <c r="N23" s="49">
        <v>0</v>
      </c>
      <c r="O23" s="17">
        <f t="shared" si="0"/>
        <v>4</v>
      </c>
      <c r="P23" s="17">
        <f t="shared" si="1"/>
        <v>10</v>
      </c>
      <c r="R23" s="50" t="s">
        <v>91</v>
      </c>
      <c r="S23" s="51">
        <f>MAX(S13:S18)</f>
        <v>5</v>
      </c>
      <c r="T23" s="51">
        <f t="shared" ref="T23:AF23" si="15">MAX(T13:T18)</f>
        <v>3</v>
      </c>
      <c r="U23" s="51">
        <f t="shared" si="15"/>
        <v>7</v>
      </c>
      <c r="V23" s="51">
        <f t="shared" si="15"/>
        <v>6</v>
      </c>
      <c r="W23" s="51">
        <f t="shared" si="15"/>
        <v>1</v>
      </c>
      <c r="X23" s="51">
        <f t="shared" si="15"/>
        <v>2</v>
      </c>
      <c r="Y23" s="51">
        <f t="shared" si="15"/>
        <v>6</v>
      </c>
      <c r="Z23" s="51">
        <f t="shared" si="15"/>
        <v>4</v>
      </c>
      <c r="AA23" s="51">
        <f t="shared" si="15"/>
        <v>4</v>
      </c>
      <c r="AB23" s="51">
        <f t="shared" si="15"/>
        <v>6</v>
      </c>
      <c r="AC23" s="51">
        <f t="shared" si="15"/>
        <v>29</v>
      </c>
      <c r="AD23" s="51">
        <f t="shared" si="15"/>
        <v>2</v>
      </c>
      <c r="AE23" s="39">
        <f t="shared" si="15"/>
        <v>35</v>
      </c>
      <c r="AF23" s="39">
        <f t="shared" si="15"/>
        <v>51</v>
      </c>
    </row>
    <row r="24" spans="2:32" ht="23.1" customHeight="1" x14ac:dyDescent="0.25">
      <c r="B24" s="22" t="s">
        <v>51</v>
      </c>
      <c r="C24" s="49">
        <v>3</v>
      </c>
      <c r="D24" s="49">
        <v>1</v>
      </c>
      <c r="E24" s="49">
        <v>3</v>
      </c>
      <c r="F24" s="49">
        <v>2</v>
      </c>
      <c r="G24" s="49">
        <v>0</v>
      </c>
      <c r="H24" s="49">
        <v>1</v>
      </c>
      <c r="I24" s="49">
        <v>0</v>
      </c>
      <c r="J24" s="49">
        <v>3</v>
      </c>
      <c r="K24" s="49">
        <v>0</v>
      </c>
      <c r="L24" s="49">
        <v>0</v>
      </c>
      <c r="M24" s="49">
        <v>6</v>
      </c>
      <c r="N24" s="49">
        <v>0</v>
      </c>
      <c r="O24" s="17">
        <f t="shared" si="0"/>
        <v>13</v>
      </c>
      <c r="P24" s="17">
        <f t="shared" si="1"/>
        <v>19</v>
      </c>
      <c r="R24" s="50" t="s">
        <v>92</v>
      </c>
      <c r="S24" s="51">
        <f>MAX(S19:S21)</f>
        <v>3</v>
      </c>
      <c r="T24" s="51">
        <f t="shared" ref="T24:AF24" si="16">MAX(T19:T21)</f>
        <v>1</v>
      </c>
      <c r="U24" s="51">
        <f t="shared" si="16"/>
        <v>6</v>
      </c>
      <c r="V24" s="51">
        <f t="shared" si="16"/>
        <v>4</v>
      </c>
      <c r="W24" s="51">
        <f t="shared" si="16"/>
        <v>0</v>
      </c>
      <c r="X24" s="51">
        <f t="shared" si="16"/>
        <v>3</v>
      </c>
      <c r="Y24" s="51">
        <f t="shared" si="16"/>
        <v>4</v>
      </c>
      <c r="Z24" s="51">
        <f t="shared" si="16"/>
        <v>3</v>
      </c>
      <c r="AA24" s="51">
        <f t="shared" si="16"/>
        <v>1</v>
      </c>
      <c r="AB24" s="51">
        <f t="shared" si="16"/>
        <v>7</v>
      </c>
      <c r="AC24" s="51">
        <f t="shared" si="16"/>
        <v>17</v>
      </c>
      <c r="AD24" s="51">
        <f t="shared" si="16"/>
        <v>1</v>
      </c>
      <c r="AE24" s="39">
        <f t="shared" si="16"/>
        <v>26</v>
      </c>
      <c r="AF24" s="39">
        <f t="shared" si="16"/>
        <v>43</v>
      </c>
    </row>
    <row r="25" spans="2:32" ht="23.1" customHeight="1" x14ac:dyDescent="0.25">
      <c r="B25" s="22" t="s">
        <v>52</v>
      </c>
      <c r="C25" s="49">
        <v>1</v>
      </c>
      <c r="D25" s="49">
        <v>0</v>
      </c>
      <c r="E25" s="49">
        <v>1</v>
      </c>
      <c r="F25" s="49">
        <v>0</v>
      </c>
      <c r="G25" s="49">
        <v>0</v>
      </c>
      <c r="H25" s="49">
        <v>0</v>
      </c>
      <c r="I25" s="49">
        <v>0</v>
      </c>
      <c r="J25" s="49">
        <v>0</v>
      </c>
      <c r="K25" s="49">
        <v>0</v>
      </c>
      <c r="L25" s="49">
        <v>1</v>
      </c>
      <c r="M25" s="49">
        <v>2</v>
      </c>
      <c r="N25" s="49">
        <v>0</v>
      </c>
      <c r="O25" s="17">
        <f t="shared" si="0"/>
        <v>3</v>
      </c>
      <c r="P25" s="17">
        <f t="shared" si="1"/>
        <v>5</v>
      </c>
      <c r="R25" s="36" t="s">
        <v>85</v>
      </c>
      <c r="S25" s="34">
        <f t="shared" ref="S25:AF25" si="17">SUM(S10:S12)</f>
        <v>8</v>
      </c>
      <c r="T25" s="16">
        <f t="shared" si="17"/>
        <v>2</v>
      </c>
      <c r="U25" s="16">
        <f t="shared" si="17"/>
        <v>11</v>
      </c>
      <c r="V25" s="16">
        <f t="shared" si="17"/>
        <v>8</v>
      </c>
      <c r="W25" s="16">
        <f t="shared" si="17"/>
        <v>0</v>
      </c>
      <c r="X25" s="16">
        <f t="shared" si="17"/>
        <v>1</v>
      </c>
      <c r="Y25" s="16">
        <f t="shared" si="17"/>
        <v>4</v>
      </c>
      <c r="Z25" s="16">
        <f t="shared" si="17"/>
        <v>1</v>
      </c>
      <c r="AA25" s="16">
        <f t="shared" si="17"/>
        <v>2</v>
      </c>
      <c r="AB25" s="16">
        <f t="shared" si="17"/>
        <v>7</v>
      </c>
      <c r="AC25" s="16">
        <f t="shared" si="17"/>
        <v>37</v>
      </c>
      <c r="AD25" s="16">
        <f t="shared" si="17"/>
        <v>3</v>
      </c>
      <c r="AE25" s="31">
        <f t="shared" si="17"/>
        <v>47</v>
      </c>
      <c r="AF25" s="31">
        <f t="shared" si="17"/>
        <v>84</v>
      </c>
    </row>
    <row r="26" spans="2:32" ht="23.1" customHeight="1" x14ac:dyDescent="0.25">
      <c r="B26" s="22" t="s">
        <v>53</v>
      </c>
      <c r="C26" s="49">
        <v>1</v>
      </c>
      <c r="D26" s="49">
        <v>1</v>
      </c>
      <c r="E26" s="49">
        <v>3</v>
      </c>
      <c r="F26" s="49">
        <v>3</v>
      </c>
      <c r="G26" s="49">
        <v>0</v>
      </c>
      <c r="H26" s="49">
        <v>2</v>
      </c>
      <c r="I26" s="49">
        <v>1</v>
      </c>
      <c r="J26" s="49">
        <v>0</v>
      </c>
      <c r="K26" s="49">
        <v>0</v>
      </c>
      <c r="L26" s="49">
        <v>1</v>
      </c>
      <c r="M26" s="49">
        <v>6</v>
      </c>
      <c r="N26" s="49">
        <v>0</v>
      </c>
      <c r="O26" s="17">
        <f t="shared" si="0"/>
        <v>12</v>
      </c>
      <c r="P26" s="17">
        <f t="shared" si="1"/>
        <v>18</v>
      </c>
      <c r="R26" s="27" t="s">
        <v>86</v>
      </c>
      <c r="S26" s="16">
        <f t="shared" ref="S26:AF26" si="18">SUM(S13:S18)</f>
        <v>21</v>
      </c>
      <c r="T26" s="16">
        <f t="shared" si="18"/>
        <v>6</v>
      </c>
      <c r="U26" s="16">
        <f t="shared" si="18"/>
        <v>28</v>
      </c>
      <c r="V26" s="16">
        <f t="shared" si="18"/>
        <v>23</v>
      </c>
      <c r="W26" s="16">
        <f t="shared" si="18"/>
        <v>2</v>
      </c>
      <c r="X26" s="16">
        <f t="shared" si="18"/>
        <v>10</v>
      </c>
      <c r="Y26" s="16">
        <f t="shared" si="18"/>
        <v>19</v>
      </c>
      <c r="Z26" s="16">
        <f t="shared" si="18"/>
        <v>9</v>
      </c>
      <c r="AA26" s="16">
        <f t="shared" si="18"/>
        <v>8</v>
      </c>
      <c r="AB26" s="16">
        <f t="shared" si="18"/>
        <v>23</v>
      </c>
      <c r="AC26" s="16">
        <f t="shared" si="18"/>
        <v>102</v>
      </c>
      <c r="AD26" s="16">
        <f t="shared" si="18"/>
        <v>4</v>
      </c>
      <c r="AE26" s="31">
        <f t="shared" si="18"/>
        <v>153</v>
      </c>
      <c r="AF26" s="31">
        <f t="shared" si="18"/>
        <v>255</v>
      </c>
    </row>
    <row r="27" spans="2:32" ht="23.1" customHeight="1" x14ac:dyDescent="0.25">
      <c r="B27" s="22" t="s">
        <v>54</v>
      </c>
      <c r="C27" s="49">
        <v>0</v>
      </c>
      <c r="D27" s="49">
        <v>0</v>
      </c>
      <c r="E27" s="49">
        <v>0</v>
      </c>
      <c r="F27" s="49">
        <v>1</v>
      </c>
      <c r="G27" s="49">
        <v>0</v>
      </c>
      <c r="H27" s="49">
        <v>0</v>
      </c>
      <c r="I27" s="49">
        <v>1</v>
      </c>
      <c r="J27" s="49">
        <v>0</v>
      </c>
      <c r="K27" s="49">
        <v>0</v>
      </c>
      <c r="L27" s="49">
        <v>0</v>
      </c>
      <c r="M27" s="49">
        <v>2</v>
      </c>
      <c r="N27" s="49">
        <v>0</v>
      </c>
      <c r="O27" s="17">
        <f t="shared" si="0"/>
        <v>2</v>
      </c>
      <c r="P27" s="17">
        <f t="shared" si="1"/>
        <v>4</v>
      </c>
      <c r="R27" s="28" t="s">
        <v>87</v>
      </c>
      <c r="S27" s="16">
        <f t="shared" ref="S27:AF27" si="19">SUM(S19:S21)</f>
        <v>7</v>
      </c>
      <c r="T27" s="16">
        <f t="shared" si="19"/>
        <v>1</v>
      </c>
      <c r="U27" s="16">
        <f t="shared" si="19"/>
        <v>15</v>
      </c>
      <c r="V27" s="16">
        <f t="shared" si="19"/>
        <v>10</v>
      </c>
      <c r="W27" s="16">
        <f t="shared" si="19"/>
        <v>0</v>
      </c>
      <c r="X27" s="16">
        <f t="shared" si="19"/>
        <v>3</v>
      </c>
      <c r="Y27" s="16">
        <f t="shared" si="19"/>
        <v>8</v>
      </c>
      <c r="Z27" s="16">
        <f t="shared" si="19"/>
        <v>4</v>
      </c>
      <c r="AA27" s="16">
        <f t="shared" si="19"/>
        <v>1</v>
      </c>
      <c r="AB27" s="16">
        <f t="shared" si="19"/>
        <v>20</v>
      </c>
      <c r="AC27" s="16">
        <f t="shared" si="19"/>
        <v>44</v>
      </c>
      <c r="AD27" s="16">
        <f t="shared" si="19"/>
        <v>1</v>
      </c>
      <c r="AE27" s="31">
        <f t="shared" si="19"/>
        <v>70</v>
      </c>
      <c r="AF27" s="31">
        <f t="shared" si="19"/>
        <v>114</v>
      </c>
    </row>
    <row r="28" spans="2:32" ht="23.1" customHeight="1" x14ac:dyDescent="0.25">
      <c r="B28" s="22" t="s">
        <v>55</v>
      </c>
      <c r="C28" s="49">
        <v>0</v>
      </c>
      <c r="D28" s="49">
        <v>2</v>
      </c>
      <c r="E28" s="49">
        <v>4</v>
      </c>
      <c r="F28" s="49">
        <v>0</v>
      </c>
      <c r="G28" s="49">
        <v>0</v>
      </c>
      <c r="H28" s="49">
        <v>0</v>
      </c>
      <c r="I28" s="49">
        <v>0</v>
      </c>
      <c r="J28" s="49">
        <v>0</v>
      </c>
      <c r="K28" s="49">
        <v>0</v>
      </c>
      <c r="L28" s="49">
        <v>2</v>
      </c>
      <c r="M28" s="49">
        <v>4</v>
      </c>
      <c r="N28" s="49">
        <v>2</v>
      </c>
      <c r="O28" s="17">
        <f t="shared" si="0"/>
        <v>10</v>
      </c>
      <c r="P28" s="17">
        <f t="shared" si="1"/>
        <v>14</v>
      </c>
      <c r="R28" s="5" t="s">
        <v>17</v>
      </c>
      <c r="S28" s="16">
        <f t="shared" ref="S28:AF28" si="20">SUM(S10:S21)</f>
        <v>36</v>
      </c>
      <c r="T28" s="16">
        <f t="shared" si="20"/>
        <v>9</v>
      </c>
      <c r="U28" s="16">
        <f t="shared" si="20"/>
        <v>54</v>
      </c>
      <c r="V28" s="16">
        <f t="shared" si="20"/>
        <v>41</v>
      </c>
      <c r="W28" s="16">
        <f t="shared" si="20"/>
        <v>2</v>
      </c>
      <c r="X28" s="16">
        <f t="shared" si="20"/>
        <v>14</v>
      </c>
      <c r="Y28" s="16">
        <f t="shared" si="20"/>
        <v>31</v>
      </c>
      <c r="Z28" s="16">
        <f t="shared" si="20"/>
        <v>14</v>
      </c>
      <c r="AA28" s="16">
        <f t="shared" si="20"/>
        <v>11</v>
      </c>
      <c r="AB28" s="16">
        <f t="shared" si="20"/>
        <v>50</v>
      </c>
      <c r="AC28" s="16">
        <f t="shared" si="20"/>
        <v>183</v>
      </c>
      <c r="AD28" s="16">
        <f t="shared" si="20"/>
        <v>8</v>
      </c>
      <c r="AE28" s="31">
        <f t="shared" si="20"/>
        <v>270</v>
      </c>
      <c r="AF28" s="31">
        <f t="shared" si="20"/>
        <v>453</v>
      </c>
    </row>
    <row r="29" spans="2:32" ht="23.1" customHeight="1" x14ac:dyDescent="0.25">
      <c r="B29" s="22" t="s">
        <v>56</v>
      </c>
      <c r="C29" s="49">
        <v>1</v>
      </c>
      <c r="D29" s="49">
        <v>0</v>
      </c>
      <c r="E29" s="49">
        <v>0</v>
      </c>
      <c r="F29" s="49">
        <v>1</v>
      </c>
      <c r="G29" s="49">
        <v>0</v>
      </c>
      <c r="H29" s="49">
        <v>0</v>
      </c>
      <c r="I29" s="49">
        <v>1</v>
      </c>
      <c r="J29" s="49">
        <v>0</v>
      </c>
      <c r="K29" s="49">
        <v>0</v>
      </c>
      <c r="L29" s="49">
        <v>0</v>
      </c>
      <c r="M29" s="49">
        <v>3</v>
      </c>
      <c r="N29" s="49">
        <v>0</v>
      </c>
      <c r="O29" s="17">
        <f t="shared" si="0"/>
        <v>3</v>
      </c>
      <c r="P29" s="17">
        <f t="shared" si="1"/>
        <v>6</v>
      </c>
      <c r="R29"/>
      <c r="S29" s="20"/>
      <c r="T29" s="19"/>
    </row>
    <row r="30" spans="2:32" ht="23.1" customHeight="1" x14ac:dyDescent="0.25">
      <c r="B30" s="22" t="s">
        <v>57</v>
      </c>
      <c r="C30" s="49">
        <v>1</v>
      </c>
      <c r="D30" s="49">
        <v>0</v>
      </c>
      <c r="E30" s="49">
        <v>0</v>
      </c>
      <c r="F30" s="49">
        <v>0</v>
      </c>
      <c r="G30" s="49">
        <v>0</v>
      </c>
      <c r="H30" s="49">
        <v>1</v>
      </c>
      <c r="I30" s="49">
        <v>0</v>
      </c>
      <c r="J30" s="49">
        <v>0</v>
      </c>
      <c r="K30" s="49">
        <v>1</v>
      </c>
      <c r="L30" s="49">
        <v>0</v>
      </c>
      <c r="M30" s="49">
        <v>7</v>
      </c>
      <c r="N30" s="49">
        <v>0</v>
      </c>
      <c r="O30" s="17">
        <f t="shared" si="0"/>
        <v>3</v>
      </c>
      <c r="P30" s="17">
        <f t="shared" si="1"/>
        <v>10</v>
      </c>
      <c r="R30"/>
      <c r="S30" s="19"/>
      <c r="T30" s="19"/>
    </row>
    <row r="31" spans="2:32" ht="23.1" customHeight="1" x14ac:dyDescent="0.25">
      <c r="B31" s="23" t="s">
        <v>58</v>
      </c>
      <c r="C31" s="49">
        <v>1</v>
      </c>
      <c r="D31" s="49">
        <v>0</v>
      </c>
      <c r="E31" s="49">
        <v>0</v>
      </c>
      <c r="F31" s="49">
        <v>0</v>
      </c>
      <c r="G31" s="49">
        <v>0</v>
      </c>
      <c r="H31" s="49">
        <v>1</v>
      </c>
      <c r="I31" s="49">
        <v>0</v>
      </c>
      <c r="J31" s="49">
        <v>0</v>
      </c>
      <c r="K31" s="49">
        <v>0</v>
      </c>
      <c r="L31" s="49">
        <v>0</v>
      </c>
      <c r="M31" s="49">
        <v>10</v>
      </c>
      <c r="N31" s="49">
        <v>0</v>
      </c>
      <c r="O31" s="17">
        <f t="shared" si="0"/>
        <v>2</v>
      </c>
      <c r="P31" s="17">
        <f t="shared" si="1"/>
        <v>12</v>
      </c>
      <c r="R31"/>
      <c r="S31" s="19"/>
      <c r="T31" s="19"/>
    </row>
    <row r="32" spans="2:32" ht="23.1" customHeight="1" x14ac:dyDescent="0.25">
      <c r="B32" s="23" t="s">
        <v>59</v>
      </c>
      <c r="C32" s="49">
        <v>0</v>
      </c>
      <c r="D32" s="49">
        <v>0</v>
      </c>
      <c r="E32" s="49">
        <v>2</v>
      </c>
      <c r="F32" s="49">
        <v>0</v>
      </c>
      <c r="G32" s="49">
        <v>0</v>
      </c>
      <c r="H32" s="49">
        <v>0</v>
      </c>
      <c r="I32" s="49">
        <v>1</v>
      </c>
      <c r="J32" s="49">
        <v>1</v>
      </c>
      <c r="K32" s="49">
        <v>0</v>
      </c>
      <c r="L32" s="49">
        <v>2</v>
      </c>
      <c r="M32" s="49">
        <v>5</v>
      </c>
      <c r="N32" s="49">
        <v>1</v>
      </c>
      <c r="O32" s="17">
        <f t="shared" si="0"/>
        <v>7</v>
      </c>
      <c r="P32" s="17">
        <f t="shared" si="1"/>
        <v>12</v>
      </c>
      <c r="R32"/>
      <c r="S32" s="19"/>
      <c r="T32" s="19"/>
    </row>
    <row r="33" spans="2:20" ht="23.1" customHeight="1" x14ac:dyDescent="0.25">
      <c r="B33" s="22" t="s">
        <v>60</v>
      </c>
      <c r="C33" s="49">
        <v>1</v>
      </c>
      <c r="D33" s="49">
        <v>0</v>
      </c>
      <c r="E33" s="49">
        <v>0</v>
      </c>
      <c r="F33" s="49">
        <v>0</v>
      </c>
      <c r="G33" s="49">
        <v>1</v>
      </c>
      <c r="H33" s="49">
        <v>0</v>
      </c>
      <c r="I33" s="49">
        <v>0</v>
      </c>
      <c r="J33" s="49">
        <v>0</v>
      </c>
      <c r="K33" s="49">
        <v>0</v>
      </c>
      <c r="L33" s="49">
        <v>1</v>
      </c>
      <c r="M33" s="49">
        <v>7</v>
      </c>
      <c r="N33" s="49">
        <v>0</v>
      </c>
      <c r="O33" s="17">
        <f t="shared" si="0"/>
        <v>3</v>
      </c>
      <c r="P33" s="17">
        <f t="shared" si="1"/>
        <v>10</v>
      </c>
      <c r="R33"/>
      <c r="S33" s="19"/>
      <c r="T33" s="19"/>
    </row>
    <row r="34" spans="2:20" ht="23.1" customHeight="1" x14ac:dyDescent="0.25">
      <c r="B34" s="23" t="s">
        <v>61</v>
      </c>
      <c r="C34" s="49">
        <v>1</v>
      </c>
      <c r="D34" s="49">
        <v>0</v>
      </c>
      <c r="E34" s="49">
        <v>1</v>
      </c>
      <c r="F34" s="49">
        <v>1</v>
      </c>
      <c r="G34" s="49">
        <v>0</v>
      </c>
      <c r="H34" s="49">
        <v>0</v>
      </c>
      <c r="I34" s="49">
        <v>0</v>
      </c>
      <c r="J34" s="49">
        <v>0</v>
      </c>
      <c r="K34" s="49">
        <v>1</v>
      </c>
      <c r="L34" s="49">
        <v>1</v>
      </c>
      <c r="M34" s="49">
        <v>3</v>
      </c>
      <c r="N34" s="49">
        <v>0</v>
      </c>
      <c r="O34" s="17">
        <f t="shared" si="0"/>
        <v>5</v>
      </c>
      <c r="P34" s="17">
        <f t="shared" si="1"/>
        <v>8</v>
      </c>
      <c r="R34"/>
      <c r="S34" s="19"/>
      <c r="T34" s="19"/>
    </row>
    <row r="35" spans="2:20" ht="23.1" customHeight="1" x14ac:dyDescent="0.25">
      <c r="B35" s="23" t="s">
        <v>62</v>
      </c>
      <c r="C35" s="49">
        <v>0</v>
      </c>
      <c r="D35" s="49">
        <v>0</v>
      </c>
      <c r="E35" s="49">
        <v>0</v>
      </c>
      <c r="F35" s="49">
        <v>2</v>
      </c>
      <c r="G35" s="49">
        <v>0</v>
      </c>
      <c r="H35" s="49">
        <v>0</v>
      </c>
      <c r="I35" s="49">
        <v>1</v>
      </c>
      <c r="J35" s="49">
        <v>0</v>
      </c>
      <c r="K35" s="49">
        <v>0</v>
      </c>
      <c r="L35" s="49">
        <v>0</v>
      </c>
      <c r="M35" s="49">
        <v>1</v>
      </c>
      <c r="N35" s="49">
        <v>0</v>
      </c>
      <c r="O35" s="17">
        <f t="shared" si="0"/>
        <v>3</v>
      </c>
      <c r="P35" s="17">
        <f t="shared" si="1"/>
        <v>4</v>
      </c>
      <c r="R35"/>
      <c r="S35" s="19"/>
      <c r="T35" s="19"/>
    </row>
    <row r="36" spans="2:20" ht="23.1" customHeight="1" x14ac:dyDescent="0.25">
      <c r="B36" s="23" t="s">
        <v>63</v>
      </c>
      <c r="C36" s="49">
        <v>1</v>
      </c>
      <c r="D36" s="49">
        <v>0</v>
      </c>
      <c r="E36" s="49">
        <v>1</v>
      </c>
      <c r="F36" s="49">
        <v>0</v>
      </c>
      <c r="G36" s="49">
        <v>0</v>
      </c>
      <c r="H36" s="49">
        <v>1</v>
      </c>
      <c r="I36" s="49">
        <v>3</v>
      </c>
      <c r="J36" s="49">
        <v>0</v>
      </c>
      <c r="K36" s="49">
        <v>2</v>
      </c>
      <c r="L36" s="49">
        <v>0</v>
      </c>
      <c r="M36" s="49">
        <v>6</v>
      </c>
      <c r="N36" s="49">
        <v>0</v>
      </c>
      <c r="O36" s="17">
        <f t="shared" si="0"/>
        <v>8</v>
      </c>
      <c r="P36" s="17">
        <f t="shared" si="1"/>
        <v>14</v>
      </c>
      <c r="R36"/>
      <c r="S36" s="19"/>
      <c r="T36" s="19"/>
    </row>
    <row r="37" spans="2:20" ht="23.1" customHeight="1" x14ac:dyDescent="0.25">
      <c r="B37" s="22" t="s">
        <v>64</v>
      </c>
      <c r="C37" s="49">
        <v>2</v>
      </c>
      <c r="D37" s="49">
        <v>0</v>
      </c>
      <c r="E37" s="49">
        <v>1</v>
      </c>
      <c r="F37" s="49">
        <v>2</v>
      </c>
      <c r="G37" s="49">
        <v>0</v>
      </c>
      <c r="H37" s="49">
        <v>0</v>
      </c>
      <c r="I37" s="49">
        <v>0</v>
      </c>
      <c r="J37" s="49">
        <v>0</v>
      </c>
      <c r="K37" s="49">
        <v>0</v>
      </c>
      <c r="L37" s="49">
        <v>2</v>
      </c>
      <c r="M37" s="49">
        <v>3</v>
      </c>
      <c r="N37" s="49">
        <v>0</v>
      </c>
      <c r="O37" s="17">
        <f t="shared" si="0"/>
        <v>7</v>
      </c>
      <c r="P37" s="17">
        <f t="shared" si="1"/>
        <v>10</v>
      </c>
      <c r="R37"/>
      <c r="S37" s="19"/>
      <c r="T37" s="19"/>
    </row>
    <row r="38" spans="2:20" ht="23.1" customHeight="1" x14ac:dyDescent="0.25">
      <c r="B38" s="23" t="s">
        <v>65</v>
      </c>
      <c r="C38" s="49">
        <v>3</v>
      </c>
      <c r="D38" s="49">
        <v>0</v>
      </c>
      <c r="E38" s="49">
        <v>0</v>
      </c>
      <c r="F38" s="49">
        <v>1</v>
      </c>
      <c r="G38" s="49">
        <v>0</v>
      </c>
      <c r="H38" s="49">
        <v>0</v>
      </c>
      <c r="I38" s="49">
        <v>1</v>
      </c>
      <c r="J38" s="49">
        <v>0</v>
      </c>
      <c r="K38" s="49">
        <v>3</v>
      </c>
      <c r="L38" s="49">
        <v>0</v>
      </c>
      <c r="M38" s="49">
        <v>4</v>
      </c>
      <c r="N38" s="49">
        <v>0</v>
      </c>
      <c r="O38" s="17">
        <f t="shared" si="0"/>
        <v>8</v>
      </c>
      <c r="P38" s="17">
        <f t="shared" si="1"/>
        <v>12</v>
      </c>
      <c r="R38"/>
      <c r="S38" s="19"/>
      <c r="T38" s="19"/>
    </row>
    <row r="39" spans="2:20" ht="23.1" customHeight="1" x14ac:dyDescent="0.25">
      <c r="B39" s="23" t="s">
        <v>66</v>
      </c>
      <c r="C39" s="49">
        <v>1</v>
      </c>
      <c r="D39" s="49">
        <v>0</v>
      </c>
      <c r="E39" s="49">
        <v>1</v>
      </c>
      <c r="F39" s="49">
        <v>0</v>
      </c>
      <c r="G39" s="49">
        <v>0</v>
      </c>
      <c r="H39" s="49">
        <v>1</v>
      </c>
      <c r="I39" s="49">
        <v>2</v>
      </c>
      <c r="J39" s="49">
        <v>0</v>
      </c>
      <c r="K39" s="49">
        <v>0</v>
      </c>
      <c r="L39" s="49">
        <v>3</v>
      </c>
      <c r="M39" s="49">
        <v>4</v>
      </c>
      <c r="N39" s="49">
        <v>0</v>
      </c>
      <c r="O39" s="17">
        <f t="shared" si="0"/>
        <v>8</v>
      </c>
      <c r="P39" s="17">
        <f t="shared" si="1"/>
        <v>12</v>
      </c>
      <c r="R39"/>
      <c r="S39" s="19"/>
      <c r="T39" s="19"/>
    </row>
    <row r="40" spans="2:20" ht="23.1" customHeight="1" x14ac:dyDescent="0.25">
      <c r="B40" s="23" t="s">
        <v>67</v>
      </c>
      <c r="C40" s="49">
        <v>1</v>
      </c>
      <c r="D40" s="49">
        <v>0</v>
      </c>
      <c r="E40" s="49">
        <v>1</v>
      </c>
      <c r="F40" s="49">
        <v>0</v>
      </c>
      <c r="G40" s="49">
        <v>0</v>
      </c>
      <c r="H40" s="49">
        <v>0</v>
      </c>
      <c r="I40" s="49">
        <v>1</v>
      </c>
      <c r="J40" s="49">
        <v>0</v>
      </c>
      <c r="K40" s="49">
        <v>0</v>
      </c>
      <c r="L40" s="49">
        <v>2</v>
      </c>
      <c r="M40" s="49">
        <v>5</v>
      </c>
      <c r="N40" s="49">
        <v>0</v>
      </c>
      <c r="O40" s="17">
        <f t="shared" si="0"/>
        <v>5</v>
      </c>
      <c r="P40" s="17">
        <f t="shared" si="1"/>
        <v>10</v>
      </c>
      <c r="R40"/>
      <c r="S40" s="19"/>
      <c r="T40" s="19"/>
    </row>
    <row r="41" spans="2:20" ht="23.1" customHeight="1" x14ac:dyDescent="0.25">
      <c r="B41" s="22" t="s">
        <v>68</v>
      </c>
      <c r="C41" s="49">
        <v>0</v>
      </c>
      <c r="D41" s="49">
        <v>0</v>
      </c>
      <c r="E41" s="49">
        <v>1</v>
      </c>
      <c r="F41" s="49">
        <v>5</v>
      </c>
      <c r="G41" s="49">
        <v>0</v>
      </c>
      <c r="H41" s="49">
        <v>1</v>
      </c>
      <c r="I41" s="49">
        <v>2</v>
      </c>
      <c r="J41" s="49">
        <v>2</v>
      </c>
      <c r="K41" s="49">
        <v>1</v>
      </c>
      <c r="L41" s="49">
        <v>1</v>
      </c>
      <c r="M41" s="49">
        <v>3</v>
      </c>
      <c r="N41" s="49">
        <v>1</v>
      </c>
      <c r="O41" s="17">
        <f t="shared" si="0"/>
        <v>14</v>
      </c>
      <c r="P41" s="17">
        <f t="shared" si="1"/>
        <v>17</v>
      </c>
      <c r="R41"/>
      <c r="S41" s="19"/>
      <c r="T41" s="19"/>
    </row>
    <row r="42" spans="2:20" ht="23.1" customHeight="1" x14ac:dyDescent="0.25">
      <c r="B42" s="23" t="s">
        <v>69</v>
      </c>
      <c r="C42" s="49">
        <v>1</v>
      </c>
      <c r="D42" s="49">
        <v>0</v>
      </c>
      <c r="E42" s="49">
        <v>0</v>
      </c>
      <c r="F42" s="49">
        <v>1</v>
      </c>
      <c r="G42" s="49">
        <v>0</v>
      </c>
      <c r="H42" s="49">
        <v>0</v>
      </c>
      <c r="I42" s="49">
        <v>2</v>
      </c>
      <c r="J42" s="49">
        <v>2</v>
      </c>
      <c r="K42" s="49">
        <v>0</v>
      </c>
      <c r="L42" s="49">
        <v>0</v>
      </c>
      <c r="M42" s="49">
        <v>4</v>
      </c>
      <c r="N42" s="49">
        <v>0</v>
      </c>
      <c r="O42" s="17">
        <f t="shared" si="0"/>
        <v>6</v>
      </c>
      <c r="P42" s="17">
        <f t="shared" si="1"/>
        <v>10</v>
      </c>
      <c r="R42"/>
      <c r="S42" s="19"/>
      <c r="T42" s="19"/>
    </row>
    <row r="43" spans="2:20" ht="23.1" customHeight="1" x14ac:dyDescent="0.25">
      <c r="B43" s="22" t="s">
        <v>70</v>
      </c>
      <c r="C43" s="49">
        <v>0</v>
      </c>
      <c r="D43" s="49">
        <v>0</v>
      </c>
      <c r="E43" s="49">
        <v>1</v>
      </c>
      <c r="F43" s="49">
        <v>0</v>
      </c>
      <c r="G43" s="49">
        <v>0</v>
      </c>
      <c r="H43" s="49">
        <v>0</v>
      </c>
      <c r="I43" s="49">
        <v>0</v>
      </c>
      <c r="J43" s="49">
        <v>0</v>
      </c>
      <c r="K43" s="49">
        <v>0</v>
      </c>
      <c r="L43" s="49">
        <v>1</v>
      </c>
      <c r="M43" s="49">
        <v>1</v>
      </c>
      <c r="N43" s="49">
        <v>0</v>
      </c>
      <c r="O43" s="17">
        <f t="shared" si="0"/>
        <v>2</v>
      </c>
      <c r="P43" s="17">
        <f t="shared" si="1"/>
        <v>3</v>
      </c>
      <c r="R43"/>
      <c r="S43" s="19"/>
      <c r="T43" s="19"/>
    </row>
    <row r="44" spans="2:20" ht="23.1" customHeight="1" x14ac:dyDescent="0.25">
      <c r="B44" s="24" t="s">
        <v>71</v>
      </c>
      <c r="C44" s="49">
        <v>0</v>
      </c>
      <c r="D44" s="49">
        <v>2</v>
      </c>
      <c r="E44" s="49">
        <v>5</v>
      </c>
      <c r="F44" s="49">
        <v>0</v>
      </c>
      <c r="G44" s="49">
        <v>0</v>
      </c>
      <c r="H44" s="49">
        <v>1</v>
      </c>
      <c r="I44" s="49">
        <v>0</v>
      </c>
      <c r="J44" s="49">
        <v>0</v>
      </c>
      <c r="K44" s="49">
        <v>0</v>
      </c>
      <c r="L44" s="49">
        <v>0</v>
      </c>
      <c r="M44" s="49">
        <v>1</v>
      </c>
      <c r="N44" s="49">
        <v>0</v>
      </c>
      <c r="O44" s="17">
        <f t="shared" si="0"/>
        <v>8</v>
      </c>
      <c r="P44" s="17">
        <f t="shared" si="1"/>
        <v>9</v>
      </c>
      <c r="R44"/>
      <c r="S44" s="19"/>
      <c r="T44" s="19"/>
    </row>
    <row r="45" spans="2:20" ht="23.1" customHeight="1" x14ac:dyDescent="0.25">
      <c r="B45" s="22" t="s">
        <v>72</v>
      </c>
      <c r="C45" s="49">
        <v>1</v>
      </c>
      <c r="D45" s="49">
        <v>0</v>
      </c>
      <c r="E45" s="49">
        <v>1</v>
      </c>
      <c r="F45" s="49">
        <v>2</v>
      </c>
      <c r="G45" s="49">
        <v>0</v>
      </c>
      <c r="H45" s="49">
        <v>0</v>
      </c>
      <c r="I45" s="49">
        <v>2</v>
      </c>
      <c r="J45" s="49">
        <v>0</v>
      </c>
      <c r="K45" s="49">
        <v>0</v>
      </c>
      <c r="L45" s="49">
        <v>5</v>
      </c>
      <c r="M45" s="49">
        <v>1</v>
      </c>
      <c r="N45" s="49">
        <v>0</v>
      </c>
      <c r="O45" s="17">
        <f t="shared" si="0"/>
        <v>11</v>
      </c>
      <c r="P45" s="17">
        <f t="shared" si="1"/>
        <v>12</v>
      </c>
      <c r="R45"/>
      <c r="S45" s="19"/>
      <c r="T45" s="19"/>
    </row>
    <row r="46" spans="2:20" ht="23.1" customHeight="1" x14ac:dyDescent="0.25">
      <c r="B46" s="23" t="s">
        <v>73</v>
      </c>
      <c r="C46" s="49">
        <v>0</v>
      </c>
      <c r="D46" s="49">
        <v>0</v>
      </c>
      <c r="E46" s="49">
        <v>0</v>
      </c>
      <c r="F46" s="49">
        <v>1</v>
      </c>
      <c r="G46" s="49">
        <v>0</v>
      </c>
      <c r="H46" s="49">
        <v>0</v>
      </c>
      <c r="I46" s="49">
        <v>2</v>
      </c>
      <c r="J46" s="49">
        <v>0</v>
      </c>
      <c r="K46" s="49">
        <v>0</v>
      </c>
      <c r="L46" s="49">
        <v>0</v>
      </c>
      <c r="M46" s="49">
        <v>3</v>
      </c>
      <c r="N46" s="49">
        <v>0</v>
      </c>
      <c r="O46" s="17">
        <f t="shared" si="0"/>
        <v>3</v>
      </c>
      <c r="P46" s="17">
        <f t="shared" si="1"/>
        <v>6</v>
      </c>
      <c r="R46" s="19"/>
      <c r="S46" s="19"/>
      <c r="T46"/>
    </row>
    <row r="47" spans="2:20" ht="23.1" customHeight="1" x14ac:dyDescent="0.25">
      <c r="B47" s="23" t="s">
        <v>74</v>
      </c>
      <c r="C47" s="49">
        <v>0</v>
      </c>
      <c r="D47" s="49">
        <v>0</v>
      </c>
      <c r="E47" s="49">
        <v>1</v>
      </c>
      <c r="F47" s="49">
        <v>1</v>
      </c>
      <c r="G47" s="49">
        <v>0</v>
      </c>
      <c r="H47" s="49">
        <v>0</v>
      </c>
      <c r="I47" s="49">
        <v>0</v>
      </c>
      <c r="J47" s="49">
        <v>0</v>
      </c>
      <c r="K47" s="49">
        <v>0</v>
      </c>
      <c r="L47" s="49">
        <v>1</v>
      </c>
      <c r="M47" s="49">
        <v>5</v>
      </c>
      <c r="N47" s="49">
        <v>0</v>
      </c>
      <c r="O47" s="17">
        <f t="shared" si="0"/>
        <v>3</v>
      </c>
      <c r="P47" s="17">
        <f t="shared" si="1"/>
        <v>8</v>
      </c>
      <c r="R47" s="19"/>
      <c r="S47" s="19"/>
      <c r="T47"/>
    </row>
    <row r="48" spans="2:20" ht="23.1" customHeight="1" x14ac:dyDescent="0.25">
      <c r="B48" s="23" t="s">
        <v>75</v>
      </c>
      <c r="C48" s="49">
        <v>0</v>
      </c>
      <c r="D48" s="49">
        <v>0</v>
      </c>
      <c r="E48" s="49">
        <v>2</v>
      </c>
      <c r="F48" s="49">
        <v>0</v>
      </c>
      <c r="G48" s="49">
        <v>0</v>
      </c>
      <c r="H48" s="49">
        <v>0</v>
      </c>
      <c r="I48" s="49">
        <v>1</v>
      </c>
      <c r="J48" s="49">
        <v>0</v>
      </c>
      <c r="K48" s="49">
        <v>0</v>
      </c>
      <c r="L48" s="49">
        <v>0</v>
      </c>
      <c r="M48" s="49">
        <v>2</v>
      </c>
      <c r="N48" s="49">
        <v>0</v>
      </c>
      <c r="O48" s="17">
        <f t="shared" si="0"/>
        <v>3</v>
      </c>
      <c r="P48" s="17">
        <f t="shared" si="1"/>
        <v>5</v>
      </c>
      <c r="R48" s="19"/>
      <c r="S48" s="19"/>
      <c r="T48"/>
    </row>
    <row r="49" spans="2:20" ht="23.1" customHeight="1" x14ac:dyDescent="0.25">
      <c r="B49" s="22" t="s">
        <v>76</v>
      </c>
      <c r="C49" s="49">
        <v>1</v>
      </c>
      <c r="D49" s="49">
        <v>0</v>
      </c>
      <c r="E49" s="49">
        <v>1</v>
      </c>
      <c r="F49" s="49">
        <v>2</v>
      </c>
      <c r="G49" s="49">
        <v>0</v>
      </c>
      <c r="H49" s="49">
        <v>0</v>
      </c>
      <c r="I49" s="49">
        <v>0</v>
      </c>
      <c r="J49" s="49">
        <v>0</v>
      </c>
      <c r="K49" s="49">
        <v>0</v>
      </c>
      <c r="L49" s="49">
        <v>5</v>
      </c>
      <c r="M49" s="49">
        <v>5</v>
      </c>
      <c r="N49" s="49">
        <v>0</v>
      </c>
      <c r="O49" s="17">
        <f t="shared" si="0"/>
        <v>9</v>
      </c>
      <c r="P49" s="17">
        <f t="shared" si="1"/>
        <v>14</v>
      </c>
      <c r="R49" s="19"/>
      <c r="S49" s="19"/>
      <c r="T49"/>
    </row>
    <row r="50" spans="2:20" ht="23.1" customHeight="1" x14ac:dyDescent="0.25">
      <c r="B50" s="23" t="s">
        <v>77</v>
      </c>
      <c r="C50" s="49">
        <v>0</v>
      </c>
      <c r="D50" s="49">
        <v>0</v>
      </c>
      <c r="E50" s="49">
        <v>1</v>
      </c>
      <c r="F50" s="49">
        <v>0</v>
      </c>
      <c r="G50" s="49">
        <v>0</v>
      </c>
      <c r="H50" s="49">
        <v>0</v>
      </c>
      <c r="I50" s="49">
        <v>1</v>
      </c>
      <c r="J50" s="49">
        <v>0</v>
      </c>
      <c r="K50" s="49">
        <v>0</v>
      </c>
      <c r="L50" s="49">
        <v>1</v>
      </c>
      <c r="M50" s="49">
        <v>3</v>
      </c>
      <c r="N50" s="49">
        <v>0</v>
      </c>
      <c r="O50" s="17">
        <f t="shared" si="0"/>
        <v>3</v>
      </c>
      <c r="P50" s="17">
        <f t="shared" si="1"/>
        <v>6</v>
      </c>
      <c r="R50" s="19"/>
      <c r="S50" s="19"/>
      <c r="T50"/>
    </row>
    <row r="51" spans="2:20" ht="23.1" customHeight="1" x14ac:dyDescent="0.25">
      <c r="B51" s="23" t="s">
        <v>78</v>
      </c>
      <c r="C51" s="49">
        <v>0</v>
      </c>
      <c r="D51" s="49">
        <v>0</v>
      </c>
      <c r="E51" s="49">
        <v>0</v>
      </c>
      <c r="F51" s="49">
        <v>1</v>
      </c>
      <c r="G51" s="49">
        <v>0</v>
      </c>
      <c r="H51" s="49">
        <v>0</v>
      </c>
      <c r="I51" s="49">
        <v>0</v>
      </c>
      <c r="J51" s="49">
        <v>0</v>
      </c>
      <c r="K51" s="49">
        <v>1</v>
      </c>
      <c r="L51" s="49">
        <v>2</v>
      </c>
      <c r="M51" s="49">
        <v>2</v>
      </c>
      <c r="N51" s="49">
        <v>0</v>
      </c>
      <c r="O51" s="17">
        <f t="shared" si="0"/>
        <v>4</v>
      </c>
      <c r="P51" s="17">
        <f t="shared" si="1"/>
        <v>6</v>
      </c>
      <c r="R51" s="19"/>
      <c r="S51" s="19"/>
      <c r="T51"/>
    </row>
    <row r="52" spans="2:20" ht="23.1" customHeight="1" x14ac:dyDescent="0.25">
      <c r="B52" s="23" t="s">
        <v>79</v>
      </c>
      <c r="C52" s="49">
        <v>2</v>
      </c>
      <c r="D52" s="49">
        <v>0</v>
      </c>
      <c r="E52" s="49">
        <v>1</v>
      </c>
      <c r="F52" s="49">
        <v>1</v>
      </c>
      <c r="G52" s="49">
        <v>0</v>
      </c>
      <c r="H52" s="49">
        <v>0</v>
      </c>
      <c r="I52" s="49">
        <v>2</v>
      </c>
      <c r="J52" s="49">
        <v>0</v>
      </c>
      <c r="K52" s="49">
        <v>0</v>
      </c>
      <c r="L52" s="49">
        <v>3</v>
      </c>
      <c r="M52" s="49">
        <v>4</v>
      </c>
      <c r="N52" s="49">
        <v>0</v>
      </c>
      <c r="O52" s="17">
        <f t="shared" si="0"/>
        <v>9</v>
      </c>
      <c r="P52" s="17">
        <f t="shared" si="1"/>
        <v>13</v>
      </c>
      <c r="R52" s="19"/>
      <c r="S52" s="19"/>
      <c r="T52"/>
    </row>
    <row r="53" spans="2:20" ht="23.1" customHeight="1" x14ac:dyDescent="0.25">
      <c r="B53" s="22" t="s">
        <v>80</v>
      </c>
      <c r="C53" s="49">
        <v>1</v>
      </c>
      <c r="D53" s="49">
        <v>1</v>
      </c>
      <c r="E53" s="49">
        <v>3</v>
      </c>
      <c r="F53" s="49">
        <v>1</v>
      </c>
      <c r="G53" s="49">
        <v>0</v>
      </c>
      <c r="H53" s="49">
        <v>0</v>
      </c>
      <c r="I53" s="49">
        <v>1</v>
      </c>
      <c r="J53" s="49">
        <v>1</v>
      </c>
      <c r="K53" s="49">
        <v>0</v>
      </c>
      <c r="L53" s="49">
        <v>1</v>
      </c>
      <c r="M53" s="49">
        <v>3</v>
      </c>
      <c r="N53" s="49">
        <v>1</v>
      </c>
      <c r="O53" s="17">
        <f t="shared" si="0"/>
        <v>10</v>
      </c>
      <c r="P53" s="17">
        <f t="shared" si="1"/>
        <v>13</v>
      </c>
      <c r="R53" s="19"/>
      <c r="S53" s="19"/>
      <c r="T53"/>
    </row>
    <row r="54" spans="2:20" ht="23.1" customHeight="1" x14ac:dyDescent="0.25">
      <c r="B54" s="22" t="s">
        <v>81</v>
      </c>
      <c r="C54" s="49">
        <v>2</v>
      </c>
      <c r="D54" s="49">
        <v>0</v>
      </c>
      <c r="E54" s="49">
        <v>1</v>
      </c>
      <c r="F54" s="49">
        <v>1</v>
      </c>
      <c r="G54" s="49">
        <v>0</v>
      </c>
      <c r="H54" s="49">
        <v>2</v>
      </c>
      <c r="I54" s="49">
        <v>0</v>
      </c>
      <c r="J54" s="49">
        <v>0</v>
      </c>
      <c r="K54" s="49">
        <v>0</v>
      </c>
      <c r="L54" s="49">
        <v>1</v>
      </c>
      <c r="M54" s="49">
        <v>4</v>
      </c>
      <c r="N54" s="49">
        <v>0</v>
      </c>
      <c r="O54" s="17">
        <f t="shared" si="0"/>
        <v>7</v>
      </c>
      <c r="P54" s="17">
        <f t="shared" si="1"/>
        <v>11</v>
      </c>
      <c r="R54" s="19"/>
      <c r="S54" s="19"/>
      <c r="T54"/>
    </row>
    <row r="55" spans="2:20" ht="23.1" customHeight="1" x14ac:dyDescent="0.25">
      <c r="B55" s="22" t="s">
        <v>82</v>
      </c>
      <c r="C55" s="49">
        <v>0</v>
      </c>
      <c r="D55" s="49">
        <v>0</v>
      </c>
      <c r="E55" s="49">
        <v>2</v>
      </c>
      <c r="F55" s="49">
        <v>1</v>
      </c>
      <c r="G55" s="49">
        <v>0</v>
      </c>
      <c r="H55" s="49">
        <v>0</v>
      </c>
      <c r="I55" s="49">
        <v>0</v>
      </c>
      <c r="J55" s="49">
        <v>1</v>
      </c>
      <c r="K55" s="49">
        <v>0</v>
      </c>
      <c r="L55" s="49">
        <v>4</v>
      </c>
      <c r="M55" s="49">
        <v>5</v>
      </c>
      <c r="N55" s="49">
        <v>0</v>
      </c>
      <c r="O55" s="17">
        <f t="shared" si="0"/>
        <v>8</v>
      </c>
      <c r="P55" s="17">
        <f t="shared" si="1"/>
        <v>13</v>
      </c>
      <c r="R55" s="19"/>
      <c r="S55" s="19"/>
      <c r="T55"/>
    </row>
    <row r="56" spans="2:20" ht="23.1" customHeight="1" x14ac:dyDescent="0.25">
      <c r="B56" s="22" t="s">
        <v>83</v>
      </c>
      <c r="C56" s="49">
        <v>0</v>
      </c>
      <c r="D56" s="49">
        <v>0</v>
      </c>
      <c r="E56" s="49">
        <v>1</v>
      </c>
      <c r="F56" s="49">
        <v>0</v>
      </c>
      <c r="G56" s="49">
        <v>0</v>
      </c>
      <c r="H56" s="49">
        <v>1</v>
      </c>
      <c r="I56" s="49">
        <v>0</v>
      </c>
      <c r="J56" s="49">
        <v>0</v>
      </c>
      <c r="K56" s="49">
        <v>0</v>
      </c>
      <c r="L56" s="49">
        <v>0</v>
      </c>
      <c r="M56" s="49">
        <v>2</v>
      </c>
      <c r="N56" s="49">
        <v>0</v>
      </c>
      <c r="O56" s="17">
        <f t="shared" si="0"/>
        <v>2</v>
      </c>
      <c r="P56" s="17">
        <f t="shared" si="1"/>
        <v>4</v>
      </c>
      <c r="R56" s="19"/>
      <c r="S56" s="19"/>
      <c r="T56"/>
    </row>
    <row r="57" spans="2:20" ht="23.1" customHeight="1" x14ac:dyDescent="0.25">
      <c r="B57" s="22" t="s">
        <v>84</v>
      </c>
      <c r="C57" s="49">
        <v>1</v>
      </c>
      <c r="D57" s="49">
        <v>0</v>
      </c>
      <c r="E57" s="49">
        <v>2</v>
      </c>
      <c r="F57" s="49">
        <v>1</v>
      </c>
      <c r="G57" s="49">
        <v>0</v>
      </c>
      <c r="H57" s="49">
        <v>0</v>
      </c>
      <c r="I57" s="49">
        <v>1</v>
      </c>
      <c r="J57" s="49">
        <v>2</v>
      </c>
      <c r="K57" s="49">
        <v>0</v>
      </c>
      <c r="L57" s="49">
        <v>2</v>
      </c>
      <c r="M57" s="49">
        <v>6</v>
      </c>
      <c r="N57" s="49">
        <v>0</v>
      </c>
      <c r="O57" s="17">
        <f t="shared" si="0"/>
        <v>9</v>
      </c>
      <c r="P57" s="17">
        <f t="shared" si="1"/>
        <v>15</v>
      </c>
      <c r="R57" s="19"/>
      <c r="S57" s="19"/>
      <c r="T57"/>
    </row>
    <row r="58" spans="2:20" ht="23.1" customHeight="1" x14ac:dyDescent="0.25">
      <c r="B58" s="52" t="s">
        <v>18</v>
      </c>
      <c r="C58" s="16">
        <v>0</v>
      </c>
      <c r="D58" s="16">
        <f t="shared" ref="D58:P58" si="21">SUM(D10:D57)</f>
        <v>9</v>
      </c>
      <c r="E58" s="16">
        <v>0</v>
      </c>
      <c r="F58" s="16">
        <v>0</v>
      </c>
      <c r="G58" s="16">
        <v>0</v>
      </c>
      <c r="H58" s="16">
        <v>0</v>
      </c>
      <c r="I58" s="16">
        <v>0</v>
      </c>
      <c r="J58" s="16">
        <v>0</v>
      </c>
      <c r="K58" s="16">
        <v>0</v>
      </c>
      <c r="L58" s="16">
        <f t="shared" si="21"/>
        <v>50</v>
      </c>
      <c r="M58" s="16">
        <v>0</v>
      </c>
      <c r="N58" s="16">
        <v>0</v>
      </c>
      <c r="O58" s="16">
        <f t="shared" si="21"/>
        <v>270</v>
      </c>
      <c r="P58" s="16">
        <f t="shared" si="21"/>
        <v>453</v>
      </c>
      <c r="R58" s="19"/>
      <c r="S58" s="19"/>
      <c r="T58"/>
    </row>
    <row r="59" spans="2:20" ht="23.1" customHeight="1" x14ac:dyDescent="0.25">
      <c r="B59" s="52" t="s">
        <v>93</v>
      </c>
      <c r="C59" s="42">
        <v>0</v>
      </c>
      <c r="D59" s="42">
        <f t="shared" ref="D59:L59" si="22">D58/$P$58</f>
        <v>1.9867549668874173E-2</v>
      </c>
      <c r="E59" s="42">
        <v>0</v>
      </c>
      <c r="F59" s="42">
        <v>0</v>
      </c>
      <c r="G59" s="42">
        <v>0</v>
      </c>
      <c r="H59" s="42">
        <v>0</v>
      </c>
      <c r="I59" s="42">
        <v>0</v>
      </c>
      <c r="J59" s="42">
        <v>0</v>
      </c>
      <c r="K59" s="42">
        <v>0</v>
      </c>
      <c r="L59" s="42">
        <f t="shared" si="22"/>
        <v>0.11037527593818984</v>
      </c>
      <c r="M59" s="42">
        <v>0</v>
      </c>
      <c r="N59" s="42">
        <v>0</v>
      </c>
      <c r="R59" s="19"/>
      <c r="S59" s="19"/>
      <c r="T59"/>
    </row>
    <row r="60" spans="2:20" ht="23.1" customHeight="1" x14ac:dyDescent="0.25">
      <c r="B60" s="53" t="s">
        <v>94</v>
      </c>
      <c r="C60" s="43">
        <v>0</v>
      </c>
      <c r="D60" s="43">
        <f t="shared" ref="D60:L60" si="23">D58/$O$58</f>
        <v>3.3333333333333333E-2</v>
      </c>
      <c r="E60" s="43">
        <v>0</v>
      </c>
      <c r="F60" s="43">
        <v>0</v>
      </c>
      <c r="G60" s="43">
        <v>0</v>
      </c>
      <c r="H60" s="43">
        <v>0</v>
      </c>
      <c r="I60" s="43">
        <v>0</v>
      </c>
      <c r="J60" s="43">
        <v>0</v>
      </c>
      <c r="K60" s="43">
        <v>0</v>
      </c>
      <c r="L60" s="43">
        <f t="shared" si="23"/>
        <v>0.18518518518518517</v>
      </c>
      <c r="M60" s="43">
        <v>0</v>
      </c>
      <c r="N60" s="43">
        <v>0</v>
      </c>
      <c r="R60" s="19"/>
      <c r="S60" s="19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N6" sqref="N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173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">
        <v>172</v>
      </c>
      <c r="F5" s="40" t="s">
        <v>1</v>
      </c>
      <c r="G5" s="63" t="e">
        <f>'[1]2.08 BUSIA-BUSITEMA'!G5:H5</f>
        <v>#REF!</v>
      </c>
      <c r="H5" s="64"/>
      <c r="I5" s="14"/>
      <c r="J5" s="2" t="s">
        <v>5</v>
      </c>
      <c r="K5" s="63" t="e">
        <f>'[1]2.08 BUSIA-BUSITEMA'!K5:L5</f>
        <v>#REF!</v>
      </c>
      <c r="L5" s="64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63" t="s">
        <v>168</v>
      </c>
      <c r="E6" s="64"/>
      <c r="F6" s="2" t="s">
        <v>2</v>
      </c>
      <c r="G6" s="63" t="s">
        <v>167</v>
      </c>
      <c r="H6" s="64"/>
      <c r="J6" s="2" t="s">
        <v>21</v>
      </c>
      <c r="K6" s="63" t="e">
        <f>'[1]2.08 BUSIA-BUSITEMA'!K6:L6</f>
        <v>#REF!</v>
      </c>
      <c r="L6" s="64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1</v>
      </c>
      <c r="D10" s="49">
        <v>0</v>
      </c>
      <c r="E10" s="49">
        <v>2</v>
      </c>
      <c r="F10" s="49">
        <v>0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v>0</v>
      </c>
      <c r="M10" s="49">
        <v>3</v>
      </c>
      <c r="N10" s="49">
        <v>0</v>
      </c>
      <c r="O10" s="17">
        <f t="shared" ref="O10:O57" si="0">SUM(C10:L10,N10)</f>
        <v>3</v>
      </c>
      <c r="P10" s="17">
        <f t="shared" ref="P10:P57" si="1">SUM(C10:N10)</f>
        <v>6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7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2</v>
      </c>
      <c r="AA10" s="17">
        <f t="shared" si="2"/>
        <v>0</v>
      </c>
      <c r="AB10" s="17">
        <f t="shared" si="2"/>
        <v>5</v>
      </c>
      <c r="AC10" s="17">
        <f t="shared" si="2"/>
        <v>15</v>
      </c>
      <c r="AD10" s="17">
        <f t="shared" si="2"/>
        <v>1</v>
      </c>
      <c r="AE10" s="30">
        <f t="shared" si="2"/>
        <v>20</v>
      </c>
      <c r="AF10" s="30">
        <f t="shared" si="2"/>
        <v>35</v>
      </c>
    </row>
    <row r="11" spans="2:32" s="6" customFormat="1" ht="23.1" customHeight="1" x14ac:dyDescent="0.25">
      <c r="B11" s="22" t="s">
        <v>38</v>
      </c>
      <c r="C11" s="49">
        <v>1</v>
      </c>
      <c r="D11" s="49">
        <v>0</v>
      </c>
      <c r="E11" s="49">
        <v>2</v>
      </c>
      <c r="F11" s="49">
        <v>0</v>
      </c>
      <c r="G11" s="49">
        <v>0</v>
      </c>
      <c r="H11" s="49">
        <v>0</v>
      </c>
      <c r="I11" s="49">
        <v>0</v>
      </c>
      <c r="J11" s="49">
        <v>0</v>
      </c>
      <c r="K11" s="49">
        <v>0</v>
      </c>
      <c r="L11" s="49">
        <v>0</v>
      </c>
      <c r="M11" s="49">
        <v>3</v>
      </c>
      <c r="N11" s="49">
        <v>0</v>
      </c>
      <c r="O11" s="17">
        <f t="shared" si="0"/>
        <v>3</v>
      </c>
      <c r="P11" s="17">
        <f t="shared" si="1"/>
        <v>6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8</v>
      </c>
      <c r="AA11" s="17">
        <f t="shared" si="3"/>
        <v>1</v>
      </c>
      <c r="AB11" s="17">
        <f t="shared" si="3"/>
        <v>8</v>
      </c>
      <c r="AC11" s="17">
        <f t="shared" si="3"/>
        <v>12</v>
      </c>
      <c r="AD11" s="17">
        <f t="shared" si="3"/>
        <v>0</v>
      </c>
      <c r="AE11" s="30">
        <f t="shared" si="3"/>
        <v>23</v>
      </c>
      <c r="AF11" s="30">
        <f t="shared" si="3"/>
        <v>35</v>
      </c>
    </row>
    <row r="12" spans="2:32" ht="23.1" customHeight="1" x14ac:dyDescent="0.25">
      <c r="B12" s="22" t="s">
        <v>39</v>
      </c>
      <c r="C12" s="49">
        <v>1</v>
      </c>
      <c r="D12" s="49">
        <v>0</v>
      </c>
      <c r="E12" s="49">
        <v>2</v>
      </c>
      <c r="F12" s="49">
        <v>0</v>
      </c>
      <c r="G12" s="49">
        <v>0</v>
      </c>
      <c r="H12" s="49">
        <v>0</v>
      </c>
      <c r="I12" s="49">
        <v>0</v>
      </c>
      <c r="J12" s="49">
        <v>0</v>
      </c>
      <c r="K12" s="49">
        <v>0</v>
      </c>
      <c r="L12" s="49">
        <v>0</v>
      </c>
      <c r="M12" s="49">
        <v>3</v>
      </c>
      <c r="N12" s="49">
        <v>0</v>
      </c>
      <c r="O12" s="17">
        <f t="shared" si="0"/>
        <v>3</v>
      </c>
      <c r="P12" s="17">
        <f t="shared" si="1"/>
        <v>6</v>
      </c>
      <c r="R12" s="1" t="s">
        <v>8</v>
      </c>
      <c r="S12" s="17">
        <f t="shared" ref="S12:AF12" si="4">SUM(C18:C21)</f>
        <v>1</v>
      </c>
      <c r="T12" s="17">
        <f t="shared" si="4"/>
        <v>1</v>
      </c>
      <c r="U12" s="17">
        <f t="shared" si="4"/>
        <v>6</v>
      </c>
      <c r="V12" s="17">
        <f t="shared" si="4"/>
        <v>4</v>
      </c>
      <c r="W12" s="17">
        <f t="shared" si="4"/>
        <v>0</v>
      </c>
      <c r="X12" s="17">
        <f t="shared" si="4"/>
        <v>1</v>
      </c>
      <c r="Y12" s="17">
        <f t="shared" si="4"/>
        <v>0</v>
      </c>
      <c r="Z12" s="17">
        <f t="shared" si="4"/>
        <v>5</v>
      </c>
      <c r="AA12" s="17">
        <f t="shared" si="4"/>
        <v>0</v>
      </c>
      <c r="AB12" s="17">
        <f t="shared" si="4"/>
        <v>4</v>
      </c>
      <c r="AC12" s="17">
        <f t="shared" si="4"/>
        <v>21</v>
      </c>
      <c r="AD12" s="17">
        <f t="shared" si="4"/>
        <v>0</v>
      </c>
      <c r="AE12" s="30">
        <f t="shared" si="4"/>
        <v>22</v>
      </c>
      <c r="AF12" s="30">
        <f t="shared" si="4"/>
        <v>43</v>
      </c>
    </row>
    <row r="13" spans="2:32" ht="23.1" customHeight="1" x14ac:dyDescent="0.25">
      <c r="B13" s="22" t="s">
        <v>40</v>
      </c>
      <c r="C13" s="49">
        <v>2</v>
      </c>
      <c r="D13" s="49">
        <v>0</v>
      </c>
      <c r="E13" s="49">
        <v>1</v>
      </c>
      <c r="F13" s="49">
        <v>0</v>
      </c>
      <c r="G13" s="49">
        <v>0</v>
      </c>
      <c r="H13" s="49">
        <v>0</v>
      </c>
      <c r="I13" s="49">
        <v>0</v>
      </c>
      <c r="J13" s="49">
        <v>2</v>
      </c>
      <c r="K13" s="49">
        <v>0</v>
      </c>
      <c r="L13" s="49">
        <v>5</v>
      </c>
      <c r="M13" s="49">
        <v>6</v>
      </c>
      <c r="N13" s="49">
        <v>1</v>
      </c>
      <c r="O13" s="17">
        <f t="shared" si="0"/>
        <v>11</v>
      </c>
      <c r="P13" s="17">
        <f t="shared" si="1"/>
        <v>17</v>
      </c>
      <c r="R13" s="1" t="s">
        <v>9</v>
      </c>
      <c r="S13" s="17">
        <f t="shared" ref="S13:AF13" si="5">SUM(C22:C25)</f>
        <v>3</v>
      </c>
      <c r="T13" s="17">
        <f t="shared" si="5"/>
        <v>5</v>
      </c>
      <c r="U13" s="17">
        <f t="shared" si="5"/>
        <v>9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2</v>
      </c>
      <c r="AA13" s="17">
        <f t="shared" si="5"/>
        <v>0</v>
      </c>
      <c r="AB13" s="17">
        <f t="shared" si="5"/>
        <v>1</v>
      </c>
      <c r="AC13" s="17">
        <f t="shared" si="5"/>
        <v>22</v>
      </c>
      <c r="AD13" s="17">
        <f t="shared" si="5"/>
        <v>3</v>
      </c>
      <c r="AE13" s="30">
        <f t="shared" si="5"/>
        <v>29</v>
      </c>
      <c r="AF13" s="30">
        <f t="shared" si="5"/>
        <v>51</v>
      </c>
    </row>
    <row r="14" spans="2:32" ht="23.1" customHeight="1" x14ac:dyDescent="0.25">
      <c r="B14" s="22" t="s">
        <v>41</v>
      </c>
      <c r="C14" s="49">
        <v>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  <c r="I14" s="49">
        <v>0</v>
      </c>
      <c r="J14" s="49">
        <v>1</v>
      </c>
      <c r="K14" s="49">
        <v>0</v>
      </c>
      <c r="L14" s="49">
        <v>0</v>
      </c>
      <c r="M14" s="49">
        <v>3</v>
      </c>
      <c r="N14" s="49">
        <v>0</v>
      </c>
      <c r="O14" s="17">
        <f t="shared" si="0"/>
        <v>1</v>
      </c>
      <c r="P14" s="17">
        <f t="shared" si="1"/>
        <v>4</v>
      </c>
      <c r="R14" s="1" t="s">
        <v>10</v>
      </c>
      <c r="S14" s="17">
        <f t="shared" ref="S14:AF14" si="6">SUM(C26:C29)</f>
        <v>0</v>
      </c>
      <c r="T14" s="17">
        <f t="shared" si="6"/>
        <v>2</v>
      </c>
      <c r="U14" s="17">
        <f t="shared" si="6"/>
        <v>7</v>
      </c>
      <c r="V14" s="17">
        <f t="shared" si="6"/>
        <v>5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1</v>
      </c>
      <c r="AA14" s="17">
        <f t="shared" si="6"/>
        <v>2</v>
      </c>
      <c r="AB14" s="17">
        <f t="shared" si="6"/>
        <v>3</v>
      </c>
      <c r="AC14" s="17">
        <f t="shared" si="6"/>
        <v>9</v>
      </c>
      <c r="AD14" s="17">
        <f t="shared" si="6"/>
        <v>0</v>
      </c>
      <c r="AE14" s="30">
        <f t="shared" si="6"/>
        <v>23</v>
      </c>
      <c r="AF14" s="30">
        <f t="shared" si="6"/>
        <v>32</v>
      </c>
    </row>
    <row r="15" spans="2:32" ht="23.1" customHeight="1" x14ac:dyDescent="0.25">
      <c r="B15" s="22" t="s">
        <v>42</v>
      </c>
      <c r="C15" s="49">
        <v>0</v>
      </c>
      <c r="D15" s="49">
        <v>0</v>
      </c>
      <c r="E15" s="49">
        <v>1</v>
      </c>
      <c r="F15" s="49">
        <v>0</v>
      </c>
      <c r="G15" s="49">
        <v>0</v>
      </c>
      <c r="H15" s="49">
        <v>0</v>
      </c>
      <c r="I15" s="49">
        <v>1</v>
      </c>
      <c r="J15" s="49">
        <v>3</v>
      </c>
      <c r="K15" s="49">
        <v>0</v>
      </c>
      <c r="L15" s="49">
        <v>5</v>
      </c>
      <c r="M15" s="49">
        <v>2</v>
      </c>
      <c r="N15" s="49">
        <v>0</v>
      </c>
      <c r="O15" s="17">
        <f t="shared" si="0"/>
        <v>10</v>
      </c>
      <c r="P15" s="17">
        <f t="shared" si="1"/>
        <v>12</v>
      </c>
      <c r="R15" s="1" t="s">
        <v>11</v>
      </c>
      <c r="S15" s="17">
        <f t="shared" ref="S15:AF15" si="7">SUM(C30:C33)</f>
        <v>6</v>
      </c>
      <c r="T15" s="17">
        <f t="shared" si="7"/>
        <v>1</v>
      </c>
      <c r="U15" s="17">
        <f t="shared" si="7"/>
        <v>7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1</v>
      </c>
      <c r="AB15" s="17">
        <f t="shared" si="7"/>
        <v>5</v>
      </c>
      <c r="AC15" s="17">
        <f t="shared" si="7"/>
        <v>15</v>
      </c>
      <c r="AD15" s="17">
        <f t="shared" si="7"/>
        <v>2</v>
      </c>
      <c r="AE15" s="30">
        <f t="shared" si="7"/>
        <v>24</v>
      </c>
      <c r="AF15" s="30">
        <f t="shared" si="7"/>
        <v>39</v>
      </c>
    </row>
    <row r="16" spans="2:32" ht="23.1" customHeight="1" x14ac:dyDescent="0.25">
      <c r="B16" s="22" t="s">
        <v>43</v>
      </c>
      <c r="C16" s="49">
        <v>0</v>
      </c>
      <c r="D16" s="49">
        <v>0</v>
      </c>
      <c r="E16" s="49">
        <v>1</v>
      </c>
      <c r="F16" s="49">
        <v>0</v>
      </c>
      <c r="G16" s="49">
        <v>0</v>
      </c>
      <c r="H16" s="49">
        <v>0</v>
      </c>
      <c r="I16" s="49">
        <v>0</v>
      </c>
      <c r="J16" s="49">
        <v>4</v>
      </c>
      <c r="K16" s="49">
        <v>1</v>
      </c>
      <c r="L16" s="49">
        <v>1</v>
      </c>
      <c r="M16" s="49">
        <v>3</v>
      </c>
      <c r="N16" s="49">
        <v>0</v>
      </c>
      <c r="O16" s="17">
        <f t="shared" si="0"/>
        <v>7</v>
      </c>
      <c r="P16" s="17">
        <f t="shared" si="1"/>
        <v>10</v>
      </c>
      <c r="R16" s="1" t="s">
        <v>12</v>
      </c>
      <c r="S16" s="17">
        <f t="shared" ref="S16:AF16" si="8">SUM(C34:C37)</f>
        <v>2</v>
      </c>
      <c r="T16" s="17">
        <f t="shared" si="8"/>
        <v>0</v>
      </c>
      <c r="U16" s="17">
        <f t="shared" si="8"/>
        <v>7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17">
        <f t="shared" si="8"/>
        <v>3</v>
      </c>
      <c r="AA16" s="17">
        <f t="shared" si="8"/>
        <v>0</v>
      </c>
      <c r="AB16" s="17">
        <f t="shared" si="8"/>
        <v>4</v>
      </c>
      <c r="AC16" s="17">
        <f t="shared" si="8"/>
        <v>17</v>
      </c>
      <c r="AD16" s="17">
        <f t="shared" si="8"/>
        <v>2</v>
      </c>
      <c r="AE16" s="30">
        <f t="shared" si="8"/>
        <v>20</v>
      </c>
      <c r="AF16" s="30">
        <f t="shared" si="8"/>
        <v>37</v>
      </c>
    </row>
    <row r="17" spans="2:32" ht="23.1" customHeight="1" x14ac:dyDescent="0.25">
      <c r="B17" s="22" t="s">
        <v>44</v>
      </c>
      <c r="C17" s="49">
        <v>2</v>
      </c>
      <c r="D17" s="49">
        <v>0</v>
      </c>
      <c r="E17" s="49">
        <v>1</v>
      </c>
      <c r="F17" s="49">
        <v>0</v>
      </c>
      <c r="G17" s="49">
        <v>0</v>
      </c>
      <c r="H17" s="49">
        <v>0</v>
      </c>
      <c r="I17" s="49">
        <v>0</v>
      </c>
      <c r="J17" s="49">
        <v>0</v>
      </c>
      <c r="K17" s="49">
        <v>0</v>
      </c>
      <c r="L17" s="49">
        <v>2</v>
      </c>
      <c r="M17" s="49">
        <v>4</v>
      </c>
      <c r="N17" s="49">
        <v>0</v>
      </c>
      <c r="O17" s="17">
        <f t="shared" si="0"/>
        <v>5</v>
      </c>
      <c r="P17" s="17">
        <f t="shared" si="1"/>
        <v>9</v>
      </c>
      <c r="R17" s="1" t="s">
        <v>13</v>
      </c>
      <c r="S17" s="17">
        <f t="shared" ref="S17:AF17" si="9">SUM(C38:C41)</f>
        <v>5</v>
      </c>
      <c r="T17" s="17">
        <f t="shared" si="9"/>
        <v>1</v>
      </c>
      <c r="U17" s="17">
        <f t="shared" si="9"/>
        <v>7</v>
      </c>
      <c r="V17" s="17">
        <f t="shared" si="9"/>
        <v>7</v>
      </c>
      <c r="W17" s="17">
        <f t="shared" si="9"/>
        <v>0</v>
      </c>
      <c r="X17" s="17">
        <f t="shared" si="9"/>
        <v>3</v>
      </c>
      <c r="Y17" s="17">
        <f t="shared" si="9"/>
        <v>0</v>
      </c>
      <c r="Z17" s="17">
        <f t="shared" si="9"/>
        <v>1</v>
      </c>
      <c r="AA17" s="17">
        <f t="shared" si="9"/>
        <v>2</v>
      </c>
      <c r="AB17" s="17">
        <f t="shared" si="9"/>
        <v>2</v>
      </c>
      <c r="AC17" s="17">
        <f t="shared" si="9"/>
        <v>15</v>
      </c>
      <c r="AD17" s="17">
        <f t="shared" si="9"/>
        <v>0</v>
      </c>
      <c r="AE17" s="30">
        <f t="shared" si="9"/>
        <v>28</v>
      </c>
      <c r="AF17" s="30">
        <f t="shared" si="9"/>
        <v>43</v>
      </c>
    </row>
    <row r="18" spans="2:32" ht="23.1" customHeight="1" x14ac:dyDescent="0.25">
      <c r="B18" s="22" t="s">
        <v>45</v>
      </c>
      <c r="C18" s="49">
        <v>0</v>
      </c>
      <c r="D18" s="49">
        <v>0</v>
      </c>
      <c r="E18" s="49">
        <v>1</v>
      </c>
      <c r="F18" s="49">
        <v>1</v>
      </c>
      <c r="G18" s="49">
        <v>0</v>
      </c>
      <c r="H18" s="49">
        <v>0</v>
      </c>
      <c r="I18" s="49">
        <v>0</v>
      </c>
      <c r="J18" s="49">
        <v>2</v>
      </c>
      <c r="K18" s="49">
        <v>0</v>
      </c>
      <c r="L18" s="49">
        <v>1</v>
      </c>
      <c r="M18" s="49">
        <v>2</v>
      </c>
      <c r="N18" s="49">
        <v>0</v>
      </c>
      <c r="O18" s="17">
        <f t="shared" si="0"/>
        <v>5</v>
      </c>
      <c r="P18" s="17">
        <f t="shared" si="1"/>
        <v>7</v>
      </c>
      <c r="R18" s="1" t="s">
        <v>14</v>
      </c>
      <c r="S18" s="17">
        <f t="shared" ref="S18:AF18" si="10">SUM(C42:C45)</f>
        <v>2</v>
      </c>
      <c r="T18" s="17">
        <f t="shared" si="10"/>
        <v>1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2</v>
      </c>
      <c r="Y18" s="17">
        <f t="shared" si="10"/>
        <v>0</v>
      </c>
      <c r="Z18" s="17">
        <f t="shared" si="10"/>
        <v>3</v>
      </c>
      <c r="AA18" s="17">
        <f t="shared" si="10"/>
        <v>0</v>
      </c>
      <c r="AB18" s="17">
        <f t="shared" si="10"/>
        <v>1</v>
      </c>
      <c r="AC18" s="17">
        <f t="shared" si="10"/>
        <v>15</v>
      </c>
      <c r="AD18" s="17">
        <f t="shared" si="10"/>
        <v>1</v>
      </c>
      <c r="AE18" s="30">
        <f t="shared" si="10"/>
        <v>13</v>
      </c>
      <c r="AF18" s="30">
        <f t="shared" si="10"/>
        <v>28</v>
      </c>
    </row>
    <row r="19" spans="2:32" ht="23.1" customHeight="1" x14ac:dyDescent="0.25">
      <c r="B19" s="22" t="s">
        <v>46</v>
      </c>
      <c r="C19" s="49">
        <v>0</v>
      </c>
      <c r="D19" s="49">
        <v>1</v>
      </c>
      <c r="E19" s="49">
        <v>2</v>
      </c>
      <c r="F19" s="49">
        <v>0</v>
      </c>
      <c r="G19" s="49">
        <v>0</v>
      </c>
      <c r="H19" s="49">
        <v>0</v>
      </c>
      <c r="I19" s="49">
        <v>0</v>
      </c>
      <c r="J19" s="49">
        <v>1</v>
      </c>
      <c r="K19" s="49">
        <v>0</v>
      </c>
      <c r="L19" s="49">
        <v>1</v>
      </c>
      <c r="M19" s="49">
        <v>7</v>
      </c>
      <c r="N19" s="49">
        <v>0</v>
      </c>
      <c r="O19" s="17">
        <f t="shared" si="0"/>
        <v>5</v>
      </c>
      <c r="P19" s="17">
        <f t="shared" si="1"/>
        <v>12</v>
      </c>
      <c r="R19" s="1" t="s">
        <v>15</v>
      </c>
      <c r="S19" s="17">
        <f t="shared" ref="S19:AF19" si="11">SUM(C46:C49)</f>
        <v>3</v>
      </c>
      <c r="T19" s="17">
        <f t="shared" si="11"/>
        <v>1</v>
      </c>
      <c r="U19" s="17">
        <f t="shared" si="11"/>
        <v>4</v>
      </c>
      <c r="V19" s="17">
        <f t="shared" si="11"/>
        <v>3</v>
      </c>
      <c r="W19" s="17">
        <f t="shared" si="11"/>
        <v>0</v>
      </c>
      <c r="X19" s="17">
        <f t="shared" si="11"/>
        <v>2</v>
      </c>
      <c r="Y19" s="17">
        <f t="shared" si="11"/>
        <v>0</v>
      </c>
      <c r="Z19" s="17">
        <f t="shared" si="11"/>
        <v>2</v>
      </c>
      <c r="AA19" s="17">
        <f t="shared" si="11"/>
        <v>5</v>
      </c>
      <c r="AB19" s="17">
        <f t="shared" si="11"/>
        <v>5</v>
      </c>
      <c r="AC19" s="17">
        <f t="shared" si="11"/>
        <v>17</v>
      </c>
      <c r="AD19" s="17">
        <f t="shared" si="11"/>
        <v>1</v>
      </c>
      <c r="AE19" s="30">
        <f t="shared" si="11"/>
        <v>26</v>
      </c>
      <c r="AF19" s="30">
        <f t="shared" si="11"/>
        <v>43</v>
      </c>
    </row>
    <row r="20" spans="2:32" ht="23.1" customHeight="1" x14ac:dyDescent="0.25">
      <c r="B20" s="22" t="s">
        <v>47</v>
      </c>
      <c r="C20" s="49">
        <v>1</v>
      </c>
      <c r="D20" s="49">
        <v>0</v>
      </c>
      <c r="E20" s="49">
        <v>1</v>
      </c>
      <c r="F20" s="49">
        <v>1</v>
      </c>
      <c r="G20" s="49">
        <v>0</v>
      </c>
      <c r="H20" s="49">
        <v>1</v>
      </c>
      <c r="I20" s="49">
        <v>0</v>
      </c>
      <c r="J20" s="49">
        <v>2</v>
      </c>
      <c r="K20" s="49">
        <v>0</v>
      </c>
      <c r="L20" s="49">
        <v>2</v>
      </c>
      <c r="M20" s="49">
        <v>2</v>
      </c>
      <c r="N20" s="49">
        <v>0</v>
      </c>
      <c r="O20" s="17">
        <f t="shared" si="0"/>
        <v>8</v>
      </c>
      <c r="P20" s="17">
        <f t="shared" si="1"/>
        <v>10</v>
      </c>
      <c r="R20" s="1" t="s">
        <v>16</v>
      </c>
      <c r="S20" s="17">
        <f t="shared" ref="S20:AF20" si="12">SUM(C50:C53)</f>
        <v>8</v>
      </c>
      <c r="T20" s="17">
        <f t="shared" si="12"/>
        <v>4</v>
      </c>
      <c r="U20" s="17">
        <f t="shared" si="12"/>
        <v>9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4</v>
      </c>
      <c r="AA20" s="17">
        <f t="shared" si="12"/>
        <v>0</v>
      </c>
      <c r="AB20" s="17">
        <f t="shared" si="12"/>
        <v>5</v>
      </c>
      <c r="AC20" s="17">
        <f t="shared" si="12"/>
        <v>23</v>
      </c>
      <c r="AD20" s="17">
        <f t="shared" si="12"/>
        <v>0</v>
      </c>
      <c r="AE20" s="30">
        <f t="shared" si="12"/>
        <v>31</v>
      </c>
      <c r="AF20" s="30">
        <f t="shared" si="12"/>
        <v>54</v>
      </c>
    </row>
    <row r="21" spans="2:32" ht="23.1" customHeight="1" x14ac:dyDescent="0.25">
      <c r="B21" s="22" t="s">
        <v>48</v>
      </c>
      <c r="C21" s="49">
        <v>0</v>
      </c>
      <c r="D21" s="49">
        <v>0</v>
      </c>
      <c r="E21" s="49">
        <v>2</v>
      </c>
      <c r="F21" s="49">
        <v>2</v>
      </c>
      <c r="G21" s="49">
        <v>0</v>
      </c>
      <c r="H21" s="49">
        <v>0</v>
      </c>
      <c r="I21" s="49">
        <v>0</v>
      </c>
      <c r="J21" s="49">
        <v>0</v>
      </c>
      <c r="K21" s="49">
        <v>0</v>
      </c>
      <c r="L21" s="49">
        <v>0</v>
      </c>
      <c r="M21" s="49">
        <v>10</v>
      </c>
      <c r="N21" s="49">
        <v>0</v>
      </c>
      <c r="O21" s="17">
        <f t="shared" si="0"/>
        <v>4</v>
      </c>
      <c r="P21" s="17">
        <f t="shared" si="1"/>
        <v>14</v>
      </c>
      <c r="R21" s="35" t="s">
        <v>20</v>
      </c>
      <c r="S21" s="33">
        <f t="shared" ref="S21:AF21" si="13">SUM(C54:C57)</f>
        <v>5</v>
      </c>
      <c r="T21" s="17">
        <f t="shared" si="13"/>
        <v>1</v>
      </c>
      <c r="U21" s="17">
        <f t="shared" si="13"/>
        <v>5</v>
      </c>
      <c r="V21" s="17">
        <f t="shared" si="13"/>
        <v>1</v>
      </c>
      <c r="W21" s="17">
        <f t="shared" si="13"/>
        <v>0</v>
      </c>
      <c r="X21" s="17">
        <f t="shared" si="13"/>
        <v>1</v>
      </c>
      <c r="Y21" s="17">
        <f t="shared" si="13"/>
        <v>0</v>
      </c>
      <c r="Z21" s="17">
        <f t="shared" si="13"/>
        <v>1</v>
      </c>
      <c r="AA21" s="17">
        <f t="shared" si="13"/>
        <v>1</v>
      </c>
      <c r="AB21" s="17">
        <f t="shared" si="13"/>
        <v>5</v>
      </c>
      <c r="AC21" s="17">
        <f t="shared" si="13"/>
        <v>18</v>
      </c>
      <c r="AD21" s="17">
        <f t="shared" si="13"/>
        <v>0</v>
      </c>
      <c r="AE21" s="30">
        <f t="shared" si="13"/>
        <v>20</v>
      </c>
      <c r="AF21" s="30">
        <f t="shared" si="13"/>
        <v>38</v>
      </c>
    </row>
    <row r="22" spans="2:32" ht="23.1" customHeight="1" x14ac:dyDescent="0.25">
      <c r="B22" s="22" t="s">
        <v>49</v>
      </c>
      <c r="C22" s="49">
        <v>0</v>
      </c>
      <c r="D22" s="49">
        <v>0</v>
      </c>
      <c r="E22" s="49">
        <v>1</v>
      </c>
      <c r="F22" s="49">
        <v>1</v>
      </c>
      <c r="G22" s="49">
        <v>0</v>
      </c>
      <c r="H22" s="49">
        <v>0</v>
      </c>
      <c r="I22" s="49">
        <v>1</v>
      </c>
      <c r="J22" s="49">
        <v>0</v>
      </c>
      <c r="K22" s="49">
        <v>0</v>
      </c>
      <c r="L22" s="49">
        <v>0</v>
      </c>
      <c r="M22" s="49">
        <v>4</v>
      </c>
      <c r="N22" s="49">
        <v>0</v>
      </c>
      <c r="O22" s="17">
        <f t="shared" si="0"/>
        <v>3</v>
      </c>
      <c r="P22" s="17">
        <f t="shared" si="1"/>
        <v>7</v>
      </c>
      <c r="R22" s="50" t="s">
        <v>90</v>
      </c>
      <c r="S22" s="51">
        <f>MAX(S10:S12)</f>
        <v>5</v>
      </c>
      <c r="T22" s="51">
        <f t="shared" ref="T22:AF22" si="14">MAX(T10:T12)</f>
        <v>1</v>
      </c>
      <c r="U22" s="51">
        <f t="shared" si="14"/>
        <v>7</v>
      </c>
      <c r="V22" s="51">
        <f t="shared" si="14"/>
        <v>4</v>
      </c>
      <c r="W22" s="51">
        <f t="shared" si="14"/>
        <v>0</v>
      </c>
      <c r="X22" s="51">
        <f t="shared" si="14"/>
        <v>1</v>
      </c>
      <c r="Y22" s="51">
        <f t="shared" si="14"/>
        <v>1</v>
      </c>
      <c r="Z22" s="51">
        <f t="shared" si="14"/>
        <v>8</v>
      </c>
      <c r="AA22" s="51">
        <f t="shared" si="14"/>
        <v>1</v>
      </c>
      <c r="AB22" s="51">
        <f t="shared" si="14"/>
        <v>8</v>
      </c>
      <c r="AC22" s="51">
        <f t="shared" si="14"/>
        <v>21</v>
      </c>
      <c r="AD22" s="51">
        <f t="shared" si="14"/>
        <v>1</v>
      </c>
      <c r="AE22" s="39">
        <f t="shared" si="14"/>
        <v>23</v>
      </c>
      <c r="AF22" s="39">
        <f t="shared" si="14"/>
        <v>43</v>
      </c>
    </row>
    <row r="23" spans="2:32" ht="23.1" customHeight="1" x14ac:dyDescent="0.25">
      <c r="B23" s="22" t="s">
        <v>50</v>
      </c>
      <c r="C23" s="49">
        <v>1</v>
      </c>
      <c r="D23" s="49">
        <v>2</v>
      </c>
      <c r="E23" s="49">
        <v>2</v>
      </c>
      <c r="F23" s="49">
        <v>0</v>
      </c>
      <c r="G23" s="49">
        <v>0</v>
      </c>
      <c r="H23" s="49">
        <v>0</v>
      </c>
      <c r="I23" s="49">
        <v>0</v>
      </c>
      <c r="J23" s="49">
        <v>0</v>
      </c>
      <c r="K23" s="49">
        <v>0</v>
      </c>
      <c r="L23" s="49">
        <v>0</v>
      </c>
      <c r="M23" s="49">
        <v>7</v>
      </c>
      <c r="N23" s="49">
        <v>1</v>
      </c>
      <c r="O23" s="17">
        <f t="shared" si="0"/>
        <v>6</v>
      </c>
      <c r="P23" s="17">
        <f t="shared" si="1"/>
        <v>13</v>
      </c>
      <c r="R23" s="50" t="s">
        <v>91</v>
      </c>
      <c r="S23" s="51">
        <f>MAX(S13:S18)</f>
        <v>6</v>
      </c>
      <c r="T23" s="51">
        <f t="shared" ref="T23:AF23" si="15">MAX(T13:T18)</f>
        <v>5</v>
      </c>
      <c r="U23" s="51">
        <f t="shared" si="15"/>
        <v>9</v>
      </c>
      <c r="V23" s="51">
        <f t="shared" si="15"/>
        <v>7</v>
      </c>
      <c r="W23" s="51">
        <f t="shared" si="15"/>
        <v>0</v>
      </c>
      <c r="X23" s="51">
        <f t="shared" si="15"/>
        <v>3</v>
      </c>
      <c r="Y23" s="51">
        <f t="shared" si="15"/>
        <v>3</v>
      </c>
      <c r="Z23" s="51">
        <f t="shared" si="15"/>
        <v>3</v>
      </c>
      <c r="AA23" s="51">
        <f t="shared" si="15"/>
        <v>2</v>
      </c>
      <c r="AB23" s="51">
        <f t="shared" si="15"/>
        <v>5</v>
      </c>
      <c r="AC23" s="51">
        <f t="shared" si="15"/>
        <v>22</v>
      </c>
      <c r="AD23" s="51">
        <f t="shared" si="15"/>
        <v>3</v>
      </c>
      <c r="AE23" s="39">
        <f t="shared" si="15"/>
        <v>29</v>
      </c>
      <c r="AF23" s="39">
        <f t="shared" si="15"/>
        <v>51</v>
      </c>
    </row>
    <row r="24" spans="2:32" ht="23.1" customHeight="1" x14ac:dyDescent="0.25">
      <c r="B24" s="22" t="s">
        <v>51</v>
      </c>
      <c r="C24" s="49">
        <v>0</v>
      </c>
      <c r="D24" s="49">
        <v>2</v>
      </c>
      <c r="E24" s="49">
        <v>4</v>
      </c>
      <c r="F24" s="49">
        <v>0</v>
      </c>
      <c r="G24" s="49">
        <v>0</v>
      </c>
      <c r="H24" s="49">
        <v>0</v>
      </c>
      <c r="I24" s="49">
        <v>0</v>
      </c>
      <c r="J24" s="49">
        <v>1</v>
      </c>
      <c r="K24" s="49">
        <v>0</v>
      </c>
      <c r="L24" s="49">
        <v>1</v>
      </c>
      <c r="M24" s="49">
        <v>5</v>
      </c>
      <c r="N24" s="49">
        <v>2</v>
      </c>
      <c r="O24" s="17">
        <f t="shared" si="0"/>
        <v>10</v>
      </c>
      <c r="P24" s="17">
        <f t="shared" si="1"/>
        <v>15</v>
      </c>
      <c r="R24" s="50" t="s">
        <v>92</v>
      </c>
      <c r="S24" s="51">
        <f>MAX(S19:S21)</f>
        <v>8</v>
      </c>
      <c r="T24" s="51">
        <f t="shared" ref="T24:AF24" si="16">MAX(T19:T21)</f>
        <v>4</v>
      </c>
      <c r="U24" s="51">
        <f t="shared" si="16"/>
        <v>9</v>
      </c>
      <c r="V24" s="51">
        <f t="shared" si="16"/>
        <v>3</v>
      </c>
      <c r="W24" s="51">
        <f t="shared" si="16"/>
        <v>0</v>
      </c>
      <c r="X24" s="51">
        <f t="shared" si="16"/>
        <v>2</v>
      </c>
      <c r="Y24" s="51">
        <f t="shared" si="16"/>
        <v>0</v>
      </c>
      <c r="Z24" s="51">
        <f t="shared" si="16"/>
        <v>4</v>
      </c>
      <c r="AA24" s="51">
        <f t="shared" si="16"/>
        <v>5</v>
      </c>
      <c r="AB24" s="51">
        <f t="shared" si="16"/>
        <v>5</v>
      </c>
      <c r="AC24" s="51">
        <f t="shared" si="16"/>
        <v>23</v>
      </c>
      <c r="AD24" s="51">
        <f t="shared" si="16"/>
        <v>1</v>
      </c>
      <c r="AE24" s="39">
        <f t="shared" si="16"/>
        <v>31</v>
      </c>
      <c r="AF24" s="39">
        <f t="shared" si="16"/>
        <v>54</v>
      </c>
    </row>
    <row r="25" spans="2:32" ht="23.1" customHeight="1" x14ac:dyDescent="0.25">
      <c r="B25" s="22" t="s">
        <v>52</v>
      </c>
      <c r="C25" s="49">
        <v>2</v>
      </c>
      <c r="D25" s="49">
        <v>1</v>
      </c>
      <c r="E25" s="49">
        <v>2</v>
      </c>
      <c r="F25" s="49">
        <v>3</v>
      </c>
      <c r="G25" s="49">
        <v>0</v>
      </c>
      <c r="H25" s="49">
        <v>0</v>
      </c>
      <c r="I25" s="49">
        <v>1</v>
      </c>
      <c r="J25" s="49">
        <v>1</v>
      </c>
      <c r="K25" s="49">
        <v>0</v>
      </c>
      <c r="L25" s="49">
        <v>0</v>
      </c>
      <c r="M25" s="49">
        <v>6</v>
      </c>
      <c r="N25" s="49">
        <v>0</v>
      </c>
      <c r="O25" s="17">
        <f t="shared" si="0"/>
        <v>10</v>
      </c>
      <c r="P25" s="17">
        <f t="shared" si="1"/>
        <v>16</v>
      </c>
      <c r="R25" s="36" t="s">
        <v>85</v>
      </c>
      <c r="S25" s="34">
        <f t="shared" ref="S25:AF25" si="17">SUM(S10:S12)</f>
        <v>8</v>
      </c>
      <c r="T25" s="16">
        <f t="shared" si="17"/>
        <v>1</v>
      </c>
      <c r="U25" s="16">
        <f t="shared" si="17"/>
        <v>16</v>
      </c>
      <c r="V25" s="16">
        <f t="shared" si="17"/>
        <v>4</v>
      </c>
      <c r="W25" s="16">
        <f t="shared" si="17"/>
        <v>0</v>
      </c>
      <c r="X25" s="16">
        <f t="shared" si="17"/>
        <v>1</v>
      </c>
      <c r="Y25" s="16">
        <f t="shared" si="17"/>
        <v>1</v>
      </c>
      <c r="Z25" s="16">
        <f t="shared" si="17"/>
        <v>15</v>
      </c>
      <c r="AA25" s="16">
        <f t="shared" si="17"/>
        <v>1</v>
      </c>
      <c r="AB25" s="16">
        <f t="shared" si="17"/>
        <v>17</v>
      </c>
      <c r="AC25" s="16">
        <f t="shared" si="17"/>
        <v>48</v>
      </c>
      <c r="AD25" s="16">
        <f t="shared" si="17"/>
        <v>1</v>
      </c>
      <c r="AE25" s="31">
        <f t="shared" si="17"/>
        <v>65</v>
      </c>
      <c r="AF25" s="31">
        <f t="shared" si="17"/>
        <v>113</v>
      </c>
    </row>
    <row r="26" spans="2:32" ht="23.1" customHeight="1" x14ac:dyDescent="0.25">
      <c r="B26" s="22" t="s">
        <v>53</v>
      </c>
      <c r="C26" s="49">
        <v>0</v>
      </c>
      <c r="D26" s="49">
        <v>0</v>
      </c>
      <c r="E26" s="49">
        <v>1</v>
      </c>
      <c r="F26" s="49">
        <v>2</v>
      </c>
      <c r="G26" s="49">
        <v>0</v>
      </c>
      <c r="H26" s="49">
        <v>0</v>
      </c>
      <c r="I26" s="49">
        <v>0</v>
      </c>
      <c r="J26" s="49">
        <v>0</v>
      </c>
      <c r="K26" s="49">
        <v>0</v>
      </c>
      <c r="L26" s="49">
        <v>0</v>
      </c>
      <c r="M26" s="49">
        <v>2</v>
      </c>
      <c r="N26" s="49">
        <v>0</v>
      </c>
      <c r="O26" s="17">
        <f t="shared" si="0"/>
        <v>3</v>
      </c>
      <c r="P26" s="17">
        <f t="shared" si="1"/>
        <v>5</v>
      </c>
      <c r="R26" s="27" t="s">
        <v>86</v>
      </c>
      <c r="S26" s="16">
        <f t="shared" ref="S26:AF26" si="18">SUM(S13:S18)</f>
        <v>18</v>
      </c>
      <c r="T26" s="16">
        <f t="shared" si="18"/>
        <v>10</v>
      </c>
      <c r="U26" s="16">
        <f t="shared" si="18"/>
        <v>40</v>
      </c>
      <c r="V26" s="16">
        <f t="shared" si="18"/>
        <v>19</v>
      </c>
      <c r="W26" s="16">
        <f t="shared" si="18"/>
        <v>0</v>
      </c>
      <c r="X26" s="16">
        <f t="shared" si="18"/>
        <v>5</v>
      </c>
      <c r="Y26" s="16">
        <f t="shared" si="18"/>
        <v>6</v>
      </c>
      <c r="Z26" s="16">
        <f t="shared" si="18"/>
        <v>10</v>
      </c>
      <c r="AA26" s="16">
        <f t="shared" si="18"/>
        <v>5</v>
      </c>
      <c r="AB26" s="16">
        <f t="shared" si="18"/>
        <v>16</v>
      </c>
      <c r="AC26" s="16">
        <f t="shared" si="18"/>
        <v>93</v>
      </c>
      <c r="AD26" s="16">
        <f t="shared" si="18"/>
        <v>8</v>
      </c>
      <c r="AE26" s="31">
        <f t="shared" si="18"/>
        <v>137</v>
      </c>
      <c r="AF26" s="31">
        <f t="shared" si="18"/>
        <v>230</v>
      </c>
    </row>
    <row r="27" spans="2:32" ht="23.1" customHeight="1" x14ac:dyDescent="0.25">
      <c r="B27" s="22" t="s">
        <v>54</v>
      </c>
      <c r="C27" s="49">
        <v>0</v>
      </c>
      <c r="D27" s="49">
        <v>0</v>
      </c>
      <c r="E27" s="49">
        <v>2</v>
      </c>
      <c r="F27" s="49">
        <v>2</v>
      </c>
      <c r="G27" s="49">
        <v>0</v>
      </c>
      <c r="H27" s="49">
        <v>0</v>
      </c>
      <c r="I27" s="49">
        <v>1</v>
      </c>
      <c r="J27" s="49">
        <v>1</v>
      </c>
      <c r="K27" s="49">
        <v>0</v>
      </c>
      <c r="L27" s="49">
        <v>0</v>
      </c>
      <c r="M27" s="49">
        <v>4</v>
      </c>
      <c r="N27" s="49">
        <v>0</v>
      </c>
      <c r="O27" s="17">
        <f t="shared" si="0"/>
        <v>6</v>
      </c>
      <c r="P27" s="17">
        <f t="shared" si="1"/>
        <v>10</v>
      </c>
      <c r="R27" s="28" t="s">
        <v>87</v>
      </c>
      <c r="S27" s="16">
        <f t="shared" ref="S27:AF27" si="19">SUM(S19:S21)</f>
        <v>16</v>
      </c>
      <c r="T27" s="16">
        <f t="shared" si="19"/>
        <v>6</v>
      </c>
      <c r="U27" s="16">
        <f t="shared" si="19"/>
        <v>18</v>
      </c>
      <c r="V27" s="16">
        <f t="shared" si="19"/>
        <v>5</v>
      </c>
      <c r="W27" s="16">
        <f t="shared" si="19"/>
        <v>0</v>
      </c>
      <c r="X27" s="16">
        <f t="shared" si="19"/>
        <v>3</v>
      </c>
      <c r="Y27" s="16">
        <f t="shared" si="19"/>
        <v>0</v>
      </c>
      <c r="Z27" s="16">
        <f t="shared" si="19"/>
        <v>7</v>
      </c>
      <c r="AA27" s="16">
        <f t="shared" si="19"/>
        <v>6</v>
      </c>
      <c r="AB27" s="16">
        <f t="shared" si="19"/>
        <v>15</v>
      </c>
      <c r="AC27" s="16">
        <f t="shared" si="19"/>
        <v>58</v>
      </c>
      <c r="AD27" s="16">
        <f t="shared" si="19"/>
        <v>1</v>
      </c>
      <c r="AE27" s="31">
        <f t="shared" si="19"/>
        <v>77</v>
      </c>
      <c r="AF27" s="31">
        <f t="shared" si="19"/>
        <v>135</v>
      </c>
    </row>
    <row r="28" spans="2:32" ht="23.1" customHeight="1" x14ac:dyDescent="0.25">
      <c r="B28" s="22" t="s">
        <v>55</v>
      </c>
      <c r="C28" s="49">
        <v>0</v>
      </c>
      <c r="D28" s="49">
        <v>0</v>
      </c>
      <c r="E28" s="49">
        <v>0</v>
      </c>
      <c r="F28" s="49">
        <v>0</v>
      </c>
      <c r="G28" s="49">
        <v>0</v>
      </c>
      <c r="H28" s="49">
        <v>0</v>
      </c>
      <c r="I28" s="49">
        <v>0</v>
      </c>
      <c r="J28" s="49">
        <v>0</v>
      </c>
      <c r="K28" s="49">
        <v>0</v>
      </c>
      <c r="L28" s="49">
        <v>0</v>
      </c>
      <c r="M28" s="49">
        <v>1</v>
      </c>
      <c r="N28" s="49">
        <v>0</v>
      </c>
      <c r="O28" s="17">
        <f t="shared" si="0"/>
        <v>0</v>
      </c>
      <c r="P28" s="17">
        <f t="shared" si="1"/>
        <v>1</v>
      </c>
      <c r="R28" s="5" t="s">
        <v>17</v>
      </c>
      <c r="S28" s="16">
        <f t="shared" ref="S28:AF28" si="20">SUM(S10:S21)</f>
        <v>42</v>
      </c>
      <c r="T28" s="16">
        <f t="shared" si="20"/>
        <v>17</v>
      </c>
      <c r="U28" s="16">
        <f t="shared" si="20"/>
        <v>74</v>
      </c>
      <c r="V28" s="16">
        <f t="shared" si="20"/>
        <v>28</v>
      </c>
      <c r="W28" s="16">
        <f t="shared" si="20"/>
        <v>0</v>
      </c>
      <c r="X28" s="16">
        <f t="shared" si="20"/>
        <v>9</v>
      </c>
      <c r="Y28" s="16">
        <f t="shared" si="20"/>
        <v>7</v>
      </c>
      <c r="Z28" s="16">
        <f t="shared" si="20"/>
        <v>32</v>
      </c>
      <c r="AA28" s="16">
        <f t="shared" si="20"/>
        <v>12</v>
      </c>
      <c r="AB28" s="16">
        <f t="shared" si="20"/>
        <v>48</v>
      </c>
      <c r="AC28" s="16">
        <f t="shared" si="20"/>
        <v>199</v>
      </c>
      <c r="AD28" s="16">
        <f t="shared" si="20"/>
        <v>10</v>
      </c>
      <c r="AE28" s="31">
        <f t="shared" si="20"/>
        <v>279</v>
      </c>
      <c r="AF28" s="31">
        <f t="shared" si="20"/>
        <v>478</v>
      </c>
    </row>
    <row r="29" spans="2:32" ht="23.1" customHeight="1" x14ac:dyDescent="0.25">
      <c r="B29" s="22" t="s">
        <v>56</v>
      </c>
      <c r="C29" s="49">
        <v>0</v>
      </c>
      <c r="D29" s="49">
        <v>2</v>
      </c>
      <c r="E29" s="49">
        <v>4</v>
      </c>
      <c r="F29" s="49">
        <v>1</v>
      </c>
      <c r="G29" s="49">
        <v>0</v>
      </c>
      <c r="H29" s="49">
        <v>0</v>
      </c>
      <c r="I29" s="49">
        <v>2</v>
      </c>
      <c r="J29" s="49">
        <v>0</v>
      </c>
      <c r="K29" s="49">
        <v>2</v>
      </c>
      <c r="L29" s="49">
        <v>3</v>
      </c>
      <c r="M29" s="49">
        <v>2</v>
      </c>
      <c r="N29" s="49">
        <v>0</v>
      </c>
      <c r="O29" s="17">
        <f t="shared" si="0"/>
        <v>14</v>
      </c>
      <c r="P29" s="17">
        <f t="shared" si="1"/>
        <v>16</v>
      </c>
      <c r="R29"/>
      <c r="S29" s="20"/>
      <c r="T29" s="19"/>
    </row>
    <row r="30" spans="2:32" ht="23.1" customHeight="1" x14ac:dyDescent="0.25">
      <c r="B30" s="22" t="s">
        <v>57</v>
      </c>
      <c r="C30" s="49">
        <v>0</v>
      </c>
      <c r="D30" s="49">
        <v>1</v>
      </c>
      <c r="E30" s="49">
        <v>2</v>
      </c>
      <c r="F30" s="49">
        <v>0</v>
      </c>
      <c r="G30" s="49">
        <v>0</v>
      </c>
      <c r="H30" s="49">
        <v>0</v>
      </c>
      <c r="I30" s="49">
        <v>0</v>
      </c>
      <c r="J30" s="49">
        <v>0</v>
      </c>
      <c r="K30" s="49">
        <v>1</v>
      </c>
      <c r="L30" s="49">
        <v>1</v>
      </c>
      <c r="M30" s="49">
        <v>5</v>
      </c>
      <c r="N30" s="49">
        <v>0</v>
      </c>
      <c r="O30" s="17">
        <f t="shared" si="0"/>
        <v>5</v>
      </c>
      <c r="P30" s="17">
        <f t="shared" si="1"/>
        <v>10</v>
      </c>
      <c r="R30"/>
      <c r="S30" s="19"/>
      <c r="T30" s="19"/>
    </row>
    <row r="31" spans="2:32" ht="23.1" customHeight="1" x14ac:dyDescent="0.25">
      <c r="B31" s="23" t="s">
        <v>58</v>
      </c>
      <c r="C31" s="49">
        <v>0</v>
      </c>
      <c r="D31" s="49">
        <v>0</v>
      </c>
      <c r="E31" s="49">
        <v>2</v>
      </c>
      <c r="F31" s="49">
        <v>0</v>
      </c>
      <c r="G31" s="49">
        <v>0</v>
      </c>
      <c r="H31" s="49">
        <v>0</v>
      </c>
      <c r="I31" s="49">
        <v>1</v>
      </c>
      <c r="J31" s="49">
        <v>0</v>
      </c>
      <c r="K31" s="49">
        <v>0</v>
      </c>
      <c r="L31" s="49">
        <v>0</v>
      </c>
      <c r="M31" s="49">
        <v>2</v>
      </c>
      <c r="N31" s="49">
        <v>1</v>
      </c>
      <c r="O31" s="17">
        <f t="shared" si="0"/>
        <v>4</v>
      </c>
      <c r="P31" s="17">
        <f t="shared" si="1"/>
        <v>6</v>
      </c>
      <c r="R31"/>
      <c r="S31" s="19"/>
      <c r="T31" s="19"/>
    </row>
    <row r="32" spans="2:32" ht="23.1" customHeight="1" x14ac:dyDescent="0.25">
      <c r="B32" s="23" t="s">
        <v>59</v>
      </c>
      <c r="C32" s="49">
        <v>3</v>
      </c>
      <c r="D32" s="49">
        <v>0</v>
      </c>
      <c r="E32" s="49">
        <v>1</v>
      </c>
      <c r="F32" s="49">
        <v>1</v>
      </c>
      <c r="G32" s="49">
        <v>0</v>
      </c>
      <c r="H32" s="49">
        <v>0</v>
      </c>
      <c r="I32" s="49">
        <v>0</v>
      </c>
      <c r="J32" s="49">
        <v>0</v>
      </c>
      <c r="K32" s="49">
        <v>0</v>
      </c>
      <c r="L32" s="49">
        <v>1</v>
      </c>
      <c r="M32" s="49">
        <v>5</v>
      </c>
      <c r="N32" s="49">
        <v>1</v>
      </c>
      <c r="O32" s="17">
        <f t="shared" si="0"/>
        <v>7</v>
      </c>
      <c r="P32" s="17">
        <f t="shared" si="1"/>
        <v>12</v>
      </c>
      <c r="R32"/>
      <c r="S32" s="19"/>
      <c r="T32" s="19"/>
    </row>
    <row r="33" spans="2:20" ht="23.1" customHeight="1" x14ac:dyDescent="0.25">
      <c r="B33" s="22" t="s">
        <v>60</v>
      </c>
      <c r="C33" s="49">
        <v>3</v>
      </c>
      <c r="D33" s="49">
        <v>0</v>
      </c>
      <c r="E33" s="49">
        <v>2</v>
      </c>
      <c r="F33" s="49">
        <v>0</v>
      </c>
      <c r="G33" s="49">
        <v>0</v>
      </c>
      <c r="H33" s="49">
        <v>0</v>
      </c>
      <c r="I33" s="49">
        <v>0</v>
      </c>
      <c r="J33" s="49">
        <v>0</v>
      </c>
      <c r="K33" s="49">
        <v>0</v>
      </c>
      <c r="L33" s="49">
        <v>3</v>
      </c>
      <c r="M33" s="49">
        <v>3</v>
      </c>
      <c r="N33" s="49">
        <v>0</v>
      </c>
      <c r="O33" s="17">
        <f t="shared" si="0"/>
        <v>8</v>
      </c>
      <c r="P33" s="17">
        <f t="shared" si="1"/>
        <v>11</v>
      </c>
      <c r="R33"/>
      <c r="S33" s="19"/>
      <c r="T33" s="19"/>
    </row>
    <row r="34" spans="2:20" ht="23.1" customHeight="1" x14ac:dyDescent="0.25">
      <c r="B34" s="23" t="s">
        <v>61</v>
      </c>
      <c r="C34" s="49">
        <v>1</v>
      </c>
      <c r="D34" s="49">
        <v>0</v>
      </c>
      <c r="E34" s="49">
        <v>2</v>
      </c>
      <c r="F34" s="49">
        <v>0</v>
      </c>
      <c r="G34" s="49">
        <v>0</v>
      </c>
      <c r="H34" s="49">
        <v>0</v>
      </c>
      <c r="I34" s="49">
        <v>0</v>
      </c>
      <c r="J34" s="49">
        <v>0</v>
      </c>
      <c r="K34" s="49">
        <v>0</v>
      </c>
      <c r="L34" s="49">
        <v>0</v>
      </c>
      <c r="M34" s="49">
        <v>5</v>
      </c>
      <c r="N34" s="49">
        <v>0</v>
      </c>
      <c r="O34" s="17">
        <f t="shared" si="0"/>
        <v>3</v>
      </c>
      <c r="P34" s="17">
        <f t="shared" si="1"/>
        <v>8</v>
      </c>
      <c r="R34"/>
      <c r="S34" s="19"/>
      <c r="T34" s="19"/>
    </row>
    <row r="35" spans="2:20" ht="23.1" customHeight="1" x14ac:dyDescent="0.25">
      <c r="B35" s="23" t="s">
        <v>62</v>
      </c>
      <c r="C35" s="49">
        <v>1</v>
      </c>
      <c r="D35" s="49">
        <v>0</v>
      </c>
      <c r="E35" s="49">
        <v>1</v>
      </c>
      <c r="F35" s="49">
        <v>2</v>
      </c>
      <c r="G35" s="49">
        <v>0</v>
      </c>
      <c r="H35" s="49">
        <v>0</v>
      </c>
      <c r="I35" s="49">
        <v>0</v>
      </c>
      <c r="J35" s="49">
        <v>3</v>
      </c>
      <c r="K35" s="49">
        <v>0</v>
      </c>
      <c r="L35" s="49">
        <v>4</v>
      </c>
      <c r="M35" s="49">
        <v>4</v>
      </c>
      <c r="N35" s="49">
        <v>2</v>
      </c>
      <c r="O35" s="17">
        <f t="shared" si="0"/>
        <v>13</v>
      </c>
      <c r="P35" s="17">
        <f t="shared" si="1"/>
        <v>17</v>
      </c>
      <c r="R35"/>
      <c r="S35" s="19"/>
      <c r="T35" s="19"/>
    </row>
    <row r="36" spans="2:20" ht="23.1" customHeight="1" x14ac:dyDescent="0.25">
      <c r="B36" s="23" t="s">
        <v>63</v>
      </c>
      <c r="C36" s="49">
        <v>0</v>
      </c>
      <c r="D36" s="49">
        <v>0</v>
      </c>
      <c r="E36" s="49">
        <v>2</v>
      </c>
      <c r="F36" s="49">
        <v>0</v>
      </c>
      <c r="G36" s="49">
        <v>0</v>
      </c>
      <c r="H36" s="49">
        <v>0</v>
      </c>
      <c r="I36" s="49">
        <v>0</v>
      </c>
      <c r="J36" s="49">
        <v>0</v>
      </c>
      <c r="K36" s="49">
        <v>0</v>
      </c>
      <c r="L36" s="49">
        <v>0</v>
      </c>
      <c r="M36" s="49">
        <v>4</v>
      </c>
      <c r="N36" s="49">
        <v>0</v>
      </c>
      <c r="O36" s="17">
        <f t="shared" si="0"/>
        <v>2</v>
      </c>
      <c r="P36" s="17">
        <f t="shared" si="1"/>
        <v>6</v>
      </c>
      <c r="R36"/>
      <c r="S36" s="19"/>
      <c r="T36" s="19"/>
    </row>
    <row r="37" spans="2:20" ht="23.1" customHeight="1" x14ac:dyDescent="0.25">
      <c r="B37" s="22" t="s">
        <v>64</v>
      </c>
      <c r="C37" s="49">
        <v>0</v>
      </c>
      <c r="D37" s="49">
        <v>0</v>
      </c>
      <c r="E37" s="49">
        <v>2</v>
      </c>
      <c r="F37" s="49">
        <v>0</v>
      </c>
      <c r="G37" s="49">
        <v>0</v>
      </c>
      <c r="H37" s="49">
        <v>0</v>
      </c>
      <c r="I37" s="49">
        <v>0</v>
      </c>
      <c r="J37" s="49">
        <v>0</v>
      </c>
      <c r="K37" s="49">
        <v>0</v>
      </c>
      <c r="L37" s="49">
        <v>0</v>
      </c>
      <c r="M37" s="49">
        <v>4</v>
      </c>
      <c r="N37" s="49">
        <v>0</v>
      </c>
      <c r="O37" s="17">
        <f t="shared" si="0"/>
        <v>2</v>
      </c>
      <c r="P37" s="17">
        <f t="shared" si="1"/>
        <v>6</v>
      </c>
      <c r="R37"/>
      <c r="S37" s="19"/>
      <c r="T37" s="19"/>
    </row>
    <row r="38" spans="2:20" ht="23.1" customHeight="1" x14ac:dyDescent="0.25">
      <c r="B38" s="23" t="s">
        <v>65</v>
      </c>
      <c r="C38" s="49">
        <v>3</v>
      </c>
      <c r="D38" s="49">
        <v>1</v>
      </c>
      <c r="E38" s="49">
        <v>2</v>
      </c>
      <c r="F38" s="49">
        <v>4</v>
      </c>
      <c r="G38" s="49">
        <v>0</v>
      </c>
      <c r="H38" s="49">
        <v>0</v>
      </c>
      <c r="I38" s="49">
        <v>0</v>
      </c>
      <c r="J38" s="49">
        <v>0</v>
      </c>
      <c r="K38" s="49">
        <v>0</v>
      </c>
      <c r="L38" s="49">
        <v>0</v>
      </c>
      <c r="M38" s="49">
        <v>5</v>
      </c>
      <c r="N38" s="49">
        <v>0</v>
      </c>
      <c r="O38" s="17">
        <f t="shared" si="0"/>
        <v>10</v>
      </c>
      <c r="P38" s="17">
        <f t="shared" si="1"/>
        <v>15</v>
      </c>
      <c r="R38"/>
      <c r="S38" s="19"/>
      <c r="T38" s="19"/>
    </row>
    <row r="39" spans="2:20" ht="23.1" customHeight="1" x14ac:dyDescent="0.25">
      <c r="B39" s="23" t="s">
        <v>66</v>
      </c>
      <c r="C39" s="49">
        <v>1</v>
      </c>
      <c r="D39" s="49">
        <v>0</v>
      </c>
      <c r="E39" s="49">
        <v>1</v>
      </c>
      <c r="F39" s="49">
        <v>3</v>
      </c>
      <c r="G39" s="49">
        <v>0</v>
      </c>
      <c r="H39" s="49">
        <v>0</v>
      </c>
      <c r="I39" s="49">
        <v>0</v>
      </c>
      <c r="J39" s="49">
        <v>0</v>
      </c>
      <c r="K39" s="49">
        <v>0</v>
      </c>
      <c r="L39" s="49">
        <v>0</v>
      </c>
      <c r="M39" s="49">
        <v>4</v>
      </c>
      <c r="N39" s="49">
        <v>0</v>
      </c>
      <c r="O39" s="17">
        <f t="shared" si="0"/>
        <v>5</v>
      </c>
      <c r="P39" s="17">
        <f t="shared" si="1"/>
        <v>9</v>
      </c>
      <c r="R39"/>
      <c r="S39" s="19"/>
      <c r="T39" s="19"/>
    </row>
    <row r="40" spans="2:20" ht="23.1" customHeight="1" x14ac:dyDescent="0.25">
      <c r="B40" s="23" t="s">
        <v>67</v>
      </c>
      <c r="C40" s="49">
        <v>0</v>
      </c>
      <c r="D40" s="49">
        <v>0</v>
      </c>
      <c r="E40" s="49">
        <v>2</v>
      </c>
      <c r="F40" s="49">
        <v>0</v>
      </c>
      <c r="G40" s="49">
        <v>0</v>
      </c>
      <c r="H40" s="49">
        <v>1</v>
      </c>
      <c r="I40" s="49">
        <v>0</v>
      </c>
      <c r="J40" s="49">
        <v>0</v>
      </c>
      <c r="K40" s="49">
        <v>0</v>
      </c>
      <c r="L40" s="49">
        <v>2</v>
      </c>
      <c r="M40" s="49">
        <v>5</v>
      </c>
      <c r="N40" s="49">
        <v>0</v>
      </c>
      <c r="O40" s="17">
        <f t="shared" si="0"/>
        <v>5</v>
      </c>
      <c r="P40" s="17">
        <f t="shared" si="1"/>
        <v>10</v>
      </c>
      <c r="R40"/>
      <c r="S40" s="19"/>
      <c r="T40" s="19"/>
    </row>
    <row r="41" spans="2:20" ht="23.1" customHeight="1" x14ac:dyDescent="0.25">
      <c r="B41" s="22" t="s">
        <v>68</v>
      </c>
      <c r="C41" s="49">
        <v>1</v>
      </c>
      <c r="D41" s="49">
        <v>0</v>
      </c>
      <c r="E41" s="49">
        <v>2</v>
      </c>
      <c r="F41" s="49">
        <v>0</v>
      </c>
      <c r="G41" s="49">
        <v>0</v>
      </c>
      <c r="H41" s="49">
        <v>2</v>
      </c>
      <c r="I41" s="49">
        <v>0</v>
      </c>
      <c r="J41" s="49">
        <v>1</v>
      </c>
      <c r="K41" s="49">
        <v>2</v>
      </c>
      <c r="L41" s="49">
        <v>0</v>
      </c>
      <c r="M41" s="49">
        <v>1</v>
      </c>
      <c r="N41" s="49">
        <v>0</v>
      </c>
      <c r="O41" s="17">
        <f t="shared" si="0"/>
        <v>8</v>
      </c>
      <c r="P41" s="17">
        <f t="shared" si="1"/>
        <v>9</v>
      </c>
      <c r="R41"/>
      <c r="S41" s="19"/>
      <c r="T41" s="19"/>
    </row>
    <row r="42" spans="2:20" ht="23.1" customHeight="1" x14ac:dyDescent="0.25">
      <c r="B42" s="23" t="s">
        <v>69</v>
      </c>
      <c r="C42" s="49">
        <v>1</v>
      </c>
      <c r="D42" s="49">
        <v>0</v>
      </c>
      <c r="E42" s="49">
        <v>1</v>
      </c>
      <c r="F42" s="49">
        <v>0</v>
      </c>
      <c r="G42" s="49">
        <v>0</v>
      </c>
      <c r="H42" s="49">
        <v>1</v>
      </c>
      <c r="I42" s="49">
        <v>0</v>
      </c>
      <c r="J42" s="49">
        <v>2</v>
      </c>
      <c r="K42" s="49">
        <v>0</v>
      </c>
      <c r="L42" s="49">
        <v>0</v>
      </c>
      <c r="M42" s="49">
        <v>6</v>
      </c>
      <c r="N42" s="49">
        <v>0</v>
      </c>
      <c r="O42" s="17">
        <f t="shared" si="0"/>
        <v>5</v>
      </c>
      <c r="P42" s="17">
        <f t="shared" si="1"/>
        <v>11</v>
      </c>
      <c r="R42"/>
      <c r="S42" s="19"/>
      <c r="T42" s="19"/>
    </row>
    <row r="43" spans="2:20" ht="23.1" customHeight="1" x14ac:dyDescent="0.25">
      <c r="B43" s="22" t="s">
        <v>70</v>
      </c>
      <c r="C43" s="49">
        <v>0</v>
      </c>
      <c r="D43" s="49">
        <v>1</v>
      </c>
      <c r="E43" s="49">
        <v>2</v>
      </c>
      <c r="F43" s="49">
        <v>0</v>
      </c>
      <c r="G43" s="49">
        <v>0</v>
      </c>
      <c r="H43" s="49">
        <v>0</v>
      </c>
      <c r="I43" s="49">
        <v>0</v>
      </c>
      <c r="J43" s="49">
        <v>0</v>
      </c>
      <c r="K43" s="49">
        <v>0</v>
      </c>
      <c r="L43" s="49">
        <v>1</v>
      </c>
      <c r="M43" s="49">
        <v>5</v>
      </c>
      <c r="N43" s="49">
        <v>1</v>
      </c>
      <c r="O43" s="17">
        <f t="shared" si="0"/>
        <v>5</v>
      </c>
      <c r="P43" s="17">
        <f t="shared" si="1"/>
        <v>10</v>
      </c>
      <c r="R43"/>
      <c r="S43" s="19"/>
      <c r="T43" s="19"/>
    </row>
    <row r="44" spans="2:20" ht="23.1" customHeight="1" x14ac:dyDescent="0.25">
      <c r="B44" s="24" t="s">
        <v>71</v>
      </c>
      <c r="C44" s="49">
        <v>1</v>
      </c>
      <c r="D44" s="49">
        <v>0</v>
      </c>
      <c r="E44" s="49">
        <v>0</v>
      </c>
      <c r="F44" s="49">
        <v>0</v>
      </c>
      <c r="G44" s="49">
        <v>0</v>
      </c>
      <c r="H44" s="49">
        <v>1</v>
      </c>
      <c r="I44" s="49">
        <v>0</v>
      </c>
      <c r="J44" s="49">
        <v>1</v>
      </c>
      <c r="K44" s="49">
        <v>0</v>
      </c>
      <c r="L44" s="49">
        <v>0</v>
      </c>
      <c r="M44" s="49">
        <v>2</v>
      </c>
      <c r="N44" s="49">
        <v>0</v>
      </c>
      <c r="O44" s="17">
        <f t="shared" si="0"/>
        <v>3</v>
      </c>
      <c r="P44" s="17">
        <f t="shared" si="1"/>
        <v>5</v>
      </c>
      <c r="R44"/>
      <c r="S44" s="19"/>
      <c r="T44" s="19"/>
    </row>
    <row r="45" spans="2:20" ht="23.1" customHeight="1" x14ac:dyDescent="0.25">
      <c r="B45" s="22" t="s">
        <v>72</v>
      </c>
      <c r="C45" s="49">
        <v>0</v>
      </c>
      <c r="D45" s="49">
        <v>0</v>
      </c>
      <c r="E45" s="49">
        <v>0</v>
      </c>
      <c r="F45" s="49">
        <v>0</v>
      </c>
      <c r="G45" s="49">
        <v>0</v>
      </c>
      <c r="H45" s="49">
        <v>0</v>
      </c>
      <c r="I45" s="49">
        <v>0</v>
      </c>
      <c r="J45" s="49">
        <v>0</v>
      </c>
      <c r="K45" s="49">
        <v>0</v>
      </c>
      <c r="L45" s="49">
        <v>0</v>
      </c>
      <c r="M45" s="49">
        <v>2</v>
      </c>
      <c r="N45" s="49">
        <v>0</v>
      </c>
      <c r="O45" s="17">
        <f t="shared" si="0"/>
        <v>0</v>
      </c>
      <c r="P45" s="17">
        <f t="shared" si="1"/>
        <v>2</v>
      </c>
      <c r="R45"/>
      <c r="S45" s="19"/>
      <c r="T45" s="19"/>
    </row>
    <row r="46" spans="2:20" ht="23.1" customHeight="1" x14ac:dyDescent="0.25">
      <c r="B46" s="23" t="s">
        <v>73</v>
      </c>
      <c r="C46" s="49">
        <v>2</v>
      </c>
      <c r="D46" s="49">
        <v>0</v>
      </c>
      <c r="E46" s="49">
        <v>2</v>
      </c>
      <c r="F46" s="49">
        <v>0</v>
      </c>
      <c r="G46" s="49">
        <v>0</v>
      </c>
      <c r="H46" s="49">
        <v>0</v>
      </c>
      <c r="I46" s="49">
        <v>0</v>
      </c>
      <c r="J46" s="49">
        <v>1</v>
      </c>
      <c r="K46" s="49">
        <v>2</v>
      </c>
      <c r="L46" s="49">
        <v>3</v>
      </c>
      <c r="M46" s="49">
        <v>3</v>
      </c>
      <c r="N46" s="49">
        <v>0</v>
      </c>
      <c r="O46" s="17">
        <f t="shared" si="0"/>
        <v>10</v>
      </c>
      <c r="P46" s="17">
        <f t="shared" si="1"/>
        <v>13</v>
      </c>
      <c r="R46" s="19"/>
      <c r="S46" s="19"/>
      <c r="T46"/>
    </row>
    <row r="47" spans="2:20" ht="23.1" customHeight="1" x14ac:dyDescent="0.25">
      <c r="B47" s="23" t="s">
        <v>74</v>
      </c>
      <c r="C47" s="49">
        <v>0</v>
      </c>
      <c r="D47" s="49">
        <v>1</v>
      </c>
      <c r="E47" s="49">
        <v>2</v>
      </c>
      <c r="F47" s="49">
        <v>1</v>
      </c>
      <c r="G47" s="49">
        <v>0</v>
      </c>
      <c r="H47" s="49">
        <v>1</v>
      </c>
      <c r="I47" s="49">
        <v>0</v>
      </c>
      <c r="J47" s="49">
        <v>1</v>
      </c>
      <c r="K47" s="49">
        <v>0</v>
      </c>
      <c r="L47" s="49">
        <v>0</v>
      </c>
      <c r="M47" s="49">
        <v>3</v>
      </c>
      <c r="N47" s="49">
        <v>0</v>
      </c>
      <c r="O47" s="17">
        <f t="shared" si="0"/>
        <v>6</v>
      </c>
      <c r="P47" s="17">
        <f t="shared" si="1"/>
        <v>9</v>
      </c>
      <c r="R47" s="19"/>
      <c r="S47" s="19"/>
      <c r="T47"/>
    </row>
    <row r="48" spans="2:20" ht="23.1" customHeight="1" x14ac:dyDescent="0.25">
      <c r="B48" s="23" t="s">
        <v>75</v>
      </c>
      <c r="C48" s="49">
        <v>0</v>
      </c>
      <c r="D48" s="49">
        <v>0</v>
      </c>
      <c r="E48" s="49">
        <v>0</v>
      </c>
      <c r="F48" s="49">
        <v>0</v>
      </c>
      <c r="G48" s="49">
        <v>0</v>
      </c>
      <c r="H48" s="49">
        <v>1</v>
      </c>
      <c r="I48" s="49">
        <v>0</v>
      </c>
      <c r="J48" s="49">
        <v>0</v>
      </c>
      <c r="K48" s="49">
        <v>2</v>
      </c>
      <c r="L48" s="49">
        <v>1</v>
      </c>
      <c r="M48" s="49">
        <v>5</v>
      </c>
      <c r="N48" s="49">
        <v>1</v>
      </c>
      <c r="O48" s="17">
        <f t="shared" si="0"/>
        <v>5</v>
      </c>
      <c r="P48" s="17">
        <f t="shared" si="1"/>
        <v>10</v>
      </c>
      <c r="R48" s="19"/>
      <c r="S48" s="19"/>
      <c r="T48"/>
    </row>
    <row r="49" spans="2:20" ht="23.1" customHeight="1" x14ac:dyDescent="0.25">
      <c r="B49" s="22" t="s">
        <v>76</v>
      </c>
      <c r="C49" s="49">
        <v>1</v>
      </c>
      <c r="D49" s="49">
        <v>0</v>
      </c>
      <c r="E49" s="49">
        <v>0</v>
      </c>
      <c r="F49" s="49">
        <v>2</v>
      </c>
      <c r="G49" s="49">
        <v>0</v>
      </c>
      <c r="H49" s="49">
        <v>0</v>
      </c>
      <c r="I49" s="49">
        <v>0</v>
      </c>
      <c r="J49" s="49">
        <v>0</v>
      </c>
      <c r="K49" s="49">
        <v>1</v>
      </c>
      <c r="L49" s="49">
        <v>1</v>
      </c>
      <c r="M49" s="49">
        <v>6</v>
      </c>
      <c r="N49" s="49">
        <v>0</v>
      </c>
      <c r="O49" s="17">
        <f t="shared" si="0"/>
        <v>5</v>
      </c>
      <c r="P49" s="17">
        <f t="shared" si="1"/>
        <v>11</v>
      </c>
      <c r="R49" s="19"/>
      <c r="S49" s="19"/>
      <c r="T49"/>
    </row>
    <row r="50" spans="2:20" ht="23.1" customHeight="1" x14ac:dyDescent="0.25">
      <c r="B50" s="23" t="s">
        <v>77</v>
      </c>
      <c r="C50" s="49">
        <v>1</v>
      </c>
      <c r="D50" s="49">
        <v>1</v>
      </c>
      <c r="E50" s="49">
        <v>2</v>
      </c>
      <c r="F50" s="49">
        <v>1</v>
      </c>
      <c r="G50" s="49">
        <v>0</v>
      </c>
      <c r="H50" s="49">
        <v>0</v>
      </c>
      <c r="I50" s="49">
        <v>0</v>
      </c>
      <c r="J50" s="49">
        <v>2</v>
      </c>
      <c r="K50" s="49">
        <v>0</v>
      </c>
      <c r="L50" s="49">
        <v>0</v>
      </c>
      <c r="M50" s="49">
        <v>7</v>
      </c>
      <c r="N50" s="49">
        <v>0</v>
      </c>
      <c r="O50" s="17">
        <f t="shared" si="0"/>
        <v>7</v>
      </c>
      <c r="P50" s="17">
        <f t="shared" si="1"/>
        <v>14</v>
      </c>
      <c r="R50" s="19"/>
      <c r="S50" s="19"/>
      <c r="T50"/>
    </row>
    <row r="51" spans="2:20" ht="23.1" customHeight="1" x14ac:dyDescent="0.25">
      <c r="B51" s="23" t="s">
        <v>78</v>
      </c>
      <c r="C51" s="49">
        <v>1</v>
      </c>
      <c r="D51" s="49">
        <v>2</v>
      </c>
      <c r="E51" s="49">
        <v>3</v>
      </c>
      <c r="F51" s="49">
        <v>0</v>
      </c>
      <c r="G51" s="49">
        <v>0</v>
      </c>
      <c r="H51" s="49">
        <v>0</v>
      </c>
      <c r="I51" s="49">
        <v>0</v>
      </c>
      <c r="J51" s="49">
        <v>1</v>
      </c>
      <c r="K51" s="49">
        <v>0</v>
      </c>
      <c r="L51" s="49">
        <v>2</v>
      </c>
      <c r="M51" s="49">
        <v>6</v>
      </c>
      <c r="N51" s="49">
        <v>0</v>
      </c>
      <c r="O51" s="17">
        <f t="shared" si="0"/>
        <v>9</v>
      </c>
      <c r="P51" s="17">
        <f t="shared" si="1"/>
        <v>15</v>
      </c>
      <c r="R51" s="19"/>
      <c r="S51" s="19"/>
      <c r="T51"/>
    </row>
    <row r="52" spans="2:20" ht="23.1" customHeight="1" x14ac:dyDescent="0.25">
      <c r="B52" s="23" t="s">
        <v>79</v>
      </c>
      <c r="C52" s="49">
        <v>3</v>
      </c>
      <c r="D52" s="49">
        <v>0</v>
      </c>
      <c r="E52" s="49">
        <v>2</v>
      </c>
      <c r="F52" s="49">
        <v>0</v>
      </c>
      <c r="G52" s="49">
        <v>0</v>
      </c>
      <c r="H52" s="49">
        <v>0</v>
      </c>
      <c r="I52" s="49">
        <v>0</v>
      </c>
      <c r="J52" s="49">
        <v>1</v>
      </c>
      <c r="K52" s="49">
        <v>0</v>
      </c>
      <c r="L52" s="49">
        <v>0</v>
      </c>
      <c r="M52" s="49">
        <v>4</v>
      </c>
      <c r="N52" s="49">
        <v>0</v>
      </c>
      <c r="O52" s="17">
        <f t="shared" si="0"/>
        <v>6</v>
      </c>
      <c r="P52" s="17">
        <f t="shared" si="1"/>
        <v>10</v>
      </c>
      <c r="R52" s="19"/>
      <c r="S52" s="19"/>
      <c r="T52"/>
    </row>
    <row r="53" spans="2:20" ht="23.1" customHeight="1" x14ac:dyDescent="0.25">
      <c r="B53" s="22" t="s">
        <v>80</v>
      </c>
      <c r="C53" s="49">
        <v>3</v>
      </c>
      <c r="D53" s="49">
        <v>1</v>
      </c>
      <c r="E53" s="49">
        <v>2</v>
      </c>
      <c r="F53" s="49">
        <v>0</v>
      </c>
      <c r="G53" s="49">
        <v>0</v>
      </c>
      <c r="H53" s="49">
        <v>0</v>
      </c>
      <c r="I53" s="49">
        <v>0</v>
      </c>
      <c r="J53" s="49">
        <v>0</v>
      </c>
      <c r="K53" s="49">
        <v>0</v>
      </c>
      <c r="L53" s="49">
        <v>3</v>
      </c>
      <c r="M53" s="49">
        <v>6</v>
      </c>
      <c r="N53" s="49">
        <v>0</v>
      </c>
      <c r="O53" s="17">
        <f t="shared" si="0"/>
        <v>9</v>
      </c>
      <c r="P53" s="17">
        <f t="shared" si="1"/>
        <v>15</v>
      </c>
      <c r="R53" s="19"/>
      <c r="S53" s="19"/>
      <c r="T53"/>
    </row>
    <row r="54" spans="2:20" ht="23.1" customHeight="1" x14ac:dyDescent="0.25">
      <c r="B54" s="22" t="s">
        <v>81</v>
      </c>
      <c r="C54" s="49">
        <v>3</v>
      </c>
      <c r="D54" s="49">
        <v>1</v>
      </c>
      <c r="E54" s="49">
        <v>2</v>
      </c>
      <c r="F54" s="49">
        <v>1</v>
      </c>
      <c r="G54" s="49">
        <v>0</v>
      </c>
      <c r="H54" s="49">
        <v>1</v>
      </c>
      <c r="I54" s="49">
        <v>0</v>
      </c>
      <c r="J54" s="49">
        <v>1</v>
      </c>
      <c r="K54" s="49">
        <v>1</v>
      </c>
      <c r="L54" s="49">
        <v>1</v>
      </c>
      <c r="M54" s="49">
        <v>8</v>
      </c>
      <c r="N54" s="49">
        <v>0</v>
      </c>
      <c r="O54" s="17">
        <f t="shared" si="0"/>
        <v>11</v>
      </c>
      <c r="P54" s="17">
        <f t="shared" si="1"/>
        <v>19</v>
      </c>
      <c r="R54" s="19"/>
      <c r="S54" s="19"/>
      <c r="T54"/>
    </row>
    <row r="55" spans="2:20" ht="23.1" customHeight="1" x14ac:dyDescent="0.25">
      <c r="B55" s="22" t="s">
        <v>82</v>
      </c>
      <c r="C55" s="49">
        <v>2</v>
      </c>
      <c r="D55" s="49">
        <v>0</v>
      </c>
      <c r="E55" s="49">
        <v>0</v>
      </c>
      <c r="F55" s="49">
        <v>0</v>
      </c>
      <c r="G55" s="49">
        <v>0</v>
      </c>
      <c r="H55" s="49">
        <v>0</v>
      </c>
      <c r="I55" s="49">
        <v>0</v>
      </c>
      <c r="J55" s="49">
        <v>0</v>
      </c>
      <c r="K55" s="49">
        <v>0</v>
      </c>
      <c r="L55" s="49">
        <v>1</v>
      </c>
      <c r="M55" s="49">
        <v>5</v>
      </c>
      <c r="N55" s="49">
        <v>0</v>
      </c>
      <c r="O55" s="17">
        <f t="shared" si="0"/>
        <v>3</v>
      </c>
      <c r="P55" s="17">
        <f t="shared" si="1"/>
        <v>8</v>
      </c>
      <c r="R55" s="19"/>
      <c r="S55" s="19"/>
      <c r="T55"/>
    </row>
    <row r="56" spans="2:20" ht="23.1" customHeight="1" x14ac:dyDescent="0.25">
      <c r="B56" s="22" t="s">
        <v>83</v>
      </c>
      <c r="C56" s="49">
        <v>0</v>
      </c>
      <c r="D56" s="49">
        <v>0</v>
      </c>
      <c r="E56" s="49">
        <v>2</v>
      </c>
      <c r="F56" s="49">
        <v>0</v>
      </c>
      <c r="G56" s="49">
        <v>0</v>
      </c>
      <c r="H56" s="49">
        <v>0</v>
      </c>
      <c r="I56" s="49">
        <v>0</v>
      </c>
      <c r="J56" s="49">
        <v>0</v>
      </c>
      <c r="K56" s="49">
        <v>0</v>
      </c>
      <c r="L56" s="49">
        <v>1</v>
      </c>
      <c r="M56" s="49">
        <v>3</v>
      </c>
      <c r="N56" s="49">
        <v>0</v>
      </c>
      <c r="O56" s="17">
        <f t="shared" si="0"/>
        <v>3</v>
      </c>
      <c r="P56" s="17">
        <f t="shared" si="1"/>
        <v>6</v>
      </c>
      <c r="R56" s="19"/>
      <c r="S56" s="19"/>
      <c r="T56"/>
    </row>
    <row r="57" spans="2:20" ht="23.1" customHeight="1" x14ac:dyDescent="0.25">
      <c r="B57" s="22" t="s">
        <v>84</v>
      </c>
      <c r="C57" s="49">
        <v>0</v>
      </c>
      <c r="D57" s="49">
        <v>0</v>
      </c>
      <c r="E57" s="49">
        <v>1</v>
      </c>
      <c r="F57" s="49">
        <v>0</v>
      </c>
      <c r="G57" s="49">
        <v>0</v>
      </c>
      <c r="H57" s="49">
        <v>0</v>
      </c>
      <c r="I57" s="49">
        <v>0</v>
      </c>
      <c r="J57" s="49">
        <v>0</v>
      </c>
      <c r="K57" s="49">
        <v>0</v>
      </c>
      <c r="L57" s="49">
        <v>2</v>
      </c>
      <c r="M57" s="49">
        <v>2</v>
      </c>
      <c r="N57" s="49">
        <v>0</v>
      </c>
      <c r="O57" s="17">
        <f t="shared" si="0"/>
        <v>3</v>
      </c>
      <c r="P57" s="17">
        <f t="shared" si="1"/>
        <v>5</v>
      </c>
      <c r="R57" s="19"/>
      <c r="S57" s="19"/>
      <c r="T57"/>
    </row>
    <row r="58" spans="2:20" ht="23.1" customHeight="1" x14ac:dyDescent="0.25">
      <c r="B58" s="52" t="s">
        <v>18</v>
      </c>
      <c r="C58" s="16">
        <v>0</v>
      </c>
      <c r="D58" s="16">
        <f t="shared" ref="D58:P58" si="21">SUM(D10:D57)</f>
        <v>17</v>
      </c>
      <c r="E58" s="16">
        <v>0</v>
      </c>
      <c r="F58" s="16">
        <v>0</v>
      </c>
      <c r="G58" s="16">
        <v>0</v>
      </c>
      <c r="H58" s="16">
        <v>0</v>
      </c>
      <c r="I58" s="16">
        <v>0</v>
      </c>
      <c r="J58" s="16">
        <v>0</v>
      </c>
      <c r="K58" s="16">
        <v>0</v>
      </c>
      <c r="L58" s="16">
        <f t="shared" si="21"/>
        <v>48</v>
      </c>
      <c r="M58" s="16">
        <v>0</v>
      </c>
      <c r="N58" s="16">
        <v>0</v>
      </c>
      <c r="O58" s="16">
        <f t="shared" si="21"/>
        <v>279</v>
      </c>
      <c r="P58" s="16">
        <f t="shared" si="21"/>
        <v>478</v>
      </c>
      <c r="R58" s="19"/>
      <c r="S58" s="19"/>
      <c r="T58"/>
    </row>
    <row r="59" spans="2:20" ht="23.1" customHeight="1" x14ac:dyDescent="0.25">
      <c r="B59" s="52" t="s">
        <v>93</v>
      </c>
      <c r="C59" s="42">
        <v>0</v>
      </c>
      <c r="D59" s="42">
        <f t="shared" ref="D59:L59" si="22">D58/$P$58</f>
        <v>3.5564853556485358E-2</v>
      </c>
      <c r="E59" s="42">
        <v>0</v>
      </c>
      <c r="F59" s="42">
        <v>0</v>
      </c>
      <c r="G59" s="42">
        <v>0</v>
      </c>
      <c r="H59" s="42">
        <v>0</v>
      </c>
      <c r="I59" s="42">
        <v>0</v>
      </c>
      <c r="J59" s="42">
        <v>0</v>
      </c>
      <c r="K59" s="42">
        <v>0</v>
      </c>
      <c r="L59" s="42">
        <f t="shared" si="22"/>
        <v>0.100418410041841</v>
      </c>
      <c r="M59" s="42">
        <v>0</v>
      </c>
      <c r="N59" s="42">
        <v>0</v>
      </c>
      <c r="R59" s="19"/>
      <c r="S59" s="19"/>
      <c r="T59"/>
    </row>
    <row r="60" spans="2:20" ht="23.1" customHeight="1" x14ac:dyDescent="0.25">
      <c r="B60" s="53" t="s">
        <v>94</v>
      </c>
      <c r="C60" s="43">
        <v>0</v>
      </c>
      <c r="D60" s="43">
        <f t="shared" ref="D60:L60" si="23">D58/$O$58</f>
        <v>6.093189964157706E-2</v>
      </c>
      <c r="E60" s="43">
        <v>0</v>
      </c>
      <c r="F60" s="43">
        <v>0</v>
      </c>
      <c r="G60" s="43">
        <v>0</v>
      </c>
      <c r="H60" s="43">
        <v>0</v>
      </c>
      <c r="I60" s="43">
        <v>0</v>
      </c>
      <c r="J60" s="43">
        <v>0</v>
      </c>
      <c r="K60" s="43">
        <v>0</v>
      </c>
      <c r="L60" s="43">
        <f t="shared" si="23"/>
        <v>0.17204301075268819</v>
      </c>
      <c r="M60" s="43">
        <v>0</v>
      </c>
      <c r="N60" s="43">
        <v>0</v>
      </c>
      <c r="R60" s="19"/>
      <c r="S60" s="19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zoomScale="60" workbookViewId="0">
      <selection activeCell="K99" sqref="K9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6" t="str">
        <f>'4.08 BUSIA-BUSITEMA'!C3:G3</f>
        <v>MCC - C5- STN142 - BUSIA-BORDER POST</v>
      </c>
      <c r="D3" s="66"/>
      <c r="E3" s="66"/>
      <c r="F3" s="66"/>
      <c r="G3" s="66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67" t="s">
        <v>165</v>
      </c>
      <c r="E5" s="68"/>
      <c r="F5" s="40" t="s">
        <v>1</v>
      </c>
      <c r="G5" s="63" t="e">
        <f>'4.08 BUSITEMA-BUSIA'!G5:H5</f>
        <v>#REF!</v>
      </c>
      <c r="H5" s="64"/>
      <c r="I5" s="14"/>
      <c r="J5" s="2" t="s">
        <v>5</v>
      </c>
      <c r="K5" s="63" t="e">
        <f>'4.08 BUSITEMA-BUSIA'!K5:L5</f>
        <v>#REF!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'4.08 BUSITEMA-BUSIA'!D6:E6</f>
        <v>BUSITEMA</v>
      </c>
      <c r="E6" s="64"/>
      <c r="F6" s="2" t="s">
        <v>2</v>
      </c>
      <c r="G6" s="63" t="str">
        <f>'4.08 BUSITEMA-BUSIA'!G6:H6</f>
        <v>BUSIA</v>
      </c>
      <c r="H6" s="64"/>
      <c r="J6" s="2" t="s">
        <v>21</v>
      </c>
      <c r="K6" s="63" t="e">
        <f>'4.08 BUSITEMA-BUSIA'!K6:L6</f>
        <v>#REF!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5" t="s">
        <v>88</v>
      </c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8">
        <f>AVERAGE('29.07 BUSITEMA-BUSIA'!C10,'30.07 BUSITEMA-BUSIA'!C10,'31.07. BUSITEMA-BUSIA'!C10,'1.08. BUSITEMA-BUSIA'!C10,'2.08 BUSITEMA-BUSIA-24h'!C10,'3.08 BUSITEMA-BUSIA-24h'!C10,'4.08 BUSITEMA-BUSIA'!C10)</f>
        <v>0.8571428571428571</v>
      </c>
      <c r="D10" s="48">
        <f>AVERAGE('29.07 BUSITEMA-BUSIA'!D10,'30.07 BUSITEMA-BUSIA'!D10,'31.07. BUSITEMA-BUSIA'!D10,'1.08. BUSITEMA-BUSIA'!D10,'2.08 BUSITEMA-BUSIA-24h'!D10,'3.08 BUSITEMA-BUSIA-24h'!D10,'4.08 BUSITEMA-BUSIA'!D10)</f>
        <v>0</v>
      </c>
      <c r="E10" s="48">
        <f>AVERAGE('29.07 BUSITEMA-BUSIA'!E10,'30.07 BUSITEMA-BUSIA'!E10,'31.07. BUSITEMA-BUSIA'!E10,'1.08. BUSITEMA-BUSIA'!E10,'2.08 BUSITEMA-BUSIA-24h'!E10,'3.08 BUSITEMA-BUSIA-24h'!E10,'4.08 BUSITEMA-BUSIA'!E10)</f>
        <v>0.8571428571428571</v>
      </c>
      <c r="F10" s="48">
        <f>AVERAGE('29.07 BUSITEMA-BUSIA'!F10,'30.07 BUSITEMA-BUSIA'!F10,'31.07. BUSITEMA-BUSIA'!F10,'1.08. BUSITEMA-BUSIA'!F10,'2.08 BUSITEMA-BUSIA-24h'!F10,'3.08 BUSITEMA-BUSIA-24h'!F10,'4.08 BUSITEMA-BUSIA'!F10)</f>
        <v>0.14285714285714285</v>
      </c>
      <c r="G10" s="48">
        <f>AVERAGE('29.07 BUSITEMA-BUSIA'!G10,'30.07 BUSITEMA-BUSIA'!G10,'31.07. BUSITEMA-BUSIA'!G10,'1.08. BUSITEMA-BUSIA'!G10,'2.08 BUSITEMA-BUSIA-24h'!G10,'3.08 BUSITEMA-BUSIA-24h'!G10,'4.08 BUSITEMA-BUSIA'!G10)</f>
        <v>0</v>
      </c>
      <c r="H10" s="48">
        <f>AVERAGE('29.07 BUSITEMA-BUSIA'!H10,'30.07 BUSITEMA-BUSIA'!H10,'31.07. BUSITEMA-BUSIA'!H10,'1.08. BUSITEMA-BUSIA'!H10,'2.08 BUSITEMA-BUSIA-24h'!H10,'3.08 BUSITEMA-BUSIA-24h'!H10,'4.08 BUSITEMA-BUSIA'!H10)</f>
        <v>0</v>
      </c>
      <c r="I10" s="48">
        <f>AVERAGE('29.07 BUSITEMA-BUSIA'!I10,'30.07 BUSITEMA-BUSIA'!I10,'31.07. BUSITEMA-BUSIA'!I10,'1.08. BUSITEMA-BUSIA'!I10,'2.08 BUSITEMA-BUSIA-24h'!I10,'3.08 BUSITEMA-BUSIA-24h'!I10,'4.08 BUSITEMA-BUSIA'!I10)</f>
        <v>0.8571428571428571</v>
      </c>
      <c r="J10" s="48">
        <f>AVERAGE('29.07 BUSITEMA-BUSIA'!J10,'30.07 BUSITEMA-BUSIA'!J10,'31.07. BUSITEMA-BUSIA'!J10,'1.08. BUSITEMA-BUSIA'!J10,'2.08 BUSITEMA-BUSIA-24h'!J10,'3.08 BUSITEMA-BUSIA-24h'!J10,'4.08 BUSITEMA-BUSIA'!J10)</f>
        <v>0.5714285714285714</v>
      </c>
      <c r="K10" s="48">
        <f>AVERAGE('29.07 BUSITEMA-BUSIA'!K10,'30.07 BUSITEMA-BUSIA'!K10,'31.07. BUSITEMA-BUSIA'!K10,'1.08. BUSITEMA-BUSIA'!K10,'2.08 BUSITEMA-BUSIA-24h'!K10,'3.08 BUSITEMA-BUSIA-24h'!K10,'4.08 BUSITEMA-BUSIA'!K10)</f>
        <v>0</v>
      </c>
      <c r="L10" s="48">
        <f>AVERAGE('29.07 BUSITEMA-BUSIA'!L10,'30.07 BUSITEMA-BUSIA'!L10,'31.07. BUSITEMA-BUSIA'!L10,'1.08. BUSITEMA-BUSIA'!L10,'2.08 BUSITEMA-BUSIA-24h'!L10,'3.08 BUSITEMA-BUSIA-24h'!L10,'4.08 BUSITEMA-BUSIA'!L10)</f>
        <v>1.8571428571428572</v>
      </c>
      <c r="M10" s="48">
        <f>AVERAGE('29.07 BUSITEMA-BUSIA'!M10,'30.07 BUSITEMA-BUSIA'!M10,'31.07. BUSITEMA-BUSIA'!M10,'1.08. BUSITEMA-BUSIA'!M10,'2.08 BUSITEMA-BUSIA-24h'!M10,'3.08 BUSITEMA-BUSIA-24h'!M10,'4.08 BUSITEMA-BUSIA'!M10)</f>
        <v>2.5714285714285716</v>
      </c>
      <c r="N10" s="48">
        <f>AVERAGE('29.07 BUSITEMA-BUSIA'!N10,'30.07 BUSITEMA-BUSIA'!N10,'31.07. BUSITEMA-BUSIA'!N10,'1.08. BUSITEMA-BUSIA'!N10,'2.08 BUSITEMA-BUSIA-24h'!N10,'3.08 BUSITEMA-BUSIA-24h'!N10,'4.08 BUSITEMA-BUSIA'!N10)</f>
        <v>0.14285714285714285</v>
      </c>
      <c r="O10" s="15">
        <f t="shared" ref="O10:O73" si="0">SUM(C10:L10,N10)</f>
        <v>5.2857142857142856</v>
      </c>
      <c r="P10" s="15">
        <f t="shared" ref="P10:P73" si="1">SUM(C10:N10)</f>
        <v>7.8571428571428568</v>
      </c>
      <c r="R10" s="1" t="s">
        <v>6</v>
      </c>
      <c r="S10" s="17">
        <f t="shared" ref="S10:AF10" si="2">SUM(C10:C13)</f>
        <v>2.1428571428571428</v>
      </c>
      <c r="T10" s="17">
        <f t="shared" si="2"/>
        <v>0</v>
      </c>
      <c r="U10" s="17">
        <f t="shared" si="2"/>
        <v>2.5714285714285716</v>
      </c>
      <c r="V10" s="17">
        <f t="shared" si="2"/>
        <v>1.4285714285714284</v>
      </c>
      <c r="W10" s="17">
        <f t="shared" si="2"/>
        <v>0.14285714285714285</v>
      </c>
      <c r="X10" s="17">
        <f t="shared" si="2"/>
        <v>0.5714285714285714</v>
      </c>
      <c r="Y10" s="17">
        <f t="shared" si="2"/>
        <v>2.1428571428571423</v>
      </c>
      <c r="Z10" s="17">
        <f t="shared" si="2"/>
        <v>0.99999999999999978</v>
      </c>
      <c r="AA10" s="17">
        <f t="shared" si="2"/>
        <v>0.14285714285714285</v>
      </c>
      <c r="AB10" s="17">
        <f t="shared" si="2"/>
        <v>4.7142857142857144</v>
      </c>
      <c r="AC10" s="17">
        <f t="shared" si="2"/>
        <v>8.4285714285714288</v>
      </c>
      <c r="AD10" s="17">
        <f t="shared" si="2"/>
        <v>0.42857142857142855</v>
      </c>
      <c r="AE10" s="30">
        <f t="shared" si="2"/>
        <v>15.285714285714285</v>
      </c>
      <c r="AF10" s="30">
        <f t="shared" si="2"/>
        <v>23.714285714285715</v>
      </c>
    </row>
    <row r="11" spans="2:32" s="6" customFormat="1" ht="23.1" customHeight="1" x14ac:dyDescent="0.25">
      <c r="B11" s="22" t="s">
        <v>38</v>
      </c>
      <c r="C11" s="48">
        <f>AVERAGE('29.07 BUSITEMA-BUSIA'!C11,'30.07 BUSITEMA-BUSIA'!C11,'31.07. BUSITEMA-BUSIA'!C11,'1.08. BUSITEMA-BUSIA'!C11,'2.08 BUSITEMA-BUSIA-24h'!C11,'3.08 BUSITEMA-BUSIA-24h'!C11,'4.08 BUSITEMA-BUSIA'!C11)</f>
        <v>0.5714285714285714</v>
      </c>
      <c r="D11" s="48">
        <f>AVERAGE('29.07 BUSITEMA-BUSIA'!D11,'30.07 BUSITEMA-BUSIA'!D11,'31.07. BUSITEMA-BUSIA'!D11,'1.08. BUSITEMA-BUSIA'!D11,'2.08 BUSITEMA-BUSIA-24h'!D11,'3.08 BUSITEMA-BUSIA-24h'!D11,'4.08 BUSITEMA-BUSIA'!D11)</f>
        <v>0</v>
      </c>
      <c r="E11" s="48">
        <f>AVERAGE('29.07 BUSITEMA-BUSIA'!E11,'30.07 BUSITEMA-BUSIA'!E11,'31.07. BUSITEMA-BUSIA'!E11,'1.08. BUSITEMA-BUSIA'!E11,'2.08 BUSITEMA-BUSIA-24h'!E11,'3.08 BUSITEMA-BUSIA-24h'!E11,'4.08 BUSITEMA-BUSIA'!E11)</f>
        <v>0.7142857142857143</v>
      </c>
      <c r="F11" s="48">
        <f>AVERAGE('29.07 BUSITEMA-BUSIA'!F11,'30.07 BUSITEMA-BUSIA'!F11,'31.07. BUSITEMA-BUSIA'!F11,'1.08. BUSITEMA-BUSIA'!F11,'2.08 BUSITEMA-BUSIA-24h'!F11,'3.08 BUSITEMA-BUSIA-24h'!F11,'4.08 BUSITEMA-BUSIA'!F11)</f>
        <v>0.14285714285714285</v>
      </c>
      <c r="G11" s="48">
        <f>AVERAGE('29.07 BUSITEMA-BUSIA'!G11,'30.07 BUSITEMA-BUSIA'!G11,'31.07. BUSITEMA-BUSIA'!G11,'1.08. BUSITEMA-BUSIA'!G11,'2.08 BUSITEMA-BUSIA-24h'!G11,'3.08 BUSITEMA-BUSIA-24h'!G11,'4.08 BUSITEMA-BUSIA'!G11)</f>
        <v>0</v>
      </c>
      <c r="H11" s="48">
        <f>AVERAGE('29.07 BUSITEMA-BUSIA'!H11,'30.07 BUSITEMA-BUSIA'!H11,'31.07. BUSITEMA-BUSIA'!H11,'1.08. BUSITEMA-BUSIA'!H11,'2.08 BUSITEMA-BUSIA-24h'!H11,'3.08 BUSITEMA-BUSIA-24h'!H11,'4.08 BUSITEMA-BUSIA'!H11)</f>
        <v>0.2857142857142857</v>
      </c>
      <c r="I11" s="48">
        <f>AVERAGE('29.07 BUSITEMA-BUSIA'!I11,'30.07 BUSITEMA-BUSIA'!I11,'31.07. BUSITEMA-BUSIA'!I11,'1.08. BUSITEMA-BUSIA'!I11,'2.08 BUSITEMA-BUSIA-24h'!I11,'3.08 BUSITEMA-BUSIA-24h'!I11,'4.08 BUSITEMA-BUSIA'!I11)</f>
        <v>0.5714285714285714</v>
      </c>
      <c r="J11" s="48">
        <f>AVERAGE('29.07 BUSITEMA-BUSIA'!J11,'30.07 BUSITEMA-BUSIA'!J11,'31.07. BUSITEMA-BUSIA'!J11,'1.08. BUSITEMA-BUSIA'!J11,'2.08 BUSITEMA-BUSIA-24h'!J11,'3.08 BUSITEMA-BUSIA-24h'!J11,'4.08 BUSITEMA-BUSIA'!J11)</f>
        <v>0.14285714285714285</v>
      </c>
      <c r="K11" s="48">
        <f>AVERAGE('29.07 BUSITEMA-BUSIA'!K11,'30.07 BUSITEMA-BUSIA'!K11,'31.07. BUSITEMA-BUSIA'!K11,'1.08. BUSITEMA-BUSIA'!K11,'2.08 BUSITEMA-BUSIA-24h'!K11,'3.08 BUSITEMA-BUSIA-24h'!K11,'4.08 BUSITEMA-BUSIA'!K11)</f>
        <v>0</v>
      </c>
      <c r="L11" s="48">
        <f>AVERAGE('29.07 BUSITEMA-BUSIA'!L11,'30.07 BUSITEMA-BUSIA'!L11,'31.07. BUSITEMA-BUSIA'!L11,'1.08. BUSITEMA-BUSIA'!L11,'2.08 BUSITEMA-BUSIA-24h'!L11,'3.08 BUSITEMA-BUSIA-24h'!L11,'4.08 BUSITEMA-BUSIA'!L11)</f>
        <v>0.7142857142857143</v>
      </c>
      <c r="M11" s="48">
        <f>AVERAGE('29.07 BUSITEMA-BUSIA'!M11,'30.07 BUSITEMA-BUSIA'!M11,'31.07. BUSITEMA-BUSIA'!M11,'1.08. BUSITEMA-BUSIA'!M11,'2.08 BUSITEMA-BUSIA-24h'!M11,'3.08 BUSITEMA-BUSIA-24h'!M11,'4.08 BUSITEMA-BUSIA'!M11)</f>
        <v>1.8571428571428572</v>
      </c>
      <c r="N11" s="48">
        <f>AVERAGE('29.07 BUSITEMA-BUSIA'!N11,'30.07 BUSITEMA-BUSIA'!N11,'31.07. BUSITEMA-BUSIA'!N11,'1.08. BUSITEMA-BUSIA'!N11,'2.08 BUSITEMA-BUSIA-24h'!N11,'3.08 BUSITEMA-BUSIA-24h'!N11,'4.08 BUSITEMA-BUSIA'!N11)</f>
        <v>0</v>
      </c>
      <c r="O11" s="15">
        <f t="shared" si="0"/>
        <v>3.1428571428571428</v>
      </c>
      <c r="P11" s="15">
        <f t="shared" si="1"/>
        <v>5</v>
      </c>
      <c r="R11" s="1" t="s">
        <v>7</v>
      </c>
      <c r="S11" s="17">
        <f t="shared" ref="S11:AF11" si="3">SUM(C14:C17)</f>
        <v>1.5714285714285714</v>
      </c>
      <c r="T11" s="17">
        <f t="shared" si="3"/>
        <v>0.2857142857142857</v>
      </c>
      <c r="U11" s="17">
        <f t="shared" si="3"/>
        <v>4.2857142857142856</v>
      </c>
      <c r="V11" s="17">
        <f t="shared" si="3"/>
        <v>3</v>
      </c>
      <c r="W11" s="17">
        <f t="shared" si="3"/>
        <v>0.2857142857142857</v>
      </c>
      <c r="X11" s="17">
        <f t="shared" si="3"/>
        <v>0.85714285714285698</v>
      </c>
      <c r="Y11" s="17">
        <f t="shared" si="3"/>
        <v>1.4285714285714284</v>
      </c>
      <c r="Z11" s="17">
        <f t="shared" si="3"/>
        <v>0.42857142857142855</v>
      </c>
      <c r="AA11" s="17">
        <f t="shared" si="3"/>
        <v>0.14285714285714285</v>
      </c>
      <c r="AB11" s="17">
        <f t="shared" si="3"/>
        <v>3.2857142857142856</v>
      </c>
      <c r="AC11" s="17">
        <f t="shared" si="3"/>
        <v>12.714285714285714</v>
      </c>
      <c r="AD11" s="17">
        <f t="shared" si="3"/>
        <v>0.85714285714285721</v>
      </c>
      <c r="AE11" s="30">
        <f t="shared" si="3"/>
        <v>16.428571428571427</v>
      </c>
      <c r="AF11" s="30">
        <f t="shared" si="3"/>
        <v>29.142857142857142</v>
      </c>
    </row>
    <row r="12" spans="2:32" ht="23.1" customHeight="1" x14ac:dyDescent="0.25">
      <c r="B12" s="22" t="s">
        <v>39</v>
      </c>
      <c r="C12" s="48">
        <f>AVERAGE('29.07 BUSITEMA-BUSIA'!C12,'30.07 BUSITEMA-BUSIA'!C12,'31.07. BUSITEMA-BUSIA'!C12,'1.08. BUSITEMA-BUSIA'!C12,'2.08 BUSITEMA-BUSIA-24h'!C12,'3.08 BUSITEMA-BUSIA-24h'!C12,'4.08 BUSITEMA-BUSIA'!C12)</f>
        <v>0.5714285714285714</v>
      </c>
      <c r="D12" s="48">
        <f>AVERAGE('29.07 BUSITEMA-BUSIA'!D12,'30.07 BUSITEMA-BUSIA'!D12,'31.07. BUSITEMA-BUSIA'!D12,'1.08. BUSITEMA-BUSIA'!D12,'2.08 BUSITEMA-BUSIA-24h'!D12,'3.08 BUSITEMA-BUSIA-24h'!D12,'4.08 BUSITEMA-BUSIA'!D12)</f>
        <v>0</v>
      </c>
      <c r="E12" s="48">
        <f>AVERAGE('29.07 BUSITEMA-BUSIA'!E12,'30.07 BUSITEMA-BUSIA'!E12,'31.07. BUSITEMA-BUSIA'!E12,'1.08. BUSITEMA-BUSIA'!E12,'2.08 BUSITEMA-BUSIA-24h'!E12,'3.08 BUSITEMA-BUSIA-24h'!E12,'4.08 BUSITEMA-BUSIA'!E12)</f>
        <v>0.2857142857142857</v>
      </c>
      <c r="F12" s="48">
        <f>AVERAGE('29.07 BUSITEMA-BUSIA'!F12,'30.07 BUSITEMA-BUSIA'!F12,'31.07. BUSITEMA-BUSIA'!F12,'1.08. BUSITEMA-BUSIA'!F12,'2.08 BUSITEMA-BUSIA-24h'!F12,'3.08 BUSITEMA-BUSIA-24h'!F12,'4.08 BUSITEMA-BUSIA'!F12)</f>
        <v>0.5714285714285714</v>
      </c>
      <c r="G12" s="48">
        <f>AVERAGE('29.07 BUSITEMA-BUSIA'!G12,'30.07 BUSITEMA-BUSIA'!G12,'31.07. BUSITEMA-BUSIA'!G12,'1.08. BUSITEMA-BUSIA'!G12,'2.08 BUSITEMA-BUSIA-24h'!G12,'3.08 BUSITEMA-BUSIA-24h'!G12,'4.08 BUSITEMA-BUSIA'!G12)</f>
        <v>0</v>
      </c>
      <c r="H12" s="48">
        <f>AVERAGE('29.07 BUSITEMA-BUSIA'!H12,'30.07 BUSITEMA-BUSIA'!H12,'31.07. BUSITEMA-BUSIA'!H12,'1.08. BUSITEMA-BUSIA'!H12,'2.08 BUSITEMA-BUSIA-24h'!H12,'3.08 BUSITEMA-BUSIA-24h'!H12,'4.08 BUSITEMA-BUSIA'!H12)</f>
        <v>0.2857142857142857</v>
      </c>
      <c r="I12" s="48">
        <f>AVERAGE('29.07 BUSITEMA-BUSIA'!I12,'30.07 BUSITEMA-BUSIA'!I12,'31.07. BUSITEMA-BUSIA'!I12,'1.08. BUSITEMA-BUSIA'!I12,'2.08 BUSITEMA-BUSIA-24h'!I12,'3.08 BUSITEMA-BUSIA-24h'!I12,'4.08 BUSITEMA-BUSIA'!I12)</f>
        <v>0.14285714285714285</v>
      </c>
      <c r="J12" s="48">
        <f>AVERAGE('29.07 BUSITEMA-BUSIA'!J12,'30.07 BUSITEMA-BUSIA'!J12,'31.07. BUSITEMA-BUSIA'!J12,'1.08. BUSITEMA-BUSIA'!J12,'2.08 BUSITEMA-BUSIA-24h'!J12,'3.08 BUSITEMA-BUSIA-24h'!J12,'4.08 BUSITEMA-BUSIA'!J12)</f>
        <v>0.14285714285714285</v>
      </c>
      <c r="K12" s="48">
        <f>AVERAGE('29.07 BUSITEMA-BUSIA'!K12,'30.07 BUSITEMA-BUSIA'!K12,'31.07. BUSITEMA-BUSIA'!K12,'1.08. BUSITEMA-BUSIA'!K12,'2.08 BUSITEMA-BUSIA-24h'!K12,'3.08 BUSITEMA-BUSIA-24h'!K12,'4.08 BUSITEMA-BUSIA'!K12)</f>
        <v>0</v>
      </c>
      <c r="L12" s="48">
        <f>AVERAGE('29.07 BUSITEMA-BUSIA'!L12,'30.07 BUSITEMA-BUSIA'!L12,'31.07. BUSITEMA-BUSIA'!L12,'1.08. BUSITEMA-BUSIA'!L12,'2.08 BUSITEMA-BUSIA-24h'!L12,'3.08 BUSITEMA-BUSIA-24h'!L12,'4.08 BUSITEMA-BUSIA'!L12)</f>
        <v>1</v>
      </c>
      <c r="M12" s="48">
        <f>AVERAGE('29.07 BUSITEMA-BUSIA'!M12,'30.07 BUSITEMA-BUSIA'!M12,'31.07. BUSITEMA-BUSIA'!M12,'1.08. BUSITEMA-BUSIA'!M12,'2.08 BUSITEMA-BUSIA-24h'!M12,'3.08 BUSITEMA-BUSIA-24h'!M12,'4.08 BUSITEMA-BUSIA'!M12)</f>
        <v>1.7142857142857142</v>
      </c>
      <c r="N12" s="48">
        <f>AVERAGE('29.07 BUSITEMA-BUSIA'!N12,'30.07 BUSITEMA-BUSIA'!N12,'31.07. BUSITEMA-BUSIA'!N12,'1.08. BUSITEMA-BUSIA'!N12,'2.08 BUSITEMA-BUSIA-24h'!N12,'3.08 BUSITEMA-BUSIA-24h'!N12,'4.08 BUSITEMA-BUSIA'!N12)</f>
        <v>0.2857142857142857</v>
      </c>
      <c r="O12" s="15">
        <f t="shared" si="0"/>
        <v>3.2857142857142851</v>
      </c>
      <c r="P12" s="15">
        <f t="shared" si="1"/>
        <v>4.9999999999999991</v>
      </c>
      <c r="R12" s="1" t="s">
        <v>8</v>
      </c>
      <c r="S12" s="17">
        <f t="shared" ref="S12:AF12" si="4">SUM(C18:C21)</f>
        <v>1</v>
      </c>
      <c r="T12" s="17">
        <f t="shared" si="4"/>
        <v>0.42857142857142855</v>
      </c>
      <c r="U12" s="17">
        <f t="shared" si="4"/>
        <v>3.8571428571428568</v>
      </c>
      <c r="V12" s="17">
        <f t="shared" si="4"/>
        <v>3.7142857142857144</v>
      </c>
      <c r="W12" s="17">
        <f t="shared" si="4"/>
        <v>0.14285714285714285</v>
      </c>
      <c r="X12" s="17">
        <f t="shared" si="4"/>
        <v>3.8571428571428568</v>
      </c>
      <c r="Y12" s="17">
        <f t="shared" si="4"/>
        <v>1</v>
      </c>
      <c r="Z12" s="17">
        <f t="shared" si="4"/>
        <v>0.42857142857142855</v>
      </c>
      <c r="AA12" s="17">
        <f t="shared" si="4"/>
        <v>0.14285714285714285</v>
      </c>
      <c r="AB12" s="17">
        <f t="shared" si="4"/>
        <v>2.4285714285714284</v>
      </c>
      <c r="AC12" s="17">
        <f t="shared" si="4"/>
        <v>18</v>
      </c>
      <c r="AD12" s="17">
        <f t="shared" si="4"/>
        <v>0.14285714285714285</v>
      </c>
      <c r="AE12" s="30">
        <f t="shared" si="4"/>
        <v>17.142857142857142</v>
      </c>
      <c r="AF12" s="30">
        <f t="shared" si="4"/>
        <v>35.142857142857139</v>
      </c>
    </row>
    <row r="13" spans="2:32" ht="23.1" customHeight="1" x14ac:dyDescent="0.25">
      <c r="B13" s="22" t="s">
        <v>40</v>
      </c>
      <c r="C13" s="48">
        <f>AVERAGE('29.07 BUSITEMA-BUSIA'!C13,'30.07 BUSITEMA-BUSIA'!C13,'31.07. BUSITEMA-BUSIA'!C13,'1.08. BUSITEMA-BUSIA'!C13,'2.08 BUSITEMA-BUSIA-24h'!C13,'3.08 BUSITEMA-BUSIA-24h'!C13,'4.08 BUSITEMA-BUSIA'!C13)</f>
        <v>0.14285714285714285</v>
      </c>
      <c r="D13" s="48">
        <f>AVERAGE('29.07 BUSITEMA-BUSIA'!D13,'30.07 BUSITEMA-BUSIA'!D13,'31.07. BUSITEMA-BUSIA'!D13,'1.08. BUSITEMA-BUSIA'!D13,'2.08 BUSITEMA-BUSIA-24h'!D13,'3.08 BUSITEMA-BUSIA-24h'!D13,'4.08 BUSITEMA-BUSIA'!D13)</f>
        <v>0</v>
      </c>
      <c r="E13" s="48">
        <f>AVERAGE('29.07 BUSITEMA-BUSIA'!E13,'30.07 BUSITEMA-BUSIA'!E13,'31.07. BUSITEMA-BUSIA'!E13,'1.08. BUSITEMA-BUSIA'!E13,'2.08 BUSITEMA-BUSIA-24h'!E13,'3.08 BUSITEMA-BUSIA-24h'!E13,'4.08 BUSITEMA-BUSIA'!E13)</f>
        <v>0.7142857142857143</v>
      </c>
      <c r="F13" s="48">
        <f>AVERAGE('29.07 BUSITEMA-BUSIA'!F13,'30.07 BUSITEMA-BUSIA'!F13,'31.07. BUSITEMA-BUSIA'!F13,'1.08. BUSITEMA-BUSIA'!F13,'2.08 BUSITEMA-BUSIA-24h'!F13,'3.08 BUSITEMA-BUSIA-24h'!F13,'4.08 BUSITEMA-BUSIA'!F13)</f>
        <v>0.5714285714285714</v>
      </c>
      <c r="G13" s="48">
        <f>AVERAGE('29.07 BUSITEMA-BUSIA'!G13,'30.07 BUSITEMA-BUSIA'!G13,'31.07. BUSITEMA-BUSIA'!G13,'1.08. BUSITEMA-BUSIA'!G13,'2.08 BUSITEMA-BUSIA-24h'!G13,'3.08 BUSITEMA-BUSIA-24h'!G13,'4.08 BUSITEMA-BUSIA'!G13)</f>
        <v>0.14285714285714285</v>
      </c>
      <c r="H13" s="48">
        <f>AVERAGE('29.07 BUSITEMA-BUSIA'!H13,'30.07 BUSITEMA-BUSIA'!H13,'31.07. BUSITEMA-BUSIA'!H13,'1.08. BUSITEMA-BUSIA'!H13,'2.08 BUSITEMA-BUSIA-24h'!H13,'3.08 BUSITEMA-BUSIA-24h'!H13,'4.08 BUSITEMA-BUSIA'!H13)</f>
        <v>0</v>
      </c>
      <c r="I13" s="48">
        <f>AVERAGE('29.07 BUSITEMA-BUSIA'!I13,'30.07 BUSITEMA-BUSIA'!I13,'31.07. BUSITEMA-BUSIA'!I13,'1.08. BUSITEMA-BUSIA'!I13,'2.08 BUSITEMA-BUSIA-24h'!I13,'3.08 BUSITEMA-BUSIA-24h'!I13,'4.08 BUSITEMA-BUSIA'!I13)</f>
        <v>0.5714285714285714</v>
      </c>
      <c r="J13" s="48">
        <f>AVERAGE('29.07 BUSITEMA-BUSIA'!J13,'30.07 BUSITEMA-BUSIA'!J13,'31.07. BUSITEMA-BUSIA'!J13,'1.08. BUSITEMA-BUSIA'!J13,'2.08 BUSITEMA-BUSIA-24h'!J13,'3.08 BUSITEMA-BUSIA-24h'!J13,'4.08 BUSITEMA-BUSIA'!J13)</f>
        <v>0.14285714285714285</v>
      </c>
      <c r="K13" s="48">
        <f>AVERAGE('29.07 BUSITEMA-BUSIA'!K13,'30.07 BUSITEMA-BUSIA'!K13,'31.07. BUSITEMA-BUSIA'!K13,'1.08. BUSITEMA-BUSIA'!K13,'2.08 BUSITEMA-BUSIA-24h'!K13,'3.08 BUSITEMA-BUSIA-24h'!K13,'4.08 BUSITEMA-BUSIA'!K13)</f>
        <v>0.14285714285714285</v>
      </c>
      <c r="L13" s="48">
        <f>AVERAGE('29.07 BUSITEMA-BUSIA'!L13,'30.07 BUSITEMA-BUSIA'!L13,'31.07. BUSITEMA-BUSIA'!L13,'1.08. BUSITEMA-BUSIA'!L13,'2.08 BUSITEMA-BUSIA-24h'!L13,'3.08 BUSITEMA-BUSIA-24h'!L13,'4.08 BUSITEMA-BUSIA'!L13)</f>
        <v>1.1428571428571428</v>
      </c>
      <c r="M13" s="48">
        <f>AVERAGE('29.07 BUSITEMA-BUSIA'!M13,'30.07 BUSITEMA-BUSIA'!M13,'31.07. BUSITEMA-BUSIA'!M13,'1.08. BUSITEMA-BUSIA'!M13,'2.08 BUSITEMA-BUSIA-24h'!M13,'3.08 BUSITEMA-BUSIA-24h'!M13,'4.08 BUSITEMA-BUSIA'!M13)</f>
        <v>2.2857142857142856</v>
      </c>
      <c r="N13" s="48">
        <f>AVERAGE('29.07 BUSITEMA-BUSIA'!N13,'30.07 BUSITEMA-BUSIA'!N13,'31.07. BUSITEMA-BUSIA'!N13,'1.08. BUSITEMA-BUSIA'!N13,'2.08 BUSITEMA-BUSIA-24h'!N13,'3.08 BUSITEMA-BUSIA-24h'!N13,'4.08 BUSITEMA-BUSIA'!N13)</f>
        <v>0</v>
      </c>
      <c r="O13" s="15">
        <f t="shared" si="0"/>
        <v>3.5714285714285712</v>
      </c>
      <c r="P13" s="15">
        <f t="shared" si="1"/>
        <v>5.8571428571428568</v>
      </c>
      <c r="R13" s="1" t="s">
        <v>9</v>
      </c>
      <c r="S13" s="17">
        <f t="shared" ref="S13:AF13" si="5">SUM(C22:C25)</f>
        <v>2.4285714285714284</v>
      </c>
      <c r="T13" s="17">
        <f t="shared" si="5"/>
        <v>1.1428571428571428</v>
      </c>
      <c r="U13" s="17">
        <f t="shared" si="5"/>
        <v>6.2857142857142856</v>
      </c>
      <c r="V13" s="17">
        <f t="shared" si="5"/>
        <v>5.1428571428571432</v>
      </c>
      <c r="W13" s="17">
        <f t="shared" si="5"/>
        <v>0.42857142857142855</v>
      </c>
      <c r="X13" s="17">
        <f t="shared" si="5"/>
        <v>4.5714285714285712</v>
      </c>
      <c r="Y13" s="17">
        <f t="shared" si="5"/>
        <v>2</v>
      </c>
      <c r="Z13" s="17">
        <f t="shared" si="5"/>
        <v>1.4285714285714284</v>
      </c>
      <c r="AA13" s="17">
        <f t="shared" si="5"/>
        <v>0.8571428571428571</v>
      </c>
      <c r="AB13" s="17">
        <f t="shared" si="5"/>
        <v>1.8571428571428572</v>
      </c>
      <c r="AC13" s="17">
        <f t="shared" si="5"/>
        <v>13.857142857142856</v>
      </c>
      <c r="AD13" s="17">
        <f t="shared" si="5"/>
        <v>0</v>
      </c>
      <c r="AE13" s="30">
        <f t="shared" si="5"/>
        <v>26.142857142857142</v>
      </c>
      <c r="AF13" s="30">
        <f t="shared" si="5"/>
        <v>40</v>
      </c>
    </row>
    <row r="14" spans="2:32" ht="23.1" customHeight="1" x14ac:dyDescent="0.25">
      <c r="B14" s="22" t="s">
        <v>41</v>
      </c>
      <c r="C14" s="48">
        <f>AVERAGE('29.07 BUSITEMA-BUSIA'!C14,'30.07 BUSITEMA-BUSIA'!C14,'31.07. BUSITEMA-BUSIA'!C14,'1.08. BUSITEMA-BUSIA'!C14,'2.08 BUSITEMA-BUSIA-24h'!C14,'3.08 BUSITEMA-BUSIA-24h'!C14,'4.08 BUSITEMA-BUSIA'!C14)</f>
        <v>0</v>
      </c>
      <c r="D14" s="48">
        <f>AVERAGE('29.07 BUSITEMA-BUSIA'!D14,'30.07 BUSITEMA-BUSIA'!D14,'31.07. BUSITEMA-BUSIA'!D14,'1.08. BUSITEMA-BUSIA'!D14,'2.08 BUSITEMA-BUSIA-24h'!D14,'3.08 BUSITEMA-BUSIA-24h'!D14,'4.08 BUSITEMA-BUSIA'!D14)</f>
        <v>0.2857142857142857</v>
      </c>
      <c r="E14" s="48">
        <f>AVERAGE('29.07 BUSITEMA-BUSIA'!E14,'30.07 BUSITEMA-BUSIA'!E14,'31.07. BUSITEMA-BUSIA'!E14,'1.08. BUSITEMA-BUSIA'!E14,'2.08 BUSITEMA-BUSIA-24h'!E14,'3.08 BUSITEMA-BUSIA-24h'!E14,'4.08 BUSITEMA-BUSIA'!E14)</f>
        <v>0.8571428571428571</v>
      </c>
      <c r="F14" s="48">
        <f>AVERAGE('29.07 BUSITEMA-BUSIA'!F14,'30.07 BUSITEMA-BUSIA'!F14,'31.07. BUSITEMA-BUSIA'!F14,'1.08. BUSITEMA-BUSIA'!F14,'2.08 BUSITEMA-BUSIA-24h'!F14,'3.08 BUSITEMA-BUSIA-24h'!F14,'4.08 BUSITEMA-BUSIA'!F14)</f>
        <v>0.14285714285714285</v>
      </c>
      <c r="G14" s="48">
        <f>AVERAGE('29.07 BUSITEMA-BUSIA'!G14,'30.07 BUSITEMA-BUSIA'!G14,'31.07. BUSITEMA-BUSIA'!G14,'1.08. BUSITEMA-BUSIA'!G14,'2.08 BUSITEMA-BUSIA-24h'!G14,'3.08 BUSITEMA-BUSIA-24h'!G14,'4.08 BUSITEMA-BUSIA'!G14)</f>
        <v>0</v>
      </c>
      <c r="H14" s="48">
        <f>AVERAGE('29.07 BUSITEMA-BUSIA'!H14,'30.07 BUSITEMA-BUSIA'!H14,'31.07. BUSITEMA-BUSIA'!H14,'1.08. BUSITEMA-BUSIA'!H14,'2.08 BUSITEMA-BUSIA-24h'!H14,'3.08 BUSITEMA-BUSIA-24h'!H14,'4.08 BUSITEMA-BUSIA'!H14)</f>
        <v>0.5714285714285714</v>
      </c>
      <c r="I14" s="48">
        <f>AVERAGE('29.07 BUSITEMA-BUSIA'!I14,'30.07 BUSITEMA-BUSIA'!I14,'31.07. BUSITEMA-BUSIA'!I14,'1.08. BUSITEMA-BUSIA'!I14,'2.08 BUSITEMA-BUSIA-24h'!I14,'3.08 BUSITEMA-BUSIA-24h'!I14,'4.08 BUSITEMA-BUSIA'!I14)</f>
        <v>0.5714285714285714</v>
      </c>
      <c r="J14" s="48">
        <f>AVERAGE('29.07 BUSITEMA-BUSIA'!J14,'30.07 BUSITEMA-BUSIA'!J14,'31.07. BUSITEMA-BUSIA'!J14,'1.08. BUSITEMA-BUSIA'!J14,'2.08 BUSITEMA-BUSIA-24h'!J14,'3.08 BUSITEMA-BUSIA-24h'!J14,'4.08 BUSITEMA-BUSIA'!J14)</f>
        <v>0.14285714285714285</v>
      </c>
      <c r="K14" s="48">
        <f>AVERAGE('29.07 BUSITEMA-BUSIA'!K14,'30.07 BUSITEMA-BUSIA'!K14,'31.07. BUSITEMA-BUSIA'!K14,'1.08. BUSITEMA-BUSIA'!K14,'2.08 BUSITEMA-BUSIA-24h'!K14,'3.08 BUSITEMA-BUSIA-24h'!K14,'4.08 BUSITEMA-BUSIA'!K14)</f>
        <v>0</v>
      </c>
      <c r="L14" s="48">
        <f>AVERAGE('29.07 BUSITEMA-BUSIA'!L14,'30.07 BUSITEMA-BUSIA'!L14,'31.07. BUSITEMA-BUSIA'!L14,'1.08. BUSITEMA-BUSIA'!L14,'2.08 BUSITEMA-BUSIA-24h'!L14,'3.08 BUSITEMA-BUSIA-24h'!L14,'4.08 BUSITEMA-BUSIA'!L14)</f>
        <v>0.8571428571428571</v>
      </c>
      <c r="M14" s="48">
        <f>AVERAGE('29.07 BUSITEMA-BUSIA'!M14,'30.07 BUSITEMA-BUSIA'!M14,'31.07. BUSITEMA-BUSIA'!M14,'1.08. BUSITEMA-BUSIA'!M14,'2.08 BUSITEMA-BUSIA-24h'!M14,'3.08 BUSITEMA-BUSIA-24h'!M14,'4.08 BUSITEMA-BUSIA'!M14)</f>
        <v>1.8571428571428572</v>
      </c>
      <c r="N14" s="48">
        <f>AVERAGE('29.07 BUSITEMA-BUSIA'!N14,'30.07 BUSITEMA-BUSIA'!N14,'31.07. BUSITEMA-BUSIA'!N14,'1.08. BUSITEMA-BUSIA'!N14,'2.08 BUSITEMA-BUSIA-24h'!N14,'3.08 BUSITEMA-BUSIA-24h'!N14,'4.08 BUSITEMA-BUSIA'!N14)</f>
        <v>0</v>
      </c>
      <c r="O14" s="15">
        <f t="shared" si="0"/>
        <v>3.4285714285714284</v>
      </c>
      <c r="P14" s="15">
        <f t="shared" si="1"/>
        <v>5.2857142857142856</v>
      </c>
      <c r="R14" s="1" t="s">
        <v>10</v>
      </c>
      <c r="S14" s="17">
        <f t="shared" ref="S14:AF14" si="6">SUM(C26:C29)</f>
        <v>2.2857142857142856</v>
      </c>
      <c r="T14" s="17">
        <f t="shared" si="6"/>
        <v>1</v>
      </c>
      <c r="U14" s="17">
        <f t="shared" si="6"/>
        <v>5.4285714285714288</v>
      </c>
      <c r="V14" s="17">
        <f t="shared" si="6"/>
        <v>4.7142857142857135</v>
      </c>
      <c r="W14" s="17">
        <f t="shared" si="6"/>
        <v>1</v>
      </c>
      <c r="X14" s="17">
        <f t="shared" si="6"/>
        <v>1.857142857142857</v>
      </c>
      <c r="Y14" s="17">
        <f t="shared" si="6"/>
        <v>2.2857142857142856</v>
      </c>
      <c r="Z14" s="17">
        <f t="shared" si="6"/>
        <v>1.5714285714285712</v>
      </c>
      <c r="AA14" s="17">
        <f t="shared" si="6"/>
        <v>0.71428571428571419</v>
      </c>
      <c r="AB14" s="17">
        <f t="shared" si="6"/>
        <v>3</v>
      </c>
      <c r="AC14" s="17">
        <f t="shared" si="6"/>
        <v>12.428571428571429</v>
      </c>
      <c r="AD14" s="17">
        <f t="shared" si="6"/>
        <v>0.42857142857142855</v>
      </c>
      <c r="AE14" s="30">
        <f t="shared" si="6"/>
        <v>24.285714285714285</v>
      </c>
      <c r="AF14" s="30">
        <f t="shared" si="6"/>
        <v>36.714285714285708</v>
      </c>
    </row>
    <row r="15" spans="2:32" ht="23.1" customHeight="1" x14ac:dyDescent="0.25">
      <c r="B15" s="22" t="s">
        <v>42</v>
      </c>
      <c r="C15" s="48">
        <f>AVERAGE('29.07 BUSITEMA-BUSIA'!C15,'30.07 BUSITEMA-BUSIA'!C15,'31.07. BUSITEMA-BUSIA'!C15,'1.08. BUSITEMA-BUSIA'!C15,'2.08 BUSITEMA-BUSIA-24h'!C15,'3.08 BUSITEMA-BUSIA-24h'!C15,'4.08 BUSITEMA-BUSIA'!C15)</f>
        <v>0.7142857142857143</v>
      </c>
      <c r="D15" s="48">
        <f>AVERAGE('29.07 BUSITEMA-BUSIA'!D15,'30.07 BUSITEMA-BUSIA'!D15,'31.07. BUSITEMA-BUSIA'!D15,'1.08. BUSITEMA-BUSIA'!D15,'2.08 BUSITEMA-BUSIA-24h'!D15,'3.08 BUSITEMA-BUSIA-24h'!D15,'4.08 BUSITEMA-BUSIA'!D15)</f>
        <v>0</v>
      </c>
      <c r="E15" s="48">
        <f>AVERAGE('29.07 BUSITEMA-BUSIA'!E15,'30.07 BUSITEMA-BUSIA'!E15,'31.07. BUSITEMA-BUSIA'!E15,'1.08. BUSITEMA-BUSIA'!E15,'2.08 BUSITEMA-BUSIA-24h'!E15,'3.08 BUSITEMA-BUSIA-24h'!E15,'4.08 BUSITEMA-BUSIA'!E15)</f>
        <v>1.1428571428571428</v>
      </c>
      <c r="F15" s="48">
        <f>AVERAGE('29.07 BUSITEMA-BUSIA'!F15,'30.07 BUSITEMA-BUSIA'!F15,'31.07. BUSITEMA-BUSIA'!F15,'1.08. BUSITEMA-BUSIA'!F15,'2.08 BUSITEMA-BUSIA-24h'!F15,'3.08 BUSITEMA-BUSIA-24h'!F15,'4.08 BUSITEMA-BUSIA'!F15)</f>
        <v>0.2857142857142857</v>
      </c>
      <c r="G15" s="48">
        <f>AVERAGE('29.07 BUSITEMA-BUSIA'!G15,'30.07 BUSITEMA-BUSIA'!G15,'31.07. BUSITEMA-BUSIA'!G15,'1.08. BUSITEMA-BUSIA'!G15,'2.08 BUSITEMA-BUSIA-24h'!G15,'3.08 BUSITEMA-BUSIA-24h'!G15,'4.08 BUSITEMA-BUSIA'!G15)</f>
        <v>0.14285714285714285</v>
      </c>
      <c r="H15" s="48">
        <f>AVERAGE('29.07 BUSITEMA-BUSIA'!H15,'30.07 BUSITEMA-BUSIA'!H15,'31.07. BUSITEMA-BUSIA'!H15,'1.08. BUSITEMA-BUSIA'!H15,'2.08 BUSITEMA-BUSIA-24h'!H15,'3.08 BUSITEMA-BUSIA-24h'!H15,'4.08 BUSITEMA-BUSIA'!H15)</f>
        <v>0</v>
      </c>
      <c r="I15" s="48">
        <f>AVERAGE('29.07 BUSITEMA-BUSIA'!I15,'30.07 BUSITEMA-BUSIA'!I15,'31.07. BUSITEMA-BUSIA'!I15,'1.08. BUSITEMA-BUSIA'!I15,'2.08 BUSITEMA-BUSIA-24h'!I15,'3.08 BUSITEMA-BUSIA-24h'!I15,'4.08 BUSITEMA-BUSIA'!I15)</f>
        <v>0.14285714285714285</v>
      </c>
      <c r="J15" s="48">
        <f>AVERAGE('29.07 BUSITEMA-BUSIA'!J15,'30.07 BUSITEMA-BUSIA'!J15,'31.07. BUSITEMA-BUSIA'!J15,'1.08. BUSITEMA-BUSIA'!J15,'2.08 BUSITEMA-BUSIA-24h'!J15,'3.08 BUSITEMA-BUSIA-24h'!J15,'4.08 BUSITEMA-BUSIA'!J15)</f>
        <v>0</v>
      </c>
      <c r="K15" s="48">
        <f>AVERAGE('29.07 BUSITEMA-BUSIA'!K15,'30.07 BUSITEMA-BUSIA'!K15,'31.07. BUSITEMA-BUSIA'!K15,'1.08. BUSITEMA-BUSIA'!K15,'2.08 BUSITEMA-BUSIA-24h'!K15,'3.08 BUSITEMA-BUSIA-24h'!K15,'4.08 BUSITEMA-BUSIA'!K15)</f>
        <v>0</v>
      </c>
      <c r="L15" s="48">
        <f>AVERAGE('29.07 BUSITEMA-BUSIA'!L15,'30.07 BUSITEMA-BUSIA'!L15,'31.07. BUSITEMA-BUSIA'!L15,'1.08. BUSITEMA-BUSIA'!L15,'2.08 BUSITEMA-BUSIA-24h'!L15,'3.08 BUSITEMA-BUSIA-24h'!L15,'4.08 BUSITEMA-BUSIA'!L15)</f>
        <v>1.2857142857142858</v>
      </c>
      <c r="M15" s="48">
        <f>AVERAGE('29.07 BUSITEMA-BUSIA'!M15,'30.07 BUSITEMA-BUSIA'!M15,'31.07. BUSITEMA-BUSIA'!M15,'1.08. BUSITEMA-BUSIA'!M15,'2.08 BUSITEMA-BUSIA-24h'!M15,'3.08 BUSITEMA-BUSIA-24h'!M15,'4.08 BUSITEMA-BUSIA'!M15)</f>
        <v>3.2857142857142856</v>
      </c>
      <c r="N15" s="48">
        <f>AVERAGE('29.07 BUSITEMA-BUSIA'!N15,'30.07 BUSITEMA-BUSIA'!N15,'31.07. BUSITEMA-BUSIA'!N15,'1.08. BUSITEMA-BUSIA'!N15,'2.08 BUSITEMA-BUSIA-24h'!N15,'3.08 BUSITEMA-BUSIA-24h'!N15,'4.08 BUSITEMA-BUSIA'!N15)</f>
        <v>0.7142857142857143</v>
      </c>
      <c r="O15" s="15">
        <f t="shared" si="0"/>
        <v>4.4285714285714288</v>
      </c>
      <c r="P15" s="15">
        <f t="shared" si="1"/>
        <v>7.7142857142857144</v>
      </c>
      <c r="R15" s="1" t="s">
        <v>11</v>
      </c>
      <c r="S15" s="17">
        <f t="shared" ref="S15:AF15" si="7">SUM(C30:C33)</f>
        <v>2.8571428571428568</v>
      </c>
      <c r="T15" s="17">
        <f t="shared" si="7"/>
        <v>0.5714285714285714</v>
      </c>
      <c r="U15" s="17">
        <f t="shared" si="7"/>
        <v>4.2857142857142856</v>
      </c>
      <c r="V15" s="17">
        <f t="shared" si="7"/>
        <v>2.714285714285714</v>
      </c>
      <c r="W15" s="17">
        <f t="shared" si="7"/>
        <v>0.42857142857142855</v>
      </c>
      <c r="X15" s="17">
        <f t="shared" si="7"/>
        <v>2.714285714285714</v>
      </c>
      <c r="Y15" s="17">
        <f t="shared" si="7"/>
        <v>1.1428571428571428</v>
      </c>
      <c r="Z15" s="17">
        <f t="shared" si="7"/>
        <v>1.5714285714285712</v>
      </c>
      <c r="AA15" s="17">
        <f t="shared" si="7"/>
        <v>1</v>
      </c>
      <c r="AB15" s="17">
        <f t="shared" si="7"/>
        <v>1.857142857142857</v>
      </c>
      <c r="AC15" s="17">
        <f t="shared" si="7"/>
        <v>15.285714285714285</v>
      </c>
      <c r="AD15" s="17">
        <f t="shared" si="7"/>
        <v>0.42857142857142855</v>
      </c>
      <c r="AE15" s="30">
        <f t="shared" si="7"/>
        <v>19.571428571428569</v>
      </c>
      <c r="AF15" s="30">
        <f t="shared" si="7"/>
        <v>34.857142857142854</v>
      </c>
    </row>
    <row r="16" spans="2:32" ht="23.1" customHeight="1" x14ac:dyDescent="0.25">
      <c r="B16" s="22" t="s">
        <v>43</v>
      </c>
      <c r="C16" s="48">
        <f>AVERAGE('29.07 BUSITEMA-BUSIA'!C16,'30.07 BUSITEMA-BUSIA'!C16,'31.07. BUSITEMA-BUSIA'!C16,'1.08. BUSITEMA-BUSIA'!C16,'2.08 BUSITEMA-BUSIA-24h'!C16,'3.08 BUSITEMA-BUSIA-24h'!C16,'4.08 BUSITEMA-BUSIA'!C16)</f>
        <v>0.2857142857142857</v>
      </c>
      <c r="D16" s="48">
        <f>AVERAGE('29.07 BUSITEMA-BUSIA'!D16,'30.07 BUSITEMA-BUSIA'!D16,'31.07. BUSITEMA-BUSIA'!D16,'1.08. BUSITEMA-BUSIA'!D16,'2.08 BUSITEMA-BUSIA-24h'!D16,'3.08 BUSITEMA-BUSIA-24h'!D16,'4.08 BUSITEMA-BUSIA'!D16)</f>
        <v>0</v>
      </c>
      <c r="E16" s="48">
        <f>AVERAGE('29.07 BUSITEMA-BUSIA'!E16,'30.07 BUSITEMA-BUSIA'!E16,'31.07. BUSITEMA-BUSIA'!E16,'1.08. BUSITEMA-BUSIA'!E16,'2.08 BUSITEMA-BUSIA-24h'!E16,'3.08 BUSITEMA-BUSIA-24h'!E16,'4.08 BUSITEMA-BUSIA'!E16)</f>
        <v>1</v>
      </c>
      <c r="F16" s="48">
        <f>AVERAGE('29.07 BUSITEMA-BUSIA'!F16,'30.07 BUSITEMA-BUSIA'!F16,'31.07. BUSITEMA-BUSIA'!F16,'1.08. BUSITEMA-BUSIA'!F16,'2.08 BUSITEMA-BUSIA-24h'!F16,'3.08 BUSITEMA-BUSIA-24h'!F16,'4.08 BUSITEMA-BUSIA'!F16)</f>
        <v>1.2857142857142858</v>
      </c>
      <c r="G16" s="48">
        <f>AVERAGE('29.07 BUSITEMA-BUSIA'!G16,'30.07 BUSITEMA-BUSIA'!G16,'31.07. BUSITEMA-BUSIA'!G16,'1.08. BUSITEMA-BUSIA'!G16,'2.08 BUSITEMA-BUSIA-24h'!G16,'3.08 BUSITEMA-BUSIA-24h'!G16,'4.08 BUSITEMA-BUSIA'!G16)</f>
        <v>0</v>
      </c>
      <c r="H16" s="48">
        <f>AVERAGE('29.07 BUSITEMA-BUSIA'!H16,'30.07 BUSITEMA-BUSIA'!H16,'31.07. BUSITEMA-BUSIA'!H16,'1.08. BUSITEMA-BUSIA'!H16,'2.08 BUSITEMA-BUSIA-24h'!H16,'3.08 BUSITEMA-BUSIA-24h'!H16,'4.08 BUSITEMA-BUSIA'!H16)</f>
        <v>0.14285714285714285</v>
      </c>
      <c r="I16" s="48">
        <f>AVERAGE('29.07 BUSITEMA-BUSIA'!I16,'30.07 BUSITEMA-BUSIA'!I16,'31.07. BUSITEMA-BUSIA'!I16,'1.08. BUSITEMA-BUSIA'!I16,'2.08 BUSITEMA-BUSIA-24h'!I16,'3.08 BUSITEMA-BUSIA-24h'!I16,'4.08 BUSITEMA-BUSIA'!I16)</f>
        <v>0.5714285714285714</v>
      </c>
      <c r="J16" s="48">
        <f>AVERAGE('29.07 BUSITEMA-BUSIA'!J16,'30.07 BUSITEMA-BUSIA'!J16,'31.07. BUSITEMA-BUSIA'!J16,'1.08. BUSITEMA-BUSIA'!J16,'2.08 BUSITEMA-BUSIA-24h'!J16,'3.08 BUSITEMA-BUSIA-24h'!J16,'4.08 BUSITEMA-BUSIA'!J16)</f>
        <v>0</v>
      </c>
      <c r="K16" s="48">
        <f>AVERAGE('29.07 BUSITEMA-BUSIA'!K16,'30.07 BUSITEMA-BUSIA'!K16,'31.07. BUSITEMA-BUSIA'!K16,'1.08. BUSITEMA-BUSIA'!K16,'2.08 BUSITEMA-BUSIA-24h'!K16,'3.08 BUSITEMA-BUSIA-24h'!K16,'4.08 BUSITEMA-BUSIA'!K16)</f>
        <v>0</v>
      </c>
      <c r="L16" s="48">
        <f>AVERAGE('29.07 BUSITEMA-BUSIA'!L16,'30.07 BUSITEMA-BUSIA'!L16,'31.07. BUSITEMA-BUSIA'!L16,'1.08. BUSITEMA-BUSIA'!L16,'2.08 BUSITEMA-BUSIA-24h'!L16,'3.08 BUSITEMA-BUSIA-24h'!L16,'4.08 BUSITEMA-BUSIA'!L16)</f>
        <v>0.2857142857142857</v>
      </c>
      <c r="M16" s="48">
        <f>AVERAGE('29.07 BUSITEMA-BUSIA'!M16,'30.07 BUSITEMA-BUSIA'!M16,'31.07. BUSITEMA-BUSIA'!M16,'1.08. BUSITEMA-BUSIA'!M16,'2.08 BUSITEMA-BUSIA-24h'!M16,'3.08 BUSITEMA-BUSIA-24h'!M16,'4.08 BUSITEMA-BUSIA'!M16)</f>
        <v>3.5714285714285716</v>
      </c>
      <c r="N16" s="48">
        <f>AVERAGE('29.07 BUSITEMA-BUSIA'!N16,'30.07 BUSITEMA-BUSIA'!N16,'31.07. BUSITEMA-BUSIA'!N16,'1.08. BUSITEMA-BUSIA'!N16,'2.08 BUSITEMA-BUSIA-24h'!N16,'3.08 BUSITEMA-BUSIA-24h'!N16,'4.08 BUSITEMA-BUSIA'!N16)</f>
        <v>0.14285714285714285</v>
      </c>
      <c r="O16" s="15">
        <f t="shared" si="0"/>
        <v>3.714285714285714</v>
      </c>
      <c r="P16" s="15">
        <f t="shared" si="1"/>
        <v>7.2857142857142856</v>
      </c>
      <c r="R16" s="1" t="s">
        <v>12</v>
      </c>
      <c r="S16" s="17">
        <f t="shared" ref="S16:AF16" si="8">SUM(C34:C37)</f>
        <v>4.5714285714285712</v>
      </c>
      <c r="T16" s="17">
        <f t="shared" si="8"/>
        <v>0.42857142857142855</v>
      </c>
      <c r="U16" s="17">
        <f t="shared" si="8"/>
        <v>4.2857142857142856</v>
      </c>
      <c r="V16" s="17">
        <f t="shared" si="8"/>
        <v>3.7142857142857144</v>
      </c>
      <c r="W16" s="17">
        <f t="shared" si="8"/>
        <v>0.5714285714285714</v>
      </c>
      <c r="X16" s="17">
        <f t="shared" si="8"/>
        <v>3.1428571428571428</v>
      </c>
      <c r="Y16" s="17">
        <f t="shared" si="8"/>
        <v>2.5714285714285712</v>
      </c>
      <c r="Z16" s="17">
        <f t="shared" si="8"/>
        <v>1.1428571428571428</v>
      </c>
      <c r="AA16" s="17">
        <f t="shared" si="8"/>
        <v>1.7142857142857144</v>
      </c>
      <c r="AB16" s="17">
        <f t="shared" si="8"/>
        <v>4.2857142857142856</v>
      </c>
      <c r="AC16" s="17">
        <f t="shared" si="8"/>
        <v>10.714285714285715</v>
      </c>
      <c r="AD16" s="17">
        <f t="shared" si="8"/>
        <v>0.85714285714285698</v>
      </c>
      <c r="AE16" s="30">
        <f t="shared" si="8"/>
        <v>27.285714285714285</v>
      </c>
      <c r="AF16" s="30">
        <f t="shared" si="8"/>
        <v>38</v>
      </c>
    </row>
    <row r="17" spans="2:32" ht="23.1" customHeight="1" x14ac:dyDescent="0.25">
      <c r="B17" s="22" t="s">
        <v>44</v>
      </c>
      <c r="C17" s="48">
        <f>AVERAGE('29.07 BUSITEMA-BUSIA'!C17,'30.07 BUSITEMA-BUSIA'!C17,'31.07. BUSITEMA-BUSIA'!C17,'1.08. BUSITEMA-BUSIA'!C17,'2.08 BUSITEMA-BUSIA-24h'!C17,'3.08 BUSITEMA-BUSIA-24h'!C17,'4.08 BUSITEMA-BUSIA'!C17)</f>
        <v>0.5714285714285714</v>
      </c>
      <c r="D17" s="48">
        <f>AVERAGE('29.07 BUSITEMA-BUSIA'!D17,'30.07 BUSITEMA-BUSIA'!D17,'31.07. BUSITEMA-BUSIA'!D17,'1.08. BUSITEMA-BUSIA'!D17,'2.08 BUSITEMA-BUSIA-24h'!D17,'3.08 BUSITEMA-BUSIA-24h'!D17,'4.08 BUSITEMA-BUSIA'!D17)</f>
        <v>0</v>
      </c>
      <c r="E17" s="48">
        <f>AVERAGE('29.07 BUSITEMA-BUSIA'!E17,'30.07 BUSITEMA-BUSIA'!E17,'31.07. BUSITEMA-BUSIA'!E17,'1.08. BUSITEMA-BUSIA'!E17,'2.08 BUSITEMA-BUSIA-24h'!E17,'3.08 BUSITEMA-BUSIA-24h'!E17,'4.08 BUSITEMA-BUSIA'!E17)</f>
        <v>1.2857142857142858</v>
      </c>
      <c r="F17" s="48">
        <f>AVERAGE('29.07 BUSITEMA-BUSIA'!F17,'30.07 BUSITEMA-BUSIA'!F17,'31.07. BUSITEMA-BUSIA'!F17,'1.08. BUSITEMA-BUSIA'!F17,'2.08 BUSITEMA-BUSIA-24h'!F17,'3.08 BUSITEMA-BUSIA-24h'!F17,'4.08 BUSITEMA-BUSIA'!F17)</f>
        <v>1.2857142857142858</v>
      </c>
      <c r="G17" s="48">
        <f>AVERAGE('29.07 BUSITEMA-BUSIA'!G17,'30.07 BUSITEMA-BUSIA'!G17,'31.07. BUSITEMA-BUSIA'!G17,'1.08. BUSITEMA-BUSIA'!G17,'2.08 BUSITEMA-BUSIA-24h'!G17,'3.08 BUSITEMA-BUSIA-24h'!G17,'4.08 BUSITEMA-BUSIA'!G17)</f>
        <v>0.14285714285714285</v>
      </c>
      <c r="H17" s="48">
        <f>AVERAGE('29.07 BUSITEMA-BUSIA'!H17,'30.07 BUSITEMA-BUSIA'!H17,'31.07. BUSITEMA-BUSIA'!H17,'1.08. BUSITEMA-BUSIA'!H17,'2.08 BUSITEMA-BUSIA-24h'!H17,'3.08 BUSITEMA-BUSIA-24h'!H17,'4.08 BUSITEMA-BUSIA'!H17)</f>
        <v>0.14285714285714285</v>
      </c>
      <c r="I17" s="48">
        <f>AVERAGE('29.07 BUSITEMA-BUSIA'!I17,'30.07 BUSITEMA-BUSIA'!I17,'31.07. BUSITEMA-BUSIA'!I17,'1.08. BUSITEMA-BUSIA'!I17,'2.08 BUSITEMA-BUSIA-24h'!I17,'3.08 BUSITEMA-BUSIA-24h'!I17,'4.08 BUSITEMA-BUSIA'!I17)</f>
        <v>0.14285714285714285</v>
      </c>
      <c r="J17" s="48">
        <f>AVERAGE('29.07 BUSITEMA-BUSIA'!J17,'30.07 BUSITEMA-BUSIA'!J17,'31.07. BUSITEMA-BUSIA'!J17,'1.08. BUSITEMA-BUSIA'!J17,'2.08 BUSITEMA-BUSIA-24h'!J17,'3.08 BUSITEMA-BUSIA-24h'!J17,'4.08 BUSITEMA-BUSIA'!J17)</f>
        <v>0.2857142857142857</v>
      </c>
      <c r="K17" s="48">
        <f>AVERAGE('29.07 BUSITEMA-BUSIA'!K17,'30.07 BUSITEMA-BUSIA'!K17,'31.07. BUSITEMA-BUSIA'!K17,'1.08. BUSITEMA-BUSIA'!K17,'2.08 BUSITEMA-BUSIA-24h'!K17,'3.08 BUSITEMA-BUSIA-24h'!K17,'4.08 BUSITEMA-BUSIA'!K17)</f>
        <v>0.14285714285714285</v>
      </c>
      <c r="L17" s="48">
        <f>AVERAGE('29.07 BUSITEMA-BUSIA'!L17,'30.07 BUSITEMA-BUSIA'!L17,'31.07. BUSITEMA-BUSIA'!L17,'1.08. BUSITEMA-BUSIA'!L17,'2.08 BUSITEMA-BUSIA-24h'!L17,'3.08 BUSITEMA-BUSIA-24h'!L17,'4.08 BUSITEMA-BUSIA'!L17)</f>
        <v>0.8571428571428571</v>
      </c>
      <c r="M17" s="48">
        <f>AVERAGE('29.07 BUSITEMA-BUSIA'!M17,'30.07 BUSITEMA-BUSIA'!M17,'31.07. BUSITEMA-BUSIA'!M17,'1.08. BUSITEMA-BUSIA'!M17,'2.08 BUSITEMA-BUSIA-24h'!M17,'3.08 BUSITEMA-BUSIA-24h'!M17,'4.08 BUSITEMA-BUSIA'!M17)</f>
        <v>4</v>
      </c>
      <c r="N17" s="48">
        <f>AVERAGE('29.07 BUSITEMA-BUSIA'!N17,'30.07 BUSITEMA-BUSIA'!N17,'31.07. BUSITEMA-BUSIA'!N17,'1.08. BUSITEMA-BUSIA'!N17,'2.08 BUSITEMA-BUSIA-24h'!N17,'3.08 BUSITEMA-BUSIA-24h'!N17,'4.08 BUSITEMA-BUSIA'!N17)</f>
        <v>0</v>
      </c>
      <c r="O17" s="15">
        <f t="shared" si="0"/>
        <v>4.8571428571428568</v>
      </c>
      <c r="P17" s="15">
        <f t="shared" si="1"/>
        <v>8.8571428571428577</v>
      </c>
      <c r="R17" s="1" t="s">
        <v>13</v>
      </c>
      <c r="S17" s="17">
        <f t="shared" ref="S17:AF17" si="9">SUM(C38:C41)</f>
        <v>3.8571428571428572</v>
      </c>
      <c r="T17" s="17">
        <f t="shared" si="9"/>
        <v>0.7142857142857143</v>
      </c>
      <c r="U17" s="17">
        <f t="shared" si="9"/>
        <v>5.7142857142857144</v>
      </c>
      <c r="V17" s="17">
        <f t="shared" si="9"/>
        <v>2.4285714285714288</v>
      </c>
      <c r="W17" s="17">
        <f t="shared" si="9"/>
        <v>0</v>
      </c>
      <c r="X17" s="17">
        <f t="shared" si="9"/>
        <v>3.1428571428571428</v>
      </c>
      <c r="Y17" s="17">
        <f t="shared" si="9"/>
        <v>2.8571428571428572</v>
      </c>
      <c r="Z17" s="17">
        <f t="shared" si="9"/>
        <v>2.2857142857142856</v>
      </c>
      <c r="AA17" s="17">
        <f t="shared" si="9"/>
        <v>1.7142857142857142</v>
      </c>
      <c r="AB17" s="17">
        <f t="shared" si="9"/>
        <v>7.2857142857142847</v>
      </c>
      <c r="AC17" s="17">
        <f t="shared" si="9"/>
        <v>11.714285714285715</v>
      </c>
      <c r="AD17" s="17">
        <f t="shared" si="9"/>
        <v>0.42857142857142855</v>
      </c>
      <c r="AE17" s="30">
        <f t="shared" si="9"/>
        <v>30.428571428571431</v>
      </c>
      <c r="AF17" s="30">
        <f t="shared" si="9"/>
        <v>42.142857142857139</v>
      </c>
    </row>
    <row r="18" spans="2:32" ht="23.1" customHeight="1" x14ac:dyDescent="0.25">
      <c r="B18" s="22" t="s">
        <v>45</v>
      </c>
      <c r="C18" s="48">
        <f>AVERAGE('29.07 BUSITEMA-BUSIA'!C18,'30.07 BUSITEMA-BUSIA'!C18,'31.07. BUSITEMA-BUSIA'!C18,'1.08. BUSITEMA-BUSIA'!C18,'2.08 BUSITEMA-BUSIA-24h'!C18,'3.08 BUSITEMA-BUSIA-24h'!C18,'4.08 BUSITEMA-BUSIA'!C18)</f>
        <v>0</v>
      </c>
      <c r="D18" s="48">
        <f>AVERAGE('29.07 BUSITEMA-BUSIA'!D18,'30.07 BUSITEMA-BUSIA'!D18,'31.07. BUSITEMA-BUSIA'!D18,'1.08. BUSITEMA-BUSIA'!D18,'2.08 BUSITEMA-BUSIA-24h'!D18,'3.08 BUSITEMA-BUSIA-24h'!D18,'4.08 BUSITEMA-BUSIA'!D18)</f>
        <v>0</v>
      </c>
      <c r="E18" s="48">
        <f>AVERAGE('29.07 BUSITEMA-BUSIA'!E18,'30.07 BUSITEMA-BUSIA'!E18,'31.07. BUSITEMA-BUSIA'!E18,'1.08. BUSITEMA-BUSIA'!E18,'2.08 BUSITEMA-BUSIA-24h'!E18,'3.08 BUSITEMA-BUSIA-24h'!E18,'4.08 BUSITEMA-BUSIA'!E18)</f>
        <v>0.5714285714285714</v>
      </c>
      <c r="F18" s="48">
        <f>AVERAGE('29.07 BUSITEMA-BUSIA'!F18,'30.07 BUSITEMA-BUSIA'!F18,'31.07. BUSITEMA-BUSIA'!F18,'1.08. BUSITEMA-BUSIA'!F18,'2.08 BUSITEMA-BUSIA-24h'!F18,'3.08 BUSITEMA-BUSIA-24h'!F18,'4.08 BUSITEMA-BUSIA'!F18)</f>
        <v>0.5714285714285714</v>
      </c>
      <c r="G18" s="48">
        <f>AVERAGE('29.07 BUSITEMA-BUSIA'!G18,'30.07 BUSITEMA-BUSIA'!G18,'31.07. BUSITEMA-BUSIA'!G18,'1.08. BUSITEMA-BUSIA'!G18,'2.08 BUSITEMA-BUSIA-24h'!G18,'3.08 BUSITEMA-BUSIA-24h'!G18,'4.08 BUSITEMA-BUSIA'!G18)</f>
        <v>0</v>
      </c>
      <c r="H18" s="48">
        <f>AVERAGE('29.07 BUSITEMA-BUSIA'!H18,'30.07 BUSITEMA-BUSIA'!H18,'31.07. BUSITEMA-BUSIA'!H18,'1.08. BUSITEMA-BUSIA'!H18,'2.08 BUSITEMA-BUSIA-24h'!H18,'3.08 BUSITEMA-BUSIA-24h'!H18,'4.08 BUSITEMA-BUSIA'!H18)</f>
        <v>1.2857142857142858</v>
      </c>
      <c r="I18" s="48">
        <f>AVERAGE('29.07 BUSITEMA-BUSIA'!I18,'30.07 BUSITEMA-BUSIA'!I18,'31.07. BUSITEMA-BUSIA'!I18,'1.08. BUSITEMA-BUSIA'!I18,'2.08 BUSITEMA-BUSIA-24h'!I18,'3.08 BUSITEMA-BUSIA-24h'!I18,'4.08 BUSITEMA-BUSIA'!I18)</f>
        <v>0.2857142857142857</v>
      </c>
      <c r="J18" s="48">
        <f>AVERAGE('29.07 BUSITEMA-BUSIA'!J18,'30.07 BUSITEMA-BUSIA'!J18,'31.07. BUSITEMA-BUSIA'!J18,'1.08. BUSITEMA-BUSIA'!J18,'2.08 BUSITEMA-BUSIA-24h'!J18,'3.08 BUSITEMA-BUSIA-24h'!J18,'4.08 BUSITEMA-BUSIA'!J18)</f>
        <v>0</v>
      </c>
      <c r="K18" s="48">
        <f>AVERAGE('29.07 BUSITEMA-BUSIA'!K18,'30.07 BUSITEMA-BUSIA'!K18,'31.07. BUSITEMA-BUSIA'!K18,'1.08. BUSITEMA-BUSIA'!K18,'2.08 BUSITEMA-BUSIA-24h'!K18,'3.08 BUSITEMA-BUSIA-24h'!K18,'4.08 BUSITEMA-BUSIA'!K18)</f>
        <v>0</v>
      </c>
      <c r="L18" s="48">
        <f>AVERAGE('29.07 BUSITEMA-BUSIA'!L18,'30.07 BUSITEMA-BUSIA'!L18,'31.07. BUSITEMA-BUSIA'!L18,'1.08. BUSITEMA-BUSIA'!L18,'2.08 BUSITEMA-BUSIA-24h'!L18,'3.08 BUSITEMA-BUSIA-24h'!L18,'4.08 BUSITEMA-BUSIA'!L18)</f>
        <v>0.2857142857142857</v>
      </c>
      <c r="M18" s="48">
        <f>AVERAGE('29.07 BUSITEMA-BUSIA'!M18,'30.07 BUSITEMA-BUSIA'!M18,'31.07. BUSITEMA-BUSIA'!M18,'1.08. BUSITEMA-BUSIA'!M18,'2.08 BUSITEMA-BUSIA-24h'!M18,'3.08 BUSITEMA-BUSIA-24h'!M18,'4.08 BUSITEMA-BUSIA'!M18)</f>
        <v>4.1428571428571432</v>
      </c>
      <c r="N18" s="48">
        <f>AVERAGE('29.07 BUSITEMA-BUSIA'!N18,'30.07 BUSITEMA-BUSIA'!N18,'31.07. BUSITEMA-BUSIA'!N18,'1.08. BUSITEMA-BUSIA'!N18,'2.08 BUSITEMA-BUSIA-24h'!N18,'3.08 BUSITEMA-BUSIA-24h'!N18,'4.08 BUSITEMA-BUSIA'!N18)</f>
        <v>0</v>
      </c>
      <c r="O18" s="15">
        <f t="shared" si="0"/>
        <v>3</v>
      </c>
      <c r="P18" s="15">
        <f t="shared" si="1"/>
        <v>7.1428571428571432</v>
      </c>
      <c r="R18" s="1" t="s">
        <v>14</v>
      </c>
      <c r="S18" s="17">
        <f t="shared" ref="S18:AF18" si="10">SUM(C42:C45)</f>
        <v>2.8571428571428572</v>
      </c>
      <c r="T18" s="17">
        <f t="shared" si="10"/>
        <v>1</v>
      </c>
      <c r="U18" s="17">
        <f t="shared" si="10"/>
        <v>5.1428571428571423</v>
      </c>
      <c r="V18" s="17">
        <f t="shared" si="10"/>
        <v>4.1428571428571432</v>
      </c>
      <c r="W18" s="17">
        <f t="shared" si="10"/>
        <v>0.2857142857142857</v>
      </c>
      <c r="X18" s="17">
        <f t="shared" si="10"/>
        <v>4.7142857142857144</v>
      </c>
      <c r="Y18" s="17">
        <f t="shared" si="10"/>
        <v>2.8571428571428568</v>
      </c>
      <c r="Z18" s="17">
        <f t="shared" si="10"/>
        <v>1.5714285714285714</v>
      </c>
      <c r="AA18" s="17">
        <f t="shared" si="10"/>
        <v>2.2857142857142856</v>
      </c>
      <c r="AB18" s="17">
        <f t="shared" si="10"/>
        <v>6.4285714285714288</v>
      </c>
      <c r="AC18" s="17">
        <f t="shared" si="10"/>
        <v>16.714285714285715</v>
      </c>
      <c r="AD18" s="17">
        <f t="shared" si="10"/>
        <v>0.85714285714285698</v>
      </c>
      <c r="AE18" s="30">
        <f t="shared" si="10"/>
        <v>32.142857142857139</v>
      </c>
      <c r="AF18" s="30">
        <f t="shared" si="10"/>
        <v>48.857142857142847</v>
      </c>
    </row>
    <row r="19" spans="2:32" ht="23.1" customHeight="1" x14ac:dyDescent="0.25">
      <c r="B19" s="22" t="s">
        <v>46</v>
      </c>
      <c r="C19" s="48">
        <f>AVERAGE('29.07 BUSITEMA-BUSIA'!C19,'30.07 BUSITEMA-BUSIA'!C19,'31.07. BUSITEMA-BUSIA'!C19,'1.08. BUSITEMA-BUSIA'!C19,'2.08 BUSITEMA-BUSIA-24h'!C19,'3.08 BUSITEMA-BUSIA-24h'!C19,'4.08 BUSITEMA-BUSIA'!C19)</f>
        <v>0.2857142857142857</v>
      </c>
      <c r="D19" s="48">
        <f>AVERAGE('29.07 BUSITEMA-BUSIA'!D19,'30.07 BUSITEMA-BUSIA'!D19,'31.07. BUSITEMA-BUSIA'!D19,'1.08. BUSITEMA-BUSIA'!D19,'2.08 BUSITEMA-BUSIA-24h'!D19,'3.08 BUSITEMA-BUSIA-24h'!D19,'4.08 BUSITEMA-BUSIA'!D19)</f>
        <v>0.2857142857142857</v>
      </c>
      <c r="E19" s="48">
        <f>AVERAGE('29.07 BUSITEMA-BUSIA'!E19,'30.07 BUSITEMA-BUSIA'!E19,'31.07. BUSITEMA-BUSIA'!E19,'1.08. BUSITEMA-BUSIA'!E19,'2.08 BUSITEMA-BUSIA-24h'!E19,'3.08 BUSITEMA-BUSIA-24h'!E19,'4.08 BUSITEMA-BUSIA'!E19)</f>
        <v>1.1428571428571428</v>
      </c>
      <c r="F19" s="48">
        <f>AVERAGE('29.07 BUSITEMA-BUSIA'!F19,'30.07 BUSITEMA-BUSIA'!F19,'31.07. BUSITEMA-BUSIA'!F19,'1.08. BUSITEMA-BUSIA'!F19,'2.08 BUSITEMA-BUSIA-24h'!F19,'3.08 BUSITEMA-BUSIA-24h'!F19,'4.08 BUSITEMA-BUSIA'!F19)</f>
        <v>0.7142857142857143</v>
      </c>
      <c r="G19" s="48">
        <f>AVERAGE('29.07 BUSITEMA-BUSIA'!G19,'30.07 BUSITEMA-BUSIA'!G19,'31.07. BUSITEMA-BUSIA'!G19,'1.08. BUSITEMA-BUSIA'!G19,'2.08 BUSITEMA-BUSIA-24h'!G19,'3.08 BUSITEMA-BUSIA-24h'!G19,'4.08 BUSITEMA-BUSIA'!G19)</f>
        <v>0</v>
      </c>
      <c r="H19" s="48">
        <f>AVERAGE('29.07 BUSITEMA-BUSIA'!H19,'30.07 BUSITEMA-BUSIA'!H19,'31.07. BUSITEMA-BUSIA'!H19,'1.08. BUSITEMA-BUSIA'!H19,'2.08 BUSITEMA-BUSIA-24h'!H19,'3.08 BUSITEMA-BUSIA-24h'!H19,'4.08 BUSITEMA-BUSIA'!H19)</f>
        <v>0.7142857142857143</v>
      </c>
      <c r="I19" s="48">
        <f>AVERAGE('29.07 BUSITEMA-BUSIA'!I19,'30.07 BUSITEMA-BUSIA'!I19,'31.07. BUSITEMA-BUSIA'!I19,'1.08. BUSITEMA-BUSIA'!I19,'2.08 BUSITEMA-BUSIA-24h'!I19,'3.08 BUSITEMA-BUSIA-24h'!I19,'4.08 BUSITEMA-BUSIA'!I19)</f>
        <v>0.2857142857142857</v>
      </c>
      <c r="J19" s="48">
        <f>AVERAGE('29.07 BUSITEMA-BUSIA'!J19,'30.07 BUSITEMA-BUSIA'!J19,'31.07. BUSITEMA-BUSIA'!J19,'1.08. BUSITEMA-BUSIA'!J19,'2.08 BUSITEMA-BUSIA-24h'!J19,'3.08 BUSITEMA-BUSIA-24h'!J19,'4.08 BUSITEMA-BUSIA'!J19)</f>
        <v>0.14285714285714285</v>
      </c>
      <c r="K19" s="48">
        <f>AVERAGE('29.07 BUSITEMA-BUSIA'!K19,'30.07 BUSITEMA-BUSIA'!K19,'31.07. BUSITEMA-BUSIA'!K19,'1.08. BUSITEMA-BUSIA'!K19,'2.08 BUSITEMA-BUSIA-24h'!K19,'3.08 BUSITEMA-BUSIA-24h'!K19,'4.08 BUSITEMA-BUSIA'!K19)</f>
        <v>0</v>
      </c>
      <c r="L19" s="48">
        <f>AVERAGE('29.07 BUSITEMA-BUSIA'!L19,'30.07 BUSITEMA-BUSIA'!L19,'31.07. BUSITEMA-BUSIA'!L19,'1.08. BUSITEMA-BUSIA'!L19,'2.08 BUSITEMA-BUSIA-24h'!L19,'3.08 BUSITEMA-BUSIA-24h'!L19,'4.08 BUSITEMA-BUSIA'!L19)</f>
        <v>0.7142857142857143</v>
      </c>
      <c r="M19" s="48">
        <f>AVERAGE('29.07 BUSITEMA-BUSIA'!M19,'30.07 BUSITEMA-BUSIA'!M19,'31.07. BUSITEMA-BUSIA'!M19,'1.08. BUSITEMA-BUSIA'!M19,'2.08 BUSITEMA-BUSIA-24h'!M19,'3.08 BUSITEMA-BUSIA-24h'!M19,'4.08 BUSITEMA-BUSIA'!M19)</f>
        <v>1.2857142857142858</v>
      </c>
      <c r="N19" s="48">
        <f>AVERAGE('29.07 BUSITEMA-BUSIA'!N19,'30.07 BUSITEMA-BUSIA'!N19,'31.07. BUSITEMA-BUSIA'!N19,'1.08. BUSITEMA-BUSIA'!N19,'2.08 BUSITEMA-BUSIA-24h'!N19,'3.08 BUSITEMA-BUSIA-24h'!N19,'4.08 BUSITEMA-BUSIA'!N19)</f>
        <v>0</v>
      </c>
      <c r="O19" s="15">
        <f t="shared" si="0"/>
        <v>4.2857142857142856</v>
      </c>
      <c r="P19" s="15">
        <f t="shared" si="1"/>
        <v>5.5714285714285712</v>
      </c>
      <c r="R19" s="1" t="s">
        <v>15</v>
      </c>
      <c r="S19" s="17">
        <f t="shared" ref="S19:AF19" si="11">SUM(C46:C49)</f>
        <v>2.7142857142857144</v>
      </c>
      <c r="T19" s="17">
        <f t="shared" si="11"/>
        <v>0.14285714285714285</v>
      </c>
      <c r="U19" s="17">
        <f t="shared" si="11"/>
        <v>4</v>
      </c>
      <c r="V19" s="17">
        <f t="shared" si="11"/>
        <v>4</v>
      </c>
      <c r="W19" s="17">
        <f t="shared" si="11"/>
        <v>0.42857142857142855</v>
      </c>
      <c r="X19" s="17">
        <f t="shared" si="11"/>
        <v>2.2857142857142856</v>
      </c>
      <c r="Y19" s="17">
        <f t="shared" si="11"/>
        <v>3</v>
      </c>
      <c r="Z19" s="17">
        <f t="shared" si="11"/>
        <v>0.42857142857142855</v>
      </c>
      <c r="AA19" s="17">
        <f t="shared" si="11"/>
        <v>1</v>
      </c>
      <c r="AB19" s="17">
        <f t="shared" si="11"/>
        <v>7.5714285714285712</v>
      </c>
      <c r="AC19" s="17">
        <f t="shared" si="11"/>
        <v>14.142857142857144</v>
      </c>
      <c r="AD19" s="17">
        <f t="shared" si="11"/>
        <v>1.4285714285714284</v>
      </c>
      <c r="AE19" s="30">
        <f t="shared" si="11"/>
        <v>27</v>
      </c>
      <c r="AF19" s="30">
        <f t="shared" si="11"/>
        <v>41.142857142857146</v>
      </c>
    </row>
    <row r="20" spans="2:32" ht="23.1" customHeight="1" x14ac:dyDescent="0.25">
      <c r="B20" s="22" t="s">
        <v>47</v>
      </c>
      <c r="C20" s="48">
        <f>AVERAGE('29.07 BUSITEMA-BUSIA'!C20,'30.07 BUSITEMA-BUSIA'!C20,'31.07. BUSITEMA-BUSIA'!C20,'1.08. BUSITEMA-BUSIA'!C20,'2.08 BUSITEMA-BUSIA-24h'!C20,'3.08 BUSITEMA-BUSIA-24h'!C20,'4.08 BUSITEMA-BUSIA'!C20)</f>
        <v>0.14285714285714285</v>
      </c>
      <c r="D20" s="48">
        <f>AVERAGE('29.07 BUSITEMA-BUSIA'!D20,'30.07 BUSITEMA-BUSIA'!D20,'31.07. BUSITEMA-BUSIA'!D20,'1.08. BUSITEMA-BUSIA'!D20,'2.08 BUSITEMA-BUSIA-24h'!D20,'3.08 BUSITEMA-BUSIA-24h'!D20,'4.08 BUSITEMA-BUSIA'!D20)</f>
        <v>0</v>
      </c>
      <c r="E20" s="48">
        <f>AVERAGE('29.07 BUSITEMA-BUSIA'!E20,'30.07 BUSITEMA-BUSIA'!E20,'31.07. BUSITEMA-BUSIA'!E20,'1.08. BUSITEMA-BUSIA'!E20,'2.08 BUSITEMA-BUSIA-24h'!E20,'3.08 BUSITEMA-BUSIA-24h'!E20,'4.08 BUSITEMA-BUSIA'!E20)</f>
        <v>0.8571428571428571</v>
      </c>
      <c r="F20" s="48">
        <f>AVERAGE('29.07 BUSITEMA-BUSIA'!F20,'30.07 BUSITEMA-BUSIA'!F20,'31.07. BUSITEMA-BUSIA'!F20,'1.08. BUSITEMA-BUSIA'!F20,'2.08 BUSITEMA-BUSIA-24h'!F20,'3.08 BUSITEMA-BUSIA-24h'!F20,'4.08 BUSITEMA-BUSIA'!F20)</f>
        <v>0.8571428571428571</v>
      </c>
      <c r="G20" s="48">
        <f>AVERAGE('29.07 BUSITEMA-BUSIA'!G20,'30.07 BUSITEMA-BUSIA'!G20,'31.07. BUSITEMA-BUSIA'!G20,'1.08. BUSITEMA-BUSIA'!G20,'2.08 BUSITEMA-BUSIA-24h'!G20,'3.08 BUSITEMA-BUSIA-24h'!G20,'4.08 BUSITEMA-BUSIA'!G20)</f>
        <v>0</v>
      </c>
      <c r="H20" s="48">
        <f>AVERAGE('29.07 BUSITEMA-BUSIA'!H20,'30.07 BUSITEMA-BUSIA'!H20,'31.07. BUSITEMA-BUSIA'!H20,'1.08. BUSITEMA-BUSIA'!H20,'2.08 BUSITEMA-BUSIA-24h'!H20,'3.08 BUSITEMA-BUSIA-24h'!H20,'4.08 BUSITEMA-BUSIA'!H20)</f>
        <v>1.5714285714285714</v>
      </c>
      <c r="I20" s="48">
        <f>AVERAGE('29.07 BUSITEMA-BUSIA'!I20,'30.07 BUSITEMA-BUSIA'!I20,'31.07. BUSITEMA-BUSIA'!I20,'1.08. BUSITEMA-BUSIA'!I20,'2.08 BUSITEMA-BUSIA-24h'!I20,'3.08 BUSITEMA-BUSIA-24h'!I20,'4.08 BUSITEMA-BUSIA'!I20)</f>
        <v>0.2857142857142857</v>
      </c>
      <c r="J20" s="48">
        <f>AVERAGE('29.07 BUSITEMA-BUSIA'!J20,'30.07 BUSITEMA-BUSIA'!J20,'31.07. BUSITEMA-BUSIA'!J20,'1.08. BUSITEMA-BUSIA'!J20,'2.08 BUSITEMA-BUSIA-24h'!J20,'3.08 BUSITEMA-BUSIA-24h'!J20,'4.08 BUSITEMA-BUSIA'!J20)</f>
        <v>0.14285714285714285</v>
      </c>
      <c r="K20" s="48">
        <f>AVERAGE('29.07 BUSITEMA-BUSIA'!K20,'30.07 BUSITEMA-BUSIA'!K20,'31.07. BUSITEMA-BUSIA'!K20,'1.08. BUSITEMA-BUSIA'!K20,'2.08 BUSITEMA-BUSIA-24h'!K20,'3.08 BUSITEMA-BUSIA-24h'!K20,'4.08 BUSITEMA-BUSIA'!K20)</f>
        <v>0.14285714285714285</v>
      </c>
      <c r="L20" s="48">
        <f>AVERAGE('29.07 BUSITEMA-BUSIA'!L20,'30.07 BUSITEMA-BUSIA'!L20,'31.07. BUSITEMA-BUSIA'!L20,'1.08. BUSITEMA-BUSIA'!L20,'2.08 BUSITEMA-BUSIA-24h'!L20,'3.08 BUSITEMA-BUSIA-24h'!L20,'4.08 BUSITEMA-BUSIA'!L20)</f>
        <v>1.1428571428571428</v>
      </c>
      <c r="M20" s="48">
        <f>AVERAGE('29.07 BUSITEMA-BUSIA'!M20,'30.07 BUSITEMA-BUSIA'!M20,'31.07. BUSITEMA-BUSIA'!M20,'1.08. BUSITEMA-BUSIA'!M20,'2.08 BUSITEMA-BUSIA-24h'!M20,'3.08 BUSITEMA-BUSIA-24h'!M20,'4.08 BUSITEMA-BUSIA'!M20)</f>
        <v>7.8571428571428568</v>
      </c>
      <c r="N20" s="48">
        <f>AVERAGE('29.07 BUSITEMA-BUSIA'!N20,'30.07 BUSITEMA-BUSIA'!N20,'31.07. BUSITEMA-BUSIA'!N20,'1.08. BUSITEMA-BUSIA'!N20,'2.08 BUSITEMA-BUSIA-24h'!N20,'3.08 BUSITEMA-BUSIA-24h'!N20,'4.08 BUSITEMA-BUSIA'!N20)</f>
        <v>0.14285714285714285</v>
      </c>
      <c r="O20" s="15">
        <f t="shared" si="0"/>
        <v>5.2857142857142856</v>
      </c>
      <c r="P20" s="15">
        <f t="shared" si="1"/>
        <v>13.142857142857142</v>
      </c>
      <c r="R20" s="1" t="s">
        <v>16</v>
      </c>
      <c r="S20" s="17">
        <f t="shared" ref="S20:AF20" si="12">SUM(C50:C53)</f>
        <v>4.4285714285714288</v>
      </c>
      <c r="T20" s="17">
        <f t="shared" si="12"/>
        <v>0.42857142857142855</v>
      </c>
      <c r="U20" s="17">
        <f t="shared" si="12"/>
        <v>4.7142857142857144</v>
      </c>
      <c r="V20" s="17">
        <f t="shared" si="12"/>
        <v>3.7142857142857144</v>
      </c>
      <c r="W20" s="17">
        <f t="shared" si="12"/>
        <v>0.42857142857142855</v>
      </c>
      <c r="X20" s="17">
        <f t="shared" si="12"/>
        <v>2.2857142857142856</v>
      </c>
      <c r="Y20" s="17">
        <f t="shared" si="12"/>
        <v>1.5714285714285712</v>
      </c>
      <c r="Z20" s="17">
        <f t="shared" si="12"/>
        <v>1.4285714285714284</v>
      </c>
      <c r="AA20" s="17">
        <f t="shared" si="12"/>
        <v>0.71428571428571419</v>
      </c>
      <c r="AB20" s="17">
        <f t="shared" si="12"/>
        <v>7.8571428571428559</v>
      </c>
      <c r="AC20" s="17">
        <f t="shared" si="12"/>
        <v>12.428571428571429</v>
      </c>
      <c r="AD20" s="17">
        <f t="shared" si="12"/>
        <v>0.42857142857142855</v>
      </c>
      <c r="AE20" s="30">
        <f t="shared" si="12"/>
        <v>28</v>
      </c>
      <c r="AF20" s="30">
        <f t="shared" si="12"/>
        <v>40.428571428571431</v>
      </c>
    </row>
    <row r="21" spans="2:32" ht="23.1" customHeight="1" x14ac:dyDescent="0.25">
      <c r="B21" s="22" t="s">
        <v>48</v>
      </c>
      <c r="C21" s="48">
        <f>AVERAGE('29.07 BUSITEMA-BUSIA'!C21,'30.07 BUSITEMA-BUSIA'!C21,'31.07. BUSITEMA-BUSIA'!C21,'1.08. BUSITEMA-BUSIA'!C21,'2.08 BUSITEMA-BUSIA-24h'!C21,'3.08 BUSITEMA-BUSIA-24h'!C21,'4.08 BUSITEMA-BUSIA'!C21)</f>
        <v>0.5714285714285714</v>
      </c>
      <c r="D21" s="48">
        <f>AVERAGE('29.07 BUSITEMA-BUSIA'!D21,'30.07 BUSITEMA-BUSIA'!D21,'31.07. BUSITEMA-BUSIA'!D21,'1.08. BUSITEMA-BUSIA'!D21,'2.08 BUSITEMA-BUSIA-24h'!D21,'3.08 BUSITEMA-BUSIA-24h'!D21,'4.08 BUSITEMA-BUSIA'!D21)</f>
        <v>0.14285714285714285</v>
      </c>
      <c r="E21" s="48">
        <f>AVERAGE('29.07 BUSITEMA-BUSIA'!E21,'30.07 BUSITEMA-BUSIA'!E21,'31.07. BUSITEMA-BUSIA'!E21,'1.08. BUSITEMA-BUSIA'!E21,'2.08 BUSITEMA-BUSIA-24h'!E21,'3.08 BUSITEMA-BUSIA-24h'!E21,'4.08 BUSITEMA-BUSIA'!E21)</f>
        <v>1.2857142857142858</v>
      </c>
      <c r="F21" s="48">
        <f>AVERAGE('29.07 BUSITEMA-BUSIA'!F21,'30.07 BUSITEMA-BUSIA'!F21,'31.07. BUSITEMA-BUSIA'!F21,'1.08. BUSITEMA-BUSIA'!F21,'2.08 BUSITEMA-BUSIA-24h'!F21,'3.08 BUSITEMA-BUSIA-24h'!F21,'4.08 BUSITEMA-BUSIA'!F21)</f>
        <v>1.5714285714285714</v>
      </c>
      <c r="G21" s="48">
        <f>AVERAGE('29.07 BUSITEMA-BUSIA'!G21,'30.07 BUSITEMA-BUSIA'!G21,'31.07. BUSITEMA-BUSIA'!G21,'1.08. BUSITEMA-BUSIA'!G21,'2.08 BUSITEMA-BUSIA-24h'!G21,'3.08 BUSITEMA-BUSIA-24h'!G21,'4.08 BUSITEMA-BUSIA'!G21)</f>
        <v>0.14285714285714285</v>
      </c>
      <c r="H21" s="48">
        <f>AVERAGE('29.07 BUSITEMA-BUSIA'!H21,'30.07 BUSITEMA-BUSIA'!H21,'31.07. BUSITEMA-BUSIA'!H21,'1.08. BUSITEMA-BUSIA'!H21,'2.08 BUSITEMA-BUSIA-24h'!H21,'3.08 BUSITEMA-BUSIA-24h'!H21,'4.08 BUSITEMA-BUSIA'!H21)</f>
        <v>0.2857142857142857</v>
      </c>
      <c r="I21" s="48">
        <f>AVERAGE('29.07 BUSITEMA-BUSIA'!I21,'30.07 BUSITEMA-BUSIA'!I21,'31.07. BUSITEMA-BUSIA'!I21,'1.08. BUSITEMA-BUSIA'!I21,'2.08 BUSITEMA-BUSIA-24h'!I21,'3.08 BUSITEMA-BUSIA-24h'!I21,'4.08 BUSITEMA-BUSIA'!I21)</f>
        <v>0.14285714285714285</v>
      </c>
      <c r="J21" s="48">
        <f>AVERAGE('29.07 BUSITEMA-BUSIA'!J21,'30.07 BUSITEMA-BUSIA'!J21,'31.07. BUSITEMA-BUSIA'!J21,'1.08. BUSITEMA-BUSIA'!J21,'2.08 BUSITEMA-BUSIA-24h'!J21,'3.08 BUSITEMA-BUSIA-24h'!J21,'4.08 BUSITEMA-BUSIA'!J21)</f>
        <v>0.14285714285714285</v>
      </c>
      <c r="K21" s="48">
        <f>AVERAGE('29.07 BUSITEMA-BUSIA'!K21,'30.07 BUSITEMA-BUSIA'!K21,'31.07. BUSITEMA-BUSIA'!K21,'1.08. BUSITEMA-BUSIA'!K21,'2.08 BUSITEMA-BUSIA-24h'!K21,'3.08 BUSITEMA-BUSIA-24h'!K21,'4.08 BUSITEMA-BUSIA'!K21)</f>
        <v>0</v>
      </c>
      <c r="L21" s="48">
        <f>AVERAGE('29.07 BUSITEMA-BUSIA'!L21,'30.07 BUSITEMA-BUSIA'!L21,'31.07. BUSITEMA-BUSIA'!L21,'1.08. BUSITEMA-BUSIA'!L21,'2.08 BUSITEMA-BUSIA-24h'!L21,'3.08 BUSITEMA-BUSIA-24h'!L21,'4.08 BUSITEMA-BUSIA'!L21)</f>
        <v>0.2857142857142857</v>
      </c>
      <c r="M21" s="48">
        <f>AVERAGE('29.07 BUSITEMA-BUSIA'!M21,'30.07 BUSITEMA-BUSIA'!M21,'31.07. BUSITEMA-BUSIA'!M21,'1.08. BUSITEMA-BUSIA'!M21,'2.08 BUSITEMA-BUSIA-24h'!M21,'3.08 BUSITEMA-BUSIA-24h'!M21,'4.08 BUSITEMA-BUSIA'!M21)</f>
        <v>4.7142857142857144</v>
      </c>
      <c r="N21" s="48">
        <f>AVERAGE('29.07 BUSITEMA-BUSIA'!N21,'30.07 BUSITEMA-BUSIA'!N21,'31.07. BUSITEMA-BUSIA'!N21,'1.08. BUSITEMA-BUSIA'!N21,'2.08 BUSITEMA-BUSIA-24h'!N21,'3.08 BUSITEMA-BUSIA-24h'!N21,'4.08 BUSITEMA-BUSIA'!N21)</f>
        <v>0</v>
      </c>
      <c r="O21" s="15">
        <f t="shared" si="0"/>
        <v>4.5714285714285712</v>
      </c>
      <c r="P21" s="15">
        <f t="shared" si="1"/>
        <v>9.2857142857142847</v>
      </c>
      <c r="R21" s="35" t="s">
        <v>20</v>
      </c>
      <c r="S21" s="33">
        <f t="shared" ref="S21:AF21" si="13">SUM(C54:C57)</f>
        <v>2.4285714285714284</v>
      </c>
      <c r="T21" s="17">
        <f t="shared" si="13"/>
        <v>0.14285714285714285</v>
      </c>
      <c r="U21" s="17">
        <f t="shared" si="13"/>
        <v>3.8571428571428568</v>
      </c>
      <c r="V21" s="17">
        <f t="shared" si="13"/>
        <v>2.1428571428571423</v>
      </c>
      <c r="W21" s="17">
        <f t="shared" si="13"/>
        <v>0.14285714285714285</v>
      </c>
      <c r="X21" s="17">
        <f t="shared" si="13"/>
        <v>4.1428571428571423</v>
      </c>
      <c r="Y21" s="17">
        <f t="shared" si="13"/>
        <v>1.4285714285714284</v>
      </c>
      <c r="Z21" s="17">
        <f t="shared" si="13"/>
        <v>0.8571428571428571</v>
      </c>
      <c r="AA21" s="17">
        <f t="shared" si="13"/>
        <v>1.857142857142857</v>
      </c>
      <c r="AB21" s="17">
        <f t="shared" si="13"/>
        <v>6.2857142857142856</v>
      </c>
      <c r="AC21" s="17">
        <f t="shared" si="13"/>
        <v>14.285714285714285</v>
      </c>
      <c r="AD21" s="17">
        <f t="shared" si="13"/>
        <v>1.2857142857142856</v>
      </c>
      <c r="AE21" s="30">
        <f t="shared" si="13"/>
        <v>24.571428571428569</v>
      </c>
      <c r="AF21" s="30">
        <f t="shared" si="13"/>
        <v>38.857142857142861</v>
      </c>
    </row>
    <row r="22" spans="2:32" ht="23.1" customHeight="1" x14ac:dyDescent="0.25">
      <c r="B22" s="22" t="s">
        <v>49</v>
      </c>
      <c r="C22" s="48">
        <f>AVERAGE('29.07 BUSITEMA-BUSIA'!C22,'30.07 BUSITEMA-BUSIA'!C22,'31.07. BUSITEMA-BUSIA'!C22,'1.08. BUSITEMA-BUSIA'!C22,'2.08 BUSITEMA-BUSIA-24h'!C22,'3.08 BUSITEMA-BUSIA-24h'!C22,'4.08 BUSITEMA-BUSIA'!C22)</f>
        <v>0.8571428571428571</v>
      </c>
      <c r="D22" s="48">
        <f>AVERAGE('29.07 BUSITEMA-BUSIA'!D22,'30.07 BUSITEMA-BUSIA'!D22,'31.07. BUSITEMA-BUSIA'!D22,'1.08. BUSITEMA-BUSIA'!D22,'2.08 BUSITEMA-BUSIA-24h'!D22,'3.08 BUSITEMA-BUSIA-24h'!D22,'4.08 BUSITEMA-BUSIA'!D22)</f>
        <v>0.14285714285714285</v>
      </c>
      <c r="E22" s="48">
        <f>AVERAGE('29.07 BUSITEMA-BUSIA'!E22,'30.07 BUSITEMA-BUSIA'!E22,'31.07. BUSITEMA-BUSIA'!E22,'1.08. BUSITEMA-BUSIA'!E22,'2.08 BUSITEMA-BUSIA-24h'!E22,'3.08 BUSITEMA-BUSIA-24h'!E22,'4.08 BUSITEMA-BUSIA'!E22)</f>
        <v>1</v>
      </c>
      <c r="F22" s="48">
        <f>AVERAGE('29.07 BUSITEMA-BUSIA'!F22,'30.07 BUSITEMA-BUSIA'!F22,'31.07. BUSITEMA-BUSIA'!F22,'1.08. BUSITEMA-BUSIA'!F22,'2.08 BUSITEMA-BUSIA-24h'!F22,'3.08 BUSITEMA-BUSIA-24h'!F22,'4.08 BUSITEMA-BUSIA'!F22)</f>
        <v>1.5714285714285714</v>
      </c>
      <c r="G22" s="48">
        <f>AVERAGE('29.07 BUSITEMA-BUSIA'!G22,'30.07 BUSITEMA-BUSIA'!G22,'31.07. BUSITEMA-BUSIA'!G22,'1.08. BUSITEMA-BUSIA'!G22,'2.08 BUSITEMA-BUSIA-24h'!G22,'3.08 BUSITEMA-BUSIA-24h'!G22,'4.08 BUSITEMA-BUSIA'!G22)</f>
        <v>0.2857142857142857</v>
      </c>
      <c r="H22" s="48">
        <f>AVERAGE('29.07 BUSITEMA-BUSIA'!H22,'30.07 BUSITEMA-BUSIA'!H22,'31.07. BUSITEMA-BUSIA'!H22,'1.08. BUSITEMA-BUSIA'!H22,'2.08 BUSITEMA-BUSIA-24h'!H22,'3.08 BUSITEMA-BUSIA-24h'!H22,'4.08 BUSITEMA-BUSIA'!H22)</f>
        <v>1</v>
      </c>
      <c r="I22" s="48">
        <f>AVERAGE('29.07 BUSITEMA-BUSIA'!I22,'30.07 BUSITEMA-BUSIA'!I22,'31.07. BUSITEMA-BUSIA'!I22,'1.08. BUSITEMA-BUSIA'!I22,'2.08 BUSITEMA-BUSIA-24h'!I22,'3.08 BUSITEMA-BUSIA-24h'!I22,'4.08 BUSITEMA-BUSIA'!I22)</f>
        <v>0.2857142857142857</v>
      </c>
      <c r="J22" s="48">
        <f>AVERAGE('29.07 BUSITEMA-BUSIA'!J22,'30.07 BUSITEMA-BUSIA'!J22,'31.07. BUSITEMA-BUSIA'!J22,'1.08. BUSITEMA-BUSIA'!J22,'2.08 BUSITEMA-BUSIA-24h'!J22,'3.08 BUSITEMA-BUSIA-24h'!J22,'4.08 BUSITEMA-BUSIA'!J22)</f>
        <v>0.14285714285714285</v>
      </c>
      <c r="K22" s="48">
        <f>AVERAGE('29.07 BUSITEMA-BUSIA'!K22,'30.07 BUSITEMA-BUSIA'!K22,'31.07. BUSITEMA-BUSIA'!K22,'1.08. BUSITEMA-BUSIA'!K22,'2.08 BUSITEMA-BUSIA-24h'!K22,'3.08 BUSITEMA-BUSIA-24h'!K22,'4.08 BUSITEMA-BUSIA'!K22)</f>
        <v>0.14285714285714285</v>
      </c>
      <c r="L22" s="48">
        <f>AVERAGE('29.07 BUSITEMA-BUSIA'!L22,'30.07 BUSITEMA-BUSIA'!L22,'31.07. BUSITEMA-BUSIA'!L22,'1.08. BUSITEMA-BUSIA'!L22,'2.08 BUSITEMA-BUSIA-24h'!L22,'3.08 BUSITEMA-BUSIA-24h'!L22,'4.08 BUSITEMA-BUSIA'!L22)</f>
        <v>0.2857142857142857</v>
      </c>
      <c r="M22" s="48">
        <f>AVERAGE('29.07 BUSITEMA-BUSIA'!M22,'30.07 BUSITEMA-BUSIA'!M22,'31.07. BUSITEMA-BUSIA'!M22,'1.08. BUSITEMA-BUSIA'!M22,'2.08 BUSITEMA-BUSIA-24h'!M22,'3.08 BUSITEMA-BUSIA-24h'!M22,'4.08 BUSITEMA-BUSIA'!M22)</f>
        <v>3.7142857142857144</v>
      </c>
      <c r="N22" s="48">
        <f>AVERAGE('29.07 BUSITEMA-BUSIA'!N22,'30.07 BUSITEMA-BUSIA'!N22,'31.07. BUSITEMA-BUSIA'!N22,'1.08. BUSITEMA-BUSIA'!N22,'2.08 BUSITEMA-BUSIA-24h'!N22,'3.08 BUSITEMA-BUSIA-24h'!N22,'4.08 BUSITEMA-BUSIA'!N22)</f>
        <v>0</v>
      </c>
      <c r="O22" s="15">
        <f t="shared" si="0"/>
        <v>5.7142857142857144</v>
      </c>
      <c r="P22" s="15">
        <f t="shared" si="1"/>
        <v>9.4285714285714288</v>
      </c>
      <c r="R22" s="1" t="s">
        <v>146</v>
      </c>
      <c r="S22" s="33">
        <f>SUM(C58:C61)</f>
        <v>1</v>
      </c>
      <c r="T22" s="33">
        <f t="shared" ref="T22:AF22" si="14">SUM(D58:D61)</f>
        <v>0</v>
      </c>
      <c r="U22" s="33">
        <f t="shared" si="14"/>
        <v>4</v>
      </c>
      <c r="V22" s="33">
        <f t="shared" si="14"/>
        <v>0</v>
      </c>
      <c r="W22" s="33">
        <f t="shared" si="14"/>
        <v>0.5</v>
      </c>
      <c r="X22" s="33">
        <f t="shared" si="14"/>
        <v>0</v>
      </c>
      <c r="Y22" s="33">
        <f t="shared" si="14"/>
        <v>0.5</v>
      </c>
      <c r="Z22" s="33">
        <f t="shared" si="14"/>
        <v>0.5</v>
      </c>
      <c r="AA22" s="33">
        <f t="shared" si="14"/>
        <v>0</v>
      </c>
      <c r="AB22" s="33">
        <f t="shared" si="14"/>
        <v>5</v>
      </c>
      <c r="AC22" s="33">
        <f t="shared" si="14"/>
        <v>9</v>
      </c>
      <c r="AD22" s="33">
        <f t="shared" si="14"/>
        <v>0</v>
      </c>
      <c r="AE22" s="30">
        <f t="shared" si="14"/>
        <v>11.5</v>
      </c>
      <c r="AF22" s="30">
        <f t="shared" si="14"/>
        <v>20.5</v>
      </c>
    </row>
    <row r="23" spans="2:32" ht="23.1" customHeight="1" x14ac:dyDescent="0.25">
      <c r="B23" s="22" t="s">
        <v>50</v>
      </c>
      <c r="C23" s="48">
        <f>AVERAGE('29.07 BUSITEMA-BUSIA'!C23,'30.07 BUSITEMA-BUSIA'!C23,'31.07. BUSITEMA-BUSIA'!C23,'1.08. BUSITEMA-BUSIA'!C23,'2.08 BUSITEMA-BUSIA-24h'!C23,'3.08 BUSITEMA-BUSIA-24h'!C23,'4.08 BUSITEMA-BUSIA'!C23)</f>
        <v>0.8571428571428571</v>
      </c>
      <c r="D23" s="48">
        <f>AVERAGE('29.07 BUSITEMA-BUSIA'!D23,'30.07 BUSITEMA-BUSIA'!D23,'31.07. BUSITEMA-BUSIA'!D23,'1.08. BUSITEMA-BUSIA'!D23,'2.08 BUSITEMA-BUSIA-24h'!D23,'3.08 BUSITEMA-BUSIA-24h'!D23,'4.08 BUSITEMA-BUSIA'!D23)</f>
        <v>0.5714285714285714</v>
      </c>
      <c r="E23" s="48">
        <f>AVERAGE('29.07 BUSITEMA-BUSIA'!E23,'30.07 BUSITEMA-BUSIA'!E23,'31.07. BUSITEMA-BUSIA'!E23,'1.08. BUSITEMA-BUSIA'!E23,'2.08 BUSITEMA-BUSIA-24h'!E23,'3.08 BUSITEMA-BUSIA-24h'!E23,'4.08 BUSITEMA-BUSIA'!E23)</f>
        <v>2</v>
      </c>
      <c r="F23" s="48">
        <f>AVERAGE('29.07 BUSITEMA-BUSIA'!F23,'30.07 BUSITEMA-BUSIA'!F23,'31.07. BUSITEMA-BUSIA'!F23,'1.08. BUSITEMA-BUSIA'!F23,'2.08 BUSITEMA-BUSIA-24h'!F23,'3.08 BUSITEMA-BUSIA-24h'!F23,'4.08 BUSITEMA-BUSIA'!F23)</f>
        <v>1.7142857142857142</v>
      </c>
      <c r="G23" s="48">
        <f>AVERAGE('29.07 BUSITEMA-BUSIA'!G23,'30.07 BUSITEMA-BUSIA'!G23,'31.07. BUSITEMA-BUSIA'!G23,'1.08. BUSITEMA-BUSIA'!G23,'2.08 BUSITEMA-BUSIA-24h'!G23,'3.08 BUSITEMA-BUSIA-24h'!G23,'4.08 BUSITEMA-BUSIA'!G23)</f>
        <v>0.14285714285714285</v>
      </c>
      <c r="H23" s="48">
        <f>AVERAGE('29.07 BUSITEMA-BUSIA'!H23,'30.07 BUSITEMA-BUSIA'!H23,'31.07. BUSITEMA-BUSIA'!H23,'1.08. BUSITEMA-BUSIA'!H23,'2.08 BUSITEMA-BUSIA-24h'!H23,'3.08 BUSITEMA-BUSIA-24h'!H23,'4.08 BUSITEMA-BUSIA'!H23)</f>
        <v>1.1428571428571428</v>
      </c>
      <c r="I23" s="48">
        <f>AVERAGE('29.07 BUSITEMA-BUSIA'!I23,'30.07 BUSITEMA-BUSIA'!I23,'31.07. BUSITEMA-BUSIA'!I23,'1.08. BUSITEMA-BUSIA'!I23,'2.08 BUSITEMA-BUSIA-24h'!I23,'3.08 BUSITEMA-BUSIA-24h'!I23,'4.08 BUSITEMA-BUSIA'!I23)</f>
        <v>0.5714285714285714</v>
      </c>
      <c r="J23" s="48">
        <f>AVERAGE('29.07 BUSITEMA-BUSIA'!J23,'30.07 BUSITEMA-BUSIA'!J23,'31.07. BUSITEMA-BUSIA'!J23,'1.08. BUSITEMA-BUSIA'!J23,'2.08 BUSITEMA-BUSIA-24h'!J23,'3.08 BUSITEMA-BUSIA-24h'!J23,'4.08 BUSITEMA-BUSIA'!J23)</f>
        <v>0</v>
      </c>
      <c r="K23" s="48">
        <f>AVERAGE('29.07 BUSITEMA-BUSIA'!K23,'30.07 BUSITEMA-BUSIA'!K23,'31.07. BUSITEMA-BUSIA'!K23,'1.08. BUSITEMA-BUSIA'!K23,'2.08 BUSITEMA-BUSIA-24h'!K23,'3.08 BUSITEMA-BUSIA-24h'!K23,'4.08 BUSITEMA-BUSIA'!K23)</f>
        <v>0.14285714285714285</v>
      </c>
      <c r="L23" s="48">
        <f>AVERAGE('29.07 BUSITEMA-BUSIA'!L23,'30.07 BUSITEMA-BUSIA'!L23,'31.07. BUSITEMA-BUSIA'!L23,'1.08. BUSITEMA-BUSIA'!L23,'2.08 BUSITEMA-BUSIA-24h'!L23,'3.08 BUSITEMA-BUSIA-24h'!L23,'4.08 BUSITEMA-BUSIA'!L23)</f>
        <v>0.5714285714285714</v>
      </c>
      <c r="M23" s="48">
        <f>AVERAGE('29.07 BUSITEMA-BUSIA'!M23,'30.07 BUSITEMA-BUSIA'!M23,'31.07. BUSITEMA-BUSIA'!M23,'1.08. BUSITEMA-BUSIA'!M23,'2.08 BUSITEMA-BUSIA-24h'!M23,'3.08 BUSITEMA-BUSIA-24h'!M23,'4.08 BUSITEMA-BUSIA'!M23)</f>
        <v>5.2857142857142856</v>
      </c>
      <c r="N23" s="48">
        <f>AVERAGE('29.07 BUSITEMA-BUSIA'!N23,'30.07 BUSITEMA-BUSIA'!N23,'31.07. BUSITEMA-BUSIA'!N23,'1.08. BUSITEMA-BUSIA'!N23,'2.08 BUSITEMA-BUSIA-24h'!N23,'3.08 BUSITEMA-BUSIA-24h'!N23,'4.08 BUSITEMA-BUSIA'!N23)</f>
        <v>0</v>
      </c>
      <c r="O23" s="15">
        <f t="shared" si="0"/>
        <v>7.7142857142857144</v>
      </c>
      <c r="P23" s="15">
        <f t="shared" si="1"/>
        <v>13</v>
      </c>
      <c r="R23" s="1" t="s">
        <v>147</v>
      </c>
      <c r="S23" s="33">
        <f>SUM(C62:C65)</f>
        <v>0.5</v>
      </c>
      <c r="T23" s="33">
        <f t="shared" ref="T23:AF23" si="15">SUM(D62:D65)</f>
        <v>0</v>
      </c>
      <c r="U23" s="33">
        <f t="shared" si="15"/>
        <v>3</v>
      </c>
      <c r="V23" s="33">
        <f t="shared" si="15"/>
        <v>4</v>
      </c>
      <c r="W23" s="33">
        <f t="shared" si="15"/>
        <v>0.5</v>
      </c>
      <c r="X23" s="33">
        <f t="shared" si="15"/>
        <v>0</v>
      </c>
      <c r="Y23" s="33">
        <f t="shared" si="15"/>
        <v>1</v>
      </c>
      <c r="Z23" s="33">
        <f t="shared" si="15"/>
        <v>1</v>
      </c>
      <c r="AA23" s="33">
        <f t="shared" si="15"/>
        <v>0</v>
      </c>
      <c r="AB23" s="33">
        <f t="shared" si="15"/>
        <v>3</v>
      </c>
      <c r="AC23" s="33">
        <f t="shared" si="15"/>
        <v>15</v>
      </c>
      <c r="AD23" s="33">
        <f t="shared" si="15"/>
        <v>1</v>
      </c>
      <c r="AE23" s="30">
        <f t="shared" si="15"/>
        <v>14</v>
      </c>
      <c r="AF23" s="30">
        <f t="shared" si="15"/>
        <v>29</v>
      </c>
    </row>
    <row r="24" spans="2:32" ht="23.1" customHeight="1" x14ac:dyDescent="0.25">
      <c r="B24" s="22" t="s">
        <v>51</v>
      </c>
      <c r="C24" s="48">
        <f>AVERAGE('29.07 BUSITEMA-BUSIA'!C24,'30.07 BUSITEMA-BUSIA'!C24,'31.07. BUSITEMA-BUSIA'!C24,'1.08. BUSITEMA-BUSIA'!C24,'2.08 BUSITEMA-BUSIA-24h'!C24,'3.08 BUSITEMA-BUSIA-24h'!C24,'4.08 BUSITEMA-BUSIA'!C24)</f>
        <v>0.5714285714285714</v>
      </c>
      <c r="D24" s="48">
        <f>AVERAGE('29.07 BUSITEMA-BUSIA'!D24,'30.07 BUSITEMA-BUSIA'!D24,'31.07. BUSITEMA-BUSIA'!D24,'1.08. BUSITEMA-BUSIA'!D24,'2.08 BUSITEMA-BUSIA-24h'!D24,'3.08 BUSITEMA-BUSIA-24h'!D24,'4.08 BUSITEMA-BUSIA'!D24)</f>
        <v>0.14285714285714285</v>
      </c>
      <c r="E24" s="48">
        <f>AVERAGE('29.07 BUSITEMA-BUSIA'!E24,'30.07 BUSITEMA-BUSIA'!E24,'31.07. BUSITEMA-BUSIA'!E24,'1.08. BUSITEMA-BUSIA'!E24,'2.08 BUSITEMA-BUSIA-24h'!E24,'3.08 BUSITEMA-BUSIA-24h'!E24,'4.08 BUSITEMA-BUSIA'!E24)</f>
        <v>1.2857142857142858</v>
      </c>
      <c r="F24" s="48">
        <f>AVERAGE('29.07 BUSITEMA-BUSIA'!F24,'30.07 BUSITEMA-BUSIA'!F24,'31.07. BUSITEMA-BUSIA'!F24,'1.08. BUSITEMA-BUSIA'!F24,'2.08 BUSITEMA-BUSIA-24h'!F24,'3.08 BUSITEMA-BUSIA-24h'!F24,'4.08 BUSITEMA-BUSIA'!F24)</f>
        <v>1.1428571428571428</v>
      </c>
      <c r="G24" s="48">
        <f>AVERAGE('29.07 BUSITEMA-BUSIA'!G24,'30.07 BUSITEMA-BUSIA'!G24,'31.07. BUSITEMA-BUSIA'!G24,'1.08. BUSITEMA-BUSIA'!G24,'2.08 BUSITEMA-BUSIA-24h'!G24,'3.08 BUSITEMA-BUSIA-24h'!G24,'4.08 BUSITEMA-BUSIA'!G24)</f>
        <v>0</v>
      </c>
      <c r="H24" s="48">
        <f>AVERAGE('29.07 BUSITEMA-BUSIA'!H24,'30.07 BUSITEMA-BUSIA'!H24,'31.07. BUSITEMA-BUSIA'!H24,'1.08. BUSITEMA-BUSIA'!H24,'2.08 BUSITEMA-BUSIA-24h'!H24,'3.08 BUSITEMA-BUSIA-24h'!H24,'4.08 BUSITEMA-BUSIA'!H24)</f>
        <v>0.8571428571428571</v>
      </c>
      <c r="I24" s="48">
        <f>AVERAGE('29.07 BUSITEMA-BUSIA'!I24,'30.07 BUSITEMA-BUSIA'!I24,'31.07. BUSITEMA-BUSIA'!I24,'1.08. BUSITEMA-BUSIA'!I24,'2.08 BUSITEMA-BUSIA-24h'!I24,'3.08 BUSITEMA-BUSIA-24h'!I24,'4.08 BUSITEMA-BUSIA'!I24)</f>
        <v>0.2857142857142857</v>
      </c>
      <c r="J24" s="48">
        <f>AVERAGE('29.07 BUSITEMA-BUSIA'!J24,'30.07 BUSITEMA-BUSIA'!J24,'31.07. BUSITEMA-BUSIA'!J24,'1.08. BUSITEMA-BUSIA'!J24,'2.08 BUSITEMA-BUSIA-24h'!J24,'3.08 BUSITEMA-BUSIA-24h'!J24,'4.08 BUSITEMA-BUSIA'!J24)</f>
        <v>1</v>
      </c>
      <c r="K24" s="48">
        <f>AVERAGE('29.07 BUSITEMA-BUSIA'!K24,'30.07 BUSITEMA-BUSIA'!K24,'31.07. BUSITEMA-BUSIA'!K24,'1.08. BUSITEMA-BUSIA'!K24,'2.08 BUSITEMA-BUSIA-24h'!K24,'3.08 BUSITEMA-BUSIA-24h'!K24,'4.08 BUSITEMA-BUSIA'!K24)</f>
        <v>0.2857142857142857</v>
      </c>
      <c r="L24" s="48">
        <f>AVERAGE('29.07 BUSITEMA-BUSIA'!L24,'30.07 BUSITEMA-BUSIA'!L24,'31.07. BUSITEMA-BUSIA'!L24,'1.08. BUSITEMA-BUSIA'!L24,'2.08 BUSITEMA-BUSIA-24h'!L24,'3.08 BUSITEMA-BUSIA-24h'!L24,'4.08 BUSITEMA-BUSIA'!L24)</f>
        <v>0.2857142857142857</v>
      </c>
      <c r="M24" s="48">
        <f>AVERAGE('29.07 BUSITEMA-BUSIA'!M24,'30.07 BUSITEMA-BUSIA'!M24,'31.07. BUSITEMA-BUSIA'!M24,'1.08. BUSITEMA-BUSIA'!M24,'2.08 BUSITEMA-BUSIA-24h'!M24,'3.08 BUSITEMA-BUSIA-24h'!M24,'4.08 BUSITEMA-BUSIA'!M24)</f>
        <v>2.2857142857142856</v>
      </c>
      <c r="N24" s="48">
        <f>AVERAGE('29.07 BUSITEMA-BUSIA'!N24,'30.07 BUSITEMA-BUSIA'!N24,'31.07. BUSITEMA-BUSIA'!N24,'1.08. BUSITEMA-BUSIA'!N24,'2.08 BUSITEMA-BUSIA-24h'!N24,'3.08 BUSITEMA-BUSIA-24h'!N24,'4.08 BUSITEMA-BUSIA'!N24)</f>
        <v>0</v>
      </c>
      <c r="O24" s="15">
        <f t="shared" si="0"/>
        <v>5.8571428571428568</v>
      </c>
      <c r="P24" s="15">
        <f t="shared" si="1"/>
        <v>8.1428571428571423</v>
      </c>
      <c r="R24" s="1" t="s">
        <v>148</v>
      </c>
      <c r="S24" s="33">
        <f>SUM(C66:C69)</f>
        <v>1</v>
      </c>
      <c r="T24" s="33">
        <f t="shared" ref="T24:AF24" si="16">SUM(D66:D69)</f>
        <v>0.5</v>
      </c>
      <c r="U24" s="33">
        <f t="shared" si="16"/>
        <v>4.5</v>
      </c>
      <c r="V24" s="33">
        <f t="shared" si="16"/>
        <v>3</v>
      </c>
      <c r="W24" s="33">
        <f t="shared" si="16"/>
        <v>0</v>
      </c>
      <c r="X24" s="33">
        <f t="shared" si="16"/>
        <v>1.5</v>
      </c>
      <c r="Y24" s="33">
        <f t="shared" si="16"/>
        <v>0.5</v>
      </c>
      <c r="Z24" s="33">
        <f t="shared" si="16"/>
        <v>1.5</v>
      </c>
      <c r="AA24" s="33">
        <f t="shared" si="16"/>
        <v>0.5</v>
      </c>
      <c r="AB24" s="33">
        <f t="shared" si="16"/>
        <v>2.5</v>
      </c>
      <c r="AC24" s="33">
        <f t="shared" si="16"/>
        <v>21</v>
      </c>
      <c r="AD24" s="33">
        <f t="shared" si="16"/>
        <v>0</v>
      </c>
      <c r="AE24" s="30">
        <f t="shared" si="16"/>
        <v>15.5</v>
      </c>
      <c r="AF24" s="30">
        <f t="shared" si="16"/>
        <v>36.5</v>
      </c>
    </row>
    <row r="25" spans="2:32" ht="23.1" customHeight="1" x14ac:dyDescent="0.25">
      <c r="B25" s="22" t="s">
        <v>52</v>
      </c>
      <c r="C25" s="48">
        <f>AVERAGE('29.07 BUSITEMA-BUSIA'!C25,'30.07 BUSITEMA-BUSIA'!C25,'31.07. BUSITEMA-BUSIA'!C25,'1.08. BUSITEMA-BUSIA'!C25,'2.08 BUSITEMA-BUSIA-24h'!C25,'3.08 BUSITEMA-BUSIA-24h'!C25,'4.08 BUSITEMA-BUSIA'!C25)</f>
        <v>0.14285714285714285</v>
      </c>
      <c r="D25" s="48">
        <f>AVERAGE('29.07 BUSITEMA-BUSIA'!D25,'30.07 BUSITEMA-BUSIA'!D25,'31.07. BUSITEMA-BUSIA'!D25,'1.08. BUSITEMA-BUSIA'!D25,'2.08 BUSITEMA-BUSIA-24h'!D25,'3.08 BUSITEMA-BUSIA-24h'!D25,'4.08 BUSITEMA-BUSIA'!D25)</f>
        <v>0.2857142857142857</v>
      </c>
      <c r="E25" s="48">
        <f>AVERAGE('29.07 BUSITEMA-BUSIA'!E25,'30.07 BUSITEMA-BUSIA'!E25,'31.07. BUSITEMA-BUSIA'!E25,'1.08. BUSITEMA-BUSIA'!E25,'2.08 BUSITEMA-BUSIA-24h'!E25,'3.08 BUSITEMA-BUSIA-24h'!E25,'4.08 BUSITEMA-BUSIA'!E25)</f>
        <v>2</v>
      </c>
      <c r="F25" s="48">
        <f>AVERAGE('29.07 BUSITEMA-BUSIA'!F25,'30.07 BUSITEMA-BUSIA'!F25,'31.07. BUSITEMA-BUSIA'!F25,'1.08. BUSITEMA-BUSIA'!F25,'2.08 BUSITEMA-BUSIA-24h'!F25,'3.08 BUSITEMA-BUSIA-24h'!F25,'4.08 BUSITEMA-BUSIA'!F25)</f>
        <v>0.7142857142857143</v>
      </c>
      <c r="G25" s="48">
        <f>AVERAGE('29.07 BUSITEMA-BUSIA'!G25,'30.07 BUSITEMA-BUSIA'!G25,'31.07. BUSITEMA-BUSIA'!G25,'1.08. BUSITEMA-BUSIA'!G25,'2.08 BUSITEMA-BUSIA-24h'!G25,'3.08 BUSITEMA-BUSIA-24h'!G25,'4.08 BUSITEMA-BUSIA'!G25)</f>
        <v>0</v>
      </c>
      <c r="H25" s="48">
        <f>AVERAGE('29.07 BUSITEMA-BUSIA'!H25,'30.07 BUSITEMA-BUSIA'!H25,'31.07. BUSITEMA-BUSIA'!H25,'1.08. BUSITEMA-BUSIA'!H25,'2.08 BUSITEMA-BUSIA-24h'!H25,'3.08 BUSITEMA-BUSIA-24h'!H25,'4.08 BUSITEMA-BUSIA'!H25)</f>
        <v>1.5714285714285714</v>
      </c>
      <c r="I25" s="48">
        <f>AVERAGE('29.07 BUSITEMA-BUSIA'!I25,'30.07 BUSITEMA-BUSIA'!I25,'31.07. BUSITEMA-BUSIA'!I25,'1.08. BUSITEMA-BUSIA'!I25,'2.08 BUSITEMA-BUSIA-24h'!I25,'3.08 BUSITEMA-BUSIA-24h'!I25,'4.08 BUSITEMA-BUSIA'!I25)</f>
        <v>0.8571428571428571</v>
      </c>
      <c r="J25" s="48">
        <f>AVERAGE('29.07 BUSITEMA-BUSIA'!J25,'30.07 BUSITEMA-BUSIA'!J25,'31.07. BUSITEMA-BUSIA'!J25,'1.08. BUSITEMA-BUSIA'!J25,'2.08 BUSITEMA-BUSIA-24h'!J25,'3.08 BUSITEMA-BUSIA-24h'!J25,'4.08 BUSITEMA-BUSIA'!J25)</f>
        <v>0.2857142857142857</v>
      </c>
      <c r="K25" s="48">
        <f>AVERAGE('29.07 BUSITEMA-BUSIA'!K25,'30.07 BUSITEMA-BUSIA'!K25,'31.07. BUSITEMA-BUSIA'!K25,'1.08. BUSITEMA-BUSIA'!K25,'2.08 BUSITEMA-BUSIA-24h'!K25,'3.08 BUSITEMA-BUSIA-24h'!K25,'4.08 BUSITEMA-BUSIA'!K25)</f>
        <v>0.2857142857142857</v>
      </c>
      <c r="L25" s="48">
        <f>AVERAGE('29.07 BUSITEMA-BUSIA'!L25,'30.07 BUSITEMA-BUSIA'!L25,'31.07. BUSITEMA-BUSIA'!L25,'1.08. BUSITEMA-BUSIA'!L25,'2.08 BUSITEMA-BUSIA-24h'!L25,'3.08 BUSITEMA-BUSIA-24h'!L25,'4.08 BUSITEMA-BUSIA'!L25)</f>
        <v>0.7142857142857143</v>
      </c>
      <c r="M25" s="48">
        <f>AVERAGE('29.07 BUSITEMA-BUSIA'!M25,'30.07 BUSITEMA-BUSIA'!M25,'31.07. BUSITEMA-BUSIA'!M25,'1.08. BUSITEMA-BUSIA'!M25,'2.08 BUSITEMA-BUSIA-24h'!M25,'3.08 BUSITEMA-BUSIA-24h'!M25,'4.08 BUSITEMA-BUSIA'!M25)</f>
        <v>2.5714285714285716</v>
      </c>
      <c r="N25" s="48">
        <f>AVERAGE('29.07 BUSITEMA-BUSIA'!N25,'30.07 BUSITEMA-BUSIA'!N25,'31.07. BUSITEMA-BUSIA'!N25,'1.08. BUSITEMA-BUSIA'!N25,'2.08 BUSITEMA-BUSIA-24h'!N25,'3.08 BUSITEMA-BUSIA-24h'!N25,'4.08 BUSITEMA-BUSIA'!N25)</f>
        <v>0</v>
      </c>
      <c r="O25" s="15">
        <f t="shared" si="0"/>
        <v>6.8571428571428568</v>
      </c>
      <c r="P25" s="15">
        <f t="shared" si="1"/>
        <v>9.4285714285714288</v>
      </c>
      <c r="R25" s="1" t="s">
        <v>149</v>
      </c>
      <c r="S25" s="33">
        <f>SUM(C70:C73)</f>
        <v>2</v>
      </c>
      <c r="T25" s="33">
        <f t="shared" ref="T25:AF25" si="17">SUM(D70:D73)</f>
        <v>0</v>
      </c>
      <c r="U25" s="33">
        <f t="shared" si="17"/>
        <v>6.5</v>
      </c>
      <c r="V25" s="33">
        <f t="shared" si="17"/>
        <v>5</v>
      </c>
      <c r="W25" s="33">
        <f t="shared" si="17"/>
        <v>0</v>
      </c>
      <c r="X25" s="33">
        <f t="shared" si="17"/>
        <v>3.5</v>
      </c>
      <c r="Y25" s="33">
        <f t="shared" si="17"/>
        <v>0.5</v>
      </c>
      <c r="Z25" s="33">
        <f t="shared" si="17"/>
        <v>0.5</v>
      </c>
      <c r="AA25" s="33">
        <f t="shared" si="17"/>
        <v>1</v>
      </c>
      <c r="AB25" s="33">
        <f t="shared" si="17"/>
        <v>0.5</v>
      </c>
      <c r="AC25" s="33">
        <f t="shared" si="17"/>
        <v>15.5</v>
      </c>
      <c r="AD25" s="33">
        <f t="shared" si="17"/>
        <v>0</v>
      </c>
      <c r="AE25" s="30">
        <f t="shared" si="17"/>
        <v>19.5</v>
      </c>
      <c r="AF25" s="30">
        <f t="shared" si="17"/>
        <v>35</v>
      </c>
    </row>
    <row r="26" spans="2:32" ht="23.1" customHeight="1" x14ac:dyDescent="0.25">
      <c r="B26" s="22" t="s">
        <v>53</v>
      </c>
      <c r="C26" s="48">
        <f>AVERAGE('29.07 BUSITEMA-BUSIA'!C26,'30.07 BUSITEMA-BUSIA'!C26,'31.07. BUSITEMA-BUSIA'!C26,'1.08. BUSITEMA-BUSIA'!C26,'2.08 BUSITEMA-BUSIA-24h'!C26,'3.08 BUSITEMA-BUSIA-24h'!C26,'4.08 BUSITEMA-BUSIA'!C26)</f>
        <v>0.5714285714285714</v>
      </c>
      <c r="D26" s="48">
        <f>AVERAGE('29.07 BUSITEMA-BUSIA'!D26,'30.07 BUSITEMA-BUSIA'!D26,'31.07. BUSITEMA-BUSIA'!D26,'1.08. BUSITEMA-BUSIA'!D26,'2.08 BUSITEMA-BUSIA-24h'!D26,'3.08 BUSITEMA-BUSIA-24h'!D26,'4.08 BUSITEMA-BUSIA'!D26)</f>
        <v>0.14285714285714285</v>
      </c>
      <c r="E26" s="48">
        <f>AVERAGE('29.07 BUSITEMA-BUSIA'!E26,'30.07 BUSITEMA-BUSIA'!E26,'31.07. BUSITEMA-BUSIA'!E26,'1.08. BUSITEMA-BUSIA'!E26,'2.08 BUSITEMA-BUSIA-24h'!E26,'3.08 BUSITEMA-BUSIA-24h'!E26,'4.08 BUSITEMA-BUSIA'!E26)</f>
        <v>1.1428571428571428</v>
      </c>
      <c r="F26" s="48">
        <f>AVERAGE('29.07 BUSITEMA-BUSIA'!F26,'30.07 BUSITEMA-BUSIA'!F26,'31.07. BUSITEMA-BUSIA'!F26,'1.08. BUSITEMA-BUSIA'!F26,'2.08 BUSITEMA-BUSIA-24h'!F26,'3.08 BUSITEMA-BUSIA-24h'!F26,'4.08 BUSITEMA-BUSIA'!F26)</f>
        <v>2.2857142857142856</v>
      </c>
      <c r="G26" s="48">
        <f>AVERAGE('29.07 BUSITEMA-BUSIA'!G26,'30.07 BUSITEMA-BUSIA'!G26,'31.07. BUSITEMA-BUSIA'!G26,'1.08. BUSITEMA-BUSIA'!G26,'2.08 BUSITEMA-BUSIA-24h'!G26,'3.08 BUSITEMA-BUSIA-24h'!G26,'4.08 BUSITEMA-BUSIA'!G26)</f>
        <v>0</v>
      </c>
      <c r="H26" s="48">
        <f>AVERAGE('29.07 BUSITEMA-BUSIA'!H26,'30.07 BUSITEMA-BUSIA'!H26,'31.07. BUSITEMA-BUSIA'!H26,'1.08. BUSITEMA-BUSIA'!H26,'2.08 BUSITEMA-BUSIA-24h'!H26,'3.08 BUSITEMA-BUSIA-24h'!H26,'4.08 BUSITEMA-BUSIA'!H26)</f>
        <v>0.8571428571428571</v>
      </c>
      <c r="I26" s="48">
        <f>AVERAGE('29.07 BUSITEMA-BUSIA'!I26,'30.07 BUSITEMA-BUSIA'!I26,'31.07. BUSITEMA-BUSIA'!I26,'1.08. BUSITEMA-BUSIA'!I26,'2.08 BUSITEMA-BUSIA-24h'!I26,'3.08 BUSITEMA-BUSIA-24h'!I26,'4.08 BUSITEMA-BUSIA'!I26)</f>
        <v>0.2857142857142857</v>
      </c>
      <c r="J26" s="48">
        <f>AVERAGE('29.07 BUSITEMA-BUSIA'!J26,'30.07 BUSITEMA-BUSIA'!J26,'31.07. BUSITEMA-BUSIA'!J26,'1.08. BUSITEMA-BUSIA'!J26,'2.08 BUSITEMA-BUSIA-24h'!J26,'3.08 BUSITEMA-BUSIA-24h'!J26,'4.08 BUSITEMA-BUSIA'!J26)</f>
        <v>0.8571428571428571</v>
      </c>
      <c r="K26" s="48">
        <f>AVERAGE('29.07 BUSITEMA-BUSIA'!K26,'30.07 BUSITEMA-BUSIA'!K26,'31.07. BUSITEMA-BUSIA'!K26,'1.08. BUSITEMA-BUSIA'!K26,'2.08 BUSITEMA-BUSIA-24h'!K26,'3.08 BUSITEMA-BUSIA-24h'!K26,'4.08 BUSITEMA-BUSIA'!K26)</f>
        <v>0</v>
      </c>
      <c r="L26" s="48">
        <f>AVERAGE('29.07 BUSITEMA-BUSIA'!L26,'30.07 BUSITEMA-BUSIA'!L26,'31.07. BUSITEMA-BUSIA'!L26,'1.08. BUSITEMA-BUSIA'!L26,'2.08 BUSITEMA-BUSIA-24h'!L26,'3.08 BUSITEMA-BUSIA-24h'!L26,'4.08 BUSITEMA-BUSIA'!L26)</f>
        <v>1</v>
      </c>
      <c r="M26" s="48">
        <f>AVERAGE('29.07 BUSITEMA-BUSIA'!M26,'30.07 BUSITEMA-BUSIA'!M26,'31.07. BUSITEMA-BUSIA'!M26,'1.08. BUSITEMA-BUSIA'!M26,'2.08 BUSITEMA-BUSIA-24h'!M26,'3.08 BUSITEMA-BUSIA-24h'!M26,'4.08 BUSITEMA-BUSIA'!M26)</f>
        <v>3.1428571428571428</v>
      </c>
      <c r="N26" s="48">
        <f>AVERAGE('29.07 BUSITEMA-BUSIA'!N26,'30.07 BUSITEMA-BUSIA'!N26,'31.07. BUSITEMA-BUSIA'!N26,'1.08. BUSITEMA-BUSIA'!N26,'2.08 BUSITEMA-BUSIA-24h'!N26,'3.08 BUSITEMA-BUSIA-24h'!N26,'4.08 BUSITEMA-BUSIA'!N26)</f>
        <v>0</v>
      </c>
      <c r="O26" s="15">
        <f t="shared" si="0"/>
        <v>7.1428571428571415</v>
      </c>
      <c r="P26" s="15">
        <f t="shared" si="1"/>
        <v>10.285714285714285</v>
      </c>
      <c r="R26" s="1" t="s">
        <v>150</v>
      </c>
      <c r="S26" s="33">
        <f>SUM(C74:C77)</f>
        <v>1.5</v>
      </c>
      <c r="T26" s="33">
        <f t="shared" ref="T26:AF26" si="18">SUM(D74:D77)</f>
        <v>1</v>
      </c>
      <c r="U26" s="33">
        <f t="shared" si="18"/>
        <v>4.5</v>
      </c>
      <c r="V26" s="33">
        <f t="shared" si="18"/>
        <v>4</v>
      </c>
      <c r="W26" s="33">
        <f t="shared" si="18"/>
        <v>2</v>
      </c>
      <c r="X26" s="33">
        <f t="shared" si="18"/>
        <v>0.5</v>
      </c>
      <c r="Y26" s="33">
        <f t="shared" si="18"/>
        <v>1</v>
      </c>
      <c r="Z26" s="33">
        <f t="shared" si="18"/>
        <v>2</v>
      </c>
      <c r="AA26" s="33">
        <f t="shared" si="18"/>
        <v>0</v>
      </c>
      <c r="AB26" s="33">
        <f t="shared" si="18"/>
        <v>2.5</v>
      </c>
      <c r="AC26" s="33">
        <f t="shared" si="18"/>
        <v>11</v>
      </c>
      <c r="AD26" s="33">
        <f t="shared" si="18"/>
        <v>0</v>
      </c>
      <c r="AE26" s="30">
        <f t="shared" si="18"/>
        <v>19</v>
      </c>
      <c r="AF26" s="30">
        <f t="shared" si="18"/>
        <v>30</v>
      </c>
    </row>
    <row r="27" spans="2:32" ht="23.1" customHeight="1" x14ac:dyDescent="0.25">
      <c r="B27" s="22" t="s">
        <v>54</v>
      </c>
      <c r="C27" s="48">
        <f>AVERAGE('29.07 BUSITEMA-BUSIA'!C27,'30.07 BUSITEMA-BUSIA'!C27,'31.07. BUSITEMA-BUSIA'!C27,'1.08. BUSITEMA-BUSIA'!C27,'2.08 BUSITEMA-BUSIA-24h'!C27,'3.08 BUSITEMA-BUSIA-24h'!C27,'4.08 BUSITEMA-BUSIA'!C27)</f>
        <v>0.2857142857142857</v>
      </c>
      <c r="D27" s="48">
        <f>AVERAGE('29.07 BUSITEMA-BUSIA'!D27,'30.07 BUSITEMA-BUSIA'!D27,'31.07. BUSITEMA-BUSIA'!D27,'1.08. BUSITEMA-BUSIA'!D27,'2.08 BUSITEMA-BUSIA-24h'!D27,'3.08 BUSITEMA-BUSIA-24h'!D27,'4.08 BUSITEMA-BUSIA'!D27)</f>
        <v>0</v>
      </c>
      <c r="E27" s="48">
        <f>AVERAGE('29.07 BUSITEMA-BUSIA'!E27,'30.07 BUSITEMA-BUSIA'!E27,'31.07. BUSITEMA-BUSIA'!E27,'1.08. BUSITEMA-BUSIA'!E27,'2.08 BUSITEMA-BUSIA-24h'!E27,'3.08 BUSITEMA-BUSIA-24h'!E27,'4.08 BUSITEMA-BUSIA'!E27)</f>
        <v>0.5714285714285714</v>
      </c>
      <c r="F27" s="48">
        <f>AVERAGE('29.07 BUSITEMA-BUSIA'!F27,'30.07 BUSITEMA-BUSIA'!F27,'31.07. BUSITEMA-BUSIA'!F27,'1.08. BUSITEMA-BUSIA'!F27,'2.08 BUSITEMA-BUSIA-24h'!F27,'3.08 BUSITEMA-BUSIA-24h'!F27,'4.08 BUSITEMA-BUSIA'!F27)</f>
        <v>0.7142857142857143</v>
      </c>
      <c r="G27" s="48">
        <f>AVERAGE('29.07 BUSITEMA-BUSIA'!G27,'30.07 BUSITEMA-BUSIA'!G27,'31.07. BUSITEMA-BUSIA'!G27,'1.08. BUSITEMA-BUSIA'!G27,'2.08 BUSITEMA-BUSIA-24h'!G27,'3.08 BUSITEMA-BUSIA-24h'!G27,'4.08 BUSITEMA-BUSIA'!G27)</f>
        <v>0.2857142857142857</v>
      </c>
      <c r="H27" s="48">
        <f>AVERAGE('29.07 BUSITEMA-BUSIA'!H27,'30.07 BUSITEMA-BUSIA'!H27,'31.07. BUSITEMA-BUSIA'!H27,'1.08. BUSITEMA-BUSIA'!H27,'2.08 BUSITEMA-BUSIA-24h'!H27,'3.08 BUSITEMA-BUSIA-24h'!H27,'4.08 BUSITEMA-BUSIA'!H27)</f>
        <v>0.2857142857142857</v>
      </c>
      <c r="I27" s="48">
        <f>AVERAGE('29.07 BUSITEMA-BUSIA'!I27,'30.07 BUSITEMA-BUSIA'!I27,'31.07. BUSITEMA-BUSIA'!I27,'1.08. BUSITEMA-BUSIA'!I27,'2.08 BUSITEMA-BUSIA-24h'!I27,'3.08 BUSITEMA-BUSIA-24h'!I27,'4.08 BUSITEMA-BUSIA'!I27)</f>
        <v>0.8571428571428571</v>
      </c>
      <c r="J27" s="48">
        <f>AVERAGE('29.07 BUSITEMA-BUSIA'!J27,'30.07 BUSITEMA-BUSIA'!J27,'31.07. BUSITEMA-BUSIA'!J27,'1.08. BUSITEMA-BUSIA'!J27,'2.08 BUSITEMA-BUSIA-24h'!J27,'3.08 BUSITEMA-BUSIA-24h'!J27,'4.08 BUSITEMA-BUSIA'!J27)</f>
        <v>0.2857142857142857</v>
      </c>
      <c r="K27" s="48">
        <f>AVERAGE('29.07 BUSITEMA-BUSIA'!K27,'30.07 BUSITEMA-BUSIA'!K27,'31.07. BUSITEMA-BUSIA'!K27,'1.08. BUSITEMA-BUSIA'!K27,'2.08 BUSITEMA-BUSIA-24h'!K27,'3.08 BUSITEMA-BUSIA-24h'!K27,'4.08 BUSITEMA-BUSIA'!K27)</f>
        <v>0.14285714285714285</v>
      </c>
      <c r="L27" s="48">
        <f>AVERAGE('29.07 BUSITEMA-BUSIA'!L27,'30.07 BUSITEMA-BUSIA'!L27,'31.07. BUSITEMA-BUSIA'!L27,'1.08. BUSITEMA-BUSIA'!L27,'2.08 BUSITEMA-BUSIA-24h'!L27,'3.08 BUSITEMA-BUSIA-24h'!L27,'4.08 BUSITEMA-BUSIA'!L27)</f>
        <v>0.7142857142857143</v>
      </c>
      <c r="M27" s="48">
        <f>AVERAGE('29.07 BUSITEMA-BUSIA'!M27,'30.07 BUSITEMA-BUSIA'!M27,'31.07. BUSITEMA-BUSIA'!M27,'1.08. BUSITEMA-BUSIA'!M27,'2.08 BUSITEMA-BUSIA-24h'!M27,'3.08 BUSITEMA-BUSIA-24h'!M27,'4.08 BUSITEMA-BUSIA'!M27)</f>
        <v>2.8571428571428572</v>
      </c>
      <c r="N27" s="48">
        <f>AVERAGE('29.07 BUSITEMA-BUSIA'!N27,'30.07 BUSITEMA-BUSIA'!N27,'31.07. BUSITEMA-BUSIA'!N27,'1.08. BUSITEMA-BUSIA'!N27,'2.08 BUSITEMA-BUSIA-24h'!N27,'3.08 BUSITEMA-BUSIA-24h'!N27,'4.08 BUSITEMA-BUSIA'!N27)</f>
        <v>0.14285714285714285</v>
      </c>
      <c r="O27" s="15">
        <f t="shared" si="0"/>
        <v>4.2857142857142856</v>
      </c>
      <c r="P27" s="15">
        <f t="shared" si="1"/>
        <v>7.1428571428571432</v>
      </c>
      <c r="R27" s="1" t="s">
        <v>151</v>
      </c>
      <c r="S27" s="33">
        <f>SUM(C78:C81)</f>
        <v>1.5</v>
      </c>
      <c r="T27" s="33">
        <f t="shared" ref="T27:AF27" si="19">SUM(D78:D81)</f>
        <v>0.5</v>
      </c>
      <c r="U27" s="33">
        <f t="shared" si="19"/>
        <v>4</v>
      </c>
      <c r="V27" s="33">
        <f t="shared" si="19"/>
        <v>2</v>
      </c>
      <c r="W27" s="33">
        <f t="shared" si="19"/>
        <v>0</v>
      </c>
      <c r="X27" s="33">
        <f t="shared" si="19"/>
        <v>2</v>
      </c>
      <c r="Y27" s="33">
        <f t="shared" si="19"/>
        <v>0</v>
      </c>
      <c r="Z27" s="33">
        <f t="shared" si="19"/>
        <v>2</v>
      </c>
      <c r="AA27" s="33">
        <f t="shared" si="19"/>
        <v>2</v>
      </c>
      <c r="AB27" s="33">
        <f t="shared" si="19"/>
        <v>0.5</v>
      </c>
      <c r="AC27" s="33">
        <f t="shared" si="19"/>
        <v>16</v>
      </c>
      <c r="AD27" s="33">
        <f t="shared" si="19"/>
        <v>0</v>
      </c>
      <c r="AE27" s="30">
        <f t="shared" si="19"/>
        <v>14.5</v>
      </c>
      <c r="AF27" s="30">
        <f t="shared" si="19"/>
        <v>30.5</v>
      </c>
    </row>
    <row r="28" spans="2:32" ht="23.1" customHeight="1" x14ac:dyDescent="0.25">
      <c r="B28" s="22" t="s">
        <v>55</v>
      </c>
      <c r="C28" s="48">
        <f>AVERAGE('29.07 BUSITEMA-BUSIA'!C28,'30.07 BUSITEMA-BUSIA'!C28,'31.07. BUSITEMA-BUSIA'!C28,'1.08. BUSITEMA-BUSIA'!C28,'2.08 BUSITEMA-BUSIA-24h'!C28,'3.08 BUSITEMA-BUSIA-24h'!C28,'4.08 BUSITEMA-BUSIA'!C28)</f>
        <v>0.7142857142857143</v>
      </c>
      <c r="D28" s="48">
        <f>AVERAGE('29.07 BUSITEMA-BUSIA'!D28,'30.07 BUSITEMA-BUSIA'!D28,'31.07. BUSITEMA-BUSIA'!D28,'1.08. BUSITEMA-BUSIA'!D28,'2.08 BUSITEMA-BUSIA-24h'!D28,'3.08 BUSITEMA-BUSIA-24h'!D28,'4.08 BUSITEMA-BUSIA'!D28)</f>
        <v>0.8571428571428571</v>
      </c>
      <c r="E28" s="48">
        <f>AVERAGE('29.07 BUSITEMA-BUSIA'!E28,'30.07 BUSITEMA-BUSIA'!E28,'31.07. BUSITEMA-BUSIA'!E28,'1.08. BUSITEMA-BUSIA'!E28,'2.08 BUSITEMA-BUSIA-24h'!E28,'3.08 BUSITEMA-BUSIA-24h'!E28,'4.08 BUSITEMA-BUSIA'!E28)</f>
        <v>2.5714285714285716</v>
      </c>
      <c r="F28" s="48">
        <f>AVERAGE('29.07 BUSITEMA-BUSIA'!F28,'30.07 BUSITEMA-BUSIA'!F28,'31.07. BUSITEMA-BUSIA'!F28,'1.08. BUSITEMA-BUSIA'!F28,'2.08 BUSITEMA-BUSIA-24h'!F28,'3.08 BUSITEMA-BUSIA-24h'!F28,'4.08 BUSITEMA-BUSIA'!F28)</f>
        <v>0.5714285714285714</v>
      </c>
      <c r="G28" s="48">
        <f>AVERAGE('29.07 BUSITEMA-BUSIA'!G28,'30.07 BUSITEMA-BUSIA'!G28,'31.07. BUSITEMA-BUSIA'!G28,'1.08. BUSITEMA-BUSIA'!G28,'2.08 BUSITEMA-BUSIA-24h'!G28,'3.08 BUSITEMA-BUSIA-24h'!G28,'4.08 BUSITEMA-BUSIA'!G28)</f>
        <v>0</v>
      </c>
      <c r="H28" s="48">
        <f>AVERAGE('29.07 BUSITEMA-BUSIA'!H28,'30.07 BUSITEMA-BUSIA'!H28,'31.07. BUSITEMA-BUSIA'!H28,'1.08. BUSITEMA-BUSIA'!H28,'2.08 BUSITEMA-BUSIA-24h'!H28,'3.08 BUSITEMA-BUSIA-24h'!H28,'4.08 BUSITEMA-BUSIA'!H28)</f>
        <v>0.5714285714285714</v>
      </c>
      <c r="I28" s="48">
        <f>AVERAGE('29.07 BUSITEMA-BUSIA'!I28,'30.07 BUSITEMA-BUSIA'!I28,'31.07. BUSITEMA-BUSIA'!I28,'1.08. BUSITEMA-BUSIA'!I28,'2.08 BUSITEMA-BUSIA-24h'!I28,'3.08 BUSITEMA-BUSIA-24h'!I28,'4.08 BUSITEMA-BUSIA'!I28)</f>
        <v>0.2857142857142857</v>
      </c>
      <c r="J28" s="48">
        <f>AVERAGE('29.07 BUSITEMA-BUSIA'!J28,'30.07 BUSITEMA-BUSIA'!J28,'31.07. BUSITEMA-BUSIA'!J28,'1.08. BUSITEMA-BUSIA'!J28,'2.08 BUSITEMA-BUSIA-24h'!J28,'3.08 BUSITEMA-BUSIA-24h'!J28,'4.08 BUSITEMA-BUSIA'!J28)</f>
        <v>0.14285714285714285</v>
      </c>
      <c r="K28" s="48">
        <f>AVERAGE('29.07 BUSITEMA-BUSIA'!K28,'30.07 BUSITEMA-BUSIA'!K28,'31.07. BUSITEMA-BUSIA'!K28,'1.08. BUSITEMA-BUSIA'!K28,'2.08 BUSITEMA-BUSIA-24h'!K28,'3.08 BUSITEMA-BUSIA-24h'!K28,'4.08 BUSITEMA-BUSIA'!K28)</f>
        <v>0.5714285714285714</v>
      </c>
      <c r="L28" s="48">
        <f>AVERAGE('29.07 BUSITEMA-BUSIA'!L28,'30.07 BUSITEMA-BUSIA'!L28,'31.07. BUSITEMA-BUSIA'!L28,'1.08. BUSITEMA-BUSIA'!L28,'2.08 BUSITEMA-BUSIA-24h'!L28,'3.08 BUSITEMA-BUSIA-24h'!L28,'4.08 BUSITEMA-BUSIA'!L28)</f>
        <v>0.7142857142857143</v>
      </c>
      <c r="M28" s="48">
        <f>AVERAGE('29.07 BUSITEMA-BUSIA'!M28,'30.07 BUSITEMA-BUSIA'!M28,'31.07. BUSITEMA-BUSIA'!M28,'1.08. BUSITEMA-BUSIA'!M28,'2.08 BUSITEMA-BUSIA-24h'!M28,'3.08 BUSITEMA-BUSIA-24h'!M28,'4.08 BUSITEMA-BUSIA'!M28)</f>
        <v>2.8571428571428572</v>
      </c>
      <c r="N28" s="48">
        <f>AVERAGE('29.07 BUSITEMA-BUSIA'!N28,'30.07 BUSITEMA-BUSIA'!N28,'31.07. BUSITEMA-BUSIA'!N28,'1.08. BUSITEMA-BUSIA'!N28,'2.08 BUSITEMA-BUSIA-24h'!N28,'3.08 BUSITEMA-BUSIA-24h'!N28,'4.08 BUSITEMA-BUSIA'!N28)</f>
        <v>0.2857142857142857</v>
      </c>
      <c r="O28" s="15">
        <f t="shared" si="0"/>
        <v>7.2857142857142856</v>
      </c>
      <c r="P28" s="15">
        <f t="shared" si="1"/>
        <v>10.142857142857144</v>
      </c>
      <c r="R28" s="1" t="s">
        <v>152</v>
      </c>
      <c r="S28" s="33">
        <f>SUM(C82:C85)</f>
        <v>5</v>
      </c>
      <c r="T28" s="33">
        <f t="shared" ref="T28:AF28" si="20">SUM(D82:D85)</f>
        <v>0.5</v>
      </c>
      <c r="U28" s="33">
        <f t="shared" si="20"/>
        <v>5.5</v>
      </c>
      <c r="V28" s="33">
        <f t="shared" si="20"/>
        <v>3.5</v>
      </c>
      <c r="W28" s="33">
        <f t="shared" si="20"/>
        <v>1.5</v>
      </c>
      <c r="X28" s="33">
        <f t="shared" si="20"/>
        <v>2.5</v>
      </c>
      <c r="Y28" s="33">
        <f t="shared" si="20"/>
        <v>2.5</v>
      </c>
      <c r="Z28" s="33">
        <f t="shared" si="20"/>
        <v>2.5</v>
      </c>
      <c r="AA28" s="33">
        <f t="shared" si="20"/>
        <v>1.5</v>
      </c>
      <c r="AB28" s="33">
        <f t="shared" si="20"/>
        <v>3.5</v>
      </c>
      <c r="AC28" s="33">
        <f t="shared" si="20"/>
        <v>9.5</v>
      </c>
      <c r="AD28" s="33">
        <f t="shared" si="20"/>
        <v>0.5</v>
      </c>
      <c r="AE28" s="30">
        <f t="shared" si="20"/>
        <v>29</v>
      </c>
      <c r="AF28" s="30">
        <f t="shared" si="20"/>
        <v>38.5</v>
      </c>
    </row>
    <row r="29" spans="2:32" ht="23.1" customHeight="1" x14ac:dyDescent="0.25">
      <c r="B29" s="22" t="s">
        <v>56</v>
      </c>
      <c r="C29" s="48">
        <f>AVERAGE('29.07 BUSITEMA-BUSIA'!C29,'30.07 BUSITEMA-BUSIA'!C29,'31.07. BUSITEMA-BUSIA'!C29,'1.08. BUSITEMA-BUSIA'!C29,'2.08 BUSITEMA-BUSIA-24h'!C29,'3.08 BUSITEMA-BUSIA-24h'!C29,'4.08 BUSITEMA-BUSIA'!C29)</f>
        <v>0.7142857142857143</v>
      </c>
      <c r="D29" s="48">
        <f>AVERAGE('29.07 BUSITEMA-BUSIA'!D29,'30.07 BUSITEMA-BUSIA'!D29,'31.07. BUSITEMA-BUSIA'!D29,'1.08. BUSITEMA-BUSIA'!D29,'2.08 BUSITEMA-BUSIA-24h'!D29,'3.08 BUSITEMA-BUSIA-24h'!D29,'4.08 BUSITEMA-BUSIA'!D29)</f>
        <v>0</v>
      </c>
      <c r="E29" s="48">
        <f>AVERAGE('29.07 BUSITEMA-BUSIA'!E29,'30.07 BUSITEMA-BUSIA'!E29,'31.07. BUSITEMA-BUSIA'!E29,'1.08. BUSITEMA-BUSIA'!E29,'2.08 BUSITEMA-BUSIA-24h'!E29,'3.08 BUSITEMA-BUSIA-24h'!E29,'4.08 BUSITEMA-BUSIA'!E29)</f>
        <v>1.1428571428571428</v>
      </c>
      <c r="F29" s="48">
        <f>AVERAGE('29.07 BUSITEMA-BUSIA'!F29,'30.07 BUSITEMA-BUSIA'!F29,'31.07. BUSITEMA-BUSIA'!F29,'1.08. BUSITEMA-BUSIA'!F29,'2.08 BUSITEMA-BUSIA-24h'!F29,'3.08 BUSITEMA-BUSIA-24h'!F29,'4.08 BUSITEMA-BUSIA'!F29)</f>
        <v>1.1428571428571428</v>
      </c>
      <c r="G29" s="48">
        <f>AVERAGE('29.07 BUSITEMA-BUSIA'!G29,'30.07 BUSITEMA-BUSIA'!G29,'31.07. BUSITEMA-BUSIA'!G29,'1.08. BUSITEMA-BUSIA'!G29,'2.08 BUSITEMA-BUSIA-24h'!G29,'3.08 BUSITEMA-BUSIA-24h'!G29,'4.08 BUSITEMA-BUSIA'!G29)</f>
        <v>0.7142857142857143</v>
      </c>
      <c r="H29" s="48">
        <f>AVERAGE('29.07 BUSITEMA-BUSIA'!H29,'30.07 BUSITEMA-BUSIA'!H29,'31.07. BUSITEMA-BUSIA'!H29,'1.08. BUSITEMA-BUSIA'!H29,'2.08 BUSITEMA-BUSIA-24h'!H29,'3.08 BUSITEMA-BUSIA-24h'!H29,'4.08 BUSITEMA-BUSIA'!H29)</f>
        <v>0.14285714285714285</v>
      </c>
      <c r="I29" s="48">
        <f>AVERAGE('29.07 BUSITEMA-BUSIA'!I29,'30.07 BUSITEMA-BUSIA'!I29,'31.07. BUSITEMA-BUSIA'!I29,'1.08. BUSITEMA-BUSIA'!I29,'2.08 BUSITEMA-BUSIA-24h'!I29,'3.08 BUSITEMA-BUSIA-24h'!I29,'4.08 BUSITEMA-BUSIA'!I29)</f>
        <v>0.8571428571428571</v>
      </c>
      <c r="J29" s="48">
        <f>AVERAGE('29.07 BUSITEMA-BUSIA'!J29,'30.07 BUSITEMA-BUSIA'!J29,'31.07. BUSITEMA-BUSIA'!J29,'1.08. BUSITEMA-BUSIA'!J29,'2.08 BUSITEMA-BUSIA-24h'!J29,'3.08 BUSITEMA-BUSIA-24h'!J29,'4.08 BUSITEMA-BUSIA'!J29)</f>
        <v>0.2857142857142857</v>
      </c>
      <c r="K29" s="48">
        <f>AVERAGE('29.07 BUSITEMA-BUSIA'!K29,'30.07 BUSITEMA-BUSIA'!K29,'31.07. BUSITEMA-BUSIA'!K29,'1.08. BUSITEMA-BUSIA'!K29,'2.08 BUSITEMA-BUSIA-24h'!K29,'3.08 BUSITEMA-BUSIA-24h'!K29,'4.08 BUSITEMA-BUSIA'!K29)</f>
        <v>0</v>
      </c>
      <c r="L29" s="48">
        <f>AVERAGE('29.07 BUSITEMA-BUSIA'!L29,'30.07 BUSITEMA-BUSIA'!L29,'31.07. BUSITEMA-BUSIA'!L29,'1.08. BUSITEMA-BUSIA'!L29,'2.08 BUSITEMA-BUSIA-24h'!L29,'3.08 BUSITEMA-BUSIA-24h'!L29,'4.08 BUSITEMA-BUSIA'!L29)</f>
        <v>0.5714285714285714</v>
      </c>
      <c r="M29" s="48">
        <f>AVERAGE('29.07 BUSITEMA-BUSIA'!M29,'30.07 BUSITEMA-BUSIA'!M29,'31.07. BUSITEMA-BUSIA'!M29,'1.08. BUSITEMA-BUSIA'!M29,'2.08 BUSITEMA-BUSIA-24h'!M29,'3.08 BUSITEMA-BUSIA-24h'!M29,'4.08 BUSITEMA-BUSIA'!M29)</f>
        <v>3.5714285714285716</v>
      </c>
      <c r="N29" s="48">
        <f>AVERAGE('29.07 BUSITEMA-BUSIA'!N29,'30.07 BUSITEMA-BUSIA'!N29,'31.07. BUSITEMA-BUSIA'!N29,'1.08. BUSITEMA-BUSIA'!N29,'2.08 BUSITEMA-BUSIA-24h'!N29,'3.08 BUSITEMA-BUSIA-24h'!N29,'4.08 BUSITEMA-BUSIA'!N29)</f>
        <v>0</v>
      </c>
      <c r="O29" s="15">
        <f t="shared" si="0"/>
        <v>5.5714285714285712</v>
      </c>
      <c r="P29" s="15">
        <f t="shared" si="1"/>
        <v>9.1428571428571423</v>
      </c>
      <c r="R29" s="1" t="s">
        <v>153</v>
      </c>
      <c r="S29" s="33">
        <f>SUM(C86:C89)</f>
        <v>4</v>
      </c>
      <c r="T29" s="33">
        <f t="shared" ref="T29:AF29" si="21">SUM(D86:D89)</f>
        <v>0.5</v>
      </c>
      <c r="U29" s="33">
        <f t="shared" si="21"/>
        <v>6.5</v>
      </c>
      <c r="V29" s="33">
        <f t="shared" si="21"/>
        <v>2</v>
      </c>
      <c r="W29" s="33">
        <f t="shared" si="21"/>
        <v>0</v>
      </c>
      <c r="X29" s="33">
        <f t="shared" si="21"/>
        <v>3.5</v>
      </c>
      <c r="Y29" s="33">
        <f t="shared" si="21"/>
        <v>2.5</v>
      </c>
      <c r="Z29" s="33">
        <f t="shared" si="21"/>
        <v>4</v>
      </c>
      <c r="AA29" s="33">
        <f t="shared" si="21"/>
        <v>1</v>
      </c>
      <c r="AB29" s="33">
        <f t="shared" si="21"/>
        <v>7.5</v>
      </c>
      <c r="AC29" s="33">
        <f t="shared" si="21"/>
        <v>12</v>
      </c>
      <c r="AD29" s="33">
        <f t="shared" si="21"/>
        <v>0</v>
      </c>
      <c r="AE29" s="30">
        <f t="shared" si="21"/>
        <v>31.5</v>
      </c>
      <c r="AF29" s="30">
        <f t="shared" si="21"/>
        <v>43.5</v>
      </c>
    </row>
    <row r="30" spans="2:32" ht="23.1" customHeight="1" x14ac:dyDescent="0.25">
      <c r="B30" s="22" t="s">
        <v>57</v>
      </c>
      <c r="C30" s="48">
        <f>AVERAGE('29.07 BUSITEMA-BUSIA'!C30,'30.07 BUSITEMA-BUSIA'!C30,'31.07. BUSITEMA-BUSIA'!C30,'1.08. BUSITEMA-BUSIA'!C30,'2.08 BUSITEMA-BUSIA-24h'!C30,'3.08 BUSITEMA-BUSIA-24h'!C30,'4.08 BUSITEMA-BUSIA'!C30)</f>
        <v>0.8571428571428571</v>
      </c>
      <c r="D30" s="48">
        <f>AVERAGE('29.07 BUSITEMA-BUSIA'!D30,'30.07 BUSITEMA-BUSIA'!D30,'31.07. BUSITEMA-BUSIA'!D30,'1.08. BUSITEMA-BUSIA'!D30,'2.08 BUSITEMA-BUSIA-24h'!D30,'3.08 BUSITEMA-BUSIA-24h'!D30,'4.08 BUSITEMA-BUSIA'!D30)</f>
        <v>0</v>
      </c>
      <c r="E30" s="48">
        <f>AVERAGE('29.07 BUSITEMA-BUSIA'!E30,'30.07 BUSITEMA-BUSIA'!E30,'31.07. BUSITEMA-BUSIA'!E30,'1.08. BUSITEMA-BUSIA'!E30,'2.08 BUSITEMA-BUSIA-24h'!E30,'3.08 BUSITEMA-BUSIA-24h'!E30,'4.08 BUSITEMA-BUSIA'!E30)</f>
        <v>0.5714285714285714</v>
      </c>
      <c r="F30" s="48">
        <f>AVERAGE('29.07 BUSITEMA-BUSIA'!F30,'30.07 BUSITEMA-BUSIA'!F30,'31.07. BUSITEMA-BUSIA'!F30,'1.08. BUSITEMA-BUSIA'!F30,'2.08 BUSITEMA-BUSIA-24h'!F30,'3.08 BUSITEMA-BUSIA-24h'!F30,'4.08 BUSITEMA-BUSIA'!F30)</f>
        <v>0.5714285714285714</v>
      </c>
      <c r="G30" s="48">
        <f>AVERAGE('29.07 BUSITEMA-BUSIA'!G30,'30.07 BUSITEMA-BUSIA'!G30,'31.07. BUSITEMA-BUSIA'!G30,'1.08. BUSITEMA-BUSIA'!G30,'2.08 BUSITEMA-BUSIA-24h'!G30,'3.08 BUSITEMA-BUSIA-24h'!G30,'4.08 BUSITEMA-BUSIA'!G30)</f>
        <v>0</v>
      </c>
      <c r="H30" s="48">
        <f>AVERAGE('29.07 BUSITEMA-BUSIA'!H30,'30.07 BUSITEMA-BUSIA'!H30,'31.07. BUSITEMA-BUSIA'!H30,'1.08. BUSITEMA-BUSIA'!H30,'2.08 BUSITEMA-BUSIA-24h'!H30,'3.08 BUSITEMA-BUSIA-24h'!H30,'4.08 BUSITEMA-BUSIA'!H30)</f>
        <v>0.5714285714285714</v>
      </c>
      <c r="I30" s="48">
        <f>AVERAGE('29.07 BUSITEMA-BUSIA'!I30,'30.07 BUSITEMA-BUSIA'!I30,'31.07. BUSITEMA-BUSIA'!I30,'1.08. BUSITEMA-BUSIA'!I30,'2.08 BUSITEMA-BUSIA-24h'!I30,'3.08 BUSITEMA-BUSIA-24h'!I30,'4.08 BUSITEMA-BUSIA'!I30)</f>
        <v>0</v>
      </c>
      <c r="J30" s="48">
        <f>AVERAGE('29.07 BUSITEMA-BUSIA'!J30,'30.07 BUSITEMA-BUSIA'!J30,'31.07. BUSITEMA-BUSIA'!J30,'1.08. BUSITEMA-BUSIA'!J30,'2.08 BUSITEMA-BUSIA-24h'!J30,'3.08 BUSITEMA-BUSIA-24h'!J30,'4.08 BUSITEMA-BUSIA'!J30)</f>
        <v>0.14285714285714285</v>
      </c>
      <c r="K30" s="48">
        <f>AVERAGE('29.07 BUSITEMA-BUSIA'!K30,'30.07 BUSITEMA-BUSIA'!K30,'31.07. BUSITEMA-BUSIA'!K30,'1.08. BUSITEMA-BUSIA'!K30,'2.08 BUSITEMA-BUSIA-24h'!K30,'3.08 BUSITEMA-BUSIA-24h'!K30,'4.08 BUSITEMA-BUSIA'!K30)</f>
        <v>0.14285714285714285</v>
      </c>
      <c r="L30" s="48">
        <f>AVERAGE('29.07 BUSITEMA-BUSIA'!L30,'30.07 BUSITEMA-BUSIA'!L30,'31.07. BUSITEMA-BUSIA'!L30,'1.08. BUSITEMA-BUSIA'!L30,'2.08 BUSITEMA-BUSIA-24h'!L30,'3.08 BUSITEMA-BUSIA-24h'!L30,'4.08 BUSITEMA-BUSIA'!L30)</f>
        <v>0.2857142857142857</v>
      </c>
      <c r="M30" s="48">
        <f>AVERAGE('29.07 BUSITEMA-BUSIA'!M30,'30.07 BUSITEMA-BUSIA'!M30,'31.07. BUSITEMA-BUSIA'!M30,'1.08. BUSITEMA-BUSIA'!M30,'2.08 BUSITEMA-BUSIA-24h'!M30,'3.08 BUSITEMA-BUSIA-24h'!M30,'4.08 BUSITEMA-BUSIA'!M30)</f>
        <v>1.7142857142857142</v>
      </c>
      <c r="N30" s="48">
        <f>AVERAGE('29.07 BUSITEMA-BUSIA'!N30,'30.07 BUSITEMA-BUSIA'!N30,'31.07. BUSITEMA-BUSIA'!N30,'1.08. BUSITEMA-BUSIA'!N30,'2.08 BUSITEMA-BUSIA-24h'!N30,'3.08 BUSITEMA-BUSIA-24h'!N30,'4.08 BUSITEMA-BUSIA'!N30)</f>
        <v>0</v>
      </c>
      <c r="O30" s="15">
        <f t="shared" si="0"/>
        <v>3.1428571428571423</v>
      </c>
      <c r="P30" s="15">
        <f t="shared" si="1"/>
        <v>4.8571428571428568</v>
      </c>
      <c r="R30" s="1" t="s">
        <v>154</v>
      </c>
      <c r="S30" s="33">
        <f>SUM(C90:C93)</f>
        <v>2.5</v>
      </c>
      <c r="T30" s="33">
        <f t="shared" ref="T30:AF30" si="22">SUM(D90:D93)</f>
        <v>1</v>
      </c>
      <c r="U30" s="33">
        <f t="shared" si="22"/>
        <v>7</v>
      </c>
      <c r="V30" s="33">
        <f t="shared" si="22"/>
        <v>7</v>
      </c>
      <c r="W30" s="33">
        <f t="shared" si="22"/>
        <v>0</v>
      </c>
      <c r="X30" s="33">
        <f t="shared" si="22"/>
        <v>4.5</v>
      </c>
      <c r="Y30" s="33">
        <f t="shared" si="22"/>
        <v>2</v>
      </c>
      <c r="Z30" s="33">
        <f t="shared" si="22"/>
        <v>2</v>
      </c>
      <c r="AA30" s="33">
        <f t="shared" si="22"/>
        <v>4</v>
      </c>
      <c r="AB30" s="33">
        <f t="shared" si="22"/>
        <v>6.5</v>
      </c>
      <c r="AC30" s="33">
        <f t="shared" si="22"/>
        <v>18.5</v>
      </c>
      <c r="AD30" s="33">
        <f t="shared" si="22"/>
        <v>0</v>
      </c>
      <c r="AE30" s="30">
        <f t="shared" si="22"/>
        <v>36.5</v>
      </c>
      <c r="AF30" s="30">
        <f t="shared" si="22"/>
        <v>55</v>
      </c>
    </row>
    <row r="31" spans="2:32" ht="23.1" customHeight="1" x14ac:dyDescent="0.25">
      <c r="B31" s="23" t="s">
        <v>58</v>
      </c>
      <c r="C31" s="48">
        <f>AVERAGE('29.07 BUSITEMA-BUSIA'!C31,'30.07 BUSITEMA-BUSIA'!C31,'31.07. BUSITEMA-BUSIA'!C31,'1.08. BUSITEMA-BUSIA'!C31,'2.08 BUSITEMA-BUSIA-24h'!C31,'3.08 BUSITEMA-BUSIA-24h'!C31,'4.08 BUSITEMA-BUSIA'!C31)</f>
        <v>0.5714285714285714</v>
      </c>
      <c r="D31" s="48">
        <f>AVERAGE('29.07 BUSITEMA-BUSIA'!D31,'30.07 BUSITEMA-BUSIA'!D31,'31.07. BUSITEMA-BUSIA'!D31,'1.08. BUSITEMA-BUSIA'!D31,'2.08 BUSITEMA-BUSIA-24h'!D31,'3.08 BUSITEMA-BUSIA-24h'!D31,'4.08 BUSITEMA-BUSIA'!D31)</f>
        <v>0.5714285714285714</v>
      </c>
      <c r="E31" s="48">
        <f>AVERAGE('29.07 BUSITEMA-BUSIA'!E31,'30.07 BUSITEMA-BUSIA'!E31,'31.07. BUSITEMA-BUSIA'!E31,'1.08. BUSITEMA-BUSIA'!E31,'2.08 BUSITEMA-BUSIA-24h'!E31,'3.08 BUSITEMA-BUSIA-24h'!E31,'4.08 BUSITEMA-BUSIA'!E31)</f>
        <v>1.5714285714285714</v>
      </c>
      <c r="F31" s="48">
        <f>AVERAGE('29.07 BUSITEMA-BUSIA'!F31,'30.07 BUSITEMA-BUSIA'!F31,'31.07. BUSITEMA-BUSIA'!F31,'1.08. BUSITEMA-BUSIA'!F31,'2.08 BUSITEMA-BUSIA-24h'!F31,'3.08 BUSITEMA-BUSIA-24h'!F31,'4.08 BUSITEMA-BUSIA'!F31)</f>
        <v>0.14285714285714285</v>
      </c>
      <c r="G31" s="48">
        <f>AVERAGE('29.07 BUSITEMA-BUSIA'!G31,'30.07 BUSITEMA-BUSIA'!G31,'31.07. BUSITEMA-BUSIA'!G31,'1.08. BUSITEMA-BUSIA'!G31,'2.08 BUSITEMA-BUSIA-24h'!G31,'3.08 BUSITEMA-BUSIA-24h'!G31,'4.08 BUSITEMA-BUSIA'!G31)</f>
        <v>0</v>
      </c>
      <c r="H31" s="48">
        <f>AVERAGE('29.07 BUSITEMA-BUSIA'!H31,'30.07 BUSITEMA-BUSIA'!H31,'31.07. BUSITEMA-BUSIA'!H31,'1.08. BUSITEMA-BUSIA'!H31,'2.08 BUSITEMA-BUSIA-24h'!H31,'3.08 BUSITEMA-BUSIA-24h'!H31,'4.08 BUSITEMA-BUSIA'!H31)</f>
        <v>0.8571428571428571</v>
      </c>
      <c r="I31" s="48">
        <f>AVERAGE('29.07 BUSITEMA-BUSIA'!I31,'30.07 BUSITEMA-BUSIA'!I31,'31.07. BUSITEMA-BUSIA'!I31,'1.08. BUSITEMA-BUSIA'!I31,'2.08 BUSITEMA-BUSIA-24h'!I31,'3.08 BUSITEMA-BUSIA-24h'!I31,'4.08 BUSITEMA-BUSIA'!I31)</f>
        <v>0.2857142857142857</v>
      </c>
      <c r="J31" s="48">
        <f>AVERAGE('29.07 BUSITEMA-BUSIA'!J31,'30.07 BUSITEMA-BUSIA'!J31,'31.07. BUSITEMA-BUSIA'!J31,'1.08. BUSITEMA-BUSIA'!J31,'2.08 BUSITEMA-BUSIA-24h'!J31,'3.08 BUSITEMA-BUSIA-24h'!J31,'4.08 BUSITEMA-BUSIA'!J31)</f>
        <v>0.5714285714285714</v>
      </c>
      <c r="K31" s="48">
        <f>AVERAGE('29.07 BUSITEMA-BUSIA'!K31,'30.07 BUSITEMA-BUSIA'!K31,'31.07. BUSITEMA-BUSIA'!K31,'1.08. BUSITEMA-BUSIA'!K31,'2.08 BUSITEMA-BUSIA-24h'!K31,'3.08 BUSITEMA-BUSIA-24h'!K31,'4.08 BUSITEMA-BUSIA'!K31)</f>
        <v>0</v>
      </c>
      <c r="L31" s="48">
        <f>AVERAGE('29.07 BUSITEMA-BUSIA'!L31,'30.07 BUSITEMA-BUSIA'!L31,'31.07. BUSITEMA-BUSIA'!L31,'1.08. BUSITEMA-BUSIA'!L31,'2.08 BUSITEMA-BUSIA-24h'!L31,'3.08 BUSITEMA-BUSIA-24h'!L31,'4.08 BUSITEMA-BUSIA'!L31)</f>
        <v>0.2857142857142857</v>
      </c>
      <c r="M31" s="48">
        <f>AVERAGE('29.07 BUSITEMA-BUSIA'!M31,'30.07 BUSITEMA-BUSIA'!M31,'31.07. BUSITEMA-BUSIA'!M31,'1.08. BUSITEMA-BUSIA'!M31,'2.08 BUSITEMA-BUSIA-24h'!M31,'3.08 BUSITEMA-BUSIA-24h'!M31,'4.08 BUSITEMA-BUSIA'!M31)</f>
        <v>3.7142857142857144</v>
      </c>
      <c r="N31" s="48">
        <f>AVERAGE('29.07 BUSITEMA-BUSIA'!N31,'30.07 BUSITEMA-BUSIA'!N31,'31.07. BUSITEMA-BUSIA'!N31,'1.08. BUSITEMA-BUSIA'!N31,'2.08 BUSITEMA-BUSIA-24h'!N31,'3.08 BUSITEMA-BUSIA-24h'!N31,'4.08 BUSITEMA-BUSIA'!N31)</f>
        <v>0</v>
      </c>
      <c r="O31" s="15">
        <f t="shared" si="0"/>
        <v>4.8571428571428568</v>
      </c>
      <c r="P31" s="15">
        <f t="shared" si="1"/>
        <v>8.5714285714285712</v>
      </c>
      <c r="R31" s="1" t="s">
        <v>155</v>
      </c>
      <c r="S31" s="33">
        <f>SUM(C94:C97)</f>
        <v>3</v>
      </c>
      <c r="T31" s="33">
        <f t="shared" ref="T31:AF31" si="23">SUM(D94:D97)</f>
        <v>0</v>
      </c>
      <c r="U31" s="33">
        <f t="shared" si="23"/>
        <v>4.5</v>
      </c>
      <c r="V31" s="33">
        <f t="shared" si="23"/>
        <v>5</v>
      </c>
      <c r="W31" s="33">
        <f t="shared" si="23"/>
        <v>1</v>
      </c>
      <c r="X31" s="33">
        <f t="shared" si="23"/>
        <v>1</v>
      </c>
      <c r="Y31" s="33">
        <f t="shared" si="23"/>
        <v>2</v>
      </c>
      <c r="Z31" s="33">
        <f t="shared" si="23"/>
        <v>0.5</v>
      </c>
      <c r="AA31" s="33">
        <f t="shared" si="23"/>
        <v>0.5</v>
      </c>
      <c r="AB31" s="33">
        <f t="shared" si="23"/>
        <v>7.5</v>
      </c>
      <c r="AC31" s="33">
        <f t="shared" si="23"/>
        <v>17</v>
      </c>
      <c r="AD31" s="33">
        <f t="shared" si="23"/>
        <v>0.5</v>
      </c>
      <c r="AE31" s="30">
        <f t="shared" si="23"/>
        <v>25.5</v>
      </c>
      <c r="AF31" s="30">
        <f t="shared" si="23"/>
        <v>42.5</v>
      </c>
    </row>
    <row r="32" spans="2:32" ht="23.1" customHeight="1" x14ac:dyDescent="0.25">
      <c r="B32" s="23" t="s">
        <v>59</v>
      </c>
      <c r="C32" s="48">
        <f>AVERAGE('29.07 BUSITEMA-BUSIA'!C32,'30.07 BUSITEMA-BUSIA'!C32,'31.07. BUSITEMA-BUSIA'!C32,'1.08. BUSITEMA-BUSIA'!C32,'2.08 BUSITEMA-BUSIA-24h'!C32,'3.08 BUSITEMA-BUSIA-24h'!C32,'4.08 BUSITEMA-BUSIA'!C32)</f>
        <v>0.5714285714285714</v>
      </c>
      <c r="D32" s="48">
        <f>AVERAGE('29.07 BUSITEMA-BUSIA'!D32,'30.07 BUSITEMA-BUSIA'!D32,'31.07. BUSITEMA-BUSIA'!D32,'1.08. BUSITEMA-BUSIA'!D32,'2.08 BUSITEMA-BUSIA-24h'!D32,'3.08 BUSITEMA-BUSIA-24h'!D32,'4.08 BUSITEMA-BUSIA'!D32)</f>
        <v>0</v>
      </c>
      <c r="E32" s="48">
        <f>AVERAGE('29.07 BUSITEMA-BUSIA'!E32,'30.07 BUSITEMA-BUSIA'!E32,'31.07. BUSITEMA-BUSIA'!E32,'1.08. BUSITEMA-BUSIA'!E32,'2.08 BUSITEMA-BUSIA-24h'!E32,'3.08 BUSITEMA-BUSIA-24h'!E32,'4.08 BUSITEMA-BUSIA'!E32)</f>
        <v>1</v>
      </c>
      <c r="F32" s="48">
        <f>AVERAGE('29.07 BUSITEMA-BUSIA'!F32,'30.07 BUSITEMA-BUSIA'!F32,'31.07. BUSITEMA-BUSIA'!F32,'1.08. BUSITEMA-BUSIA'!F32,'2.08 BUSITEMA-BUSIA-24h'!F32,'3.08 BUSITEMA-BUSIA-24h'!F32,'4.08 BUSITEMA-BUSIA'!F32)</f>
        <v>1.1428571428571428</v>
      </c>
      <c r="G32" s="48">
        <f>AVERAGE('29.07 BUSITEMA-BUSIA'!G32,'30.07 BUSITEMA-BUSIA'!G32,'31.07. BUSITEMA-BUSIA'!G32,'1.08. BUSITEMA-BUSIA'!G32,'2.08 BUSITEMA-BUSIA-24h'!G32,'3.08 BUSITEMA-BUSIA-24h'!G32,'4.08 BUSITEMA-BUSIA'!G32)</f>
        <v>0.14285714285714285</v>
      </c>
      <c r="H32" s="48">
        <f>AVERAGE('29.07 BUSITEMA-BUSIA'!H32,'30.07 BUSITEMA-BUSIA'!H32,'31.07. BUSITEMA-BUSIA'!H32,'1.08. BUSITEMA-BUSIA'!H32,'2.08 BUSITEMA-BUSIA-24h'!H32,'3.08 BUSITEMA-BUSIA-24h'!H32,'4.08 BUSITEMA-BUSIA'!H32)</f>
        <v>0.2857142857142857</v>
      </c>
      <c r="I32" s="48">
        <f>AVERAGE('29.07 BUSITEMA-BUSIA'!I32,'30.07 BUSITEMA-BUSIA'!I32,'31.07. BUSITEMA-BUSIA'!I32,'1.08. BUSITEMA-BUSIA'!I32,'2.08 BUSITEMA-BUSIA-24h'!I32,'3.08 BUSITEMA-BUSIA-24h'!I32,'4.08 BUSITEMA-BUSIA'!I32)</f>
        <v>0.5714285714285714</v>
      </c>
      <c r="J32" s="48">
        <f>AVERAGE('29.07 BUSITEMA-BUSIA'!J32,'30.07 BUSITEMA-BUSIA'!J32,'31.07. BUSITEMA-BUSIA'!J32,'1.08. BUSITEMA-BUSIA'!J32,'2.08 BUSITEMA-BUSIA-24h'!J32,'3.08 BUSITEMA-BUSIA-24h'!J32,'4.08 BUSITEMA-BUSIA'!J32)</f>
        <v>0.14285714285714285</v>
      </c>
      <c r="K32" s="48">
        <f>AVERAGE('29.07 BUSITEMA-BUSIA'!K32,'30.07 BUSITEMA-BUSIA'!K32,'31.07. BUSITEMA-BUSIA'!K32,'1.08. BUSITEMA-BUSIA'!K32,'2.08 BUSITEMA-BUSIA-24h'!K32,'3.08 BUSITEMA-BUSIA-24h'!K32,'4.08 BUSITEMA-BUSIA'!K32)</f>
        <v>0.14285714285714285</v>
      </c>
      <c r="L32" s="48">
        <f>AVERAGE('29.07 BUSITEMA-BUSIA'!L32,'30.07 BUSITEMA-BUSIA'!L32,'31.07. BUSITEMA-BUSIA'!L32,'1.08. BUSITEMA-BUSIA'!L32,'2.08 BUSITEMA-BUSIA-24h'!L32,'3.08 BUSITEMA-BUSIA-24h'!L32,'4.08 BUSITEMA-BUSIA'!L32)</f>
        <v>0.7142857142857143</v>
      </c>
      <c r="M32" s="48">
        <f>AVERAGE('29.07 BUSITEMA-BUSIA'!M32,'30.07 BUSITEMA-BUSIA'!M32,'31.07. BUSITEMA-BUSIA'!M32,'1.08. BUSITEMA-BUSIA'!M32,'2.08 BUSITEMA-BUSIA-24h'!M32,'3.08 BUSITEMA-BUSIA-24h'!M32,'4.08 BUSITEMA-BUSIA'!M32)</f>
        <v>3.7142857142857144</v>
      </c>
      <c r="N32" s="48">
        <f>AVERAGE('29.07 BUSITEMA-BUSIA'!N32,'30.07 BUSITEMA-BUSIA'!N32,'31.07. BUSITEMA-BUSIA'!N32,'1.08. BUSITEMA-BUSIA'!N32,'2.08 BUSITEMA-BUSIA-24h'!N32,'3.08 BUSITEMA-BUSIA-24h'!N32,'4.08 BUSITEMA-BUSIA'!N32)</f>
        <v>0.2857142857142857</v>
      </c>
      <c r="O32" s="15">
        <f t="shared" si="0"/>
        <v>5</v>
      </c>
      <c r="P32" s="15">
        <f t="shared" si="1"/>
        <v>8.7142857142857153</v>
      </c>
      <c r="R32" s="1" t="s">
        <v>156</v>
      </c>
      <c r="S32" s="33">
        <f>SUM(C98:C101)</f>
        <v>6.5</v>
      </c>
      <c r="T32" s="33">
        <f t="shared" ref="T32:AF32" si="24">SUM(D98:D101)</f>
        <v>0</v>
      </c>
      <c r="U32" s="33">
        <f t="shared" si="24"/>
        <v>6</v>
      </c>
      <c r="V32" s="33">
        <f t="shared" si="24"/>
        <v>5.5</v>
      </c>
      <c r="W32" s="33">
        <f t="shared" si="24"/>
        <v>0.5</v>
      </c>
      <c r="X32" s="33">
        <f t="shared" si="24"/>
        <v>1</v>
      </c>
      <c r="Y32" s="33">
        <f t="shared" si="24"/>
        <v>1</v>
      </c>
      <c r="Z32" s="33">
        <f t="shared" si="24"/>
        <v>2.5</v>
      </c>
      <c r="AA32" s="33">
        <f t="shared" si="24"/>
        <v>0</v>
      </c>
      <c r="AB32" s="33">
        <f t="shared" si="24"/>
        <v>9</v>
      </c>
      <c r="AC32" s="33">
        <f t="shared" si="24"/>
        <v>14.5</v>
      </c>
      <c r="AD32" s="33">
        <f t="shared" si="24"/>
        <v>0.5</v>
      </c>
      <c r="AE32" s="30">
        <f t="shared" si="24"/>
        <v>32.5</v>
      </c>
      <c r="AF32" s="30">
        <f t="shared" si="24"/>
        <v>47</v>
      </c>
    </row>
    <row r="33" spans="2:32" ht="23.1" customHeight="1" x14ac:dyDescent="0.25">
      <c r="B33" s="22" t="s">
        <v>60</v>
      </c>
      <c r="C33" s="48">
        <f>AVERAGE('29.07 BUSITEMA-BUSIA'!C33,'30.07 BUSITEMA-BUSIA'!C33,'31.07. BUSITEMA-BUSIA'!C33,'1.08. BUSITEMA-BUSIA'!C33,'2.08 BUSITEMA-BUSIA-24h'!C33,'3.08 BUSITEMA-BUSIA-24h'!C33,'4.08 BUSITEMA-BUSIA'!C33)</f>
        <v>0.8571428571428571</v>
      </c>
      <c r="D33" s="48">
        <f>AVERAGE('29.07 BUSITEMA-BUSIA'!D33,'30.07 BUSITEMA-BUSIA'!D33,'31.07. BUSITEMA-BUSIA'!D33,'1.08. BUSITEMA-BUSIA'!D33,'2.08 BUSITEMA-BUSIA-24h'!D33,'3.08 BUSITEMA-BUSIA-24h'!D33,'4.08 BUSITEMA-BUSIA'!D33)</f>
        <v>0</v>
      </c>
      <c r="E33" s="48">
        <f>AVERAGE('29.07 BUSITEMA-BUSIA'!E33,'30.07 BUSITEMA-BUSIA'!E33,'31.07. BUSITEMA-BUSIA'!E33,'1.08. BUSITEMA-BUSIA'!E33,'2.08 BUSITEMA-BUSIA-24h'!E33,'3.08 BUSITEMA-BUSIA-24h'!E33,'4.08 BUSITEMA-BUSIA'!E33)</f>
        <v>1.1428571428571428</v>
      </c>
      <c r="F33" s="48">
        <f>AVERAGE('29.07 BUSITEMA-BUSIA'!F33,'30.07 BUSITEMA-BUSIA'!F33,'31.07. BUSITEMA-BUSIA'!F33,'1.08. BUSITEMA-BUSIA'!F33,'2.08 BUSITEMA-BUSIA-24h'!F33,'3.08 BUSITEMA-BUSIA-24h'!F33,'4.08 BUSITEMA-BUSIA'!F33)</f>
        <v>0.8571428571428571</v>
      </c>
      <c r="G33" s="48">
        <f>AVERAGE('29.07 BUSITEMA-BUSIA'!G33,'30.07 BUSITEMA-BUSIA'!G33,'31.07. BUSITEMA-BUSIA'!G33,'1.08. BUSITEMA-BUSIA'!G33,'2.08 BUSITEMA-BUSIA-24h'!G33,'3.08 BUSITEMA-BUSIA-24h'!G33,'4.08 BUSITEMA-BUSIA'!G33)</f>
        <v>0.2857142857142857</v>
      </c>
      <c r="H33" s="48">
        <f>AVERAGE('29.07 BUSITEMA-BUSIA'!H33,'30.07 BUSITEMA-BUSIA'!H33,'31.07. BUSITEMA-BUSIA'!H33,'1.08. BUSITEMA-BUSIA'!H33,'2.08 BUSITEMA-BUSIA-24h'!H33,'3.08 BUSITEMA-BUSIA-24h'!H33,'4.08 BUSITEMA-BUSIA'!H33)</f>
        <v>1</v>
      </c>
      <c r="I33" s="48">
        <f>AVERAGE('29.07 BUSITEMA-BUSIA'!I33,'30.07 BUSITEMA-BUSIA'!I33,'31.07. BUSITEMA-BUSIA'!I33,'1.08. BUSITEMA-BUSIA'!I33,'2.08 BUSITEMA-BUSIA-24h'!I33,'3.08 BUSITEMA-BUSIA-24h'!I33,'4.08 BUSITEMA-BUSIA'!I33)</f>
        <v>0.2857142857142857</v>
      </c>
      <c r="J33" s="48">
        <f>AVERAGE('29.07 BUSITEMA-BUSIA'!J33,'30.07 BUSITEMA-BUSIA'!J33,'31.07. BUSITEMA-BUSIA'!J33,'1.08. BUSITEMA-BUSIA'!J33,'2.08 BUSITEMA-BUSIA-24h'!J33,'3.08 BUSITEMA-BUSIA-24h'!J33,'4.08 BUSITEMA-BUSIA'!J33)</f>
        <v>0.7142857142857143</v>
      </c>
      <c r="K33" s="48">
        <f>AVERAGE('29.07 BUSITEMA-BUSIA'!K33,'30.07 BUSITEMA-BUSIA'!K33,'31.07. BUSITEMA-BUSIA'!K33,'1.08. BUSITEMA-BUSIA'!K33,'2.08 BUSITEMA-BUSIA-24h'!K33,'3.08 BUSITEMA-BUSIA-24h'!K33,'4.08 BUSITEMA-BUSIA'!K33)</f>
        <v>0.7142857142857143</v>
      </c>
      <c r="L33" s="48">
        <f>AVERAGE('29.07 BUSITEMA-BUSIA'!L33,'30.07 BUSITEMA-BUSIA'!L33,'31.07. BUSITEMA-BUSIA'!L33,'1.08. BUSITEMA-BUSIA'!L33,'2.08 BUSITEMA-BUSIA-24h'!L33,'3.08 BUSITEMA-BUSIA-24h'!L33,'4.08 BUSITEMA-BUSIA'!L33)</f>
        <v>0.5714285714285714</v>
      </c>
      <c r="M33" s="48">
        <f>AVERAGE('29.07 BUSITEMA-BUSIA'!M33,'30.07 BUSITEMA-BUSIA'!M33,'31.07. BUSITEMA-BUSIA'!M33,'1.08. BUSITEMA-BUSIA'!M33,'2.08 BUSITEMA-BUSIA-24h'!M33,'3.08 BUSITEMA-BUSIA-24h'!M33,'4.08 BUSITEMA-BUSIA'!M33)</f>
        <v>6.1428571428571432</v>
      </c>
      <c r="N33" s="48">
        <f>AVERAGE('29.07 BUSITEMA-BUSIA'!N33,'30.07 BUSITEMA-BUSIA'!N33,'31.07. BUSITEMA-BUSIA'!N33,'1.08. BUSITEMA-BUSIA'!N33,'2.08 BUSITEMA-BUSIA-24h'!N33,'3.08 BUSITEMA-BUSIA-24h'!N33,'4.08 BUSITEMA-BUSIA'!N33)</f>
        <v>0.14285714285714285</v>
      </c>
      <c r="O33" s="15">
        <f t="shared" si="0"/>
        <v>6.5714285714285712</v>
      </c>
      <c r="P33" s="15">
        <f t="shared" si="1"/>
        <v>12.714285714285714</v>
      </c>
      <c r="R33" s="1" t="s">
        <v>157</v>
      </c>
      <c r="S33" s="33">
        <f>SUM(C102:C105)</f>
        <v>3</v>
      </c>
      <c r="T33" s="33">
        <f t="shared" ref="T33:AF33" si="25">SUM(D102:D105)</f>
        <v>0</v>
      </c>
      <c r="U33" s="33">
        <f t="shared" si="25"/>
        <v>3.5</v>
      </c>
      <c r="V33" s="33">
        <f t="shared" si="25"/>
        <v>2</v>
      </c>
      <c r="W33" s="33">
        <f t="shared" si="25"/>
        <v>0.5</v>
      </c>
      <c r="X33" s="33">
        <f t="shared" si="25"/>
        <v>5</v>
      </c>
      <c r="Y33" s="33">
        <f t="shared" si="25"/>
        <v>0</v>
      </c>
      <c r="Z33" s="33">
        <f t="shared" si="25"/>
        <v>1.5</v>
      </c>
      <c r="AA33" s="33">
        <f t="shared" si="25"/>
        <v>3.5</v>
      </c>
      <c r="AB33" s="33">
        <f t="shared" si="25"/>
        <v>6.5</v>
      </c>
      <c r="AC33" s="33">
        <f t="shared" si="25"/>
        <v>14.5</v>
      </c>
      <c r="AD33" s="33">
        <f t="shared" si="25"/>
        <v>2.5</v>
      </c>
      <c r="AE33" s="30">
        <f t="shared" si="25"/>
        <v>28</v>
      </c>
      <c r="AF33" s="30">
        <f t="shared" si="25"/>
        <v>42.5</v>
      </c>
    </row>
    <row r="34" spans="2:32" ht="23.1" customHeight="1" x14ac:dyDescent="0.25">
      <c r="B34" s="23" t="s">
        <v>61</v>
      </c>
      <c r="C34" s="48">
        <f>AVERAGE('29.07 BUSITEMA-BUSIA'!C34,'30.07 BUSITEMA-BUSIA'!C34,'31.07. BUSITEMA-BUSIA'!C34,'1.08. BUSITEMA-BUSIA'!C34,'2.08 BUSITEMA-BUSIA-24h'!C34,'3.08 BUSITEMA-BUSIA-24h'!C34,'4.08 BUSITEMA-BUSIA'!C34)</f>
        <v>1</v>
      </c>
      <c r="D34" s="48">
        <f>AVERAGE('29.07 BUSITEMA-BUSIA'!D34,'30.07 BUSITEMA-BUSIA'!D34,'31.07. BUSITEMA-BUSIA'!D34,'1.08. BUSITEMA-BUSIA'!D34,'2.08 BUSITEMA-BUSIA-24h'!D34,'3.08 BUSITEMA-BUSIA-24h'!D34,'4.08 BUSITEMA-BUSIA'!D34)</f>
        <v>0.14285714285714285</v>
      </c>
      <c r="E34" s="48">
        <f>AVERAGE('29.07 BUSITEMA-BUSIA'!E34,'30.07 BUSITEMA-BUSIA'!E34,'31.07. BUSITEMA-BUSIA'!E34,'1.08. BUSITEMA-BUSIA'!E34,'2.08 BUSITEMA-BUSIA-24h'!E34,'3.08 BUSITEMA-BUSIA-24h'!E34,'4.08 BUSITEMA-BUSIA'!E34)</f>
        <v>1.1428571428571428</v>
      </c>
      <c r="F34" s="48">
        <f>AVERAGE('29.07 BUSITEMA-BUSIA'!F34,'30.07 BUSITEMA-BUSIA'!F34,'31.07. BUSITEMA-BUSIA'!F34,'1.08. BUSITEMA-BUSIA'!F34,'2.08 BUSITEMA-BUSIA-24h'!F34,'3.08 BUSITEMA-BUSIA-24h'!F34,'4.08 BUSITEMA-BUSIA'!F34)</f>
        <v>0.8571428571428571</v>
      </c>
      <c r="G34" s="48">
        <f>AVERAGE('29.07 BUSITEMA-BUSIA'!G34,'30.07 BUSITEMA-BUSIA'!G34,'31.07. BUSITEMA-BUSIA'!G34,'1.08. BUSITEMA-BUSIA'!G34,'2.08 BUSITEMA-BUSIA-24h'!G34,'3.08 BUSITEMA-BUSIA-24h'!G34,'4.08 BUSITEMA-BUSIA'!G34)</f>
        <v>0</v>
      </c>
      <c r="H34" s="48">
        <f>AVERAGE('29.07 BUSITEMA-BUSIA'!H34,'30.07 BUSITEMA-BUSIA'!H34,'31.07. BUSITEMA-BUSIA'!H34,'1.08. BUSITEMA-BUSIA'!H34,'2.08 BUSITEMA-BUSIA-24h'!H34,'3.08 BUSITEMA-BUSIA-24h'!H34,'4.08 BUSITEMA-BUSIA'!H34)</f>
        <v>0.7142857142857143</v>
      </c>
      <c r="I34" s="48">
        <f>AVERAGE('29.07 BUSITEMA-BUSIA'!I34,'30.07 BUSITEMA-BUSIA'!I34,'31.07. BUSITEMA-BUSIA'!I34,'1.08. BUSITEMA-BUSIA'!I34,'2.08 BUSITEMA-BUSIA-24h'!I34,'3.08 BUSITEMA-BUSIA-24h'!I34,'4.08 BUSITEMA-BUSIA'!I34)</f>
        <v>0.14285714285714285</v>
      </c>
      <c r="J34" s="48">
        <f>AVERAGE('29.07 BUSITEMA-BUSIA'!J34,'30.07 BUSITEMA-BUSIA'!J34,'31.07. BUSITEMA-BUSIA'!J34,'1.08. BUSITEMA-BUSIA'!J34,'2.08 BUSITEMA-BUSIA-24h'!J34,'3.08 BUSITEMA-BUSIA-24h'!J34,'4.08 BUSITEMA-BUSIA'!J34)</f>
        <v>0.14285714285714285</v>
      </c>
      <c r="K34" s="48">
        <f>AVERAGE('29.07 BUSITEMA-BUSIA'!K34,'30.07 BUSITEMA-BUSIA'!K34,'31.07. BUSITEMA-BUSIA'!K34,'1.08. BUSITEMA-BUSIA'!K34,'2.08 BUSITEMA-BUSIA-24h'!K34,'3.08 BUSITEMA-BUSIA-24h'!K34,'4.08 BUSITEMA-BUSIA'!K34)</f>
        <v>0.2857142857142857</v>
      </c>
      <c r="L34" s="48">
        <f>AVERAGE('29.07 BUSITEMA-BUSIA'!L34,'30.07 BUSITEMA-BUSIA'!L34,'31.07. BUSITEMA-BUSIA'!L34,'1.08. BUSITEMA-BUSIA'!L34,'2.08 BUSITEMA-BUSIA-24h'!L34,'3.08 BUSITEMA-BUSIA-24h'!L34,'4.08 BUSITEMA-BUSIA'!L34)</f>
        <v>0.5714285714285714</v>
      </c>
      <c r="M34" s="48">
        <f>AVERAGE('29.07 BUSITEMA-BUSIA'!M34,'30.07 BUSITEMA-BUSIA'!M34,'31.07. BUSITEMA-BUSIA'!M34,'1.08. BUSITEMA-BUSIA'!M34,'2.08 BUSITEMA-BUSIA-24h'!M34,'3.08 BUSITEMA-BUSIA-24h'!M34,'4.08 BUSITEMA-BUSIA'!M34)</f>
        <v>3.7142857142857144</v>
      </c>
      <c r="N34" s="48">
        <f>AVERAGE('29.07 BUSITEMA-BUSIA'!N34,'30.07 BUSITEMA-BUSIA'!N34,'31.07. BUSITEMA-BUSIA'!N34,'1.08. BUSITEMA-BUSIA'!N34,'2.08 BUSITEMA-BUSIA-24h'!N34,'3.08 BUSITEMA-BUSIA-24h'!N34,'4.08 BUSITEMA-BUSIA'!N34)</f>
        <v>0.5714285714285714</v>
      </c>
      <c r="O34" s="15">
        <f t="shared" si="0"/>
        <v>5.5714285714285712</v>
      </c>
      <c r="P34" s="15">
        <f t="shared" si="1"/>
        <v>9.2857142857142865</v>
      </c>
      <c r="R34" s="37" t="s">
        <v>90</v>
      </c>
      <c r="S34" s="38">
        <f t="shared" ref="S34:AF34" si="26">MAX(S10:S12)</f>
        <v>2.1428571428571428</v>
      </c>
      <c r="T34" s="38">
        <f t="shared" si="26"/>
        <v>0.42857142857142855</v>
      </c>
      <c r="U34" s="38">
        <f t="shared" si="26"/>
        <v>4.2857142857142856</v>
      </c>
      <c r="V34" s="38">
        <f t="shared" si="26"/>
        <v>3.7142857142857144</v>
      </c>
      <c r="W34" s="38">
        <f t="shared" si="26"/>
        <v>0.2857142857142857</v>
      </c>
      <c r="X34" s="38">
        <f t="shared" si="26"/>
        <v>3.8571428571428568</v>
      </c>
      <c r="Y34" s="38">
        <f t="shared" si="26"/>
        <v>2.1428571428571423</v>
      </c>
      <c r="Z34" s="38">
        <f t="shared" si="26"/>
        <v>0.99999999999999978</v>
      </c>
      <c r="AA34" s="38">
        <f t="shared" si="26"/>
        <v>0.14285714285714285</v>
      </c>
      <c r="AB34" s="38">
        <f t="shared" si="26"/>
        <v>4.7142857142857144</v>
      </c>
      <c r="AC34" s="38">
        <f t="shared" si="26"/>
        <v>18</v>
      </c>
      <c r="AD34" s="38">
        <f t="shared" si="26"/>
        <v>0.85714285714285721</v>
      </c>
      <c r="AE34" s="39">
        <f t="shared" si="26"/>
        <v>17.142857142857142</v>
      </c>
      <c r="AF34" s="39">
        <f t="shared" si="26"/>
        <v>35.142857142857139</v>
      </c>
    </row>
    <row r="35" spans="2:32" ht="23.1" customHeight="1" x14ac:dyDescent="0.25">
      <c r="B35" s="23" t="s">
        <v>62</v>
      </c>
      <c r="C35" s="48">
        <f>AVERAGE('29.07 BUSITEMA-BUSIA'!C35,'30.07 BUSITEMA-BUSIA'!C35,'31.07. BUSITEMA-BUSIA'!C35,'1.08. BUSITEMA-BUSIA'!C35,'2.08 BUSITEMA-BUSIA-24h'!C35,'3.08 BUSITEMA-BUSIA-24h'!C35,'4.08 BUSITEMA-BUSIA'!C35)</f>
        <v>1.2857142857142858</v>
      </c>
      <c r="D35" s="48">
        <f>AVERAGE('29.07 BUSITEMA-BUSIA'!D35,'30.07 BUSITEMA-BUSIA'!D35,'31.07. BUSITEMA-BUSIA'!D35,'1.08. BUSITEMA-BUSIA'!D35,'2.08 BUSITEMA-BUSIA-24h'!D35,'3.08 BUSITEMA-BUSIA-24h'!D35,'4.08 BUSITEMA-BUSIA'!D35)</f>
        <v>0</v>
      </c>
      <c r="E35" s="48">
        <f>AVERAGE('29.07 BUSITEMA-BUSIA'!E35,'30.07 BUSITEMA-BUSIA'!E35,'31.07. BUSITEMA-BUSIA'!E35,'1.08. BUSITEMA-BUSIA'!E35,'2.08 BUSITEMA-BUSIA-24h'!E35,'3.08 BUSITEMA-BUSIA-24h'!E35,'4.08 BUSITEMA-BUSIA'!E35)</f>
        <v>0.7142857142857143</v>
      </c>
      <c r="F35" s="48">
        <f>AVERAGE('29.07 BUSITEMA-BUSIA'!F35,'30.07 BUSITEMA-BUSIA'!F35,'31.07. BUSITEMA-BUSIA'!F35,'1.08. BUSITEMA-BUSIA'!F35,'2.08 BUSITEMA-BUSIA-24h'!F35,'3.08 BUSITEMA-BUSIA-24h'!F35,'4.08 BUSITEMA-BUSIA'!F35)</f>
        <v>1.2857142857142858</v>
      </c>
      <c r="G35" s="48">
        <f>AVERAGE('29.07 BUSITEMA-BUSIA'!G35,'30.07 BUSITEMA-BUSIA'!G35,'31.07. BUSITEMA-BUSIA'!G35,'1.08. BUSITEMA-BUSIA'!G35,'2.08 BUSITEMA-BUSIA-24h'!G35,'3.08 BUSITEMA-BUSIA-24h'!G35,'4.08 BUSITEMA-BUSIA'!G35)</f>
        <v>0.2857142857142857</v>
      </c>
      <c r="H35" s="48">
        <f>AVERAGE('29.07 BUSITEMA-BUSIA'!H35,'30.07 BUSITEMA-BUSIA'!H35,'31.07. BUSITEMA-BUSIA'!H35,'1.08. BUSITEMA-BUSIA'!H35,'2.08 BUSITEMA-BUSIA-24h'!H35,'3.08 BUSITEMA-BUSIA-24h'!H35,'4.08 BUSITEMA-BUSIA'!H35)</f>
        <v>0.5714285714285714</v>
      </c>
      <c r="I35" s="48">
        <f>AVERAGE('29.07 BUSITEMA-BUSIA'!I35,'30.07 BUSITEMA-BUSIA'!I35,'31.07. BUSITEMA-BUSIA'!I35,'1.08. BUSITEMA-BUSIA'!I35,'2.08 BUSITEMA-BUSIA-24h'!I35,'3.08 BUSITEMA-BUSIA-24h'!I35,'4.08 BUSITEMA-BUSIA'!I35)</f>
        <v>0.7142857142857143</v>
      </c>
      <c r="J35" s="48">
        <f>AVERAGE('29.07 BUSITEMA-BUSIA'!J35,'30.07 BUSITEMA-BUSIA'!J35,'31.07. BUSITEMA-BUSIA'!J35,'1.08. BUSITEMA-BUSIA'!J35,'2.08 BUSITEMA-BUSIA-24h'!J35,'3.08 BUSITEMA-BUSIA-24h'!J35,'4.08 BUSITEMA-BUSIA'!J35)</f>
        <v>0.14285714285714285</v>
      </c>
      <c r="K35" s="48">
        <f>AVERAGE('29.07 BUSITEMA-BUSIA'!K35,'30.07 BUSITEMA-BUSIA'!K35,'31.07. BUSITEMA-BUSIA'!K35,'1.08. BUSITEMA-BUSIA'!K35,'2.08 BUSITEMA-BUSIA-24h'!K35,'3.08 BUSITEMA-BUSIA-24h'!K35,'4.08 BUSITEMA-BUSIA'!K35)</f>
        <v>0.7142857142857143</v>
      </c>
      <c r="L35" s="48">
        <f>AVERAGE('29.07 BUSITEMA-BUSIA'!L35,'30.07 BUSITEMA-BUSIA'!L35,'31.07. BUSITEMA-BUSIA'!L35,'1.08. BUSITEMA-BUSIA'!L35,'2.08 BUSITEMA-BUSIA-24h'!L35,'3.08 BUSITEMA-BUSIA-24h'!L35,'4.08 BUSITEMA-BUSIA'!L35)</f>
        <v>0.5714285714285714</v>
      </c>
      <c r="M35" s="48">
        <f>AVERAGE('29.07 BUSITEMA-BUSIA'!M35,'30.07 BUSITEMA-BUSIA'!M35,'31.07. BUSITEMA-BUSIA'!M35,'1.08. BUSITEMA-BUSIA'!M35,'2.08 BUSITEMA-BUSIA-24h'!M35,'3.08 BUSITEMA-BUSIA-24h'!M35,'4.08 BUSITEMA-BUSIA'!M35)</f>
        <v>1.7142857142857142</v>
      </c>
      <c r="N35" s="48">
        <f>AVERAGE('29.07 BUSITEMA-BUSIA'!N35,'30.07 BUSITEMA-BUSIA'!N35,'31.07. BUSITEMA-BUSIA'!N35,'1.08. BUSITEMA-BUSIA'!N35,'2.08 BUSITEMA-BUSIA-24h'!N35,'3.08 BUSITEMA-BUSIA-24h'!N35,'4.08 BUSITEMA-BUSIA'!N35)</f>
        <v>0</v>
      </c>
      <c r="O35" s="15">
        <f t="shared" si="0"/>
        <v>6.2857142857142856</v>
      </c>
      <c r="P35" s="15">
        <f t="shared" si="1"/>
        <v>8</v>
      </c>
      <c r="R35" s="37" t="s">
        <v>91</v>
      </c>
      <c r="S35" s="38">
        <f t="shared" ref="S35:AF35" si="27">MAX(S13:S18)</f>
        <v>4.5714285714285712</v>
      </c>
      <c r="T35" s="38">
        <f t="shared" si="27"/>
        <v>1.1428571428571428</v>
      </c>
      <c r="U35" s="38">
        <f t="shared" si="27"/>
        <v>6.2857142857142856</v>
      </c>
      <c r="V35" s="38">
        <f t="shared" si="27"/>
        <v>5.1428571428571432</v>
      </c>
      <c r="W35" s="38">
        <f t="shared" si="27"/>
        <v>1</v>
      </c>
      <c r="X35" s="38">
        <f t="shared" si="27"/>
        <v>4.7142857142857144</v>
      </c>
      <c r="Y35" s="38">
        <f t="shared" si="27"/>
        <v>2.8571428571428572</v>
      </c>
      <c r="Z35" s="38">
        <f t="shared" si="27"/>
        <v>2.2857142857142856</v>
      </c>
      <c r="AA35" s="38">
        <f t="shared" si="27"/>
        <v>2.2857142857142856</v>
      </c>
      <c r="AB35" s="38">
        <f t="shared" si="27"/>
        <v>7.2857142857142847</v>
      </c>
      <c r="AC35" s="38">
        <f t="shared" si="27"/>
        <v>16.714285714285715</v>
      </c>
      <c r="AD35" s="38">
        <f t="shared" si="27"/>
        <v>0.85714285714285698</v>
      </c>
      <c r="AE35" s="39">
        <f t="shared" si="27"/>
        <v>32.142857142857139</v>
      </c>
      <c r="AF35" s="39">
        <f t="shared" si="27"/>
        <v>48.857142857142847</v>
      </c>
    </row>
    <row r="36" spans="2:32" ht="23.1" customHeight="1" x14ac:dyDescent="0.25">
      <c r="B36" s="23" t="s">
        <v>63</v>
      </c>
      <c r="C36" s="48">
        <f>AVERAGE('29.07 BUSITEMA-BUSIA'!C36,'30.07 BUSITEMA-BUSIA'!C36,'31.07. BUSITEMA-BUSIA'!C36,'1.08. BUSITEMA-BUSIA'!C36,'2.08 BUSITEMA-BUSIA-24h'!C36,'3.08 BUSITEMA-BUSIA-24h'!C36,'4.08 BUSITEMA-BUSIA'!C36)</f>
        <v>1.2857142857142858</v>
      </c>
      <c r="D36" s="48">
        <f>AVERAGE('29.07 BUSITEMA-BUSIA'!D36,'30.07 BUSITEMA-BUSIA'!D36,'31.07. BUSITEMA-BUSIA'!D36,'1.08. BUSITEMA-BUSIA'!D36,'2.08 BUSITEMA-BUSIA-24h'!D36,'3.08 BUSITEMA-BUSIA-24h'!D36,'4.08 BUSITEMA-BUSIA'!D36)</f>
        <v>0</v>
      </c>
      <c r="E36" s="48">
        <f>AVERAGE('29.07 BUSITEMA-BUSIA'!E36,'30.07 BUSITEMA-BUSIA'!E36,'31.07. BUSITEMA-BUSIA'!E36,'1.08. BUSITEMA-BUSIA'!E36,'2.08 BUSITEMA-BUSIA-24h'!E36,'3.08 BUSITEMA-BUSIA-24h'!E36,'4.08 BUSITEMA-BUSIA'!E36)</f>
        <v>0.7142857142857143</v>
      </c>
      <c r="F36" s="48">
        <f>AVERAGE('29.07 BUSITEMA-BUSIA'!F36,'30.07 BUSITEMA-BUSIA'!F36,'31.07. BUSITEMA-BUSIA'!F36,'1.08. BUSITEMA-BUSIA'!F36,'2.08 BUSITEMA-BUSIA-24h'!F36,'3.08 BUSITEMA-BUSIA-24h'!F36,'4.08 BUSITEMA-BUSIA'!F36)</f>
        <v>0.7142857142857143</v>
      </c>
      <c r="G36" s="48">
        <f>AVERAGE('29.07 BUSITEMA-BUSIA'!G36,'30.07 BUSITEMA-BUSIA'!G36,'31.07. BUSITEMA-BUSIA'!G36,'1.08. BUSITEMA-BUSIA'!G36,'2.08 BUSITEMA-BUSIA-24h'!G36,'3.08 BUSITEMA-BUSIA-24h'!G36,'4.08 BUSITEMA-BUSIA'!G36)</f>
        <v>0.2857142857142857</v>
      </c>
      <c r="H36" s="48">
        <f>AVERAGE('29.07 BUSITEMA-BUSIA'!H36,'30.07 BUSITEMA-BUSIA'!H36,'31.07. BUSITEMA-BUSIA'!H36,'1.08. BUSITEMA-BUSIA'!H36,'2.08 BUSITEMA-BUSIA-24h'!H36,'3.08 BUSITEMA-BUSIA-24h'!H36,'4.08 BUSITEMA-BUSIA'!H36)</f>
        <v>1.1428571428571428</v>
      </c>
      <c r="I36" s="48">
        <f>AVERAGE('29.07 BUSITEMA-BUSIA'!I36,'30.07 BUSITEMA-BUSIA'!I36,'31.07. BUSITEMA-BUSIA'!I36,'1.08. BUSITEMA-BUSIA'!I36,'2.08 BUSITEMA-BUSIA-24h'!I36,'3.08 BUSITEMA-BUSIA-24h'!I36,'4.08 BUSITEMA-BUSIA'!I36)</f>
        <v>1.1428571428571428</v>
      </c>
      <c r="J36" s="48">
        <f>AVERAGE('29.07 BUSITEMA-BUSIA'!J36,'30.07 BUSITEMA-BUSIA'!J36,'31.07. BUSITEMA-BUSIA'!J36,'1.08. BUSITEMA-BUSIA'!J36,'2.08 BUSITEMA-BUSIA-24h'!J36,'3.08 BUSITEMA-BUSIA-24h'!J36,'4.08 BUSITEMA-BUSIA'!J36)</f>
        <v>0.7142857142857143</v>
      </c>
      <c r="K36" s="48">
        <f>AVERAGE('29.07 BUSITEMA-BUSIA'!K36,'30.07 BUSITEMA-BUSIA'!K36,'31.07. BUSITEMA-BUSIA'!K36,'1.08. BUSITEMA-BUSIA'!K36,'2.08 BUSITEMA-BUSIA-24h'!K36,'3.08 BUSITEMA-BUSIA-24h'!K36,'4.08 BUSITEMA-BUSIA'!K36)</f>
        <v>0.7142857142857143</v>
      </c>
      <c r="L36" s="48">
        <f>AVERAGE('29.07 BUSITEMA-BUSIA'!L36,'30.07 BUSITEMA-BUSIA'!L36,'31.07. BUSITEMA-BUSIA'!L36,'1.08. BUSITEMA-BUSIA'!L36,'2.08 BUSITEMA-BUSIA-24h'!L36,'3.08 BUSITEMA-BUSIA-24h'!L36,'4.08 BUSITEMA-BUSIA'!L36)</f>
        <v>2.2857142857142856</v>
      </c>
      <c r="M36" s="48">
        <f>AVERAGE('29.07 BUSITEMA-BUSIA'!M36,'30.07 BUSITEMA-BUSIA'!M36,'31.07. BUSITEMA-BUSIA'!M36,'1.08. BUSITEMA-BUSIA'!M36,'2.08 BUSITEMA-BUSIA-24h'!M36,'3.08 BUSITEMA-BUSIA-24h'!M36,'4.08 BUSITEMA-BUSIA'!M36)</f>
        <v>3.2857142857142856</v>
      </c>
      <c r="N36" s="48">
        <f>AVERAGE('29.07 BUSITEMA-BUSIA'!N36,'30.07 BUSITEMA-BUSIA'!N36,'31.07. BUSITEMA-BUSIA'!N36,'1.08. BUSITEMA-BUSIA'!N36,'2.08 BUSITEMA-BUSIA-24h'!N36,'3.08 BUSITEMA-BUSIA-24h'!N36,'4.08 BUSITEMA-BUSIA'!N36)</f>
        <v>0.14285714285714285</v>
      </c>
      <c r="O36" s="15">
        <f t="shared" si="0"/>
        <v>9.1428571428571423</v>
      </c>
      <c r="P36" s="15">
        <f t="shared" si="1"/>
        <v>12.428571428571427</v>
      </c>
      <c r="R36" s="37" t="s">
        <v>92</v>
      </c>
      <c r="S36" s="38">
        <f t="shared" ref="S36:AF36" si="28">MAX(S19:S21)</f>
        <v>4.4285714285714288</v>
      </c>
      <c r="T36" s="38">
        <f t="shared" si="28"/>
        <v>0.42857142857142855</v>
      </c>
      <c r="U36" s="38">
        <f t="shared" si="28"/>
        <v>4.7142857142857144</v>
      </c>
      <c r="V36" s="38">
        <f t="shared" si="28"/>
        <v>4</v>
      </c>
      <c r="W36" s="38">
        <f t="shared" si="28"/>
        <v>0.42857142857142855</v>
      </c>
      <c r="X36" s="38">
        <f t="shared" si="28"/>
        <v>4.1428571428571423</v>
      </c>
      <c r="Y36" s="38">
        <f t="shared" si="28"/>
        <v>3</v>
      </c>
      <c r="Z36" s="38">
        <f t="shared" si="28"/>
        <v>1.4285714285714284</v>
      </c>
      <c r="AA36" s="38">
        <f t="shared" si="28"/>
        <v>1.857142857142857</v>
      </c>
      <c r="AB36" s="38">
        <f t="shared" si="28"/>
        <v>7.8571428571428559</v>
      </c>
      <c r="AC36" s="38">
        <f t="shared" si="28"/>
        <v>14.285714285714285</v>
      </c>
      <c r="AD36" s="38">
        <f t="shared" si="28"/>
        <v>1.4285714285714284</v>
      </c>
      <c r="AE36" s="39">
        <f t="shared" si="28"/>
        <v>28</v>
      </c>
      <c r="AF36" s="39">
        <f t="shared" si="28"/>
        <v>41.142857142857146</v>
      </c>
    </row>
    <row r="37" spans="2:32" ht="23.1" customHeight="1" x14ac:dyDescent="0.25">
      <c r="B37" s="22" t="s">
        <v>64</v>
      </c>
      <c r="C37" s="48">
        <f>AVERAGE('29.07 BUSITEMA-BUSIA'!C37,'30.07 BUSITEMA-BUSIA'!C37,'31.07. BUSITEMA-BUSIA'!C37,'1.08. BUSITEMA-BUSIA'!C37,'2.08 BUSITEMA-BUSIA-24h'!C37,'3.08 BUSITEMA-BUSIA-24h'!C37,'4.08 BUSITEMA-BUSIA'!C37)</f>
        <v>1</v>
      </c>
      <c r="D37" s="48">
        <f>AVERAGE('29.07 BUSITEMA-BUSIA'!D37,'30.07 BUSITEMA-BUSIA'!D37,'31.07. BUSITEMA-BUSIA'!D37,'1.08. BUSITEMA-BUSIA'!D37,'2.08 BUSITEMA-BUSIA-24h'!D37,'3.08 BUSITEMA-BUSIA-24h'!D37,'4.08 BUSITEMA-BUSIA'!D37)</f>
        <v>0.2857142857142857</v>
      </c>
      <c r="E37" s="48">
        <f>AVERAGE('29.07 BUSITEMA-BUSIA'!E37,'30.07 BUSITEMA-BUSIA'!E37,'31.07. BUSITEMA-BUSIA'!E37,'1.08. BUSITEMA-BUSIA'!E37,'2.08 BUSITEMA-BUSIA-24h'!E37,'3.08 BUSITEMA-BUSIA-24h'!E37,'4.08 BUSITEMA-BUSIA'!E37)</f>
        <v>1.7142857142857142</v>
      </c>
      <c r="F37" s="48">
        <f>AVERAGE('29.07 BUSITEMA-BUSIA'!F37,'30.07 BUSITEMA-BUSIA'!F37,'31.07. BUSITEMA-BUSIA'!F37,'1.08. BUSITEMA-BUSIA'!F37,'2.08 BUSITEMA-BUSIA-24h'!F37,'3.08 BUSITEMA-BUSIA-24h'!F37,'4.08 BUSITEMA-BUSIA'!F37)</f>
        <v>0.8571428571428571</v>
      </c>
      <c r="G37" s="48">
        <f>AVERAGE('29.07 BUSITEMA-BUSIA'!G37,'30.07 BUSITEMA-BUSIA'!G37,'31.07. BUSITEMA-BUSIA'!G37,'1.08. BUSITEMA-BUSIA'!G37,'2.08 BUSITEMA-BUSIA-24h'!G37,'3.08 BUSITEMA-BUSIA-24h'!G37,'4.08 BUSITEMA-BUSIA'!G37)</f>
        <v>0</v>
      </c>
      <c r="H37" s="48">
        <f>AVERAGE('29.07 BUSITEMA-BUSIA'!H37,'30.07 BUSITEMA-BUSIA'!H37,'31.07. BUSITEMA-BUSIA'!H37,'1.08. BUSITEMA-BUSIA'!H37,'2.08 BUSITEMA-BUSIA-24h'!H37,'3.08 BUSITEMA-BUSIA-24h'!H37,'4.08 BUSITEMA-BUSIA'!H37)</f>
        <v>0.7142857142857143</v>
      </c>
      <c r="I37" s="48">
        <f>AVERAGE('29.07 BUSITEMA-BUSIA'!I37,'30.07 BUSITEMA-BUSIA'!I37,'31.07. BUSITEMA-BUSIA'!I37,'1.08. BUSITEMA-BUSIA'!I37,'2.08 BUSITEMA-BUSIA-24h'!I37,'3.08 BUSITEMA-BUSIA-24h'!I37,'4.08 BUSITEMA-BUSIA'!I37)</f>
        <v>0.5714285714285714</v>
      </c>
      <c r="J37" s="48">
        <f>AVERAGE('29.07 BUSITEMA-BUSIA'!J37,'30.07 BUSITEMA-BUSIA'!J37,'31.07. BUSITEMA-BUSIA'!J37,'1.08. BUSITEMA-BUSIA'!J37,'2.08 BUSITEMA-BUSIA-24h'!J37,'3.08 BUSITEMA-BUSIA-24h'!J37,'4.08 BUSITEMA-BUSIA'!J37)</f>
        <v>0.14285714285714285</v>
      </c>
      <c r="K37" s="48">
        <f>AVERAGE('29.07 BUSITEMA-BUSIA'!K37,'30.07 BUSITEMA-BUSIA'!K37,'31.07. BUSITEMA-BUSIA'!K37,'1.08. BUSITEMA-BUSIA'!K37,'2.08 BUSITEMA-BUSIA-24h'!K37,'3.08 BUSITEMA-BUSIA-24h'!K37,'4.08 BUSITEMA-BUSIA'!K37)</f>
        <v>0</v>
      </c>
      <c r="L37" s="48">
        <f>AVERAGE('29.07 BUSITEMA-BUSIA'!L37,'30.07 BUSITEMA-BUSIA'!L37,'31.07. BUSITEMA-BUSIA'!L37,'1.08. BUSITEMA-BUSIA'!L37,'2.08 BUSITEMA-BUSIA-24h'!L37,'3.08 BUSITEMA-BUSIA-24h'!L37,'4.08 BUSITEMA-BUSIA'!L37)</f>
        <v>0.8571428571428571</v>
      </c>
      <c r="M37" s="48">
        <f>AVERAGE('29.07 BUSITEMA-BUSIA'!M37,'30.07 BUSITEMA-BUSIA'!M37,'31.07. BUSITEMA-BUSIA'!M37,'1.08. BUSITEMA-BUSIA'!M37,'2.08 BUSITEMA-BUSIA-24h'!M37,'3.08 BUSITEMA-BUSIA-24h'!M37,'4.08 BUSITEMA-BUSIA'!M37)</f>
        <v>2</v>
      </c>
      <c r="N37" s="48">
        <f>AVERAGE('29.07 BUSITEMA-BUSIA'!N37,'30.07 BUSITEMA-BUSIA'!N37,'31.07. BUSITEMA-BUSIA'!N37,'1.08. BUSITEMA-BUSIA'!N37,'2.08 BUSITEMA-BUSIA-24h'!N37,'3.08 BUSITEMA-BUSIA-24h'!N37,'4.08 BUSITEMA-BUSIA'!N37)</f>
        <v>0.14285714285714285</v>
      </c>
      <c r="O37" s="15">
        <f t="shared" si="0"/>
        <v>6.2857142857142856</v>
      </c>
      <c r="P37" s="15">
        <f t="shared" si="1"/>
        <v>8.2857142857142847</v>
      </c>
      <c r="R37" s="36" t="s">
        <v>85</v>
      </c>
      <c r="S37" s="34">
        <f t="shared" ref="S37:AF37" si="29">SUM(S10:S12)</f>
        <v>4.7142857142857144</v>
      </c>
      <c r="T37" s="16">
        <f t="shared" si="29"/>
        <v>0.71428571428571419</v>
      </c>
      <c r="U37" s="16">
        <f t="shared" si="29"/>
        <v>10.714285714285715</v>
      </c>
      <c r="V37" s="16">
        <f t="shared" si="29"/>
        <v>8.1428571428571423</v>
      </c>
      <c r="W37" s="16">
        <f t="shared" si="29"/>
        <v>0.5714285714285714</v>
      </c>
      <c r="X37" s="16">
        <f t="shared" si="29"/>
        <v>5.2857142857142847</v>
      </c>
      <c r="Y37" s="16">
        <f t="shared" si="29"/>
        <v>4.5714285714285712</v>
      </c>
      <c r="Z37" s="16">
        <f t="shared" si="29"/>
        <v>1.857142857142857</v>
      </c>
      <c r="AA37" s="16">
        <f t="shared" si="29"/>
        <v>0.42857142857142855</v>
      </c>
      <c r="AB37" s="16">
        <f t="shared" si="29"/>
        <v>10.428571428571429</v>
      </c>
      <c r="AC37" s="16">
        <f t="shared" si="29"/>
        <v>39.142857142857139</v>
      </c>
      <c r="AD37" s="16">
        <f t="shared" si="29"/>
        <v>1.4285714285714286</v>
      </c>
      <c r="AE37" s="31">
        <f t="shared" si="29"/>
        <v>48.857142857142854</v>
      </c>
      <c r="AF37" s="31">
        <f t="shared" si="29"/>
        <v>88</v>
      </c>
    </row>
    <row r="38" spans="2:32" ht="23.1" customHeight="1" x14ac:dyDescent="0.25">
      <c r="B38" s="23" t="s">
        <v>65</v>
      </c>
      <c r="C38" s="48">
        <f>AVERAGE('29.07 BUSITEMA-BUSIA'!C38,'30.07 BUSITEMA-BUSIA'!C38,'31.07. BUSITEMA-BUSIA'!C38,'1.08. BUSITEMA-BUSIA'!C38,'2.08 BUSITEMA-BUSIA-24h'!C38,'3.08 BUSITEMA-BUSIA-24h'!C38,'4.08 BUSITEMA-BUSIA'!C38)</f>
        <v>1.1428571428571428</v>
      </c>
      <c r="D38" s="48">
        <f>AVERAGE('29.07 BUSITEMA-BUSIA'!D38,'30.07 BUSITEMA-BUSIA'!D38,'31.07. BUSITEMA-BUSIA'!D38,'1.08. BUSITEMA-BUSIA'!D38,'2.08 BUSITEMA-BUSIA-24h'!D38,'3.08 BUSITEMA-BUSIA-24h'!D38,'4.08 BUSITEMA-BUSIA'!D38)</f>
        <v>0.7142857142857143</v>
      </c>
      <c r="E38" s="48">
        <f>AVERAGE('29.07 BUSITEMA-BUSIA'!E38,'30.07 BUSITEMA-BUSIA'!E38,'31.07. BUSITEMA-BUSIA'!E38,'1.08. BUSITEMA-BUSIA'!E38,'2.08 BUSITEMA-BUSIA-24h'!E38,'3.08 BUSITEMA-BUSIA-24h'!E38,'4.08 BUSITEMA-BUSIA'!E38)</f>
        <v>2</v>
      </c>
      <c r="F38" s="48">
        <f>AVERAGE('29.07 BUSITEMA-BUSIA'!F38,'30.07 BUSITEMA-BUSIA'!F38,'31.07. BUSITEMA-BUSIA'!F38,'1.08. BUSITEMA-BUSIA'!F38,'2.08 BUSITEMA-BUSIA-24h'!F38,'3.08 BUSITEMA-BUSIA-24h'!F38,'4.08 BUSITEMA-BUSIA'!F38)</f>
        <v>0.2857142857142857</v>
      </c>
      <c r="G38" s="48">
        <f>AVERAGE('29.07 BUSITEMA-BUSIA'!G38,'30.07 BUSITEMA-BUSIA'!G38,'31.07. BUSITEMA-BUSIA'!G38,'1.08. BUSITEMA-BUSIA'!G38,'2.08 BUSITEMA-BUSIA-24h'!G38,'3.08 BUSITEMA-BUSIA-24h'!G38,'4.08 BUSITEMA-BUSIA'!G38)</f>
        <v>0</v>
      </c>
      <c r="H38" s="48">
        <f>AVERAGE('29.07 BUSITEMA-BUSIA'!H38,'30.07 BUSITEMA-BUSIA'!H38,'31.07. BUSITEMA-BUSIA'!H38,'1.08. BUSITEMA-BUSIA'!H38,'2.08 BUSITEMA-BUSIA-24h'!H38,'3.08 BUSITEMA-BUSIA-24h'!H38,'4.08 BUSITEMA-BUSIA'!H38)</f>
        <v>1</v>
      </c>
      <c r="I38" s="48">
        <f>AVERAGE('29.07 BUSITEMA-BUSIA'!I38,'30.07 BUSITEMA-BUSIA'!I38,'31.07. BUSITEMA-BUSIA'!I38,'1.08. BUSITEMA-BUSIA'!I38,'2.08 BUSITEMA-BUSIA-24h'!I38,'3.08 BUSITEMA-BUSIA-24h'!I38,'4.08 BUSITEMA-BUSIA'!I38)</f>
        <v>0.2857142857142857</v>
      </c>
      <c r="J38" s="48">
        <f>AVERAGE('29.07 BUSITEMA-BUSIA'!J38,'30.07 BUSITEMA-BUSIA'!J38,'31.07. BUSITEMA-BUSIA'!J38,'1.08. BUSITEMA-BUSIA'!J38,'2.08 BUSITEMA-BUSIA-24h'!J38,'3.08 BUSITEMA-BUSIA-24h'!J38,'4.08 BUSITEMA-BUSIA'!J38)</f>
        <v>0.7142857142857143</v>
      </c>
      <c r="K38" s="48">
        <f>AVERAGE('29.07 BUSITEMA-BUSIA'!K38,'30.07 BUSITEMA-BUSIA'!K38,'31.07. BUSITEMA-BUSIA'!K38,'1.08. BUSITEMA-BUSIA'!K38,'2.08 BUSITEMA-BUSIA-24h'!K38,'3.08 BUSITEMA-BUSIA-24h'!K38,'4.08 BUSITEMA-BUSIA'!K38)</f>
        <v>0.7142857142857143</v>
      </c>
      <c r="L38" s="48">
        <f>AVERAGE('29.07 BUSITEMA-BUSIA'!L38,'30.07 BUSITEMA-BUSIA'!L38,'31.07. BUSITEMA-BUSIA'!L38,'1.08. BUSITEMA-BUSIA'!L38,'2.08 BUSITEMA-BUSIA-24h'!L38,'3.08 BUSITEMA-BUSIA-24h'!L38,'4.08 BUSITEMA-BUSIA'!L38)</f>
        <v>2.1428571428571428</v>
      </c>
      <c r="M38" s="48">
        <f>AVERAGE('29.07 BUSITEMA-BUSIA'!M38,'30.07 BUSITEMA-BUSIA'!M38,'31.07. BUSITEMA-BUSIA'!M38,'1.08. BUSITEMA-BUSIA'!M38,'2.08 BUSITEMA-BUSIA-24h'!M38,'3.08 BUSITEMA-BUSIA-24h'!M38,'4.08 BUSITEMA-BUSIA'!M38)</f>
        <v>4</v>
      </c>
      <c r="N38" s="48">
        <f>AVERAGE('29.07 BUSITEMA-BUSIA'!N38,'30.07 BUSITEMA-BUSIA'!N38,'31.07. BUSITEMA-BUSIA'!N38,'1.08. BUSITEMA-BUSIA'!N38,'2.08 BUSITEMA-BUSIA-24h'!N38,'3.08 BUSITEMA-BUSIA-24h'!N38,'4.08 BUSITEMA-BUSIA'!N38)</f>
        <v>0.2857142857142857</v>
      </c>
      <c r="O38" s="15">
        <f t="shared" si="0"/>
        <v>9.2857142857142865</v>
      </c>
      <c r="P38" s="15">
        <f t="shared" si="1"/>
        <v>13.285714285714286</v>
      </c>
      <c r="R38" s="27" t="s">
        <v>86</v>
      </c>
      <c r="S38" s="16">
        <f t="shared" ref="S38:AF38" si="30">SUM(S13:S18)</f>
        <v>18.857142857142858</v>
      </c>
      <c r="T38" s="16">
        <f t="shared" si="30"/>
        <v>4.8571428571428577</v>
      </c>
      <c r="U38" s="16">
        <f t="shared" si="30"/>
        <v>31.142857142857142</v>
      </c>
      <c r="V38" s="16">
        <f t="shared" si="30"/>
        <v>22.857142857142858</v>
      </c>
      <c r="W38" s="16">
        <f t="shared" si="30"/>
        <v>2.7142857142857144</v>
      </c>
      <c r="X38" s="16">
        <f t="shared" si="30"/>
        <v>20.142857142857142</v>
      </c>
      <c r="Y38" s="16">
        <f t="shared" si="30"/>
        <v>13.714285714285715</v>
      </c>
      <c r="Z38" s="16">
        <f t="shared" si="30"/>
        <v>9.5714285714285712</v>
      </c>
      <c r="AA38" s="16">
        <f t="shared" si="30"/>
        <v>8.2857142857142847</v>
      </c>
      <c r="AB38" s="16">
        <f t="shared" si="30"/>
        <v>24.714285714285715</v>
      </c>
      <c r="AC38" s="16">
        <f t="shared" si="30"/>
        <v>80.714285714285722</v>
      </c>
      <c r="AD38" s="16">
        <f t="shared" si="30"/>
        <v>2.9999999999999991</v>
      </c>
      <c r="AE38" s="31">
        <f t="shared" si="30"/>
        <v>159.85714285714283</v>
      </c>
      <c r="AF38" s="31">
        <f t="shared" si="30"/>
        <v>240.57142857142856</v>
      </c>
    </row>
    <row r="39" spans="2:32" ht="23.1" customHeight="1" x14ac:dyDescent="0.25">
      <c r="B39" s="23" t="s">
        <v>66</v>
      </c>
      <c r="C39" s="48">
        <f>AVERAGE('29.07 BUSITEMA-BUSIA'!C39,'30.07 BUSITEMA-BUSIA'!C39,'31.07. BUSITEMA-BUSIA'!C39,'1.08. BUSITEMA-BUSIA'!C39,'2.08 BUSITEMA-BUSIA-24h'!C39,'3.08 BUSITEMA-BUSIA-24h'!C39,'4.08 BUSITEMA-BUSIA'!C39)</f>
        <v>0.8571428571428571</v>
      </c>
      <c r="D39" s="48">
        <f>AVERAGE('29.07 BUSITEMA-BUSIA'!D39,'30.07 BUSITEMA-BUSIA'!D39,'31.07. BUSITEMA-BUSIA'!D39,'1.08. BUSITEMA-BUSIA'!D39,'2.08 BUSITEMA-BUSIA-24h'!D39,'3.08 BUSITEMA-BUSIA-24h'!D39,'4.08 BUSITEMA-BUSIA'!D39)</f>
        <v>0</v>
      </c>
      <c r="E39" s="48">
        <f>AVERAGE('29.07 BUSITEMA-BUSIA'!E39,'30.07 BUSITEMA-BUSIA'!E39,'31.07. BUSITEMA-BUSIA'!E39,'1.08. BUSITEMA-BUSIA'!E39,'2.08 BUSITEMA-BUSIA-24h'!E39,'3.08 BUSITEMA-BUSIA-24h'!E39,'4.08 BUSITEMA-BUSIA'!E39)</f>
        <v>1.1428571428571428</v>
      </c>
      <c r="F39" s="48">
        <f>AVERAGE('29.07 BUSITEMA-BUSIA'!F39,'30.07 BUSITEMA-BUSIA'!F39,'31.07. BUSITEMA-BUSIA'!F39,'1.08. BUSITEMA-BUSIA'!F39,'2.08 BUSITEMA-BUSIA-24h'!F39,'3.08 BUSITEMA-BUSIA-24h'!F39,'4.08 BUSITEMA-BUSIA'!F39)</f>
        <v>0.2857142857142857</v>
      </c>
      <c r="G39" s="48">
        <f>AVERAGE('29.07 BUSITEMA-BUSIA'!G39,'30.07 BUSITEMA-BUSIA'!G39,'31.07. BUSITEMA-BUSIA'!G39,'1.08. BUSITEMA-BUSIA'!G39,'2.08 BUSITEMA-BUSIA-24h'!G39,'3.08 BUSITEMA-BUSIA-24h'!G39,'4.08 BUSITEMA-BUSIA'!G39)</f>
        <v>0</v>
      </c>
      <c r="H39" s="48">
        <f>AVERAGE('29.07 BUSITEMA-BUSIA'!H39,'30.07 BUSITEMA-BUSIA'!H39,'31.07. BUSITEMA-BUSIA'!H39,'1.08. BUSITEMA-BUSIA'!H39,'2.08 BUSITEMA-BUSIA-24h'!H39,'3.08 BUSITEMA-BUSIA-24h'!H39,'4.08 BUSITEMA-BUSIA'!H39)</f>
        <v>1.1428571428571428</v>
      </c>
      <c r="I39" s="48">
        <f>AVERAGE('29.07 BUSITEMA-BUSIA'!I39,'30.07 BUSITEMA-BUSIA'!I39,'31.07. BUSITEMA-BUSIA'!I39,'1.08. BUSITEMA-BUSIA'!I39,'2.08 BUSITEMA-BUSIA-24h'!I39,'3.08 BUSITEMA-BUSIA-24h'!I39,'4.08 BUSITEMA-BUSIA'!I39)</f>
        <v>0.7142857142857143</v>
      </c>
      <c r="J39" s="48">
        <f>AVERAGE('29.07 BUSITEMA-BUSIA'!J39,'30.07 BUSITEMA-BUSIA'!J39,'31.07. BUSITEMA-BUSIA'!J39,'1.08. BUSITEMA-BUSIA'!J39,'2.08 BUSITEMA-BUSIA-24h'!J39,'3.08 BUSITEMA-BUSIA-24h'!J39,'4.08 BUSITEMA-BUSIA'!J39)</f>
        <v>0.14285714285714285</v>
      </c>
      <c r="K39" s="48">
        <f>AVERAGE('29.07 BUSITEMA-BUSIA'!K39,'30.07 BUSITEMA-BUSIA'!K39,'31.07. BUSITEMA-BUSIA'!K39,'1.08. BUSITEMA-BUSIA'!K39,'2.08 BUSITEMA-BUSIA-24h'!K39,'3.08 BUSITEMA-BUSIA-24h'!K39,'4.08 BUSITEMA-BUSIA'!K39)</f>
        <v>0.2857142857142857</v>
      </c>
      <c r="L39" s="48">
        <f>AVERAGE('29.07 BUSITEMA-BUSIA'!L39,'30.07 BUSITEMA-BUSIA'!L39,'31.07. BUSITEMA-BUSIA'!L39,'1.08. BUSITEMA-BUSIA'!L39,'2.08 BUSITEMA-BUSIA-24h'!L39,'3.08 BUSITEMA-BUSIA-24h'!L39,'4.08 BUSITEMA-BUSIA'!L39)</f>
        <v>1.7142857142857142</v>
      </c>
      <c r="M39" s="48">
        <f>AVERAGE('29.07 BUSITEMA-BUSIA'!M39,'30.07 BUSITEMA-BUSIA'!M39,'31.07. BUSITEMA-BUSIA'!M39,'1.08. BUSITEMA-BUSIA'!M39,'2.08 BUSITEMA-BUSIA-24h'!M39,'3.08 BUSITEMA-BUSIA-24h'!M39,'4.08 BUSITEMA-BUSIA'!M39)</f>
        <v>3</v>
      </c>
      <c r="N39" s="48">
        <f>AVERAGE('29.07 BUSITEMA-BUSIA'!N39,'30.07 BUSITEMA-BUSIA'!N39,'31.07. BUSITEMA-BUSIA'!N39,'1.08. BUSITEMA-BUSIA'!N39,'2.08 BUSITEMA-BUSIA-24h'!N39,'3.08 BUSITEMA-BUSIA-24h'!N39,'4.08 BUSITEMA-BUSIA'!N39)</f>
        <v>0</v>
      </c>
      <c r="O39" s="15">
        <f t="shared" si="0"/>
        <v>6.2857142857142856</v>
      </c>
      <c r="P39" s="15">
        <f t="shared" si="1"/>
        <v>9.2857142857142847</v>
      </c>
      <c r="R39" s="28" t="s">
        <v>87</v>
      </c>
      <c r="S39" s="16">
        <f t="shared" ref="S39:AF39" si="31">SUM(S19:S21)</f>
        <v>9.5714285714285712</v>
      </c>
      <c r="T39" s="16">
        <f t="shared" si="31"/>
        <v>0.71428571428571419</v>
      </c>
      <c r="U39" s="16">
        <f t="shared" si="31"/>
        <v>12.571428571428573</v>
      </c>
      <c r="V39" s="16">
        <f t="shared" si="31"/>
        <v>9.8571428571428577</v>
      </c>
      <c r="W39" s="16">
        <f t="shared" si="31"/>
        <v>1</v>
      </c>
      <c r="X39" s="16">
        <f t="shared" si="31"/>
        <v>8.7142857142857135</v>
      </c>
      <c r="Y39" s="16">
        <f t="shared" si="31"/>
        <v>6</v>
      </c>
      <c r="Z39" s="16">
        <f t="shared" si="31"/>
        <v>2.714285714285714</v>
      </c>
      <c r="AA39" s="16">
        <f t="shared" si="31"/>
        <v>3.5714285714285712</v>
      </c>
      <c r="AB39" s="16">
        <f t="shared" si="31"/>
        <v>21.714285714285712</v>
      </c>
      <c r="AC39" s="16">
        <f t="shared" si="31"/>
        <v>40.857142857142861</v>
      </c>
      <c r="AD39" s="16">
        <f t="shared" si="31"/>
        <v>3.1428571428571423</v>
      </c>
      <c r="AE39" s="31">
        <f t="shared" si="31"/>
        <v>79.571428571428569</v>
      </c>
      <c r="AF39" s="31">
        <f t="shared" si="31"/>
        <v>120.42857142857144</v>
      </c>
    </row>
    <row r="40" spans="2:32" ht="23.1" customHeight="1" x14ac:dyDescent="0.25">
      <c r="B40" s="23" t="s">
        <v>67</v>
      </c>
      <c r="C40" s="48">
        <f>AVERAGE('29.07 BUSITEMA-BUSIA'!C40,'30.07 BUSITEMA-BUSIA'!C40,'31.07. BUSITEMA-BUSIA'!C40,'1.08. BUSITEMA-BUSIA'!C40,'2.08 BUSITEMA-BUSIA-24h'!C40,'3.08 BUSITEMA-BUSIA-24h'!C40,'4.08 BUSITEMA-BUSIA'!C40)</f>
        <v>0.7142857142857143</v>
      </c>
      <c r="D40" s="48">
        <f>AVERAGE('29.07 BUSITEMA-BUSIA'!D40,'30.07 BUSITEMA-BUSIA'!D40,'31.07. BUSITEMA-BUSIA'!D40,'1.08. BUSITEMA-BUSIA'!D40,'2.08 BUSITEMA-BUSIA-24h'!D40,'3.08 BUSITEMA-BUSIA-24h'!D40,'4.08 BUSITEMA-BUSIA'!D40)</f>
        <v>0</v>
      </c>
      <c r="E40" s="48">
        <f>AVERAGE('29.07 BUSITEMA-BUSIA'!E40,'30.07 BUSITEMA-BUSIA'!E40,'31.07. BUSITEMA-BUSIA'!E40,'1.08. BUSITEMA-BUSIA'!E40,'2.08 BUSITEMA-BUSIA-24h'!E40,'3.08 BUSITEMA-BUSIA-24h'!E40,'4.08 BUSITEMA-BUSIA'!E40)</f>
        <v>1.2857142857142858</v>
      </c>
      <c r="F40" s="48">
        <f>AVERAGE('29.07 BUSITEMA-BUSIA'!F40,'30.07 BUSITEMA-BUSIA'!F40,'31.07. BUSITEMA-BUSIA'!F40,'1.08. BUSITEMA-BUSIA'!F40,'2.08 BUSITEMA-BUSIA-24h'!F40,'3.08 BUSITEMA-BUSIA-24h'!F40,'4.08 BUSITEMA-BUSIA'!F40)</f>
        <v>0.5714285714285714</v>
      </c>
      <c r="G40" s="48">
        <f>AVERAGE('29.07 BUSITEMA-BUSIA'!G40,'30.07 BUSITEMA-BUSIA'!G40,'31.07. BUSITEMA-BUSIA'!G40,'1.08. BUSITEMA-BUSIA'!G40,'2.08 BUSITEMA-BUSIA-24h'!G40,'3.08 BUSITEMA-BUSIA-24h'!G40,'4.08 BUSITEMA-BUSIA'!G40)</f>
        <v>0</v>
      </c>
      <c r="H40" s="48">
        <f>AVERAGE('29.07 BUSITEMA-BUSIA'!H40,'30.07 BUSITEMA-BUSIA'!H40,'31.07. BUSITEMA-BUSIA'!H40,'1.08. BUSITEMA-BUSIA'!H40,'2.08 BUSITEMA-BUSIA-24h'!H40,'3.08 BUSITEMA-BUSIA-24h'!H40,'4.08 BUSITEMA-BUSIA'!H40)</f>
        <v>0.14285714285714285</v>
      </c>
      <c r="I40" s="48">
        <f>AVERAGE('29.07 BUSITEMA-BUSIA'!I40,'30.07 BUSITEMA-BUSIA'!I40,'31.07. BUSITEMA-BUSIA'!I40,'1.08. BUSITEMA-BUSIA'!I40,'2.08 BUSITEMA-BUSIA-24h'!I40,'3.08 BUSITEMA-BUSIA-24h'!I40,'4.08 BUSITEMA-BUSIA'!I40)</f>
        <v>0.5714285714285714</v>
      </c>
      <c r="J40" s="48">
        <f>AVERAGE('29.07 BUSITEMA-BUSIA'!J40,'30.07 BUSITEMA-BUSIA'!J40,'31.07. BUSITEMA-BUSIA'!J40,'1.08. BUSITEMA-BUSIA'!J40,'2.08 BUSITEMA-BUSIA-24h'!J40,'3.08 BUSITEMA-BUSIA-24h'!J40,'4.08 BUSITEMA-BUSIA'!J40)</f>
        <v>0.8571428571428571</v>
      </c>
      <c r="K40" s="48">
        <f>AVERAGE('29.07 BUSITEMA-BUSIA'!K40,'30.07 BUSITEMA-BUSIA'!K40,'31.07. BUSITEMA-BUSIA'!K40,'1.08. BUSITEMA-BUSIA'!K40,'2.08 BUSITEMA-BUSIA-24h'!K40,'3.08 BUSITEMA-BUSIA-24h'!K40,'4.08 BUSITEMA-BUSIA'!K40)</f>
        <v>0.14285714285714285</v>
      </c>
      <c r="L40" s="48">
        <f>AVERAGE('29.07 BUSITEMA-BUSIA'!L40,'30.07 BUSITEMA-BUSIA'!L40,'31.07. BUSITEMA-BUSIA'!L40,'1.08. BUSITEMA-BUSIA'!L40,'2.08 BUSITEMA-BUSIA-24h'!L40,'3.08 BUSITEMA-BUSIA-24h'!L40,'4.08 BUSITEMA-BUSIA'!L40)</f>
        <v>1.8571428571428572</v>
      </c>
      <c r="M40" s="48">
        <f>AVERAGE('29.07 BUSITEMA-BUSIA'!M40,'30.07 BUSITEMA-BUSIA'!M40,'31.07. BUSITEMA-BUSIA'!M40,'1.08. BUSITEMA-BUSIA'!M40,'2.08 BUSITEMA-BUSIA-24h'!M40,'3.08 BUSITEMA-BUSIA-24h'!M40,'4.08 BUSITEMA-BUSIA'!M40)</f>
        <v>2.7142857142857144</v>
      </c>
      <c r="N40" s="48">
        <f>AVERAGE('29.07 BUSITEMA-BUSIA'!N40,'30.07 BUSITEMA-BUSIA'!N40,'31.07. BUSITEMA-BUSIA'!N40,'1.08. BUSITEMA-BUSIA'!N40,'2.08 BUSITEMA-BUSIA-24h'!N40,'3.08 BUSITEMA-BUSIA-24h'!N40,'4.08 BUSITEMA-BUSIA'!N40)</f>
        <v>0</v>
      </c>
      <c r="O40" s="15">
        <f t="shared" si="0"/>
        <v>6.1428571428571423</v>
      </c>
      <c r="P40" s="15">
        <f t="shared" si="1"/>
        <v>8.8571428571428577</v>
      </c>
      <c r="R40" s="5" t="s">
        <v>17</v>
      </c>
      <c r="S40" s="16">
        <f t="shared" ref="S40:AF40" si="32">SUM(S10:S21)</f>
        <v>33.142857142857146</v>
      </c>
      <c r="T40" s="16">
        <f t="shared" si="32"/>
        <v>6.2857142857142856</v>
      </c>
      <c r="U40" s="16">
        <f t="shared" si="32"/>
        <v>54.428571428571431</v>
      </c>
      <c r="V40" s="16">
        <f t="shared" si="32"/>
        <v>40.857142857142861</v>
      </c>
      <c r="W40" s="16">
        <f t="shared" si="32"/>
        <v>4.2857142857142856</v>
      </c>
      <c r="X40" s="16">
        <f t="shared" si="32"/>
        <v>34.142857142857139</v>
      </c>
      <c r="Y40" s="16">
        <f t="shared" si="32"/>
        <v>24.285714285714281</v>
      </c>
      <c r="Z40" s="16">
        <f t="shared" si="32"/>
        <v>14.142857142857144</v>
      </c>
      <c r="AA40" s="16">
        <f t="shared" si="32"/>
        <v>12.285714285714286</v>
      </c>
      <c r="AB40" s="16">
        <f t="shared" si="32"/>
        <v>56.857142857142847</v>
      </c>
      <c r="AC40" s="16">
        <f t="shared" si="32"/>
        <v>160.71428571428569</v>
      </c>
      <c r="AD40" s="16">
        <f t="shared" si="32"/>
        <v>7.5714285714285703</v>
      </c>
      <c r="AE40" s="31">
        <f t="shared" si="32"/>
        <v>288.28571428571422</v>
      </c>
      <c r="AF40" s="31">
        <f t="shared" si="32"/>
        <v>449</v>
      </c>
    </row>
    <row r="41" spans="2:32" ht="23.1" customHeight="1" x14ac:dyDescent="0.25">
      <c r="B41" s="22" t="s">
        <v>68</v>
      </c>
      <c r="C41" s="48">
        <f>AVERAGE('29.07 BUSITEMA-BUSIA'!C41,'30.07 BUSITEMA-BUSIA'!C41,'31.07. BUSITEMA-BUSIA'!C41,'1.08. BUSITEMA-BUSIA'!C41,'2.08 BUSITEMA-BUSIA-24h'!C41,'3.08 BUSITEMA-BUSIA-24h'!C41,'4.08 BUSITEMA-BUSIA'!C41)</f>
        <v>1.1428571428571428</v>
      </c>
      <c r="D41" s="48">
        <f>AVERAGE('29.07 BUSITEMA-BUSIA'!D41,'30.07 BUSITEMA-BUSIA'!D41,'31.07. BUSITEMA-BUSIA'!D41,'1.08. BUSITEMA-BUSIA'!D41,'2.08 BUSITEMA-BUSIA-24h'!D41,'3.08 BUSITEMA-BUSIA-24h'!D41,'4.08 BUSITEMA-BUSIA'!D41)</f>
        <v>0</v>
      </c>
      <c r="E41" s="48">
        <f>AVERAGE('29.07 BUSITEMA-BUSIA'!E41,'30.07 BUSITEMA-BUSIA'!E41,'31.07. BUSITEMA-BUSIA'!E41,'1.08. BUSITEMA-BUSIA'!E41,'2.08 BUSITEMA-BUSIA-24h'!E41,'3.08 BUSITEMA-BUSIA-24h'!E41,'4.08 BUSITEMA-BUSIA'!E41)</f>
        <v>1.2857142857142858</v>
      </c>
      <c r="F41" s="48">
        <f>AVERAGE('29.07 BUSITEMA-BUSIA'!F41,'30.07 BUSITEMA-BUSIA'!F41,'31.07. BUSITEMA-BUSIA'!F41,'1.08. BUSITEMA-BUSIA'!F41,'2.08 BUSITEMA-BUSIA-24h'!F41,'3.08 BUSITEMA-BUSIA-24h'!F41,'4.08 BUSITEMA-BUSIA'!F41)</f>
        <v>1.2857142857142858</v>
      </c>
      <c r="G41" s="48">
        <f>AVERAGE('29.07 BUSITEMA-BUSIA'!G41,'30.07 BUSITEMA-BUSIA'!G41,'31.07. BUSITEMA-BUSIA'!G41,'1.08. BUSITEMA-BUSIA'!G41,'2.08 BUSITEMA-BUSIA-24h'!G41,'3.08 BUSITEMA-BUSIA-24h'!G41,'4.08 BUSITEMA-BUSIA'!G41)</f>
        <v>0</v>
      </c>
      <c r="H41" s="48">
        <f>AVERAGE('29.07 BUSITEMA-BUSIA'!H41,'30.07 BUSITEMA-BUSIA'!H41,'31.07. BUSITEMA-BUSIA'!H41,'1.08. BUSITEMA-BUSIA'!H41,'2.08 BUSITEMA-BUSIA-24h'!H41,'3.08 BUSITEMA-BUSIA-24h'!H41,'4.08 BUSITEMA-BUSIA'!H41)</f>
        <v>0.8571428571428571</v>
      </c>
      <c r="I41" s="48">
        <f>AVERAGE('29.07 BUSITEMA-BUSIA'!I41,'30.07 BUSITEMA-BUSIA'!I41,'31.07. BUSITEMA-BUSIA'!I41,'1.08. BUSITEMA-BUSIA'!I41,'2.08 BUSITEMA-BUSIA-24h'!I41,'3.08 BUSITEMA-BUSIA-24h'!I41,'4.08 BUSITEMA-BUSIA'!I41)</f>
        <v>1.2857142857142858</v>
      </c>
      <c r="J41" s="48">
        <f>AVERAGE('29.07 BUSITEMA-BUSIA'!J41,'30.07 BUSITEMA-BUSIA'!J41,'31.07. BUSITEMA-BUSIA'!J41,'1.08. BUSITEMA-BUSIA'!J41,'2.08 BUSITEMA-BUSIA-24h'!J41,'3.08 BUSITEMA-BUSIA-24h'!J41,'4.08 BUSITEMA-BUSIA'!J41)</f>
        <v>0.5714285714285714</v>
      </c>
      <c r="K41" s="48">
        <f>AVERAGE('29.07 BUSITEMA-BUSIA'!K41,'30.07 BUSITEMA-BUSIA'!K41,'31.07. BUSITEMA-BUSIA'!K41,'1.08. BUSITEMA-BUSIA'!K41,'2.08 BUSITEMA-BUSIA-24h'!K41,'3.08 BUSITEMA-BUSIA-24h'!K41,'4.08 BUSITEMA-BUSIA'!K41)</f>
        <v>0.5714285714285714</v>
      </c>
      <c r="L41" s="48">
        <f>AVERAGE('29.07 BUSITEMA-BUSIA'!L41,'30.07 BUSITEMA-BUSIA'!L41,'31.07. BUSITEMA-BUSIA'!L41,'1.08. BUSITEMA-BUSIA'!L41,'2.08 BUSITEMA-BUSIA-24h'!L41,'3.08 BUSITEMA-BUSIA-24h'!L41,'4.08 BUSITEMA-BUSIA'!L41)</f>
        <v>1.5714285714285714</v>
      </c>
      <c r="M41" s="48">
        <f>AVERAGE('29.07 BUSITEMA-BUSIA'!M41,'30.07 BUSITEMA-BUSIA'!M41,'31.07. BUSITEMA-BUSIA'!M41,'1.08. BUSITEMA-BUSIA'!M41,'2.08 BUSITEMA-BUSIA-24h'!M41,'3.08 BUSITEMA-BUSIA-24h'!M41,'4.08 BUSITEMA-BUSIA'!M41)</f>
        <v>2</v>
      </c>
      <c r="N41" s="48">
        <f>AVERAGE('29.07 BUSITEMA-BUSIA'!N41,'30.07 BUSITEMA-BUSIA'!N41,'31.07. BUSITEMA-BUSIA'!N41,'1.08. BUSITEMA-BUSIA'!N41,'2.08 BUSITEMA-BUSIA-24h'!N41,'3.08 BUSITEMA-BUSIA-24h'!N41,'4.08 BUSITEMA-BUSIA'!N41)</f>
        <v>0.14285714285714285</v>
      </c>
      <c r="O41" s="15">
        <f t="shared" si="0"/>
        <v>8.7142857142857135</v>
      </c>
      <c r="P41" s="15">
        <f t="shared" si="1"/>
        <v>10.714285714285714</v>
      </c>
      <c r="R41" s="5" t="s">
        <v>175</v>
      </c>
      <c r="S41" s="16">
        <f>SUM(S10:S33)</f>
        <v>64.642857142857139</v>
      </c>
      <c r="T41" s="16">
        <f t="shared" ref="T41:AD41" si="33">SUM(T10:T33)</f>
        <v>10.285714285714285</v>
      </c>
      <c r="U41" s="16">
        <f t="shared" si="33"/>
        <v>113.92857142857143</v>
      </c>
      <c r="V41" s="16">
        <f t="shared" si="33"/>
        <v>83.857142857142861</v>
      </c>
      <c r="W41" s="16">
        <f t="shared" si="33"/>
        <v>10.785714285714285</v>
      </c>
      <c r="X41" s="16">
        <f t="shared" si="33"/>
        <v>59.142857142857139</v>
      </c>
      <c r="Y41" s="16">
        <f t="shared" si="33"/>
        <v>37.785714285714278</v>
      </c>
      <c r="Z41" s="16">
        <f t="shared" si="33"/>
        <v>34.642857142857146</v>
      </c>
      <c r="AA41" s="16">
        <f t="shared" si="33"/>
        <v>26.285714285714285</v>
      </c>
      <c r="AB41" s="16">
        <f t="shared" si="33"/>
        <v>111.35714285714285</v>
      </c>
      <c r="AC41" s="16">
        <f t="shared" si="33"/>
        <v>334.21428571428567</v>
      </c>
      <c r="AD41" s="16">
        <f t="shared" si="33"/>
        <v>12.571428571428569</v>
      </c>
      <c r="AE41" s="31">
        <f>SUM(AE10:AE33)</f>
        <v>565.28571428571422</v>
      </c>
      <c r="AF41" s="31">
        <f>SUM(AF10:AF33)</f>
        <v>899.5</v>
      </c>
    </row>
    <row r="42" spans="2:32" ht="23.1" customHeight="1" x14ac:dyDescent="0.25">
      <c r="B42" s="23" t="s">
        <v>69</v>
      </c>
      <c r="C42" s="48">
        <f>AVERAGE('29.07 BUSITEMA-BUSIA'!C42,'30.07 BUSITEMA-BUSIA'!C42,'31.07. BUSITEMA-BUSIA'!C42,'1.08. BUSITEMA-BUSIA'!C42,'2.08 BUSITEMA-BUSIA-24h'!C42,'3.08 BUSITEMA-BUSIA-24h'!C42,'4.08 BUSITEMA-BUSIA'!C42)</f>
        <v>0.14285714285714285</v>
      </c>
      <c r="D42" s="48">
        <f>AVERAGE('29.07 BUSITEMA-BUSIA'!D42,'30.07 BUSITEMA-BUSIA'!D42,'31.07. BUSITEMA-BUSIA'!D42,'1.08. BUSITEMA-BUSIA'!D42,'2.08 BUSITEMA-BUSIA-24h'!D42,'3.08 BUSITEMA-BUSIA-24h'!D42,'4.08 BUSITEMA-BUSIA'!D42)</f>
        <v>0.14285714285714285</v>
      </c>
      <c r="E42" s="48">
        <f>AVERAGE('29.07 BUSITEMA-BUSIA'!E42,'30.07 BUSITEMA-BUSIA'!E42,'31.07. BUSITEMA-BUSIA'!E42,'1.08. BUSITEMA-BUSIA'!E42,'2.08 BUSITEMA-BUSIA-24h'!E42,'3.08 BUSITEMA-BUSIA-24h'!E42,'4.08 BUSITEMA-BUSIA'!E42)</f>
        <v>1</v>
      </c>
      <c r="F42" s="48">
        <f>AVERAGE('29.07 BUSITEMA-BUSIA'!F42,'30.07 BUSITEMA-BUSIA'!F42,'31.07. BUSITEMA-BUSIA'!F42,'1.08. BUSITEMA-BUSIA'!F42,'2.08 BUSITEMA-BUSIA-24h'!F42,'3.08 BUSITEMA-BUSIA-24h'!F42,'4.08 BUSITEMA-BUSIA'!F42)</f>
        <v>1</v>
      </c>
      <c r="G42" s="48">
        <f>AVERAGE('29.07 BUSITEMA-BUSIA'!G42,'30.07 BUSITEMA-BUSIA'!G42,'31.07. BUSITEMA-BUSIA'!G42,'1.08. BUSITEMA-BUSIA'!G42,'2.08 BUSITEMA-BUSIA-24h'!G42,'3.08 BUSITEMA-BUSIA-24h'!G42,'4.08 BUSITEMA-BUSIA'!G42)</f>
        <v>0.2857142857142857</v>
      </c>
      <c r="H42" s="48">
        <f>AVERAGE('29.07 BUSITEMA-BUSIA'!H42,'30.07 BUSITEMA-BUSIA'!H42,'31.07. BUSITEMA-BUSIA'!H42,'1.08. BUSITEMA-BUSIA'!H42,'2.08 BUSITEMA-BUSIA-24h'!H42,'3.08 BUSITEMA-BUSIA-24h'!H42,'4.08 BUSITEMA-BUSIA'!H42)</f>
        <v>1.1428571428571428</v>
      </c>
      <c r="I42" s="48">
        <f>AVERAGE('29.07 BUSITEMA-BUSIA'!I42,'30.07 BUSITEMA-BUSIA'!I42,'31.07. BUSITEMA-BUSIA'!I42,'1.08. BUSITEMA-BUSIA'!I42,'2.08 BUSITEMA-BUSIA-24h'!I42,'3.08 BUSITEMA-BUSIA-24h'!I42,'4.08 BUSITEMA-BUSIA'!I42)</f>
        <v>1.1428571428571428</v>
      </c>
      <c r="J42" s="48">
        <f>AVERAGE('29.07 BUSITEMA-BUSIA'!J42,'30.07 BUSITEMA-BUSIA'!J42,'31.07. BUSITEMA-BUSIA'!J42,'1.08. BUSITEMA-BUSIA'!J42,'2.08 BUSITEMA-BUSIA-24h'!J42,'3.08 BUSITEMA-BUSIA-24h'!J42,'4.08 BUSITEMA-BUSIA'!J42)</f>
        <v>0.8571428571428571</v>
      </c>
      <c r="K42" s="48">
        <f>AVERAGE('29.07 BUSITEMA-BUSIA'!K42,'30.07 BUSITEMA-BUSIA'!K42,'31.07. BUSITEMA-BUSIA'!K42,'1.08. BUSITEMA-BUSIA'!K42,'2.08 BUSITEMA-BUSIA-24h'!K42,'3.08 BUSITEMA-BUSIA-24h'!K42,'4.08 BUSITEMA-BUSIA'!K42)</f>
        <v>0.5714285714285714</v>
      </c>
      <c r="L42" s="48">
        <f>AVERAGE('29.07 BUSITEMA-BUSIA'!L42,'30.07 BUSITEMA-BUSIA'!L42,'31.07. BUSITEMA-BUSIA'!L42,'1.08. BUSITEMA-BUSIA'!L42,'2.08 BUSITEMA-BUSIA-24h'!L42,'3.08 BUSITEMA-BUSIA-24h'!L42,'4.08 BUSITEMA-BUSIA'!L42)</f>
        <v>1.5714285714285714</v>
      </c>
      <c r="M42" s="48">
        <f>AVERAGE('29.07 BUSITEMA-BUSIA'!M42,'30.07 BUSITEMA-BUSIA'!M42,'31.07. BUSITEMA-BUSIA'!M42,'1.08. BUSITEMA-BUSIA'!M42,'2.08 BUSITEMA-BUSIA-24h'!M42,'3.08 BUSITEMA-BUSIA-24h'!M42,'4.08 BUSITEMA-BUSIA'!M42)</f>
        <v>6.1428571428571432</v>
      </c>
      <c r="N42" s="48">
        <f>AVERAGE('29.07 BUSITEMA-BUSIA'!N42,'30.07 BUSITEMA-BUSIA'!N42,'31.07. BUSITEMA-BUSIA'!N42,'1.08. BUSITEMA-BUSIA'!N42,'2.08 BUSITEMA-BUSIA-24h'!N42,'3.08 BUSITEMA-BUSIA-24h'!N42,'4.08 BUSITEMA-BUSIA'!N42)</f>
        <v>0.14285714285714285</v>
      </c>
      <c r="O42" s="15">
        <f t="shared" si="0"/>
        <v>7.9999999999999991</v>
      </c>
      <c r="P42" s="15">
        <f t="shared" si="1"/>
        <v>14.142857142857142</v>
      </c>
      <c r="R42" s="5" t="s">
        <v>160</v>
      </c>
      <c r="S42" s="47">
        <f>S41/S40</f>
        <v>1.9504310344827582</v>
      </c>
      <c r="T42" s="47">
        <f t="shared" ref="T42:AF42" si="34">T41/T40</f>
        <v>1.6363636363636362</v>
      </c>
      <c r="U42" s="47">
        <f t="shared" si="34"/>
        <v>2.0931758530183728</v>
      </c>
      <c r="V42" s="47">
        <f t="shared" si="34"/>
        <v>2.0524475524475525</v>
      </c>
      <c r="W42" s="47">
        <f t="shared" si="34"/>
        <v>2.5166666666666666</v>
      </c>
      <c r="X42" s="47">
        <f t="shared" si="34"/>
        <v>1.7322175732217575</v>
      </c>
      <c r="Y42" s="47">
        <f t="shared" si="34"/>
        <v>1.5558823529411765</v>
      </c>
      <c r="Z42" s="47">
        <f t="shared" si="34"/>
        <v>2.4494949494949494</v>
      </c>
      <c r="AA42" s="47">
        <f t="shared" si="34"/>
        <v>2.13953488372093</v>
      </c>
      <c r="AB42" s="47">
        <f t="shared" si="34"/>
        <v>1.9585427135678393</v>
      </c>
      <c r="AC42" s="47">
        <f t="shared" si="34"/>
        <v>2.0795555555555554</v>
      </c>
      <c r="AD42" s="47">
        <f t="shared" si="34"/>
        <v>1.6603773584905661</v>
      </c>
      <c r="AE42" s="54">
        <f t="shared" si="34"/>
        <v>1.9608523290386524</v>
      </c>
      <c r="AF42" s="54">
        <f t="shared" si="34"/>
        <v>2.0033407572383073</v>
      </c>
    </row>
    <row r="43" spans="2:32" ht="23.1" customHeight="1" x14ac:dyDescent="0.25">
      <c r="B43" s="22" t="s">
        <v>70</v>
      </c>
      <c r="C43" s="48">
        <f>AVERAGE('29.07 BUSITEMA-BUSIA'!C43,'30.07 BUSITEMA-BUSIA'!C43,'31.07. BUSITEMA-BUSIA'!C43,'1.08. BUSITEMA-BUSIA'!C43,'2.08 BUSITEMA-BUSIA-24h'!C43,'3.08 BUSITEMA-BUSIA-24h'!C43,'4.08 BUSITEMA-BUSIA'!C43)</f>
        <v>1.2857142857142858</v>
      </c>
      <c r="D43" s="48">
        <f>AVERAGE('29.07 BUSITEMA-BUSIA'!D43,'30.07 BUSITEMA-BUSIA'!D43,'31.07. BUSITEMA-BUSIA'!D43,'1.08. BUSITEMA-BUSIA'!D43,'2.08 BUSITEMA-BUSIA-24h'!D43,'3.08 BUSITEMA-BUSIA-24h'!D43,'4.08 BUSITEMA-BUSIA'!D43)</f>
        <v>0.2857142857142857</v>
      </c>
      <c r="E43" s="48">
        <f>AVERAGE('29.07 BUSITEMA-BUSIA'!E43,'30.07 BUSITEMA-BUSIA'!E43,'31.07. BUSITEMA-BUSIA'!E43,'1.08. BUSITEMA-BUSIA'!E43,'2.08 BUSITEMA-BUSIA-24h'!E43,'3.08 BUSITEMA-BUSIA-24h'!E43,'4.08 BUSITEMA-BUSIA'!E43)</f>
        <v>1.2857142857142858</v>
      </c>
      <c r="F43" s="48">
        <f>AVERAGE('29.07 BUSITEMA-BUSIA'!F43,'30.07 BUSITEMA-BUSIA'!F43,'31.07. BUSITEMA-BUSIA'!F43,'1.08. BUSITEMA-BUSIA'!F43,'2.08 BUSITEMA-BUSIA-24h'!F43,'3.08 BUSITEMA-BUSIA-24h'!F43,'4.08 BUSITEMA-BUSIA'!F43)</f>
        <v>0.7142857142857143</v>
      </c>
      <c r="G43" s="48">
        <f>AVERAGE('29.07 BUSITEMA-BUSIA'!G43,'30.07 BUSITEMA-BUSIA'!G43,'31.07. BUSITEMA-BUSIA'!G43,'1.08. BUSITEMA-BUSIA'!G43,'2.08 BUSITEMA-BUSIA-24h'!G43,'3.08 BUSITEMA-BUSIA-24h'!G43,'4.08 BUSITEMA-BUSIA'!G43)</f>
        <v>0</v>
      </c>
      <c r="H43" s="48">
        <f>AVERAGE('29.07 BUSITEMA-BUSIA'!H43,'30.07 BUSITEMA-BUSIA'!H43,'31.07. BUSITEMA-BUSIA'!H43,'1.08. BUSITEMA-BUSIA'!H43,'2.08 BUSITEMA-BUSIA-24h'!H43,'3.08 BUSITEMA-BUSIA-24h'!H43,'4.08 BUSITEMA-BUSIA'!H43)</f>
        <v>1.1428571428571428</v>
      </c>
      <c r="I43" s="48">
        <f>AVERAGE('29.07 BUSITEMA-BUSIA'!I43,'30.07 BUSITEMA-BUSIA'!I43,'31.07. BUSITEMA-BUSIA'!I43,'1.08. BUSITEMA-BUSIA'!I43,'2.08 BUSITEMA-BUSIA-24h'!I43,'3.08 BUSITEMA-BUSIA-24h'!I43,'4.08 BUSITEMA-BUSIA'!I43)</f>
        <v>0.8571428571428571</v>
      </c>
      <c r="J43" s="48">
        <f>AVERAGE('29.07 BUSITEMA-BUSIA'!J43,'30.07 BUSITEMA-BUSIA'!J43,'31.07. BUSITEMA-BUSIA'!J43,'1.08. BUSITEMA-BUSIA'!J43,'2.08 BUSITEMA-BUSIA-24h'!J43,'3.08 BUSITEMA-BUSIA-24h'!J43,'4.08 BUSITEMA-BUSIA'!J43)</f>
        <v>0</v>
      </c>
      <c r="K43" s="48">
        <f>AVERAGE('29.07 BUSITEMA-BUSIA'!K43,'30.07 BUSITEMA-BUSIA'!K43,'31.07. BUSITEMA-BUSIA'!K43,'1.08. BUSITEMA-BUSIA'!K43,'2.08 BUSITEMA-BUSIA-24h'!K43,'3.08 BUSITEMA-BUSIA-24h'!K43,'4.08 BUSITEMA-BUSIA'!K43)</f>
        <v>0.2857142857142857</v>
      </c>
      <c r="L43" s="48">
        <f>AVERAGE('29.07 BUSITEMA-BUSIA'!L43,'30.07 BUSITEMA-BUSIA'!L43,'31.07. BUSITEMA-BUSIA'!L43,'1.08. BUSITEMA-BUSIA'!L43,'2.08 BUSITEMA-BUSIA-24h'!L43,'3.08 BUSITEMA-BUSIA-24h'!L43,'4.08 BUSITEMA-BUSIA'!L43)</f>
        <v>2.5714285714285716</v>
      </c>
      <c r="M43" s="48">
        <f>AVERAGE('29.07 BUSITEMA-BUSIA'!M43,'30.07 BUSITEMA-BUSIA'!M43,'31.07. BUSITEMA-BUSIA'!M43,'1.08. BUSITEMA-BUSIA'!M43,'2.08 BUSITEMA-BUSIA-24h'!M43,'3.08 BUSITEMA-BUSIA-24h'!M43,'4.08 BUSITEMA-BUSIA'!M43)</f>
        <v>4.7142857142857144</v>
      </c>
      <c r="N43" s="48">
        <f>AVERAGE('29.07 BUSITEMA-BUSIA'!N43,'30.07 BUSITEMA-BUSIA'!N43,'31.07. BUSITEMA-BUSIA'!N43,'1.08. BUSITEMA-BUSIA'!N43,'2.08 BUSITEMA-BUSIA-24h'!N43,'3.08 BUSITEMA-BUSIA-24h'!N43,'4.08 BUSITEMA-BUSIA'!N43)</f>
        <v>0.5714285714285714</v>
      </c>
      <c r="O43" s="15">
        <f t="shared" si="0"/>
        <v>9</v>
      </c>
      <c r="P43" s="15">
        <f t="shared" si="1"/>
        <v>13.714285714285714</v>
      </c>
    </row>
    <row r="44" spans="2:32" ht="23.1" customHeight="1" x14ac:dyDescent="0.25">
      <c r="B44" s="24" t="s">
        <v>71</v>
      </c>
      <c r="C44" s="48">
        <f>AVERAGE('29.07 BUSITEMA-BUSIA'!C44,'30.07 BUSITEMA-BUSIA'!C44,'31.07. BUSITEMA-BUSIA'!C44,'1.08. BUSITEMA-BUSIA'!C44,'2.08 BUSITEMA-BUSIA-24h'!C44,'3.08 BUSITEMA-BUSIA-24h'!C44,'4.08 BUSITEMA-BUSIA'!C44)</f>
        <v>0.5714285714285714</v>
      </c>
      <c r="D44" s="48">
        <f>AVERAGE('29.07 BUSITEMA-BUSIA'!D44,'30.07 BUSITEMA-BUSIA'!D44,'31.07. BUSITEMA-BUSIA'!D44,'1.08. BUSITEMA-BUSIA'!D44,'2.08 BUSITEMA-BUSIA-24h'!D44,'3.08 BUSITEMA-BUSIA-24h'!D44,'4.08 BUSITEMA-BUSIA'!D44)</f>
        <v>0.5714285714285714</v>
      </c>
      <c r="E44" s="48">
        <f>AVERAGE('29.07 BUSITEMA-BUSIA'!E44,'30.07 BUSITEMA-BUSIA'!E44,'31.07. BUSITEMA-BUSIA'!E44,'1.08. BUSITEMA-BUSIA'!E44,'2.08 BUSITEMA-BUSIA-24h'!E44,'3.08 BUSITEMA-BUSIA-24h'!E44,'4.08 BUSITEMA-BUSIA'!E44)</f>
        <v>1.8571428571428572</v>
      </c>
      <c r="F44" s="48">
        <f>AVERAGE('29.07 BUSITEMA-BUSIA'!F44,'30.07 BUSITEMA-BUSIA'!F44,'31.07. BUSITEMA-BUSIA'!F44,'1.08. BUSITEMA-BUSIA'!F44,'2.08 BUSITEMA-BUSIA-24h'!F44,'3.08 BUSITEMA-BUSIA-24h'!F44,'4.08 BUSITEMA-BUSIA'!F44)</f>
        <v>0.7142857142857143</v>
      </c>
      <c r="G44" s="48">
        <f>AVERAGE('29.07 BUSITEMA-BUSIA'!G44,'30.07 BUSITEMA-BUSIA'!G44,'31.07. BUSITEMA-BUSIA'!G44,'1.08. BUSITEMA-BUSIA'!G44,'2.08 BUSITEMA-BUSIA-24h'!G44,'3.08 BUSITEMA-BUSIA-24h'!G44,'4.08 BUSITEMA-BUSIA'!G44)</f>
        <v>0</v>
      </c>
      <c r="H44" s="48">
        <f>AVERAGE('29.07 BUSITEMA-BUSIA'!H44,'30.07 BUSITEMA-BUSIA'!H44,'31.07. BUSITEMA-BUSIA'!H44,'1.08. BUSITEMA-BUSIA'!H44,'2.08 BUSITEMA-BUSIA-24h'!H44,'3.08 BUSITEMA-BUSIA-24h'!H44,'4.08 BUSITEMA-BUSIA'!H44)</f>
        <v>1.7142857142857142</v>
      </c>
      <c r="I44" s="48">
        <f>AVERAGE('29.07 BUSITEMA-BUSIA'!I44,'30.07 BUSITEMA-BUSIA'!I44,'31.07. BUSITEMA-BUSIA'!I44,'1.08. BUSITEMA-BUSIA'!I44,'2.08 BUSITEMA-BUSIA-24h'!I44,'3.08 BUSITEMA-BUSIA-24h'!I44,'4.08 BUSITEMA-BUSIA'!I44)</f>
        <v>0.2857142857142857</v>
      </c>
      <c r="J44" s="48">
        <f>AVERAGE('29.07 BUSITEMA-BUSIA'!J44,'30.07 BUSITEMA-BUSIA'!J44,'31.07. BUSITEMA-BUSIA'!J44,'1.08. BUSITEMA-BUSIA'!J44,'2.08 BUSITEMA-BUSIA-24h'!J44,'3.08 BUSITEMA-BUSIA-24h'!J44,'4.08 BUSITEMA-BUSIA'!J44)</f>
        <v>0.14285714285714285</v>
      </c>
      <c r="K44" s="48">
        <f>AVERAGE('29.07 BUSITEMA-BUSIA'!K44,'30.07 BUSITEMA-BUSIA'!K44,'31.07. BUSITEMA-BUSIA'!K44,'1.08. BUSITEMA-BUSIA'!K44,'2.08 BUSITEMA-BUSIA-24h'!K44,'3.08 BUSITEMA-BUSIA-24h'!K44,'4.08 BUSITEMA-BUSIA'!K44)</f>
        <v>0.2857142857142857</v>
      </c>
      <c r="L44" s="48">
        <f>AVERAGE('29.07 BUSITEMA-BUSIA'!L44,'30.07 BUSITEMA-BUSIA'!L44,'31.07. BUSITEMA-BUSIA'!L44,'1.08. BUSITEMA-BUSIA'!L44,'2.08 BUSITEMA-BUSIA-24h'!L44,'3.08 BUSITEMA-BUSIA-24h'!L44,'4.08 BUSITEMA-BUSIA'!L44)</f>
        <v>1</v>
      </c>
      <c r="M44" s="48">
        <f>AVERAGE('29.07 BUSITEMA-BUSIA'!M44,'30.07 BUSITEMA-BUSIA'!M44,'31.07. BUSITEMA-BUSIA'!M44,'1.08. BUSITEMA-BUSIA'!M44,'2.08 BUSITEMA-BUSIA-24h'!M44,'3.08 BUSITEMA-BUSIA-24h'!M44,'4.08 BUSITEMA-BUSIA'!M44)</f>
        <v>2.7142857142857144</v>
      </c>
      <c r="N44" s="48">
        <f>AVERAGE('29.07 BUSITEMA-BUSIA'!N44,'30.07 BUSITEMA-BUSIA'!N44,'31.07. BUSITEMA-BUSIA'!N44,'1.08. BUSITEMA-BUSIA'!N44,'2.08 BUSITEMA-BUSIA-24h'!N44,'3.08 BUSITEMA-BUSIA-24h'!N44,'4.08 BUSITEMA-BUSIA'!N44)</f>
        <v>0</v>
      </c>
      <c r="O44" s="15">
        <f t="shared" si="0"/>
        <v>7.1428571428571432</v>
      </c>
      <c r="P44" s="15">
        <f t="shared" si="1"/>
        <v>9.8571428571428577</v>
      </c>
    </row>
    <row r="45" spans="2:32" ht="23.1" customHeight="1" x14ac:dyDescent="0.25">
      <c r="B45" s="22" t="s">
        <v>72</v>
      </c>
      <c r="C45" s="48">
        <f>AVERAGE('29.07 BUSITEMA-BUSIA'!C45,'30.07 BUSITEMA-BUSIA'!C45,'31.07. BUSITEMA-BUSIA'!C45,'1.08. BUSITEMA-BUSIA'!C45,'2.08 BUSITEMA-BUSIA-24h'!C45,'3.08 BUSITEMA-BUSIA-24h'!C45,'4.08 BUSITEMA-BUSIA'!C45)</f>
        <v>0.8571428571428571</v>
      </c>
      <c r="D45" s="48">
        <f>AVERAGE('29.07 BUSITEMA-BUSIA'!D45,'30.07 BUSITEMA-BUSIA'!D45,'31.07. BUSITEMA-BUSIA'!D45,'1.08. BUSITEMA-BUSIA'!D45,'2.08 BUSITEMA-BUSIA-24h'!D45,'3.08 BUSITEMA-BUSIA-24h'!D45,'4.08 BUSITEMA-BUSIA'!D45)</f>
        <v>0</v>
      </c>
      <c r="E45" s="48">
        <f>AVERAGE('29.07 BUSITEMA-BUSIA'!E45,'30.07 BUSITEMA-BUSIA'!E45,'31.07. BUSITEMA-BUSIA'!E45,'1.08. BUSITEMA-BUSIA'!E45,'2.08 BUSITEMA-BUSIA-24h'!E45,'3.08 BUSITEMA-BUSIA-24h'!E45,'4.08 BUSITEMA-BUSIA'!E45)</f>
        <v>1</v>
      </c>
      <c r="F45" s="48">
        <f>AVERAGE('29.07 BUSITEMA-BUSIA'!F45,'30.07 BUSITEMA-BUSIA'!F45,'31.07. BUSITEMA-BUSIA'!F45,'1.08. BUSITEMA-BUSIA'!F45,'2.08 BUSITEMA-BUSIA-24h'!F45,'3.08 BUSITEMA-BUSIA-24h'!F45,'4.08 BUSITEMA-BUSIA'!F45)</f>
        <v>1.7142857142857142</v>
      </c>
      <c r="G45" s="48">
        <f>AVERAGE('29.07 BUSITEMA-BUSIA'!G45,'30.07 BUSITEMA-BUSIA'!G45,'31.07. BUSITEMA-BUSIA'!G45,'1.08. BUSITEMA-BUSIA'!G45,'2.08 BUSITEMA-BUSIA-24h'!G45,'3.08 BUSITEMA-BUSIA-24h'!G45,'4.08 BUSITEMA-BUSIA'!G45)</f>
        <v>0</v>
      </c>
      <c r="H45" s="48">
        <f>AVERAGE('29.07 BUSITEMA-BUSIA'!H45,'30.07 BUSITEMA-BUSIA'!H45,'31.07. BUSITEMA-BUSIA'!H45,'1.08. BUSITEMA-BUSIA'!H45,'2.08 BUSITEMA-BUSIA-24h'!H45,'3.08 BUSITEMA-BUSIA-24h'!H45,'4.08 BUSITEMA-BUSIA'!H45)</f>
        <v>0.7142857142857143</v>
      </c>
      <c r="I45" s="48">
        <f>AVERAGE('29.07 BUSITEMA-BUSIA'!I45,'30.07 BUSITEMA-BUSIA'!I45,'31.07. BUSITEMA-BUSIA'!I45,'1.08. BUSITEMA-BUSIA'!I45,'2.08 BUSITEMA-BUSIA-24h'!I45,'3.08 BUSITEMA-BUSIA-24h'!I45,'4.08 BUSITEMA-BUSIA'!I45)</f>
        <v>0.5714285714285714</v>
      </c>
      <c r="J45" s="48">
        <f>AVERAGE('29.07 BUSITEMA-BUSIA'!J45,'30.07 BUSITEMA-BUSIA'!J45,'31.07. BUSITEMA-BUSIA'!J45,'1.08. BUSITEMA-BUSIA'!J45,'2.08 BUSITEMA-BUSIA-24h'!J45,'3.08 BUSITEMA-BUSIA-24h'!J45,'4.08 BUSITEMA-BUSIA'!J45)</f>
        <v>0.5714285714285714</v>
      </c>
      <c r="K45" s="48">
        <f>AVERAGE('29.07 BUSITEMA-BUSIA'!K45,'30.07 BUSITEMA-BUSIA'!K45,'31.07. BUSITEMA-BUSIA'!K45,'1.08. BUSITEMA-BUSIA'!K45,'2.08 BUSITEMA-BUSIA-24h'!K45,'3.08 BUSITEMA-BUSIA-24h'!K45,'4.08 BUSITEMA-BUSIA'!K45)</f>
        <v>1.1428571428571428</v>
      </c>
      <c r="L45" s="48">
        <f>AVERAGE('29.07 BUSITEMA-BUSIA'!L45,'30.07 BUSITEMA-BUSIA'!L45,'31.07. BUSITEMA-BUSIA'!L45,'1.08. BUSITEMA-BUSIA'!L45,'2.08 BUSITEMA-BUSIA-24h'!L45,'3.08 BUSITEMA-BUSIA-24h'!L45,'4.08 BUSITEMA-BUSIA'!L45)</f>
        <v>1.2857142857142858</v>
      </c>
      <c r="M45" s="48">
        <f>AVERAGE('29.07 BUSITEMA-BUSIA'!M45,'30.07 BUSITEMA-BUSIA'!M45,'31.07. BUSITEMA-BUSIA'!M45,'1.08. BUSITEMA-BUSIA'!M45,'2.08 BUSITEMA-BUSIA-24h'!M45,'3.08 BUSITEMA-BUSIA-24h'!M45,'4.08 BUSITEMA-BUSIA'!M45)</f>
        <v>3.1428571428571428</v>
      </c>
      <c r="N45" s="48">
        <f>AVERAGE('29.07 BUSITEMA-BUSIA'!N45,'30.07 BUSITEMA-BUSIA'!N45,'31.07. BUSITEMA-BUSIA'!N45,'1.08. BUSITEMA-BUSIA'!N45,'2.08 BUSITEMA-BUSIA-24h'!N45,'3.08 BUSITEMA-BUSIA-24h'!N45,'4.08 BUSITEMA-BUSIA'!N45)</f>
        <v>0.14285714285714285</v>
      </c>
      <c r="O45" s="15">
        <f t="shared" si="0"/>
        <v>8</v>
      </c>
      <c r="P45" s="15">
        <f t="shared" si="1"/>
        <v>11.142857142857142</v>
      </c>
    </row>
    <row r="46" spans="2:32" ht="23.1" customHeight="1" x14ac:dyDescent="0.25">
      <c r="B46" s="23" t="s">
        <v>73</v>
      </c>
      <c r="C46" s="48">
        <f>AVERAGE('29.07 BUSITEMA-BUSIA'!C46,'30.07 BUSITEMA-BUSIA'!C46,'31.07. BUSITEMA-BUSIA'!C46,'1.08. BUSITEMA-BUSIA'!C46,'2.08 BUSITEMA-BUSIA-24h'!C46,'3.08 BUSITEMA-BUSIA-24h'!C46,'4.08 BUSITEMA-BUSIA'!C46)</f>
        <v>0.5714285714285714</v>
      </c>
      <c r="D46" s="48">
        <f>AVERAGE('29.07 BUSITEMA-BUSIA'!D46,'30.07 BUSITEMA-BUSIA'!D46,'31.07. BUSITEMA-BUSIA'!D46,'1.08. BUSITEMA-BUSIA'!D46,'2.08 BUSITEMA-BUSIA-24h'!D46,'3.08 BUSITEMA-BUSIA-24h'!D46,'4.08 BUSITEMA-BUSIA'!D46)</f>
        <v>0</v>
      </c>
      <c r="E46" s="48">
        <f>AVERAGE('29.07 BUSITEMA-BUSIA'!E46,'30.07 BUSITEMA-BUSIA'!E46,'31.07. BUSITEMA-BUSIA'!E46,'1.08. BUSITEMA-BUSIA'!E46,'2.08 BUSITEMA-BUSIA-24h'!E46,'3.08 BUSITEMA-BUSIA-24h'!E46,'4.08 BUSITEMA-BUSIA'!E46)</f>
        <v>0.7142857142857143</v>
      </c>
      <c r="F46" s="48">
        <f>AVERAGE('29.07 BUSITEMA-BUSIA'!F46,'30.07 BUSITEMA-BUSIA'!F46,'31.07. BUSITEMA-BUSIA'!F46,'1.08. BUSITEMA-BUSIA'!F46,'2.08 BUSITEMA-BUSIA-24h'!F46,'3.08 BUSITEMA-BUSIA-24h'!F46,'4.08 BUSITEMA-BUSIA'!F46)</f>
        <v>0.8571428571428571</v>
      </c>
      <c r="G46" s="48">
        <f>AVERAGE('29.07 BUSITEMA-BUSIA'!G46,'30.07 BUSITEMA-BUSIA'!G46,'31.07. BUSITEMA-BUSIA'!G46,'1.08. BUSITEMA-BUSIA'!G46,'2.08 BUSITEMA-BUSIA-24h'!G46,'3.08 BUSITEMA-BUSIA-24h'!G46,'4.08 BUSITEMA-BUSIA'!G46)</f>
        <v>0</v>
      </c>
      <c r="H46" s="48">
        <f>AVERAGE('29.07 BUSITEMA-BUSIA'!H46,'30.07 BUSITEMA-BUSIA'!H46,'31.07. BUSITEMA-BUSIA'!H46,'1.08. BUSITEMA-BUSIA'!H46,'2.08 BUSITEMA-BUSIA-24h'!H46,'3.08 BUSITEMA-BUSIA-24h'!H46,'4.08 BUSITEMA-BUSIA'!H46)</f>
        <v>0.2857142857142857</v>
      </c>
      <c r="I46" s="48">
        <f>AVERAGE('29.07 BUSITEMA-BUSIA'!I46,'30.07 BUSITEMA-BUSIA'!I46,'31.07. BUSITEMA-BUSIA'!I46,'1.08. BUSITEMA-BUSIA'!I46,'2.08 BUSITEMA-BUSIA-24h'!I46,'3.08 BUSITEMA-BUSIA-24h'!I46,'4.08 BUSITEMA-BUSIA'!I46)</f>
        <v>1</v>
      </c>
      <c r="J46" s="48">
        <f>AVERAGE('29.07 BUSITEMA-BUSIA'!J46,'30.07 BUSITEMA-BUSIA'!J46,'31.07. BUSITEMA-BUSIA'!J46,'1.08. BUSITEMA-BUSIA'!J46,'2.08 BUSITEMA-BUSIA-24h'!J46,'3.08 BUSITEMA-BUSIA-24h'!J46,'4.08 BUSITEMA-BUSIA'!J46)</f>
        <v>0.2857142857142857</v>
      </c>
      <c r="K46" s="48">
        <f>AVERAGE('29.07 BUSITEMA-BUSIA'!K46,'30.07 BUSITEMA-BUSIA'!K46,'31.07. BUSITEMA-BUSIA'!K46,'1.08. BUSITEMA-BUSIA'!K46,'2.08 BUSITEMA-BUSIA-24h'!K46,'3.08 BUSITEMA-BUSIA-24h'!K46,'4.08 BUSITEMA-BUSIA'!K46)</f>
        <v>0.14285714285714285</v>
      </c>
      <c r="L46" s="48">
        <f>AVERAGE('29.07 BUSITEMA-BUSIA'!L46,'30.07 BUSITEMA-BUSIA'!L46,'31.07. BUSITEMA-BUSIA'!L46,'1.08. BUSITEMA-BUSIA'!L46,'2.08 BUSITEMA-BUSIA-24h'!L46,'3.08 BUSITEMA-BUSIA-24h'!L46,'4.08 BUSITEMA-BUSIA'!L46)</f>
        <v>1</v>
      </c>
      <c r="M46" s="48">
        <f>AVERAGE('29.07 BUSITEMA-BUSIA'!M46,'30.07 BUSITEMA-BUSIA'!M46,'31.07. BUSITEMA-BUSIA'!M46,'1.08. BUSITEMA-BUSIA'!M46,'2.08 BUSITEMA-BUSIA-24h'!M46,'3.08 BUSITEMA-BUSIA-24h'!M46,'4.08 BUSITEMA-BUSIA'!M46)</f>
        <v>3</v>
      </c>
      <c r="N46" s="48">
        <f>AVERAGE('29.07 BUSITEMA-BUSIA'!N46,'30.07 BUSITEMA-BUSIA'!N46,'31.07. BUSITEMA-BUSIA'!N46,'1.08. BUSITEMA-BUSIA'!N46,'2.08 BUSITEMA-BUSIA-24h'!N46,'3.08 BUSITEMA-BUSIA-24h'!N46,'4.08 BUSITEMA-BUSIA'!N46)</f>
        <v>0.2857142857142857</v>
      </c>
      <c r="O46" s="15">
        <f t="shared" si="0"/>
        <v>5.1428571428571423</v>
      </c>
      <c r="P46" s="15">
        <f t="shared" si="1"/>
        <v>8.1428571428571423</v>
      </c>
      <c r="R46" s="8"/>
      <c r="T46"/>
    </row>
    <row r="47" spans="2:32" ht="23.1" customHeight="1" x14ac:dyDescent="0.25">
      <c r="B47" s="23" t="s">
        <v>74</v>
      </c>
      <c r="C47" s="48">
        <f>AVERAGE('29.07 BUSITEMA-BUSIA'!C47,'30.07 BUSITEMA-BUSIA'!C47,'31.07. BUSITEMA-BUSIA'!C47,'1.08. BUSITEMA-BUSIA'!C47,'2.08 BUSITEMA-BUSIA-24h'!C47,'3.08 BUSITEMA-BUSIA-24h'!C47,'4.08 BUSITEMA-BUSIA'!C47)</f>
        <v>1</v>
      </c>
      <c r="D47" s="48">
        <f>AVERAGE('29.07 BUSITEMA-BUSIA'!D47,'30.07 BUSITEMA-BUSIA'!D47,'31.07. BUSITEMA-BUSIA'!D47,'1.08. BUSITEMA-BUSIA'!D47,'2.08 BUSITEMA-BUSIA-24h'!D47,'3.08 BUSITEMA-BUSIA-24h'!D47,'4.08 BUSITEMA-BUSIA'!D47)</f>
        <v>0</v>
      </c>
      <c r="E47" s="48">
        <f>AVERAGE('29.07 BUSITEMA-BUSIA'!E47,'30.07 BUSITEMA-BUSIA'!E47,'31.07. BUSITEMA-BUSIA'!E47,'1.08. BUSITEMA-BUSIA'!E47,'2.08 BUSITEMA-BUSIA-24h'!E47,'3.08 BUSITEMA-BUSIA-24h'!E47,'4.08 BUSITEMA-BUSIA'!E47)</f>
        <v>1</v>
      </c>
      <c r="F47" s="48">
        <f>AVERAGE('29.07 BUSITEMA-BUSIA'!F47,'30.07 BUSITEMA-BUSIA'!F47,'31.07. BUSITEMA-BUSIA'!F47,'1.08. BUSITEMA-BUSIA'!F47,'2.08 BUSITEMA-BUSIA-24h'!F47,'3.08 BUSITEMA-BUSIA-24h'!F47,'4.08 BUSITEMA-BUSIA'!F47)</f>
        <v>1</v>
      </c>
      <c r="G47" s="48">
        <f>AVERAGE('29.07 BUSITEMA-BUSIA'!G47,'30.07 BUSITEMA-BUSIA'!G47,'31.07. BUSITEMA-BUSIA'!G47,'1.08. BUSITEMA-BUSIA'!G47,'2.08 BUSITEMA-BUSIA-24h'!G47,'3.08 BUSITEMA-BUSIA-24h'!G47,'4.08 BUSITEMA-BUSIA'!G47)</f>
        <v>0.14285714285714285</v>
      </c>
      <c r="H47" s="48">
        <f>AVERAGE('29.07 BUSITEMA-BUSIA'!H47,'30.07 BUSITEMA-BUSIA'!H47,'31.07. BUSITEMA-BUSIA'!H47,'1.08. BUSITEMA-BUSIA'!H47,'2.08 BUSITEMA-BUSIA-24h'!H47,'3.08 BUSITEMA-BUSIA-24h'!H47,'4.08 BUSITEMA-BUSIA'!H47)</f>
        <v>1</v>
      </c>
      <c r="I47" s="48">
        <f>AVERAGE('29.07 BUSITEMA-BUSIA'!I47,'30.07 BUSITEMA-BUSIA'!I47,'31.07. BUSITEMA-BUSIA'!I47,'1.08. BUSITEMA-BUSIA'!I47,'2.08 BUSITEMA-BUSIA-24h'!I47,'3.08 BUSITEMA-BUSIA-24h'!I47,'4.08 BUSITEMA-BUSIA'!I47)</f>
        <v>0.8571428571428571</v>
      </c>
      <c r="J47" s="48">
        <f>AVERAGE('29.07 BUSITEMA-BUSIA'!J47,'30.07 BUSITEMA-BUSIA'!J47,'31.07. BUSITEMA-BUSIA'!J47,'1.08. BUSITEMA-BUSIA'!J47,'2.08 BUSITEMA-BUSIA-24h'!J47,'3.08 BUSITEMA-BUSIA-24h'!J47,'4.08 BUSITEMA-BUSIA'!J47)</f>
        <v>0</v>
      </c>
      <c r="K47" s="48">
        <f>AVERAGE('29.07 BUSITEMA-BUSIA'!K47,'30.07 BUSITEMA-BUSIA'!K47,'31.07. BUSITEMA-BUSIA'!K47,'1.08. BUSITEMA-BUSIA'!K47,'2.08 BUSITEMA-BUSIA-24h'!K47,'3.08 BUSITEMA-BUSIA-24h'!K47,'4.08 BUSITEMA-BUSIA'!K47)</f>
        <v>0.14285714285714285</v>
      </c>
      <c r="L47" s="48">
        <f>AVERAGE('29.07 BUSITEMA-BUSIA'!L47,'30.07 BUSITEMA-BUSIA'!L47,'31.07. BUSITEMA-BUSIA'!L47,'1.08. BUSITEMA-BUSIA'!L47,'2.08 BUSITEMA-BUSIA-24h'!L47,'3.08 BUSITEMA-BUSIA-24h'!L47,'4.08 BUSITEMA-BUSIA'!L47)</f>
        <v>2.2857142857142856</v>
      </c>
      <c r="M47" s="48">
        <f>AVERAGE('29.07 BUSITEMA-BUSIA'!M47,'30.07 BUSITEMA-BUSIA'!M47,'31.07. BUSITEMA-BUSIA'!M47,'1.08. BUSITEMA-BUSIA'!M47,'2.08 BUSITEMA-BUSIA-24h'!M47,'3.08 BUSITEMA-BUSIA-24h'!M47,'4.08 BUSITEMA-BUSIA'!M47)</f>
        <v>3.7142857142857144</v>
      </c>
      <c r="N47" s="48">
        <f>AVERAGE('29.07 BUSITEMA-BUSIA'!N47,'30.07 BUSITEMA-BUSIA'!N47,'31.07. BUSITEMA-BUSIA'!N47,'1.08. BUSITEMA-BUSIA'!N47,'2.08 BUSITEMA-BUSIA-24h'!N47,'3.08 BUSITEMA-BUSIA-24h'!N47,'4.08 BUSITEMA-BUSIA'!N47)</f>
        <v>0</v>
      </c>
      <c r="O47" s="15">
        <f t="shared" si="0"/>
        <v>7.4285714285714279</v>
      </c>
      <c r="P47" s="15">
        <f t="shared" si="1"/>
        <v>11.142857142857142</v>
      </c>
      <c r="R47" s="8"/>
      <c r="T47"/>
    </row>
    <row r="48" spans="2:32" ht="23.1" customHeight="1" x14ac:dyDescent="0.25">
      <c r="B48" s="23" t="s">
        <v>75</v>
      </c>
      <c r="C48" s="48">
        <f>AVERAGE('29.07 BUSITEMA-BUSIA'!C48,'30.07 BUSITEMA-BUSIA'!C48,'31.07. BUSITEMA-BUSIA'!C48,'1.08. BUSITEMA-BUSIA'!C48,'2.08 BUSITEMA-BUSIA-24h'!C48,'3.08 BUSITEMA-BUSIA-24h'!C48,'4.08 BUSITEMA-BUSIA'!C48)</f>
        <v>0.5714285714285714</v>
      </c>
      <c r="D48" s="48">
        <f>AVERAGE('29.07 BUSITEMA-BUSIA'!D48,'30.07 BUSITEMA-BUSIA'!D48,'31.07. BUSITEMA-BUSIA'!D48,'1.08. BUSITEMA-BUSIA'!D48,'2.08 BUSITEMA-BUSIA-24h'!D48,'3.08 BUSITEMA-BUSIA-24h'!D48,'4.08 BUSITEMA-BUSIA'!D48)</f>
        <v>0.14285714285714285</v>
      </c>
      <c r="E48" s="48">
        <f>AVERAGE('29.07 BUSITEMA-BUSIA'!E48,'30.07 BUSITEMA-BUSIA'!E48,'31.07. BUSITEMA-BUSIA'!E48,'1.08. BUSITEMA-BUSIA'!E48,'2.08 BUSITEMA-BUSIA-24h'!E48,'3.08 BUSITEMA-BUSIA-24h'!E48,'4.08 BUSITEMA-BUSIA'!E48)</f>
        <v>1.2857142857142858</v>
      </c>
      <c r="F48" s="48">
        <f>AVERAGE('29.07 BUSITEMA-BUSIA'!F48,'30.07 BUSITEMA-BUSIA'!F48,'31.07. BUSITEMA-BUSIA'!F48,'1.08. BUSITEMA-BUSIA'!F48,'2.08 BUSITEMA-BUSIA-24h'!F48,'3.08 BUSITEMA-BUSIA-24h'!F48,'4.08 BUSITEMA-BUSIA'!F48)</f>
        <v>0.8571428571428571</v>
      </c>
      <c r="G48" s="48">
        <f>AVERAGE('29.07 BUSITEMA-BUSIA'!G48,'30.07 BUSITEMA-BUSIA'!G48,'31.07. BUSITEMA-BUSIA'!G48,'1.08. BUSITEMA-BUSIA'!G48,'2.08 BUSITEMA-BUSIA-24h'!G48,'3.08 BUSITEMA-BUSIA-24h'!G48,'4.08 BUSITEMA-BUSIA'!G48)</f>
        <v>0.14285714285714285</v>
      </c>
      <c r="H48" s="48">
        <f>AVERAGE('29.07 BUSITEMA-BUSIA'!H48,'30.07 BUSITEMA-BUSIA'!H48,'31.07. BUSITEMA-BUSIA'!H48,'1.08. BUSITEMA-BUSIA'!H48,'2.08 BUSITEMA-BUSIA-24h'!H48,'3.08 BUSITEMA-BUSIA-24h'!H48,'4.08 BUSITEMA-BUSIA'!H48)</f>
        <v>0.2857142857142857</v>
      </c>
      <c r="I48" s="48">
        <f>AVERAGE('29.07 BUSITEMA-BUSIA'!I48,'30.07 BUSITEMA-BUSIA'!I48,'31.07. BUSITEMA-BUSIA'!I48,'1.08. BUSITEMA-BUSIA'!I48,'2.08 BUSITEMA-BUSIA-24h'!I48,'3.08 BUSITEMA-BUSIA-24h'!I48,'4.08 BUSITEMA-BUSIA'!I48)</f>
        <v>0.2857142857142857</v>
      </c>
      <c r="J48" s="48">
        <f>AVERAGE('29.07 BUSITEMA-BUSIA'!J48,'30.07 BUSITEMA-BUSIA'!J48,'31.07. BUSITEMA-BUSIA'!J48,'1.08. BUSITEMA-BUSIA'!J48,'2.08 BUSITEMA-BUSIA-24h'!J48,'3.08 BUSITEMA-BUSIA-24h'!J48,'4.08 BUSITEMA-BUSIA'!J48)</f>
        <v>0.14285714285714285</v>
      </c>
      <c r="K48" s="48">
        <f>AVERAGE('29.07 BUSITEMA-BUSIA'!K48,'30.07 BUSITEMA-BUSIA'!K48,'31.07. BUSITEMA-BUSIA'!K48,'1.08. BUSITEMA-BUSIA'!K48,'2.08 BUSITEMA-BUSIA-24h'!K48,'3.08 BUSITEMA-BUSIA-24h'!K48,'4.08 BUSITEMA-BUSIA'!K48)</f>
        <v>0.5714285714285714</v>
      </c>
      <c r="L48" s="48">
        <f>AVERAGE('29.07 BUSITEMA-BUSIA'!L48,'30.07 BUSITEMA-BUSIA'!L48,'31.07. BUSITEMA-BUSIA'!L48,'1.08. BUSITEMA-BUSIA'!L48,'2.08 BUSITEMA-BUSIA-24h'!L48,'3.08 BUSITEMA-BUSIA-24h'!L48,'4.08 BUSITEMA-BUSIA'!L48)</f>
        <v>1.1428571428571428</v>
      </c>
      <c r="M48" s="48">
        <f>AVERAGE('29.07 BUSITEMA-BUSIA'!M48,'30.07 BUSITEMA-BUSIA'!M48,'31.07. BUSITEMA-BUSIA'!M48,'1.08. BUSITEMA-BUSIA'!M48,'2.08 BUSITEMA-BUSIA-24h'!M48,'3.08 BUSITEMA-BUSIA-24h'!M48,'4.08 BUSITEMA-BUSIA'!M48)</f>
        <v>3.5714285714285716</v>
      </c>
      <c r="N48" s="48">
        <f>AVERAGE('29.07 BUSITEMA-BUSIA'!N48,'30.07 BUSITEMA-BUSIA'!N48,'31.07. BUSITEMA-BUSIA'!N48,'1.08. BUSITEMA-BUSIA'!N48,'2.08 BUSITEMA-BUSIA-24h'!N48,'3.08 BUSITEMA-BUSIA-24h'!N48,'4.08 BUSITEMA-BUSIA'!N48)</f>
        <v>0.8571428571428571</v>
      </c>
      <c r="O48" s="15">
        <f t="shared" si="0"/>
        <v>6.2857142857142856</v>
      </c>
      <c r="P48" s="15">
        <f t="shared" si="1"/>
        <v>9.8571428571428577</v>
      </c>
      <c r="R48" s="8"/>
      <c r="T48"/>
    </row>
    <row r="49" spans="2:20" ht="23.1" customHeight="1" x14ac:dyDescent="0.25">
      <c r="B49" s="22" t="s">
        <v>76</v>
      </c>
      <c r="C49" s="48">
        <f>AVERAGE('29.07 BUSITEMA-BUSIA'!C49,'30.07 BUSITEMA-BUSIA'!C49,'31.07. BUSITEMA-BUSIA'!C49,'1.08. BUSITEMA-BUSIA'!C49,'2.08 BUSITEMA-BUSIA-24h'!C49,'3.08 BUSITEMA-BUSIA-24h'!C49,'4.08 BUSITEMA-BUSIA'!C49)</f>
        <v>0.5714285714285714</v>
      </c>
      <c r="D49" s="48">
        <f>AVERAGE('29.07 BUSITEMA-BUSIA'!D49,'30.07 BUSITEMA-BUSIA'!D49,'31.07. BUSITEMA-BUSIA'!D49,'1.08. BUSITEMA-BUSIA'!D49,'2.08 BUSITEMA-BUSIA-24h'!D49,'3.08 BUSITEMA-BUSIA-24h'!D49,'4.08 BUSITEMA-BUSIA'!D49)</f>
        <v>0</v>
      </c>
      <c r="E49" s="48">
        <f>AVERAGE('29.07 BUSITEMA-BUSIA'!E49,'30.07 BUSITEMA-BUSIA'!E49,'31.07. BUSITEMA-BUSIA'!E49,'1.08. BUSITEMA-BUSIA'!E49,'2.08 BUSITEMA-BUSIA-24h'!E49,'3.08 BUSITEMA-BUSIA-24h'!E49,'4.08 BUSITEMA-BUSIA'!E49)</f>
        <v>1</v>
      </c>
      <c r="F49" s="48">
        <f>AVERAGE('29.07 BUSITEMA-BUSIA'!F49,'30.07 BUSITEMA-BUSIA'!F49,'31.07. BUSITEMA-BUSIA'!F49,'1.08. BUSITEMA-BUSIA'!F49,'2.08 BUSITEMA-BUSIA-24h'!F49,'3.08 BUSITEMA-BUSIA-24h'!F49,'4.08 BUSITEMA-BUSIA'!F49)</f>
        <v>1.2857142857142858</v>
      </c>
      <c r="G49" s="48">
        <f>AVERAGE('29.07 BUSITEMA-BUSIA'!G49,'30.07 BUSITEMA-BUSIA'!G49,'31.07. BUSITEMA-BUSIA'!G49,'1.08. BUSITEMA-BUSIA'!G49,'2.08 BUSITEMA-BUSIA-24h'!G49,'3.08 BUSITEMA-BUSIA-24h'!G49,'4.08 BUSITEMA-BUSIA'!G49)</f>
        <v>0.14285714285714285</v>
      </c>
      <c r="H49" s="48">
        <f>AVERAGE('29.07 BUSITEMA-BUSIA'!H49,'30.07 BUSITEMA-BUSIA'!H49,'31.07. BUSITEMA-BUSIA'!H49,'1.08. BUSITEMA-BUSIA'!H49,'2.08 BUSITEMA-BUSIA-24h'!H49,'3.08 BUSITEMA-BUSIA-24h'!H49,'4.08 BUSITEMA-BUSIA'!H49)</f>
        <v>0.7142857142857143</v>
      </c>
      <c r="I49" s="48">
        <f>AVERAGE('29.07 BUSITEMA-BUSIA'!I49,'30.07 BUSITEMA-BUSIA'!I49,'31.07. BUSITEMA-BUSIA'!I49,'1.08. BUSITEMA-BUSIA'!I49,'2.08 BUSITEMA-BUSIA-24h'!I49,'3.08 BUSITEMA-BUSIA-24h'!I49,'4.08 BUSITEMA-BUSIA'!I49)</f>
        <v>0.8571428571428571</v>
      </c>
      <c r="J49" s="48">
        <f>AVERAGE('29.07 BUSITEMA-BUSIA'!J49,'30.07 BUSITEMA-BUSIA'!J49,'31.07. BUSITEMA-BUSIA'!J49,'1.08. BUSITEMA-BUSIA'!J49,'2.08 BUSITEMA-BUSIA-24h'!J49,'3.08 BUSITEMA-BUSIA-24h'!J49,'4.08 BUSITEMA-BUSIA'!J49)</f>
        <v>0</v>
      </c>
      <c r="K49" s="48">
        <f>AVERAGE('29.07 BUSITEMA-BUSIA'!K49,'30.07 BUSITEMA-BUSIA'!K49,'31.07. BUSITEMA-BUSIA'!K49,'1.08. BUSITEMA-BUSIA'!K49,'2.08 BUSITEMA-BUSIA-24h'!K49,'3.08 BUSITEMA-BUSIA-24h'!K49,'4.08 BUSITEMA-BUSIA'!K49)</f>
        <v>0.14285714285714285</v>
      </c>
      <c r="L49" s="48">
        <f>AVERAGE('29.07 BUSITEMA-BUSIA'!L49,'30.07 BUSITEMA-BUSIA'!L49,'31.07. BUSITEMA-BUSIA'!L49,'1.08. BUSITEMA-BUSIA'!L49,'2.08 BUSITEMA-BUSIA-24h'!L49,'3.08 BUSITEMA-BUSIA-24h'!L49,'4.08 BUSITEMA-BUSIA'!L49)</f>
        <v>3.1428571428571428</v>
      </c>
      <c r="M49" s="48">
        <f>AVERAGE('29.07 BUSITEMA-BUSIA'!M49,'30.07 BUSITEMA-BUSIA'!M49,'31.07. BUSITEMA-BUSIA'!M49,'1.08. BUSITEMA-BUSIA'!M49,'2.08 BUSITEMA-BUSIA-24h'!M49,'3.08 BUSITEMA-BUSIA-24h'!M49,'4.08 BUSITEMA-BUSIA'!M49)</f>
        <v>3.8571428571428572</v>
      </c>
      <c r="N49" s="48">
        <f>AVERAGE('29.07 BUSITEMA-BUSIA'!N49,'30.07 BUSITEMA-BUSIA'!N49,'31.07. BUSITEMA-BUSIA'!N49,'1.08. BUSITEMA-BUSIA'!N49,'2.08 BUSITEMA-BUSIA-24h'!N49,'3.08 BUSITEMA-BUSIA-24h'!N49,'4.08 BUSITEMA-BUSIA'!N49)</f>
        <v>0.2857142857142857</v>
      </c>
      <c r="O49" s="15">
        <f t="shared" si="0"/>
        <v>8.1428571428571441</v>
      </c>
      <c r="P49" s="15">
        <f t="shared" si="1"/>
        <v>12.000000000000002</v>
      </c>
      <c r="R49" s="8"/>
      <c r="T49"/>
    </row>
    <row r="50" spans="2:20" ht="23.1" customHeight="1" x14ac:dyDescent="0.25">
      <c r="B50" s="23" t="s">
        <v>77</v>
      </c>
      <c r="C50" s="48">
        <f>AVERAGE('29.07 BUSITEMA-BUSIA'!C50,'30.07 BUSITEMA-BUSIA'!C50,'31.07. BUSITEMA-BUSIA'!C50,'1.08. BUSITEMA-BUSIA'!C50,'2.08 BUSITEMA-BUSIA-24h'!C50,'3.08 BUSITEMA-BUSIA-24h'!C50,'4.08 BUSITEMA-BUSIA'!C50)</f>
        <v>1</v>
      </c>
      <c r="D50" s="48">
        <f>AVERAGE('29.07 BUSITEMA-BUSIA'!D50,'30.07 BUSITEMA-BUSIA'!D50,'31.07. BUSITEMA-BUSIA'!D50,'1.08. BUSITEMA-BUSIA'!D50,'2.08 BUSITEMA-BUSIA-24h'!D50,'3.08 BUSITEMA-BUSIA-24h'!D50,'4.08 BUSITEMA-BUSIA'!D50)</f>
        <v>0.14285714285714285</v>
      </c>
      <c r="E50" s="48">
        <f>AVERAGE('29.07 BUSITEMA-BUSIA'!E50,'30.07 BUSITEMA-BUSIA'!E50,'31.07. BUSITEMA-BUSIA'!E50,'1.08. BUSITEMA-BUSIA'!E50,'2.08 BUSITEMA-BUSIA-24h'!E50,'3.08 BUSITEMA-BUSIA-24h'!E50,'4.08 BUSITEMA-BUSIA'!E50)</f>
        <v>1.1428571428571428</v>
      </c>
      <c r="F50" s="48">
        <f>AVERAGE('29.07 BUSITEMA-BUSIA'!F50,'30.07 BUSITEMA-BUSIA'!F50,'31.07. BUSITEMA-BUSIA'!F50,'1.08. BUSITEMA-BUSIA'!F50,'2.08 BUSITEMA-BUSIA-24h'!F50,'3.08 BUSITEMA-BUSIA-24h'!F50,'4.08 BUSITEMA-BUSIA'!F50)</f>
        <v>1.1428571428571428</v>
      </c>
      <c r="G50" s="48">
        <f>AVERAGE('29.07 BUSITEMA-BUSIA'!G50,'30.07 BUSITEMA-BUSIA'!G50,'31.07. BUSITEMA-BUSIA'!G50,'1.08. BUSITEMA-BUSIA'!G50,'2.08 BUSITEMA-BUSIA-24h'!G50,'3.08 BUSITEMA-BUSIA-24h'!G50,'4.08 BUSITEMA-BUSIA'!G50)</f>
        <v>0</v>
      </c>
      <c r="H50" s="48">
        <f>AVERAGE('29.07 BUSITEMA-BUSIA'!H50,'30.07 BUSITEMA-BUSIA'!H50,'31.07. BUSITEMA-BUSIA'!H50,'1.08. BUSITEMA-BUSIA'!H50,'2.08 BUSITEMA-BUSIA-24h'!H50,'3.08 BUSITEMA-BUSIA-24h'!H50,'4.08 BUSITEMA-BUSIA'!H50)</f>
        <v>1.2857142857142858</v>
      </c>
      <c r="I50" s="48">
        <f>AVERAGE('29.07 BUSITEMA-BUSIA'!I50,'30.07 BUSITEMA-BUSIA'!I50,'31.07. BUSITEMA-BUSIA'!I50,'1.08. BUSITEMA-BUSIA'!I50,'2.08 BUSITEMA-BUSIA-24h'!I50,'3.08 BUSITEMA-BUSIA-24h'!I50,'4.08 BUSITEMA-BUSIA'!I50)</f>
        <v>0.2857142857142857</v>
      </c>
      <c r="J50" s="48">
        <f>AVERAGE('29.07 BUSITEMA-BUSIA'!J50,'30.07 BUSITEMA-BUSIA'!J50,'31.07. BUSITEMA-BUSIA'!J50,'1.08. BUSITEMA-BUSIA'!J50,'2.08 BUSITEMA-BUSIA-24h'!J50,'3.08 BUSITEMA-BUSIA-24h'!J50,'4.08 BUSITEMA-BUSIA'!J50)</f>
        <v>0.14285714285714285</v>
      </c>
      <c r="K50" s="48">
        <f>AVERAGE('29.07 BUSITEMA-BUSIA'!K50,'30.07 BUSITEMA-BUSIA'!K50,'31.07. BUSITEMA-BUSIA'!K50,'1.08. BUSITEMA-BUSIA'!K50,'2.08 BUSITEMA-BUSIA-24h'!K50,'3.08 BUSITEMA-BUSIA-24h'!K50,'4.08 BUSITEMA-BUSIA'!K50)</f>
        <v>0.14285714285714285</v>
      </c>
      <c r="L50" s="48">
        <f>AVERAGE('29.07 BUSITEMA-BUSIA'!L50,'30.07 BUSITEMA-BUSIA'!L50,'31.07. BUSITEMA-BUSIA'!L50,'1.08. BUSITEMA-BUSIA'!L50,'2.08 BUSITEMA-BUSIA-24h'!L50,'3.08 BUSITEMA-BUSIA-24h'!L50,'4.08 BUSITEMA-BUSIA'!L50)</f>
        <v>2.2857142857142856</v>
      </c>
      <c r="M50" s="48">
        <f>AVERAGE('29.07 BUSITEMA-BUSIA'!M50,'30.07 BUSITEMA-BUSIA'!M50,'31.07. BUSITEMA-BUSIA'!M50,'1.08. BUSITEMA-BUSIA'!M50,'2.08 BUSITEMA-BUSIA-24h'!M50,'3.08 BUSITEMA-BUSIA-24h'!M50,'4.08 BUSITEMA-BUSIA'!M50)</f>
        <v>3.8571428571428572</v>
      </c>
      <c r="N50" s="48">
        <f>AVERAGE('29.07 BUSITEMA-BUSIA'!N50,'30.07 BUSITEMA-BUSIA'!N50,'31.07. BUSITEMA-BUSIA'!N50,'1.08. BUSITEMA-BUSIA'!N50,'2.08 BUSITEMA-BUSIA-24h'!N50,'3.08 BUSITEMA-BUSIA-24h'!N50,'4.08 BUSITEMA-BUSIA'!N50)</f>
        <v>0.2857142857142857</v>
      </c>
      <c r="O50" s="15">
        <f t="shared" si="0"/>
        <v>7.8571428571428577</v>
      </c>
      <c r="P50" s="15">
        <f t="shared" si="1"/>
        <v>11.714285714285715</v>
      </c>
      <c r="R50" s="8"/>
      <c r="T50"/>
    </row>
    <row r="51" spans="2:20" ht="23.1" customHeight="1" x14ac:dyDescent="0.25">
      <c r="B51" s="23" t="s">
        <v>78</v>
      </c>
      <c r="C51" s="48">
        <f>AVERAGE('29.07 BUSITEMA-BUSIA'!C51,'30.07 BUSITEMA-BUSIA'!C51,'31.07. BUSITEMA-BUSIA'!C51,'1.08. BUSITEMA-BUSIA'!C51,'2.08 BUSITEMA-BUSIA-24h'!C51,'3.08 BUSITEMA-BUSIA-24h'!C51,'4.08 BUSITEMA-BUSIA'!C51)</f>
        <v>0.2857142857142857</v>
      </c>
      <c r="D51" s="48">
        <f>AVERAGE('29.07 BUSITEMA-BUSIA'!D51,'30.07 BUSITEMA-BUSIA'!D51,'31.07. BUSITEMA-BUSIA'!D51,'1.08. BUSITEMA-BUSIA'!D51,'2.08 BUSITEMA-BUSIA-24h'!D51,'3.08 BUSITEMA-BUSIA-24h'!D51,'4.08 BUSITEMA-BUSIA'!D51)</f>
        <v>0</v>
      </c>
      <c r="E51" s="48">
        <f>AVERAGE('29.07 BUSITEMA-BUSIA'!E51,'30.07 BUSITEMA-BUSIA'!E51,'31.07. BUSITEMA-BUSIA'!E51,'1.08. BUSITEMA-BUSIA'!E51,'2.08 BUSITEMA-BUSIA-24h'!E51,'3.08 BUSITEMA-BUSIA-24h'!E51,'4.08 BUSITEMA-BUSIA'!E51)</f>
        <v>0.7142857142857143</v>
      </c>
      <c r="F51" s="48">
        <f>AVERAGE('29.07 BUSITEMA-BUSIA'!F51,'30.07 BUSITEMA-BUSIA'!F51,'31.07. BUSITEMA-BUSIA'!F51,'1.08. BUSITEMA-BUSIA'!F51,'2.08 BUSITEMA-BUSIA-24h'!F51,'3.08 BUSITEMA-BUSIA-24h'!F51,'4.08 BUSITEMA-BUSIA'!F51)</f>
        <v>0.7142857142857143</v>
      </c>
      <c r="G51" s="48">
        <f>AVERAGE('29.07 BUSITEMA-BUSIA'!G51,'30.07 BUSITEMA-BUSIA'!G51,'31.07. BUSITEMA-BUSIA'!G51,'1.08. BUSITEMA-BUSIA'!G51,'2.08 BUSITEMA-BUSIA-24h'!G51,'3.08 BUSITEMA-BUSIA-24h'!G51,'4.08 BUSITEMA-BUSIA'!G51)</f>
        <v>0.2857142857142857</v>
      </c>
      <c r="H51" s="48">
        <f>AVERAGE('29.07 BUSITEMA-BUSIA'!H51,'30.07 BUSITEMA-BUSIA'!H51,'31.07. BUSITEMA-BUSIA'!H51,'1.08. BUSITEMA-BUSIA'!H51,'2.08 BUSITEMA-BUSIA-24h'!H51,'3.08 BUSITEMA-BUSIA-24h'!H51,'4.08 BUSITEMA-BUSIA'!H51)</f>
        <v>0.14285714285714285</v>
      </c>
      <c r="I51" s="48">
        <f>AVERAGE('29.07 BUSITEMA-BUSIA'!I51,'30.07 BUSITEMA-BUSIA'!I51,'31.07. BUSITEMA-BUSIA'!I51,'1.08. BUSITEMA-BUSIA'!I51,'2.08 BUSITEMA-BUSIA-24h'!I51,'3.08 BUSITEMA-BUSIA-24h'!I51,'4.08 BUSITEMA-BUSIA'!I51)</f>
        <v>0.14285714285714285</v>
      </c>
      <c r="J51" s="48">
        <f>AVERAGE('29.07 BUSITEMA-BUSIA'!J51,'30.07 BUSITEMA-BUSIA'!J51,'31.07. BUSITEMA-BUSIA'!J51,'1.08. BUSITEMA-BUSIA'!J51,'2.08 BUSITEMA-BUSIA-24h'!J51,'3.08 BUSITEMA-BUSIA-24h'!J51,'4.08 BUSITEMA-BUSIA'!J51)</f>
        <v>0.5714285714285714</v>
      </c>
      <c r="K51" s="48">
        <f>AVERAGE('29.07 BUSITEMA-BUSIA'!K51,'30.07 BUSITEMA-BUSIA'!K51,'31.07. BUSITEMA-BUSIA'!K51,'1.08. BUSITEMA-BUSIA'!K51,'2.08 BUSITEMA-BUSIA-24h'!K51,'3.08 BUSITEMA-BUSIA-24h'!K51,'4.08 BUSITEMA-BUSIA'!K51)</f>
        <v>0.2857142857142857</v>
      </c>
      <c r="L51" s="48">
        <f>AVERAGE('29.07 BUSITEMA-BUSIA'!L51,'30.07 BUSITEMA-BUSIA'!L51,'31.07. BUSITEMA-BUSIA'!L51,'1.08. BUSITEMA-BUSIA'!L51,'2.08 BUSITEMA-BUSIA-24h'!L51,'3.08 BUSITEMA-BUSIA-24h'!L51,'4.08 BUSITEMA-BUSIA'!L51)</f>
        <v>1.8571428571428572</v>
      </c>
      <c r="M51" s="48">
        <f>AVERAGE('29.07 BUSITEMA-BUSIA'!M51,'30.07 BUSITEMA-BUSIA'!M51,'31.07. BUSITEMA-BUSIA'!M51,'1.08. BUSITEMA-BUSIA'!M51,'2.08 BUSITEMA-BUSIA-24h'!M51,'3.08 BUSITEMA-BUSIA-24h'!M51,'4.08 BUSITEMA-BUSIA'!M51)</f>
        <v>1.7142857142857142</v>
      </c>
      <c r="N51" s="48">
        <f>AVERAGE('29.07 BUSITEMA-BUSIA'!N51,'30.07 BUSITEMA-BUSIA'!N51,'31.07. BUSITEMA-BUSIA'!N51,'1.08. BUSITEMA-BUSIA'!N51,'2.08 BUSITEMA-BUSIA-24h'!N51,'3.08 BUSITEMA-BUSIA-24h'!N51,'4.08 BUSITEMA-BUSIA'!N51)</f>
        <v>0</v>
      </c>
      <c r="O51" s="15">
        <f t="shared" si="0"/>
        <v>5</v>
      </c>
      <c r="P51" s="15">
        <f t="shared" si="1"/>
        <v>6.7142857142857144</v>
      </c>
      <c r="R51" s="8"/>
      <c r="T51"/>
    </row>
    <row r="52" spans="2:20" ht="23.1" customHeight="1" x14ac:dyDescent="0.25">
      <c r="B52" s="23" t="s">
        <v>79</v>
      </c>
      <c r="C52" s="48">
        <f>AVERAGE('29.07 BUSITEMA-BUSIA'!C52,'30.07 BUSITEMA-BUSIA'!C52,'31.07. BUSITEMA-BUSIA'!C52,'1.08. BUSITEMA-BUSIA'!C52,'2.08 BUSITEMA-BUSIA-24h'!C52,'3.08 BUSITEMA-BUSIA-24h'!C52,'4.08 BUSITEMA-BUSIA'!C52)</f>
        <v>0.5714285714285714</v>
      </c>
      <c r="D52" s="48">
        <f>AVERAGE('29.07 BUSITEMA-BUSIA'!D52,'30.07 BUSITEMA-BUSIA'!D52,'31.07. BUSITEMA-BUSIA'!D52,'1.08. BUSITEMA-BUSIA'!D52,'2.08 BUSITEMA-BUSIA-24h'!D52,'3.08 BUSITEMA-BUSIA-24h'!D52,'4.08 BUSITEMA-BUSIA'!D52)</f>
        <v>0</v>
      </c>
      <c r="E52" s="48">
        <f>AVERAGE('29.07 BUSITEMA-BUSIA'!E52,'30.07 BUSITEMA-BUSIA'!E52,'31.07. BUSITEMA-BUSIA'!E52,'1.08. BUSITEMA-BUSIA'!E52,'2.08 BUSITEMA-BUSIA-24h'!E52,'3.08 BUSITEMA-BUSIA-24h'!E52,'4.08 BUSITEMA-BUSIA'!E52)</f>
        <v>0.8571428571428571</v>
      </c>
      <c r="F52" s="48">
        <f>AVERAGE('29.07 BUSITEMA-BUSIA'!F52,'30.07 BUSITEMA-BUSIA'!F52,'31.07. BUSITEMA-BUSIA'!F52,'1.08. BUSITEMA-BUSIA'!F52,'2.08 BUSITEMA-BUSIA-24h'!F52,'3.08 BUSITEMA-BUSIA-24h'!F52,'4.08 BUSITEMA-BUSIA'!F52)</f>
        <v>1</v>
      </c>
      <c r="G52" s="48">
        <f>AVERAGE('29.07 BUSITEMA-BUSIA'!G52,'30.07 BUSITEMA-BUSIA'!G52,'31.07. BUSITEMA-BUSIA'!G52,'1.08. BUSITEMA-BUSIA'!G52,'2.08 BUSITEMA-BUSIA-24h'!G52,'3.08 BUSITEMA-BUSIA-24h'!G52,'4.08 BUSITEMA-BUSIA'!G52)</f>
        <v>0</v>
      </c>
      <c r="H52" s="48">
        <f>AVERAGE('29.07 BUSITEMA-BUSIA'!H52,'30.07 BUSITEMA-BUSIA'!H52,'31.07. BUSITEMA-BUSIA'!H52,'1.08. BUSITEMA-BUSIA'!H52,'2.08 BUSITEMA-BUSIA-24h'!H52,'3.08 BUSITEMA-BUSIA-24h'!H52,'4.08 BUSITEMA-BUSIA'!H52)</f>
        <v>0</v>
      </c>
      <c r="I52" s="48">
        <f>AVERAGE('29.07 BUSITEMA-BUSIA'!I52,'30.07 BUSITEMA-BUSIA'!I52,'31.07. BUSITEMA-BUSIA'!I52,'1.08. BUSITEMA-BUSIA'!I52,'2.08 BUSITEMA-BUSIA-24h'!I52,'3.08 BUSITEMA-BUSIA-24h'!I52,'4.08 BUSITEMA-BUSIA'!I52)</f>
        <v>0.2857142857142857</v>
      </c>
      <c r="J52" s="48">
        <f>AVERAGE('29.07 BUSITEMA-BUSIA'!J52,'30.07 BUSITEMA-BUSIA'!J52,'31.07. BUSITEMA-BUSIA'!J52,'1.08. BUSITEMA-BUSIA'!J52,'2.08 BUSITEMA-BUSIA-24h'!J52,'3.08 BUSITEMA-BUSIA-24h'!J52,'4.08 BUSITEMA-BUSIA'!J52)</f>
        <v>0.14285714285714285</v>
      </c>
      <c r="K52" s="48">
        <f>AVERAGE('29.07 BUSITEMA-BUSIA'!K52,'30.07 BUSITEMA-BUSIA'!K52,'31.07. BUSITEMA-BUSIA'!K52,'1.08. BUSITEMA-BUSIA'!K52,'2.08 BUSITEMA-BUSIA-24h'!K52,'3.08 BUSITEMA-BUSIA-24h'!K52,'4.08 BUSITEMA-BUSIA'!K52)</f>
        <v>0</v>
      </c>
      <c r="L52" s="48">
        <f>AVERAGE('29.07 BUSITEMA-BUSIA'!L52,'30.07 BUSITEMA-BUSIA'!L52,'31.07. BUSITEMA-BUSIA'!L52,'1.08. BUSITEMA-BUSIA'!L52,'2.08 BUSITEMA-BUSIA-24h'!L52,'3.08 BUSITEMA-BUSIA-24h'!L52,'4.08 BUSITEMA-BUSIA'!L52)</f>
        <v>1.1428571428571428</v>
      </c>
      <c r="M52" s="48">
        <f>AVERAGE('29.07 BUSITEMA-BUSIA'!M52,'30.07 BUSITEMA-BUSIA'!M52,'31.07. BUSITEMA-BUSIA'!M52,'1.08. BUSITEMA-BUSIA'!M52,'2.08 BUSITEMA-BUSIA-24h'!M52,'3.08 BUSITEMA-BUSIA-24h'!M52,'4.08 BUSITEMA-BUSIA'!M52)</f>
        <v>1.7142857142857142</v>
      </c>
      <c r="N52" s="48">
        <f>AVERAGE('29.07 BUSITEMA-BUSIA'!N52,'30.07 BUSITEMA-BUSIA'!N52,'31.07. BUSITEMA-BUSIA'!N52,'1.08. BUSITEMA-BUSIA'!N52,'2.08 BUSITEMA-BUSIA-24h'!N52,'3.08 BUSITEMA-BUSIA-24h'!N52,'4.08 BUSITEMA-BUSIA'!N52)</f>
        <v>0</v>
      </c>
      <c r="O52" s="15">
        <f t="shared" si="0"/>
        <v>3.9999999999999996</v>
      </c>
      <c r="P52" s="15">
        <f t="shared" si="1"/>
        <v>5.7142857142857135</v>
      </c>
      <c r="R52" s="8"/>
      <c r="T52"/>
    </row>
    <row r="53" spans="2:20" ht="23.1" customHeight="1" x14ac:dyDescent="0.25">
      <c r="B53" s="22" t="s">
        <v>80</v>
      </c>
      <c r="C53" s="48">
        <f>AVERAGE('29.07 BUSITEMA-BUSIA'!C53,'30.07 BUSITEMA-BUSIA'!C53,'31.07. BUSITEMA-BUSIA'!C53,'1.08. BUSITEMA-BUSIA'!C53,'2.08 BUSITEMA-BUSIA-24h'!C53,'3.08 BUSITEMA-BUSIA-24h'!C53,'4.08 BUSITEMA-BUSIA'!C53)</f>
        <v>2.5714285714285716</v>
      </c>
      <c r="D53" s="48">
        <f>AVERAGE('29.07 BUSITEMA-BUSIA'!D53,'30.07 BUSITEMA-BUSIA'!D53,'31.07. BUSITEMA-BUSIA'!D53,'1.08. BUSITEMA-BUSIA'!D53,'2.08 BUSITEMA-BUSIA-24h'!D53,'3.08 BUSITEMA-BUSIA-24h'!D53,'4.08 BUSITEMA-BUSIA'!D53)</f>
        <v>0.2857142857142857</v>
      </c>
      <c r="E53" s="48">
        <f>AVERAGE('29.07 BUSITEMA-BUSIA'!E53,'30.07 BUSITEMA-BUSIA'!E53,'31.07. BUSITEMA-BUSIA'!E53,'1.08. BUSITEMA-BUSIA'!E53,'2.08 BUSITEMA-BUSIA-24h'!E53,'3.08 BUSITEMA-BUSIA-24h'!E53,'4.08 BUSITEMA-BUSIA'!E53)</f>
        <v>2</v>
      </c>
      <c r="F53" s="48">
        <f>AVERAGE('29.07 BUSITEMA-BUSIA'!F53,'30.07 BUSITEMA-BUSIA'!F53,'31.07. BUSITEMA-BUSIA'!F53,'1.08. BUSITEMA-BUSIA'!F53,'2.08 BUSITEMA-BUSIA-24h'!F53,'3.08 BUSITEMA-BUSIA-24h'!F53,'4.08 BUSITEMA-BUSIA'!F53)</f>
        <v>0.8571428571428571</v>
      </c>
      <c r="G53" s="48">
        <f>AVERAGE('29.07 BUSITEMA-BUSIA'!G53,'30.07 BUSITEMA-BUSIA'!G53,'31.07. BUSITEMA-BUSIA'!G53,'1.08. BUSITEMA-BUSIA'!G53,'2.08 BUSITEMA-BUSIA-24h'!G53,'3.08 BUSITEMA-BUSIA-24h'!G53,'4.08 BUSITEMA-BUSIA'!G53)</f>
        <v>0.14285714285714285</v>
      </c>
      <c r="H53" s="48">
        <f>AVERAGE('29.07 BUSITEMA-BUSIA'!H53,'30.07 BUSITEMA-BUSIA'!H53,'31.07. BUSITEMA-BUSIA'!H53,'1.08. BUSITEMA-BUSIA'!H53,'2.08 BUSITEMA-BUSIA-24h'!H53,'3.08 BUSITEMA-BUSIA-24h'!H53,'4.08 BUSITEMA-BUSIA'!H53)</f>
        <v>0.8571428571428571</v>
      </c>
      <c r="I53" s="48">
        <f>AVERAGE('29.07 BUSITEMA-BUSIA'!I53,'30.07 BUSITEMA-BUSIA'!I53,'31.07. BUSITEMA-BUSIA'!I53,'1.08. BUSITEMA-BUSIA'!I53,'2.08 BUSITEMA-BUSIA-24h'!I53,'3.08 BUSITEMA-BUSIA-24h'!I53,'4.08 BUSITEMA-BUSIA'!I53)</f>
        <v>0.8571428571428571</v>
      </c>
      <c r="J53" s="48">
        <f>AVERAGE('29.07 BUSITEMA-BUSIA'!J53,'30.07 BUSITEMA-BUSIA'!J53,'31.07. BUSITEMA-BUSIA'!J53,'1.08. BUSITEMA-BUSIA'!J53,'2.08 BUSITEMA-BUSIA-24h'!J53,'3.08 BUSITEMA-BUSIA-24h'!J53,'4.08 BUSITEMA-BUSIA'!J53)</f>
        <v>0.5714285714285714</v>
      </c>
      <c r="K53" s="48">
        <f>AVERAGE('29.07 BUSITEMA-BUSIA'!K53,'30.07 BUSITEMA-BUSIA'!K53,'31.07. BUSITEMA-BUSIA'!K53,'1.08. BUSITEMA-BUSIA'!K53,'2.08 BUSITEMA-BUSIA-24h'!K53,'3.08 BUSITEMA-BUSIA-24h'!K53,'4.08 BUSITEMA-BUSIA'!K53)</f>
        <v>0.2857142857142857</v>
      </c>
      <c r="L53" s="48">
        <f>AVERAGE('29.07 BUSITEMA-BUSIA'!L53,'30.07 BUSITEMA-BUSIA'!L53,'31.07. BUSITEMA-BUSIA'!L53,'1.08. BUSITEMA-BUSIA'!L53,'2.08 BUSITEMA-BUSIA-24h'!L53,'3.08 BUSITEMA-BUSIA-24h'!L53,'4.08 BUSITEMA-BUSIA'!L53)</f>
        <v>2.5714285714285716</v>
      </c>
      <c r="M53" s="48">
        <f>AVERAGE('29.07 BUSITEMA-BUSIA'!M53,'30.07 BUSITEMA-BUSIA'!M53,'31.07. BUSITEMA-BUSIA'!M53,'1.08. BUSITEMA-BUSIA'!M53,'2.08 BUSITEMA-BUSIA-24h'!M53,'3.08 BUSITEMA-BUSIA-24h'!M53,'4.08 BUSITEMA-BUSIA'!M53)</f>
        <v>5.1428571428571432</v>
      </c>
      <c r="N53" s="48">
        <f>AVERAGE('29.07 BUSITEMA-BUSIA'!N53,'30.07 BUSITEMA-BUSIA'!N53,'31.07. BUSITEMA-BUSIA'!N53,'1.08. BUSITEMA-BUSIA'!N53,'2.08 BUSITEMA-BUSIA-24h'!N53,'3.08 BUSITEMA-BUSIA-24h'!N53,'4.08 BUSITEMA-BUSIA'!N53)</f>
        <v>0.14285714285714285</v>
      </c>
      <c r="O53" s="15">
        <f t="shared" si="0"/>
        <v>11.142857142857142</v>
      </c>
      <c r="P53" s="15">
        <f t="shared" si="1"/>
        <v>16.285714285714285</v>
      </c>
      <c r="R53" s="8"/>
      <c r="T53"/>
    </row>
    <row r="54" spans="2:20" ht="23.1" customHeight="1" x14ac:dyDescent="0.25">
      <c r="B54" s="22" t="s">
        <v>81</v>
      </c>
      <c r="C54" s="48">
        <f>AVERAGE('29.07 BUSITEMA-BUSIA'!C54,'30.07 BUSITEMA-BUSIA'!C54,'31.07. BUSITEMA-BUSIA'!C54,'1.08. BUSITEMA-BUSIA'!C54,'2.08 BUSITEMA-BUSIA-24h'!C54,'3.08 BUSITEMA-BUSIA-24h'!C54,'4.08 BUSITEMA-BUSIA'!C54)</f>
        <v>0.5714285714285714</v>
      </c>
      <c r="D54" s="48">
        <f>AVERAGE('29.07 BUSITEMA-BUSIA'!D54,'30.07 BUSITEMA-BUSIA'!D54,'31.07. BUSITEMA-BUSIA'!D54,'1.08. BUSITEMA-BUSIA'!D54,'2.08 BUSITEMA-BUSIA-24h'!D54,'3.08 BUSITEMA-BUSIA-24h'!D54,'4.08 BUSITEMA-BUSIA'!D54)</f>
        <v>0.14285714285714285</v>
      </c>
      <c r="E54" s="48">
        <f>AVERAGE('29.07 BUSITEMA-BUSIA'!E54,'30.07 BUSITEMA-BUSIA'!E54,'31.07. BUSITEMA-BUSIA'!E54,'1.08. BUSITEMA-BUSIA'!E54,'2.08 BUSITEMA-BUSIA-24h'!E54,'3.08 BUSITEMA-BUSIA-24h'!E54,'4.08 BUSITEMA-BUSIA'!E54)</f>
        <v>1</v>
      </c>
      <c r="F54" s="48">
        <f>AVERAGE('29.07 BUSITEMA-BUSIA'!F54,'30.07 BUSITEMA-BUSIA'!F54,'31.07. BUSITEMA-BUSIA'!F54,'1.08. BUSITEMA-BUSIA'!F54,'2.08 BUSITEMA-BUSIA-24h'!F54,'3.08 BUSITEMA-BUSIA-24h'!F54,'4.08 BUSITEMA-BUSIA'!F54)</f>
        <v>0.7142857142857143</v>
      </c>
      <c r="G54" s="48">
        <f>AVERAGE('29.07 BUSITEMA-BUSIA'!G54,'30.07 BUSITEMA-BUSIA'!G54,'31.07. BUSITEMA-BUSIA'!G54,'1.08. BUSITEMA-BUSIA'!G54,'2.08 BUSITEMA-BUSIA-24h'!G54,'3.08 BUSITEMA-BUSIA-24h'!G54,'4.08 BUSITEMA-BUSIA'!G54)</f>
        <v>0</v>
      </c>
      <c r="H54" s="48">
        <f>AVERAGE('29.07 BUSITEMA-BUSIA'!H54,'30.07 BUSITEMA-BUSIA'!H54,'31.07. BUSITEMA-BUSIA'!H54,'1.08. BUSITEMA-BUSIA'!H54,'2.08 BUSITEMA-BUSIA-24h'!H54,'3.08 BUSITEMA-BUSIA-24h'!H54,'4.08 BUSITEMA-BUSIA'!H54)</f>
        <v>2</v>
      </c>
      <c r="I54" s="48">
        <f>AVERAGE('29.07 BUSITEMA-BUSIA'!I54,'30.07 BUSITEMA-BUSIA'!I54,'31.07. BUSITEMA-BUSIA'!I54,'1.08. BUSITEMA-BUSIA'!I54,'2.08 BUSITEMA-BUSIA-24h'!I54,'3.08 BUSITEMA-BUSIA-24h'!I54,'4.08 BUSITEMA-BUSIA'!I54)</f>
        <v>0.2857142857142857</v>
      </c>
      <c r="J54" s="48">
        <f>AVERAGE('29.07 BUSITEMA-BUSIA'!J54,'30.07 BUSITEMA-BUSIA'!J54,'31.07. BUSITEMA-BUSIA'!J54,'1.08. BUSITEMA-BUSIA'!J54,'2.08 BUSITEMA-BUSIA-24h'!J54,'3.08 BUSITEMA-BUSIA-24h'!J54,'4.08 BUSITEMA-BUSIA'!J54)</f>
        <v>0.14285714285714285</v>
      </c>
      <c r="K54" s="48">
        <f>AVERAGE('29.07 BUSITEMA-BUSIA'!K54,'30.07 BUSITEMA-BUSIA'!K54,'31.07. BUSITEMA-BUSIA'!K54,'1.08. BUSITEMA-BUSIA'!K54,'2.08 BUSITEMA-BUSIA-24h'!K54,'3.08 BUSITEMA-BUSIA-24h'!K54,'4.08 BUSITEMA-BUSIA'!K54)</f>
        <v>0.5714285714285714</v>
      </c>
      <c r="L54" s="48">
        <f>AVERAGE('29.07 BUSITEMA-BUSIA'!L54,'30.07 BUSITEMA-BUSIA'!L54,'31.07. BUSITEMA-BUSIA'!L54,'1.08. BUSITEMA-BUSIA'!L54,'2.08 BUSITEMA-BUSIA-24h'!L54,'3.08 BUSITEMA-BUSIA-24h'!L54,'4.08 BUSITEMA-BUSIA'!L54)</f>
        <v>2.2857142857142856</v>
      </c>
      <c r="M54" s="48">
        <f>AVERAGE('29.07 BUSITEMA-BUSIA'!M54,'30.07 BUSITEMA-BUSIA'!M54,'31.07. BUSITEMA-BUSIA'!M54,'1.08. BUSITEMA-BUSIA'!M54,'2.08 BUSITEMA-BUSIA-24h'!M54,'3.08 BUSITEMA-BUSIA-24h'!M54,'4.08 BUSITEMA-BUSIA'!M54)</f>
        <v>3</v>
      </c>
      <c r="N54" s="48">
        <f>AVERAGE('29.07 BUSITEMA-BUSIA'!N54,'30.07 BUSITEMA-BUSIA'!N54,'31.07. BUSITEMA-BUSIA'!N54,'1.08. BUSITEMA-BUSIA'!N54,'2.08 BUSITEMA-BUSIA-24h'!N54,'3.08 BUSITEMA-BUSIA-24h'!N54,'4.08 BUSITEMA-BUSIA'!N54)</f>
        <v>0.2857142857142857</v>
      </c>
      <c r="O54" s="15">
        <f t="shared" si="0"/>
        <v>8</v>
      </c>
      <c r="P54" s="15">
        <f t="shared" si="1"/>
        <v>11.000000000000002</v>
      </c>
      <c r="R54" s="8"/>
      <c r="T54"/>
    </row>
    <row r="55" spans="2:20" ht="23.1" customHeight="1" x14ac:dyDescent="0.25">
      <c r="B55" s="22" t="s">
        <v>82</v>
      </c>
      <c r="C55" s="48">
        <f>AVERAGE('29.07 BUSITEMA-BUSIA'!C55,'30.07 BUSITEMA-BUSIA'!C55,'31.07. BUSITEMA-BUSIA'!C55,'1.08. BUSITEMA-BUSIA'!C55,'2.08 BUSITEMA-BUSIA-24h'!C55,'3.08 BUSITEMA-BUSIA-24h'!C55,'4.08 BUSITEMA-BUSIA'!C55)</f>
        <v>0.8571428571428571</v>
      </c>
      <c r="D55" s="48">
        <f>AVERAGE('29.07 BUSITEMA-BUSIA'!D55,'30.07 BUSITEMA-BUSIA'!D55,'31.07. BUSITEMA-BUSIA'!D55,'1.08. BUSITEMA-BUSIA'!D55,'2.08 BUSITEMA-BUSIA-24h'!D55,'3.08 BUSITEMA-BUSIA-24h'!D55,'4.08 BUSITEMA-BUSIA'!D55)</f>
        <v>0</v>
      </c>
      <c r="E55" s="48">
        <f>AVERAGE('29.07 BUSITEMA-BUSIA'!E55,'30.07 BUSITEMA-BUSIA'!E55,'31.07. BUSITEMA-BUSIA'!E55,'1.08. BUSITEMA-BUSIA'!E55,'2.08 BUSITEMA-BUSIA-24h'!E55,'3.08 BUSITEMA-BUSIA-24h'!E55,'4.08 BUSITEMA-BUSIA'!E55)</f>
        <v>1</v>
      </c>
      <c r="F55" s="48">
        <f>AVERAGE('29.07 BUSITEMA-BUSIA'!F55,'30.07 BUSITEMA-BUSIA'!F55,'31.07. BUSITEMA-BUSIA'!F55,'1.08. BUSITEMA-BUSIA'!F55,'2.08 BUSITEMA-BUSIA-24h'!F55,'3.08 BUSITEMA-BUSIA-24h'!F55,'4.08 BUSITEMA-BUSIA'!F55)</f>
        <v>0.5714285714285714</v>
      </c>
      <c r="G55" s="48">
        <f>AVERAGE('29.07 BUSITEMA-BUSIA'!G55,'30.07 BUSITEMA-BUSIA'!G55,'31.07. BUSITEMA-BUSIA'!G55,'1.08. BUSITEMA-BUSIA'!G55,'2.08 BUSITEMA-BUSIA-24h'!G55,'3.08 BUSITEMA-BUSIA-24h'!G55,'4.08 BUSITEMA-BUSIA'!G55)</f>
        <v>0</v>
      </c>
      <c r="H55" s="48">
        <f>AVERAGE('29.07 BUSITEMA-BUSIA'!H55,'30.07 BUSITEMA-BUSIA'!H55,'31.07. BUSITEMA-BUSIA'!H55,'1.08. BUSITEMA-BUSIA'!H55,'2.08 BUSITEMA-BUSIA-24h'!H55,'3.08 BUSITEMA-BUSIA-24h'!H55,'4.08 BUSITEMA-BUSIA'!H55)</f>
        <v>0.5714285714285714</v>
      </c>
      <c r="I55" s="48">
        <f>AVERAGE('29.07 BUSITEMA-BUSIA'!I55,'30.07 BUSITEMA-BUSIA'!I55,'31.07. BUSITEMA-BUSIA'!I55,'1.08. BUSITEMA-BUSIA'!I55,'2.08 BUSITEMA-BUSIA-24h'!I55,'3.08 BUSITEMA-BUSIA-24h'!I55,'4.08 BUSITEMA-BUSIA'!I55)</f>
        <v>0.5714285714285714</v>
      </c>
      <c r="J55" s="48">
        <f>AVERAGE('29.07 BUSITEMA-BUSIA'!J55,'30.07 BUSITEMA-BUSIA'!J55,'31.07. BUSITEMA-BUSIA'!J55,'1.08. BUSITEMA-BUSIA'!J55,'2.08 BUSITEMA-BUSIA-24h'!J55,'3.08 BUSITEMA-BUSIA-24h'!J55,'4.08 BUSITEMA-BUSIA'!J55)</f>
        <v>0.14285714285714285</v>
      </c>
      <c r="K55" s="48">
        <f>AVERAGE('29.07 BUSITEMA-BUSIA'!K55,'30.07 BUSITEMA-BUSIA'!K55,'31.07. BUSITEMA-BUSIA'!K55,'1.08. BUSITEMA-BUSIA'!K55,'2.08 BUSITEMA-BUSIA-24h'!K55,'3.08 BUSITEMA-BUSIA-24h'!K55,'4.08 BUSITEMA-BUSIA'!K55)</f>
        <v>0.14285714285714285</v>
      </c>
      <c r="L55" s="48">
        <f>AVERAGE('29.07 BUSITEMA-BUSIA'!L55,'30.07 BUSITEMA-BUSIA'!L55,'31.07. BUSITEMA-BUSIA'!L55,'1.08. BUSITEMA-BUSIA'!L55,'2.08 BUSITEMA-BUSIA-24h'!L55,'3.08 BUSITEMA-BUSIA-24h'!L55,'4.08 BUSITEMA-BUSIA'!L55)</f>
        <v>1.1428571428571428</v>
      </c>
      <c r="M55" s="48">
        <f>AVERAGE('29.07 BUSITEMA-BUSIA'!M55,'30.07 BUSITEMA-BUSIA'!M55,'31.07. BUSITEMA-BUSIA'!M55,'1.08. BUSITEMA-BUSIA'!M55,'2.08 BUSITEMA-BUSIA-24h'!M55,'3.08 BUSITEMA-BUSIA-24h'!M55,'4.08 BUSITEMA-BUSIA'!M55)</f>
        <v>4.5714285714285712</v>
      </c>
      <c r="N55" s="48">
        <f>AVERAGE('29.07 BUSITEMA-BUSIA'!N55,'30.07 BUSITEMA-BUSIA'!N55,'31.07. BUSITEMA-BUSIA'!N55,'1.08. BUSITEMA-BUSIA'!N55,'2.08 BUSITEMA-BUSIA-24h'!N55,'3.08 BUSITEMA-BUSIA-24h'!N55,'4.08 BUSITEMA-BUSIA'!N55)</f>
        <v>0</v>
      </c>
      <c r="O55" s="15">
        <f t="shared" si="0"/>
        <v>5</v>
      </c>
      <c r="P55" s="15">
        <f t="shared" si="1"/>
        <v>9.5714285714285712</v>
      </c>
      <c r="R55" s="8"/>
      <c r="T55"/>
    </row>
    <row r="56" spans="2:20" ht="23.1" customHeight="1" x14ac:dyDescent="0.25">
      <c r="B56" s="22" t="s">
        <v>83</v>
      </c>
      <c r="C56" s="48">
        <f>AVERAGE('29.07 BUSITEMA-BUSIA'!C56,'30.07 BUSITEMA-BUSIA'!C56,'31.07. BUSITEMA-BUSIA'!C56,'1.08. BUSITEMA-BUSIA'!C56,'2.08 BUSITEMA-BUSIA-24h'!C56,'3.08 BUSITEMA-BUSIA-24h'!C56,'4.08 BUSITEMA-BUSIA'!C56)</f>
        <v>0.7142857142857143</v>
      </c>
      <c r="D56" s="48">
        <f>AVERAGE('29.07 BUSITEMA-BUSIA'!D56,'30.07 BUSITEMA-BUSIA'!D56,'31.07. BUSITEMA-BUSIA'!D56,'1.08. BUSITEMA-BUSIA'!D56,'2.08 BUSITEMA-BUSIA-24h'!D56,'3.08 BUSITEMA-BUSIA-24h'!D56,'4.08 BUSITEMA-BUSIA'!D56)</f>
        <v>0</v>
      </c>
      <c r="E56" s="48">
        <f>AVERAGE('29.07 BUSITEMA-BUSIA'!E56,'30.07 BUSITEMA-BUSIA'!E56,'31.07. BUSITEMA-BUSIA'!E56,'1.08. BUSITEMA-BUSIA'!E56,'2.08 BUSITEMA-BUSIA-24h'!E56,'3.08 BUSITEMA-BUSIA-24h'!E56,'4.08 BUSITEMA-BUSIA'!E56)</f>
        <v>0.5714285714285714</v>
      </c>
      <c r="F56" s="48">
        <f>AVERAGE('29.07 BUSITEMA-BUSIA'!F56,'30.07 BUSITEMA-BUSIA'!F56,'31.07. BUSITEMA-BUSIA'!F56,'1.08. BUSITEMA-BUSIA'!F56,'2.08 BUSITEMA-BUSIA-24h'!F56,'3.08 BUSITEMA-BUSIA-24h'!F56,'4.08 BUSITEMA-BUSIA'!F56)</f>
        <v>0.2857142857142857</v>
      </c>
      <c r="G56" s="48">
        <f>AVERAGE('29.07 BUSITEMA-BUSIA'!G56,'30.07 BUSITEMA-BUSIA'!G56,'31.07. BUSITEMA-BUSIA'!G56,'1.08. BUSITEMA-BUSIA'!G56,'2.08 BUSITEMA-BUSIA-24h'!G56,'3.08 BUSITEMA-BUSIA-24h'!G56,'4.08 BUSITEMA-BUSIA'!G56)</f>
        <v>0.14285714285714285</v>
      </c>
      <c r="H56" s="48">
        <f>AVERAGE('29.07 BUSITEMA-BUSIA'!H56,'30.07 BUSITEMA-BUSIA'!H56,'31.07. BUSITEMA-BUSIA'!H56,'1.08. BUSITEMA-BUSIA'!H56,'2.08 BUSITEMA-BUSIA-24h'!H56,'3.08 BUSITEMA-BUSIA-24h'!H56,'4.08 BUSITEMA-BUSIA'!H56)</f>
        <v>0.8571428571428571</v>
      </c>
      <c r="I56" s="48">
        <f>AVERAGE('29.07 BUSITEMA-BUSIA'!I56,'30.07 BUSITEMA-BUSIA'!I56,'31.07. BUSITEMA-BUSIA'!I56,'1.08. BUSITEMA-BUSIA'!I56,'2.08 BUSITEMA-BUSIA-24h'!I56,'3.08 BUSITEMA-BUSIA-24h'!I56,'4.08 BUSITEMA-BUSIA'!I56)</f>
        <v>0.2857142857142857</v>
      </c>
      <c r="J56" s="48">
        <f>AVERAGE('29.07 BUSITEMA-BUSIA'!J56,'30.07 BUSITEMA-BUSIA'!J56,'31.07. BUSITEMA-BUSIA'!J56,'1.08. BUSITEMA-BUSIA'!J56,'2.08 BUSITEMA-BUSIA-24h'!J56,'3.08 BUSITEMA-BUSIA-24h'!J56,'4.08 BUSITEMA-BUSIA'!J56)</f>
        <v>0.2857142857142857</v>
      </c>
      <c r="K56" s="48">
        <f>AVERAGE('29.07 BUSITEMA-BUSIA'!K56,'30.07 BUSITEMA-BUSIA'!K56,'31.07. BUSITEMA-BUSIA'!K56,'1.08. BUSITEMA-BUSIA'!K56,'2.08 BUSITEMA-BUSIA-24h'!K56,'3.08 BUSITEMA-BUSIA-24h'!K56,'4.08 BUSITEMA-BUSIA'!K56)</f>
        <v>1.1428571428571428</v>
      </c>
      <c r="L56" s="48">
        <f>AVERAGE('29.07 BUSITEMA-BUSIA'!L56,'30.07 BUSITEMA-BUSIA'!L56,'31.07. BUSITEMA-BUSIA'!L56,'1.08. BUSITEMA-BUSIA'!L56,'2.08 BUSITEMA-BUSIA-24h'!L56,'3.08 BUSITEMA-BUSIA-24h'!L56,'4.08 BUSITEMA-BUSIA'!L56)</f>
        <v>1.5714285714285714</v>
      </c>
      <c r="M56" s="48">
        <f>AVERAGE('29.07 BUSITEMA-BUSIA'!M56,'30.07 BUSITEMA-BUSIA'!M56,'31.07. BUSITEMA-BUSIA'!M56,'1.08. BUSITEMA-BUSIA'!M56,'2.08 BUSITEMA-BUSIA-24h'!M56,'3.08 BUSITEMA-BUSIA-24h'!M56,'4.08 BUSITEMA-BUSIA'!M56)</f>
        <v>3</v>
      </c>
      <c r="N56" s="48">
        <f>AVERAGE('29.07 BUSITEMA-BUSIA'!N56,'30.07 BUSITEMA-BUSIA'!N56,'31.07. BUSITEMA-BUSIA'!N56,'1.08. BUSITEMA-BUSIA'!N56,'2.08 BUSITEMA-BUSIA-24h'!N56,'3.08 BUSITEMA-BUSIA-24h'!N56,'4.08 BUSITEMA-BUSIA'!N56)</f>
        <v>0.7142857142857143</v>
      </c>
      <c r="O56" s="15">
        <f t="shared" si="0"/>
        <v>6.5714285714285703</v>
      </c>
      <c r="P56" s="15">
        <f t="shared" si="1"/>
        <v>9.5714285714285694</v>
      </c>
      <c r="R56" s="8"/>
      <c r="T56"/>
    </row>
    <row r="57" spans="2:20" ht="23.1" customHeight="1" x14ac:dyDescent="0.25">
      <c r="B57" s="22" t="s">
        <v>84</v>
      </c>
      <c r="C57" s="48">
        <f>AVERAGE('29.07 BUSITEMA-BUSIA'!C57,'30.07 BUSITEMA-BUSIA'!C57,'31.07. BUSITEMA-BUSIA'!C57,'1.08. BUSITEMA-BUSIA'!C57,'2.08 BUSITEMA-BUSIA-24h'!C57,'3.08 BUSITEMA-BUSIA-24h'!C57,'4.08 BUSITEMA-BUSIA'!C57)</f>
        <v>0.2857142857142857</v>
      </c>
      <c r="D57" s="48">
        <f>AVERAGE('29.07 BUSITEMA-BUSIA'!D57,'30.07 BUSITEMA-BUSIA'!D57,'31.07. BUSITEMA-BUSIA'!D57,'1.08. BUSITEMA-BUSIA'!D57,'2.08 BUSITEMA-BUSIA-24h'!D57,'3.08 BUSITEMA-BUSIA-24h'!D57,'4.08 BUSITEMA-BUSIA'!D57)</f>
        <v>0</v>
      </c>
      <c r="E57" s="48">
        <f>AVERAGE('29.07 BUSITEMA-BUSIA'!E57,'30.07 BUSITEMA-BUSIA'!E57,'31.07. BUSITEMA-BUSIA'!E57,'1.08. BUSITEMA-BUSIA'!E57,'2.08 BUSITEMA-BUSIA-24h'!E57,'3.08 BUSITEMA-BUSIA-24h'!E57,'4.08 BUSITEMA-BUSIA'!E57)</f>
        <v>1.2857142857142858</v>
      </c>
      <c r="F57" s="48">
        <f>AVERAGE('29.07 BUSITEMA-BUSIA'!F57,'30.07 BUSITEMA-BUSIA'!F57,'31.07. BUSITEMA-BUSIA'!F57,'1.08. BUSITEMA-BUSIA'!F57,'2.08 BUSITEMA-BUSIA-24h'!F57,'3.08 BUSITEMA-BUSIA-24h'!F57,'4.08 BUSITEMA-BUSIA'!F57)</f>
        <v>0.5714285714285714</v>
      </c>
      <c r="G57" s="48">
        <f>AVERAGE('29.07 BUSITEMA-BUSIA'!G57,'30.07 BUSITEMA-BUSIA'!G57,'31.07. BUSITEMA-BUSIA'!G57,'1.08. BUSITEMA-BUSIA'!G57,'2.08 BUSITEMA-BUSIA-24h'!G57,'3.08 BUSITEMA-BUSIA-24h'!G57,'4.08 BUSITEMA-BUSIA'!G57)</f>
        <v>0</v>
      </c>
      <c r="H57" s="48">
        <f>AVERAGE('29.07 BUSITEMA-BUSIA'!H57,'30.07 BUSITEMA-BUSIA'!H57,'31.07. BUSITEMA-BUSIA'!H57,'1.08. BUSITEMA-BUSIA'!H57,'2.08 BUSITEMA-BUSIA-24h'!H57,'3.08 BUSITEMA-BUSIA-24h'!H57,'4.08 BUSITEMA-BUSIA'!H57)</f>
        <v>0.7142857142857143</v>
      </c>
      <c r="I57" s="48">
        <f>AVERAGE('29.07 BUSITEMA-BUSIA'!I57,'30.07 BUSITEMA-BUSIA'!I57,'31.07. BUSITEMA-BUSIA'!I57,'1.08. BUSITEMA-BUSIA'!I57,'2.08 BUSITEMA-BUSIA-24h'!I57,'3.08 BUSITEMA-BUSIA-24h'!I57,'4.08 BUSITEMA-BUSIA'!I57)</f>
        <v>0.2857142857142857</v>
      </c>
      <c r="J57" s="48">
        <f>AVERAGE('29.07 BUSITEMA-BUSIA'!J57,'30.07 BUSITEMA-BUSIA'!J57,'31.07. BUSITEMA-BUSIA'!J57,'1.08. BUSITEMA-BUSIA'!J57,'2.08 BUSITEMA-BUSIA-24h'!J57,'3.08 BUSITEMA-BUSIA-24h'!J57,'4.08 BUSITEMA-BUSIA'!J57)</f>
        <v>0.2857142857142857</v>
      </c>
      <c r="K57" s="48">
        <f>AVERAGE('29.07 BUSITEMA-BUSIA'!K57,'30.07 BUSITEMA-BUSIA'!K57,'31.07. BUSITEMA-BUSIA'!K57,'1.08. BUSITEMA-BUSIA'!K57,'2.08 BUSITEMA-BUSIA-24h'!K57,'3.08 BUSITEMA-BUSIA-24h'!K57,'4.08 BUSITEMA-BUSIA'!K57)</f>
        <v>0</v>
      </c>
      <c r="L57" s="48">
        <f>AVERAGE('29.07 BUSITEMA-BUSIA'!L57,'30.07 BUSITEMA-BUSIA'!L57,'31.07. BUSITEMA-BUSIA'!L57,'1.08. BUSITEMA-BUSIA'!L57,'2.08 BUSITEMA-BUSIA-24h'!L57,'3.08 BUSITEMA-BUSIA-24h'!L57,'4.08 BUSITEMA-BUSIA'!L57)</f>
        <v>1.2857142857142858</v>
      </c>
      <c r="M57" s="48">
        <f>AVERAGE('29.07 BUSITEMA-BUSIA'!M57,'30.07 BUSITEMA-BUSIA'!M57,'31.07. BUSITEMA-BUSIA'!M57,'1.08. BUSITEMA-BUSIA'!M57,'2.08 BUSITEMA-BUSIA-24h'!M57,'3.08 BUSITEMA-BUSIA-24h'!M57,'4.08 BUSITEMA-BUSIA'!M57)</f>
        <v>3.7142857142857144</v>
      </c>
      <c r="N57" s="48">
        <f>AVERAGE('29.07 BUSITEMA-BUSIA'!N57,'30.07 BUSITEMA-BUSIA'!N57,'31.07. BUSITEMA-BUSIA'!N57,'1.08. BUSITEMA-BUSIA'!N57,'2.08 BUSITEMA-BUSIA-24h'!N57,'3.08 BUSITEMA-BUSIA-24h'!N57,'4.08 BUSITEMA-BUSIA'!N57)</f>
        <v>0.2857142857142857</v>
      </c>
      <c r="O57" s="15">
        <f t="shared" si="0"/>
        <v>5</v>
      </c>
      <c r="P57" s="15">
        <f t="shared" si="1"/>
        <v>8.7142857142857153</v>
      </c>
      <c r="R57" s="8"/>
      <c r="T57"/>
    </row>
    <row r="58" spans="2:20" ht="23.1" customHeight="1" x14ac:dyDescent="0.25">
      <c r="B58" s="22" t="s">
        <v>99</v>
      </c>
      <c r="C58" s="48">
        <f>AVERAGEA('2.08 BUSITEMA-BUSIA-24h'!C58,'3.08 BUSITEMA-BUSIA-24h'!C58)</f>
        <v>0.5</v>
      </c>
      <c r="D58" s="48">
        <f>AVERAGEA('2.08 BUSITEMA-BUSIA-24h'!D58,'3.08 BUSITEMA-BUSIA-24h'!D58)</f>
        <v>0</v>
      </c>
      <c r="E58" s="48">
        <f>AVERAGEA('2.08 BUSITEMA-BUSIA-24h'!E58,'3.08 BUSITEMA-BUSIA-24h'!E58)</f>
        <v>1.5</v>
      </c>
      <c r="F58" s="48">
        <f>AVERAGEA('2.08 BUSITEMA-BUSIA-24h'!F58,'3.08 BUSITEMA-BUSIA-24h'!F58)</f>
        <v>0</v>
      </c>
      <c r="G58" s="48">
        <f>AVERAGEA('2.08 BUSITEMA-BUSIA-24h'!G58,'3.08 BUSITEMA-BUSIA-24h'!G58)</f>
        <v>0</v>
      </c>
      <c r="H58" s="48">
        <f>AVERAGEA('2.08 BUSITEMA-BUSIA-24h'!H58,'3.08 BUSITEMA-BUSIA-24h'!H58)</f>
        <v>0</v>
      </c>
      <c r="I58" s="48">
        <f>AVERAGEA('2.08 BUSITEMA-BUSIA-24h'!I58,'3.08 BUSITEMA-BUSIA-24h'!I58)</f>
        <v>0.5</v>
      </c>
      <c r="J58" s="48">
        <f>AVERAGEA('2.08 BUSITEMA-BUSIA-24h'!J58,'3.08 BUSITEMA-BUSIA-24h'!J58)</f>
        <v>0</v>
      </c>
      <c r="K58" s="48">
        <f>AVERAGEA('2.08 BUSITEMA-BUSIA-24h'!K58,'3.08 BUSITEMA-BUSIA-24h'!K58)</f>
        <v>0</v>
      </c>
      <c r="L58" s="48">
        <f>AVERAGEA('2.08 BUSITEMA-BUSIA-24h'!L58,'3.08 BUSITEMA-BUSIA-24h'!L58)</f>
        <v>2.5</v>
      </c>
      <c r="M58" s="48">
        <f>AVERAGEA('2.08 BUSITEMA-BUSIA-24h'!M58,'3.08 BUSITEMA-BUSIA-24h'!M58)</f>
        <v>2.5</v>
      </c>
      <c r="N58" s="48">
        <f>AVERAGEA('2.08 BUSITEMA-BUSIA-24h'!N58,'3.08 BUSITEMA-BUSIA-24h'!N58)</f>
        <v>0</v>
      </c>
      <c r="O58" s="15">
        <f t="shared" si="0"/>
        <v>5</v>
      </c>
      <c r="P58" s="15">
        <f t="shared" si="1"/>
        <v>7.5</v>
      </c>
      <c r="R58" s="8"/>
      <c r="T58"/>
    </row>
    <row r="59" spans="2:20" ht="23.1" customHeight="1" x14ac:dyDescent="0.25">
      <c r="B59" s="22" t="s">
        <v>100</v>
      </c>
      <c r="C59" s="48">
        <f>AVERAGEA('2.08 BUSITEMA-BUSIA-24h'!C59,'3.08 BUSITEMA-BUSIA-24h'!C59)</f>
        <v>0.5</v>
      </c>
      <c r="D59" s="48">
        <f>AVERAGEA('2.08 BUSITEMA-BUSIA-24h'!D59,'3.08 BUSITEMA-BUSIA-24h'!D59)</f>
        <v>0</v>
      </c>
      <c r="E59" s="48">
        <f>AVERAGEA('2.08 BUSITEMA-BUSIA-24h'!E59,'3.08 BUSITEMA-BUSIA-24h'!E59)</f>
        <v>0.5</v>
      </c>
      <c r="F59" s="48">
        <f>AVERAGEA('2.08 BUSITEMA-BUSIA-24h'!F59,'3.08 BUSITEMA-BUSIA-24h'!F59)</f>
        <v>0</v>
      </c>
      <c r="G59" s="48">
        <f>AVERAGEA('2.08 BUSITEMA-BUSIA-24h'!G59,'3.08 BUSITEMA-BUSIA-24h'!G59)</f>
        <v>0</v>
      </c>
      <c r="H59" s="48">
        <f>AVERAGEA('2.08 BUSITEMA-BUSIA-24h'!H59,'3.08 BUSITEMA-BUSIA-24h'!H59)</f>
        <v>0</v>
      </c>
      <c r="I59" s="48">
        <f>AVERAGEA('2.08 BUSITEMA-BUSIA-24h'!I59,'3.08 BUSITEMA-BUSIA-24h'!I59)</f>
        <v>0</v>
      </c>
      <c r="J59" s="48">
        <f>AVERAGEA('2.08 BUSITEMA-BUSIA-24h'!J59,'3.08 BUSITEMA-BUSIA-24h'!J59)</f>
        <v>0</v>
      </c>
      <c r="K59" s="48">
        <f>AVERAGEA('2.08 BUSITEMA-BUSIA-24h'!K59,'3.08 BUSITEMA-BUSIA-24h'!K59)</f>
        <v>0</v>
      </c>
      <c r="L59" s="48">
        <f>AVERAGEA('2.08 BUSITEMA-BUSIA-24h'!L59,'3.08 BUSITEMA-BUSIA-24h'!L59)</f>
        <v>0.5</v>
      </c>
      <c r="M59" s="48">
        <f>AVERAGEA('2.08 BUSITEMA-BUSIA-24h'!M59,'3.08 BUSITEMA-BUSIA-24h'!M59)</f>
        <v>2.5</v>
      </c>
      <c r="N59" s="48">
        <f>AVERAGEA('2.08 BUSITEMA-BUSIA-24h'!N59,'3.08 BUSITEMA-BUSIA-24h'!N59)</f>
        <v>0</v>
      </c>
      <c r="O59" s="15">
        <f t="shared" si="0"/>
        <v>1.5</v>
      </c>
      <c r="P59" s="15">
        <f t="shared" si="1"/>
        <v>4</v>
      </c>
      <c r="R59" s="8"/>
      <c r="T59"/>
    </row>
    <row r="60" spans="2:20" ht="23.1" customHeight="1" x14ac:dyDescent="0.25">
      <c r="B60" s="22" t="s">
        <v>101</v>
      </c>
      <c r="C60" s="48">
        <f>AVERAGEA('2.08 BUSITEMA-BUSIA-24h'!C60,'3.08 BUSITEMA-BUSIA-24h'!C60)</f>
        <v>0</v>
      </c>
      <c r="D60" s="48">
        <f>AVERAGEA('2.08 BUSITEMA-BUSIA-24h'!D60,'3.08 BUSITEMA-BUSIA-24h'!D60)</f>
        <v>0</v>
      </c>
      <c r="E60" s="48">
        <f>AVERAGEA('2.08 BUSITEMA-BUSIA-24h'!E60,'3.08 BUSITEMA-BUSIA-24h'!E60)</f>
        <v>1</v>
      </c>
      <c r="F60" s="48">
        <f>AVERAGEA('2.08 BUSITEMA-BUSIA-24h'!F60,'3.08 BUSITEMA-BUSIA-24h'!F60)</f>
        <v>0</v>
      </c>
      <c r="G60" s="48">
        <f>AVERAGEA('2.08 BUSITEMA-BUSIA-24h'!G60,'3.08 BUSITEMA-BUSIA-24h'!G60)</f>
        <v>0</v>
      </c>
      <c r="H60" s="48">
        <f>AVERAGEA('2.08 BUSITEMA-BUSIA-24h'!H60,'3.08 BUSITEMA-BUSIA-24h'!H60)</f>
        <v>0</v>
      </c>
      <c r="I60" s="48">
        <f>AVERAGEA('2.08 BUSITEMA-BUSIA-24h'!I60,'3.08 BUSITEMA-BUSIA-24h'!I60)</f>
        <v>0</v>
      </c>
      <c r="J60" s="48">
        <f>AVERAGEA('2.08 BUSITEMA-BUSIA-24h'!J60,'3.08 BUSITEMA-BUSIA-24h'!J60)</f>
        <v>0</v>
      </c>
      <c r="K60" s="48">
        <f>AVERAGEA('2.08 BUSITEMA-BUSIA-24h'!K60,'3.08 BUSITEMA-BUSIA-24h'!K60)</f>
        <v>0</v>
      </c>
      <c r="L60" s="48">
        <f>AVERAGEA('2.08 BUSITEMA-BUSIA-24h'!L60,'3.08 BUSITEMA-BUSIA-24h'!L60)</f>
        <v>0.5</v>
      </c>
      <c r="M60" s="48">
        <f>AVERAGEA('2.08 BUSITEMA-BUSIA-24h'!M60,'3.08 BUSITEMA-BUSIA-24h'!M60)</f>
        <v>1.5</v>
      </c>
      <c r="N60" s="48">
        <f>AVERAGEA('2.08 BUSITEMA-BUSIA-24h'!N60,'3.08 BUSITEMA-BUSIA-24h'!N60)</f>
        <v>0</v>
      </c>
      <c r="O60" s="15">
        <f t="shared" si="0"/>
        <v>1.5</v>
      </c>
      <c r="P60" s="15">
        <f t="shared" si="1"/>
        <v>3</v>
      </c>
      <c r="R60" s="8"/>
      <c r="T60"/>
    </row>
    <row r="61" spans="2:20" ht="23.1" customHeight="1" x14ac:dyDescent="0.25">
      <c r="B61" s="22" t="s">
        <v>102</v>
      </c>
      <c r="C61" s="48">
        <f>AVERAGEA('2.08 BUSITEMA-BUSIA-24h'!C61,'3.08 BUSITEMA-BUSIA-24h'!C61)</f>
        <v>0</v>
      </c>
      <c r="D61" s="48">
        <f>AVERAGEA('2.08 BUSITEMA-BUSIA-24h'!D61,'3.08 BUSITEMA-BUSIA-24h'!D61)</f>
        <v>0</v>
      </c>
      <c r="E61" s="48">
        <f>AVERAGEA('2.08 BUSITEMA-BUSIA-24h'!E61,'3.08 BUSITEMA-BUSIA-24h'!E61)</f>
        <v>1</v>
      </c>
      <c r="F61" s="48">
        <f>AVERAGEA('2.08 BUSITEMA-BUSIA-24h'!F61,'3.08 BUSITEMA-BUSIA-24h'!F61)</f>
        <v>0</v>
      </c>
      <c r="G61" s="48">
        <f>AVERAGEA('2.08 BUSITEMA-BUSIA-24h'!G61,'3.08 BUSITEMA-BUSIA-24h'!G61)</f>
        <v>0.5</v>
      </c>
      <c r="H61" s="48">
        <f>AVERAGEA('2.08 BUSITEMA-BUSIA-24h'!H61,'3.08 BUSITEMA-BUSIA-24h'!H61)</f>
        <v>0</v>
      </c>
      <c r="I61" s="48">
        <f>AVERAGEA('2.08 BUSITEMA-BUSIA-24h'!I61,'3.08 BUSITEMA-BUSIA-24h'!I61)</f>
        <v>0</v>
      </c>
      <c r="J61" s="48">
        <f>AVERAGEA('2.08 BUSITEMA-BUSIA-24h'!J61,'3.08 BUSITEMA-BUSIA-24h'!J61)</f>
        <v>0.5</v>
      </c>
      <c r="K61" s="48">
        <f>AVERAGEA('2.08 BUSITEMA-BUSIA-24h'!K61,'3.08 BUSITEMA-BUSIA-24h'!K61)</f>
        <v>0</v>
      </c>
      <c r="L61" s="48">
        <f>AVERAGEA('2.08 BUSITEMA-BUSIA-24h'!L61,'3.08 BUSITEMA-BUSIA-24h'!L61)</f>
        <v>1.5</v>
      </c>
      <c r="M61" s="48">
        <f>AVERAGEA('2.08 BUSITEMA-BUSIA-24h'!M61,'3.08 BUSITEMA-BUSIA-24h'!M61)</f>
        <v>2.5</v>
      </c>
      <c r="N61" s="48">
        <f>AVERAGEA('2.08 BUSITEMA-BUSIA-24h'!N61,'3.08 BUSITEMA-BUSIA-24h'!N61)</f>
        <v>0</v>
      </c>
      <c r="O61" s="15">
        <f t="shared" si="0"/>
        <v>3.5</v>
      </c>
      <c r="P61" s="15">
        <f t="shared" si="1"/>
        <v>6</v>
      </c>
      <c r="R61" s="8"/>
      <c r="T61"/>
    </row>
    <row r="62" spans="2:20" ht="23.1" customHeight="1" x14ac:dyDescent="0.25">
      <c r="B62" s="22" t="s">
        <v>107</v>
      </c>
      <c r="C62" s="48">
        <f>AVERAGEA('2.08 BUSITEMA-BUSIA-24h'!C62,'3.08 BUSITEMA-BUSIA-24h'!C62)</f>
        <v>0</v>
      </c>
      <c r="D62" s="48">
        <f>AVERAGEA('2.08 BUSITEMA-BUSIA-24h'!D62,'3.08 BUSITEMA-BUSIA-24h'!D62)</f>
        <v>0</v>
      </c>
      <c r="E62" s="48">
        <f>AVERAGEA('2.08 BUSITEMA-BUSIA-24h'!E62,'3.08 BUSITEMA-BUSIA-24h'!E62)</f>
        <v>0.5</v>
      </c>
      <c r="F62" s="48">
        <f>AVERAGEA('2.08 BUSITEMA-BUSIA-24h'!F62,'3.08 BUSITEMA-BUSIA-24h'!F62)</f>
        <v>0</v>
      </c>
      <c r="G62" s="48">
        <f>AVERAGEA('2.08 BUSITEMA-BUSIA-24h'!G62,'3.08 BUSITEMA-BUSIA-24h'!G62)</f>
        <v>0</v>
      </c>
      <c r="H62" s="48">
        <f>AVERAGEA('2.08 BUSITEMA-BUSIA-24h'!H62,'3.08 BUSITEMA-BUSIA-24h'!H62)</f>
        <v>0</v>
      </c>
      <c r="I62" s="48">
        <f>AVERAGEA('2.08 BUSITEMA-BUSIA-24h'!I62,'3.08 BUSITEMA-BUSIA-24h'!I62)</f>
        <v>0.5</v>
      </c>
      <c r="J62" s="48">
        <f>AVERAGEA('2.08 BUSITEMA-BUSIA-24h'!J62,'3.08 BUSITEMA-BUSIA-24h'!J62)</f>
        <v>0</v>
      </c>
      <c r="K62" s="48">
        <f>AVERAGEA('2.08 BUSITEMA-BUSIA-24h'!K62,'3.08 BUSITEMA-BUSIA-24h'!K62)</f>
        <v>0</v>
      </c>
      <c r="L62" s="48">
        <f>AVERAGEA('2.08 BUSITEMA-BUSIA-24h'!L62,'3.08 BUSITEMA-BUSIA-24h'!L62)</f>
        <v>0.5</v>
      </c>
      <c r="M62" s="48">
        <f>AVERAGEA('2.08 BUSITEMA-BUSIA-24h'!M62,'3.08 BUSITEMA-BUSIA-24h'!M62)</f>
        <v>2</v>
      </c>
      <c r="N62" s="48">
        <f>AVERAGEA('2.08 BUSITEMA-BUSIA-24h'!N62,'3.08 BUSITEMA-BUSIA-24h'!N62)</f>
        <v>0</v>
      </c>
      <c r="O62" s="15">
        <f t="shared" si="0"/>
        <v>1.5</v>
      </c>
      <c r="P62" s="15">
        <f t="shared" si="1"/>
        <v>3.5</v>
      </c>
      <c r="R62" s="8"/>
      <c r="T62"/>
    </row>
    <row r="63" spans="2:20" ht="23.1" customHeight="1" x14ac:dyDescent="0.25">
      <c r="B63" s="22" t="s">
        <v>108</v>
      </c>
      <c r="C63" s="48">
        <f>AVERAGEA('2.08 BUSITEMA-BUSIA-24h'!C63,'3.08 BUSITEMA-BUSIA-24h'!C63)</f>
        <v>0.5</v>
      </c>
      <c r="D63" s="48">
        <f>AVERAGEA('2.08 BUSITEMA-BUSIA-24h'!D63,'3.08 BUSITEMA-BUSIA-24h'!D63)</f>
        <v>0</v>
      </c>
      <c r="E63" s="48">
        <f>AVERAGEA('2.08 BUSITEMA-BUSIA-24h'!E63,'3.08 BUSITEMA-BUSIA-24h'!E63)</f>
        <v>1.5</v>
      </c>
      <c r="F63" s="48">
        <f>AVERAGEA('2.08 BUSITEMA-BUSIA-24h'!F63,'3.08 BUSITEMA-BUSIA-24h'!F63)</f>
        <v>0.5</v>
      </c>
      <c r="G63" s="48">
        <f>AVERAGEA('2.08 BUSITEMA-BUSIA-24h'!G63,'3.08 BUSITEMA-BUSIA-24h'!G63)</f>
        <v>0.5</v>
      </c>
      <c r="H63" s="48">
        <f>AVERAGEA('2.08 BUSITEMA-BUSIA-24h'!H63,'3.08 BUSITEMA-BUSIA-24h'!H63)</f>
        <v>0</v>
      </c>
      <c r="I63" s="48">
        <f>AVERAGEA('2.08 BUSITEMA-BUSIA-24h'!I63,'3.08 BUSITEMA-BUSIA-24h'!I63)</f>
        <v>0</v>
      </c>
      <c r="J63" s="48">
        <f>AVERAGEA('2.08 BUSITEMA-BUSIA-24h'!J63,'3.08 BUSITEMA-BUSIA-24h'!J63)</f>
        <v>0</v>
      </c>
      <c r="K63" s="48">
        <f>AVERAGEA('2.08 BUSITEMA-BUSIA-24h'!K63,'3.08 BUSITEMA-BUSIA-24h'!K63)</f>
        <v>0</v>
      </c>
      <c r="L63" s="48">
        <f>AVERAGEA('2.08 BUSITEMA-BUSIA-24h'!L63,'3.08 BUSITEMA-BUSIA-24h'!L63)</f>
        <v>1.5</v>
      </c>
      <c r="M63" s="48">
        <f>AVERAGEA('2.08 BUSITEMA-BUSIA-24h'!M63,'3.08 BUSITEMA-BUSIA-24h'!M63)</f>
        <v>3.5</v>
      </c>
      <c r="N63" s="48">
        <f>AVERAGEA('2.08 BUSITEMA-BUSIA-24h'!N63,'3.08 BUSITEMA-BUSIA-24h'!N63)</f>
        <v>1</v>
      </c>
      <c r="O63" s="15">
        <f t="shared" si="0"/>
        <v>5.5</v>
      </c>
      <c r="P63" s="15">
        <f t="shared" si="1"/>
        <v>9</v>
      </c>
      <c r="R63" s="8"/>
      <c r="T63"/>
    </row>
    <row r="64" spans="2:20" ht="23.1" customHeight="1" x14ac:dyDescent="0.25">
      <c r="B64" s="22" t="s">
        <v>109</v>
      </c>
      <c r="C64" s="48">
        <f>AVERAGEA('2.08 BUSITEMA-BUSIA-24h'!C64,'3.08 BUSITEMA-BUSIA-24h'!C64)</f>
        <v>0</v>
      </c>
      <c r="D64" s="48">
        <f>AVERAGEA('2.08 BUSITEMA-BUSIA-24h'!D64,'3.08 BUSITEMA-BUSIA-24h'!D64)</f>
        <v>0</v>
      </c>
      <c r="E64" s="48">
        <f>AVERAGEA('2.08 BUSITEMA-BUSIA-24h'!E64,'3.08 BUSITEMA-BUSIA-24h'!E64)</f>
        <v>0.5</v>
      </c>
      <c r="F64" s="48">
        <f>AVERAGEA('2.08 BUSITEMA-BUSIA-24h'!F64,'3.08 BUSITEMA-BUSIA-24h'!F64)</f>
        <v>2</v>
      </c>
      <c r="G64" s="48">
        <f>AVERAGEA('2.08 BUSITEMA-BUSIA-24h'!G64,'3.08 BUSITEMA-BUSIA-24h'!G64)</f>
        <v>0</v>
      </c>
      <c r="H64" s="48">
        <f>AVERAGEA('2.08 BUSITEMA-BUSIA-24h'!H64,'3.08 BUSITEMA-BUSIA-24h'!H64)</f>
        <v>0</v>
      </c>
      <c r="I64" s="48">
        <f>AVERAGEA('2.08 BUSITEMA-BUSIA-24h'!I64,'3.08 BUSITEMA-BUSIA-24h'!I64)</f>
        <v>0.5</v>
      </c>
      <c r="J64" s="48">
        <f>AVERAGEA('2.08 BUSITEMA-BUSIA-24h'!J64,'3.08 BUSITEMA-BUSIA-24h'!J64)</f>
        <v>0</v>
      </c>
      <c r="K64" s="48">
        <f>AVERAGEA('2.08 BUSITEMA-BUSIA-24h'!K64,'3.08 BUSITEMA-BUSIA-24h'!K64)</f>
        <v>0</v>
      </c>
      <c r="L64" s="48">
        <f>AVERAGEA('2.08 BUSITEMA-BUSIA-24h'!L64,'3.08 BUSITEMA-BUSIA-24h'!L64)</f>
        <v>0</v>
      </c>
      <c r="M64" s="48">
        <f>AVERAGEA('2.08 BUSITEMA-BUSIA-24h'!M64,'3.08 BUSITEMA-BUSIA-24h'!M64)</f>
        <v>3.5</v>
      </c>
      <c r="N64" s="48">
        <f>AVERAGEA('2.08 BUSITEMA-BUSIA-24h'!N64,'3.08 BUSITEMA-BUSIA-24h'!N64)</f>
        <v>0</v>
      </c>
      <c r="O64" s="15">
        <f t="shared" si="0"/>
        <v>3</v>
      </c>
      <c r="P64" s="15">
        <f t="shared" si="1"/>
        <v>6.5</v>
      </c>
      <c r="R64" s="8"/>
      <c r="T64"/>
    </row>
    <row r="65" spans="2:20" ht="23.1" customHeight="1" x14ac:dyDescent="0.25">
      <c r="B65" s="22" t="s">
        <v>158</v>
      </c>
      <c r="C65" s="48">
        <f>AVERAGEA('2.08 BUSITEMA-BUSIA-24h'!C65,'3.08 BUSITEMA-BUSIA-24h'!C65)</f>
        <v>0</v>
      </c>
      <c r="D65" s="48">
        <f>AVERAGEA('2.08 BUSITEMA-BUSIA-24h'!D65,'3.08 BUSITEMA-BUSIA-24h'!D65)</f>
        <v>0</v>
      </c>
      <c r="E65" s="48">
        <f>AVERAGEA('2.08 BUSITEMA-BUSIA-24h'!E65,'3.08 BUSITEMA-BUSIA-24h'!E65)</f>
        <v>0.5</v>
      </c>
      <c r="F65" s="48">
        <f>AVERAGEA('2.08 BUSITEMA-BUSIA-24h'!F65,'3.08 BUSITEMA-BUSIA-24h'!F65)</f>
        <v>1.5</v>
      </c>
      <c r="G65" s="48">
        <f>AVERAGEA('2.08 BUSITEMA-BUSIA-24h'!G65,'3.08 BUSITEMA-BUSIA-24h'!G65)</f>
        <v>0</v>
      </c>
      <c r="H65" s="48">
        <f>AVERAGEA('2.08 BUSITEMA-BUSIA-24h'!H65,'3.08 BUSITEMA-BUSIA-24h'!H65)</f>
        <v>0</v>
      </c>
      <c r="I65" s="48">
        <f>AVERAGEA('2.08 BUSITEMA-BUSIA-24h'!I65,'3.08 BUSITEMA-BUSIA-24h'!I65)</f>
        <v>0</v>
      </c>
      <c r="J65" s="48">
        <f>AVERAGEA('2.08 BUSITEMA-BUSIA-24h'!J65,'3.08 BUSITEMA-BUSIA-24h'!J65)</f>
        <v>1</v>
      </c>
      <c r="K65" s="48">
        <f>AVERAGEA('2.08 BUSITEMA-BUSIA-24h'!K65,'3.08 BUSITEMA-BUSIA-24h'!K65)</f>
        <v>0</v>
      </c>
      <c r="L65" s="48">
        <f>AVERAGEA('2.08 BUSITEMA-BUSIA-24h'!L65,'3.08 BUSITEMA-BUSIA-24h'!L65)</f>
        <v>1</v>
      </c>
      <c r="M65" s="48">
        <f>AVERAGEA('2.08 BUSITEMA-BUSIA-24h'!M65,'3.08 BUSITEMA-BUSIA-24h'!M65)</f>
        <v>6</v>
      </c>
      <c r="N65" s="48">
        <f>AVERAGEA('2.08 BUSITEMA-BUSIA-24h'!N65,'3.08 BUSITEMA-BUSIA-24h'!N65)</f>
        <v>0</v>
      </c>
      <c r="O65" s="15">
        <f t="shared" si="0"/>
        <v>4</v>
      </c>
      <c r="P65" s="15">
        <f t="shared" si="1"/>
        <v>10</v>
      </c>
      <c r="R65" s="8"/>
      <c r="T65"/>
    </row>
    <row r="66" spans="2:20" ht="23.1" customHeight="1" x14ac:dyDescent="0.25">
      <c r="B66" s="22" t="s">
        <v>103</v>
      </c>
      <c r="C66" s="48">
        <f>AVERAGEA('2.08 BUSITEMA-BUSIA-24h'!C66,'3.08 BUSITEMA-BUSIA-24h'!C66)</f>
        <v>0</v>
      </c>
      <c r="D66" s="48">
        <f>AVERAGEA('2.08 BUSITEMA-BUSIA-24h'!D66,'3.08 BUSITEMA-BUSIA-24h'!D66)</f>
        <v>0</v>
      </c>
      <c r="E66" s="48">
        <f>AVERAGEA('2.08 BUSITEMA-BUSIA-24h'!E66,'3.08 BUSITEMA-BUSIA-24h'!E66)</f>
        <v>0.5</v>
      </c>
      <c r="F66" s="48">
        <f>AVERAGEA('2.08 BUSITEMA-BUSIA-24h'!F66,'3.08 BUSITEMA-BUSIA-24h'!F66)</f>
        <v>0.5</v>
      </c>
      <c r="G66" s="48">
        <f>AVERAGEA('2.08 BUSITEMA-BUSIA-24h'!G66,'3.08 BUSITEMA-BUSIA-24h'!G66)</f>
        <v>0</v>
      </c>
      <c r="H66" s="48">
        <f>AVERAGEA('2.08 BUSITEMA-BUSIA-24h'!H66,'3.08 BUSITEMA-BUSIA-24h'!H66)</f>
        <v>0.5</v>
      </c>
      <c r="I66" s="48">
        <f>AVERAGEA('2.08 BUSITEMA-BUSIA-24h'!I66,'3.08 BUSITEMA-BUSIA-24h'!I66)</f>
        <v>0</v>
      </c>
      <c r="J66" s="48">
        <f>AVERAGEA('2.08 BUSITEMA-BUSIA-24h'!J66,'3.08 BUSITEMA-BUSIA-24h'!J66)</f>
        <v>0</v>
      </c>
      <c r="K66" s="48">
        <f>AVERAGEA('2.08 BUSITEMA-BUSIA-24h'!K66,'3.08 BUSITEMA-BUSIA-24h'!K66)</f>
        <v>0</v>
      </c>
      <c r="L66" s="48">
        <f>AVERAGEA('2.08 BUSITEMA-BUSIA-24h'!L66,'3.08 BUSITEMA-BUSIA-24h'!L66)</f>
        <v>0</v>
      </c>
      <c r="M66" s="48">
        <f>AVERAGEA('2.08 BUSITEMA-BUSIA-24h'!M66,'3.08 BUSITEMA-BUSIA-24h'!M66)</f>
        <v>4.5</v>
      </c>
      <c r="N66" s="48">
        <f>AVERAGEA('2.08 BUSITEMA-BUSIA-24h'!N66,'3.08 BUSITEMA-BUSIA-24h'!N66)</f>
        <v>0</v>
      </c>
      <c r="O66" s="15">
        <f t="shared" si="0"/>
        <v>1.5</v>
      </c>
      <c r="P66" s="15">
        <f t="shared" si="1"/>
        <v>6</v>
      </c>
      <c r="R66" s="8"/>
      <c r="T66"/>
    </row>
    <row r="67" spans="2:20" ht="23.1" customHeight="1" x14ac:dyDescent="0.25">
      <c r="B67" s="22" t="s">
        <v>104</v>
      </c>
      <c r="C67" s="48">
        <f>AVERAGEA('2.08 BUSITEMA-BUSIA-24h'!C67,'3.08 BUSITEMA-BUSIA-24h'!C67)</f>
        <v>0</v>
      </c>
      <c r="D67" s="48">
        <f>AVERAGEA('2.08 BUSITEMA-BUSIA-24h'!D67,'3.08 BUSITEMA-BUSIA-24h'!D67)</f>
        <v>0</v>
      </c>
      <c r="E67" s="48">
        <f>AVERAGEA('2.08 BUSITEMA-BUSIA-24h'!E67,'3.08 BUSITEMA-BUSIA-24h'!E67)</f>
        <v>0.5</v>
      </c>
      <c r="F67" s="48">
        <f>AVERAGEA('2.08 BUSITEMA-BUSIA-24h'!F67,'3.08 BUSITEMA-BUSIA-24h'!F67)</f>
        <v>0.5</v>
      </c>
      <c r="G67" s="48">
        <f>AVERAGEA('2.08 BUSITEMA-BUSIA-24h'!G67,'3.08 BUSITEMA-BUSIA-24h'!G67)</f>
        <v>0</v>
      </c>
      <c r="H67" s="48">
        <f>AVERAGEA('2.08 BUSITEMA-BUSIA-24h'!H67,'3.08 BUSITEMA-BUSIA-24h'!H67)</f>
        <v>0.5</v>
      </c>
      <c r="I67" s="48">
        <f>AVERAGEA('2.08 BUSITEMA-BUSIA-24h'!I67,'3.08 BUSITEMA-BUSIA-24h'!I67)</f>
        <v>0</v>
      </c>
      <c r="J67" s="48">
        <f>AVERAGEA('2.08 BUSITEMA-BUSIA-24h'!J67,'3.08 BUSITEMA-BUSIA-24h'!J67)</f>
        <v>0.5</v>
      </c>
      <c r="K67" s="48">
        <f>AVERAGEA('2.08 BUSITEMA-BUSIA-24h'!K67,'3.08 BUSITEMA-BUSIA-24h'!K67)</f>
        <v>0</v>
      </c>
      <c r="L67" s="48">
        <f>AVERAGEA('2.08 BUSITEMA-BUSIA-24h'!L67,'3.08 BUSITEMA-BUSIA-24h'!L67)</f>
        <v>1</v>
      </c>
      <c r="M67" s="48">
        <f>AVERAGEA('2.08 BUSITEMA-BUSIA-24h'!M67,'3.08 BUSITEMA-BUSIA-24h'!M67)</f>
        <v>0.5</v>
      </c>
      <c r="N67" s="48">
        <f>AVERAGEA('2.08 BUSITEMA-BUSIA-24h'!N67,'3.08 BUSITEMA-BUSIA-24h'!N67)</f>
        <v>0</v>
      </c>
      <c r="O67" s="15">
        <f t="shared" si="0"/>
        <v>3</v>
      </c>
      <c r="P67" s="15">
        <f t="shared" si="1"/>
        <v>3.5</v>
      </c>
      <c r="R67" s="8"/>
      <c r="T67"/>
    </row>
    <row r="68" spans="2:20" ht="23.1" customHeight="1" x14ac:dyDescent="0.25">
      <c r="B68" s="22" t="s">
        <v>105</v>
      </c>
      <c r="C68" s="48">
        <f>AVERAGEA('2.08 BUSITEMA-BUSIA-24h'!C68,'3.08 BUSITEMA-BUSIA-24h'!C68)</f>
        <v>0</v>
      </c>
      <c r="D68" s="48">
        <f>AVERAGEA('2.08 BUSITEMA-BUSIA-24h'!D68,'3.08 BUSITEMA-BUSIA-24h'!D68)</f>
        <v>0</v>
      </c>
      <c r="E68" s="48">
        <f>AVERAGEA('2.08 BUSITEMA-BUSIA-24h'!E68,'3.08 BUSITEMA-BUSIA-24h'!E68)</f>
        <v>1.5</v>
      </c>
      <c r="F68" s="48">
        <f>AVERAGEA('2.08 BUSITEMA-BUSIA-24h'!F68,'3.08 BUSITEMA-BUSIA-24h'!F68)</f>
        <v>1</v>
      </c>
      <c r="G68" s="48">
        <f>AVERAGEA('2.08 BUSITEMA-BUSIA-24h'!G68,'3.08 BUSITEMA-BUSIA-24h'!G68)</f>
        <v>0</v>
      </c>
      <c r="H68" s="48">
        <f>AVERAGEA('2.08 BUSITEMA-BUSIA-24h'!H68,'3.08 BUSITEMA-BUSIA-24h'!H68)</f>
        <v>0.5</v>
      </c>
      <c r="I68" s="48">
        <f>AVERAGEA('2.08 BUSITEMA-BUSIA-24h'!I68,'3.08 BUSITEMA-BUSIA-24h'!I68)</f>
        <v>0.5</v>
      </c>
      <c r="J68" s="48">
        <f>AVERAGEA('2.08 BUSITEMA-BUSIA-24h'!J68,'3.08 BUSITEMA-BUSIA-24h'!J68)</f>
        <v>0.5</v>
      </c>
      <c r="K68" s="48">
        <f>AVERAGEA('2.08 BUSITEMA-BUSIA-24h'!K68,'3.08 BUSITEMA-BUSIA-24h'!K68)</f>
        <v>0.5</v>
      </c>
      <c r="L68" s="48">
        <f>AVERAGEA('2.08 BUSITEMA-BUSIA-24h'!L68,'3.08 BUSITEMA-BUSIA-24h'!L68)</f>
        <v>1.5</v>
      </c>
      <c r="M68" s="48">
        <f>AVERAGEA('2.08 BUSITEMA-BUSIA-24h'!M68,'3.08 BUSITEMA-BUSIA-24h'!M68)</f>
        <v>11</v>
      </c>
      <c r="N68" s="48">
        <f>AVERAGEA('2.08 BUSITEMA-BUSIA-24h'!N68,'3.08 BUSITEMA-BUSIA-24h'!N68)</f>
        <v>0</v>
      </c>
      <c r="O68" s="15">
        <f t="shared" si="0"/>
        <v>6</v>
      </c>
      <c r="P68" s="15">
        <f t="shared" si="1"/>
        <v>17</v>
      </c>
      <c r="R68" s="8"/>
      <c r="T68"/>
    </row>
    <row r="69" spans="2:20" ht="23.1" customHeight="1" x14ac:dyDescent="0.25">
      <c r="B69" s="22" t="s">
        <v>106</v>
      </c>
      <c r="C69" s="48">
        <f>AVERAGEA('2.08 BUSITEMA-BUSIA-24h'!C69,'3.08 BUSITEMA-BUSIA-24h'!C69)</f>
        <v>1</v>
      </c>
      <c r="D69" s="48">
        <f>AVERAGEA('2.08 BUSITEMA-BUSIA-24h'!D69,'3.08 BUSITEMA-BUSIA-24h'!D69)</f>
        <v>0.5</v>
      </c>
      <c r="E69" s="48">
        <f>AVERAGEA('2.08 BUSITEMA-BUSIA-24h'!E69,'3.08 BUSITEMA-BUSIA-24h'!E69)</f>
        <v>2</v>
      </c>
      <c r="F69" s="48">
        <f>AVERAGEA('2.08 BUSITEMA-BUSIA-24h'!F69,'3.08 BUSITEMA-BUSIA-24h'!F69)</f>
        <v>1</v>
      </c>
      <c r="G69" s="48">
        <f>AVERAGEA('2.08 BUSITEMA-BUSIA-24h'!G69,'3.08 BUSITEMA-BUSIA-24h'!G69)</f>
        <v>0</v>
      </c>
      <c r="H69" s="48">
        <f>AVERAGEA('2.08 BUSITEMA-BUSIA-24h'!H69,'3.08 BUSITEMA-BUSIA-24h'!H69)</f>
        <v>0</v>
      </c>
      <c r="I69" s="48">
        <f>AVERAGEA('2.08 BUSITEMA-BUSIA-24h'!I69,'3.08 BUSITEMA-BUSIA-24h'!I69)</f>
        <v>0</v>
      </c>
      <c r="J69" s="48">
        <f>AVERAGEA('2.08 BUSITEMA-BUSIA-24h'!J69,'3.08 BUSITEMA-BUSIA-24h'!J69)</f>
        <v>0.5</v>
      </c>
      <c r="K69" s="48">
        <f>AVERAGEA('2.08 BUSITEMA-BUSIA-24h'!K69,'3.08 BUSITEMA-BUSIA-24h'!K69)</f>
        <v>0</v>
      </c>
      <c r="L69" s="48">
        <f>AVERAGEA('2.08 BUSITEMA-BUSIA-24h'!L69,'3.08 BUSITEMA-BUSIA-24h'!L69)</f>
        <v>0</v>
      </c>
      <c r="M69" s="48">
        <f>AVERAGEA('2.08 BUSITEMA-BUSIA-24h'!M69,'3.08 BUSITEMA-BUSIA-24h'!M69)</f>
        <v>5</v>
      </c>
      <c r="N69" s="48">
        <f>AVERAGEA('2.08 BUSITEMA-BUSIA-24h'!N69,'3.08 BUSITEMA-BUSIA-24h'!N69)</f>
        <v>0</v>
      </c>
      <c r="O69" s="15">
        <f t="shared" si="0"/>
        <v>5</v>
      </c>
      <c r="P69" s="15">
        <f t="shared" si="1"/>
        <v>10</v>
      </c>
      <c r="R69" s="8"/>
      <c r="T69"/>
    </row>
    <row r="70" spans="2:20" ht="23.1" customHeight="1" x14ac:dyDescent="0.25">
      <c r="B70" s="22" t="s">
        <v>110</v>
      </c>
      <c r="C70" s="48">
        <f>AVERAGEA('2.08 BUSITEMA-BUSIA-24h'!C70,'3.08 BUSITEMA-BUSIA-24h'!C70)</f>
        <v>1.5</v>
      </c>
      <c r="D70" s="48">
        <f>AVERAGEA('2.08 BUSITEMA-BUSIA-24h'!D70,'3.08 BUSITEMA-BUSIA-24h'!D70)</f>
        <v>0</v>
      </c>
      <c r="E70" s="48">
        <f>AVERAGEA('2.08 BUSITEMA-BUSIA-24h'!E70,'3.08 BUSITEMA-BUSIA-24h'!E70)</f>
        <v>1.5</v>
      </c>
      <c r="F70" s="48">
        <f>AVERAGEA('2.08 BUSITEMA-BUSIA-24h'!F70,'3.08 BUSITEMA-BUSIA-24h'!F70)</f>
        <v>1</v>
      </c>
      <c r="G70" s="48">
        <f>AVERAGEA('2.08 BUSITEMA-BUSIA-24h'!G70,'3.08 BUSITEMA-BUSIA-24h'!G70)</f>
        <v>0</v>
      </c>
      <c r="H70" s="48">
        <f>AVERAGEA('2.08 BUSITEMA-BUSIA-24h'!H70,'3.08 BUSITEMA-BUSIA-24h'!H70)</f>
        <v>1</v>
      </c>
      <c r="I70" s="48">
        <f>AVERAGEA('2.08 BUSITEMA-BUSIA-24h'!I70,'3.08 BUSITEMA-BUSIA-24h'!I70)</f>
        <v>0</v>
      </c>
      <c r="J70" s="48">
        <f>AVERAGEA('2.08 BUSITEMA-BUSIA-24h'!J70,'3.08 BUSITEMA-BUSIA-24h'!J70)</f>
        <v>0</v>
      </c>
      <c r="K70" s="48">
        <f>AVERAGEA('2.08 BUSITEMA-BUSIA-24h'!K70,'3.08 BUSITEMA-BUSIA-24h'!K70)</f>
        <v>0.5</v>
      </c>
      <c r="L70" s="48">
        <f>AVERAGEA('2.08 BUSITEMA-BUSIA-24h'!L70,'3.08 BUSITEMA-BUSIA-24h'!L70)</f>
        <v>0</v>
      </c>
      <c r="M70" s="48">
        <f>AVERAGEA('2.08 BUSITEMA-BUSIA-24h'!M70,'3.08 BUSITEMA-BUSIA-24h'!M70)</f>
        <v>3</v>
      </c>
      <c r="N70" s="48">
        <f>AVERAGEA('2.08 BUSITEMA-BUSIA-24h'!N70,'3.08 BUSITEMA-BUSIA-24h'!N70)</f>
        <v>0</v>
      </c>
      <c r="O70" s="15">
        <f t="shared" si="0"/>
        <v>5.5</v>
      </c>
      <c r="P70" s="15">
        <f t="shared" si="1"/>
        <v>8.5</v>
      </c>
      <c r="R70" s="8"/>
      <c r="T70"/>
    </row>
    <row r="71" spans="2:20" ht="23.1" customHeight="1" x14ac:dyDescent="0.25">
      <c r="B71" s="22" t="s">
        <v>111</v>
      </c>
      <c r="C71" s="48">
        <f>AVERAGEA('2.08 BUSITEMA-BUSIA-24h'!C71,'3.08 BUSITEMA-BUSIA-24h'!C71)</f>
        <v>0.5</v>
      </c>
      <c r="D71" s="48">
        <f>AVERAGEA('2.08 BUSITEMA-BUSIA-24h'!D71,'3.08 BUSITEMA-BUSIA-24h'!D71)</f>
        <v>0</v>
      </c>
      <c r="E71" s="48">
        <f>AVERAGEA('2.08 BUSITEMA-BUSIA-24h'!E71,'3.08 BUSITEMA-BUSIA-24h'!E71)</f>
        <v>1.5</v>
      </c>
      <c r="F71" s="48">
        <f>AVERAGEA('2.08 BUSITEMA-BUSIA-24h'!F71,'3.08 BUSITEMA-BUSIA-24h'!F71)</f>
        <v>2</v>
      </c>
      <c r="G71" s="48">
        <f>AVERAGEA('2.08 BUSITEMA-BUSIA-24h'!G71,'3.08 BUSITEMA-BUSIA-24h'!G71)</f>
        <v>0</v>
      </c>
      <c r="H71" s="48">
        <f>AVERAGEA('2.08 BUSITEMA-BUSIA-24h'!H71,'3.08 BUSITEMA-BUSIA-24h'!H71)</f>
        <v>1</v>
      </c>
      <c r="I71" s="48">
        <f>AVERAGEA('2.08 BUSITEMA-BUSIA-24h'!I71,'3.08 BUSITEMA-BUSIA-24h'!I71)</f>
        <v>0</v>
      </c>
      <c r="J71" s="48">
        <f>AVERAGEA('2.08 BUSITEMA-BUSIA-24h'!J71,'3.08 BUSITEMA-BUSIA-24h'!J71)</f>
        <v>0</v>
      </c>
      <c r="K71" s="48">
        <f>AVERAGEA('2.08 BUSITEMA-BUSIA-24h'!K71,'3.08 BUSITEMA-BUSIA-24h'!K71)</f>
        <v>0</v>
      </c>
      <c r="L71" s="48">
        <f>AVERAGEA('2.08 BUSITEMA-BUSIA-24h'!L71,'3.08 BUSITEMA-BUSIA-24h'!L71)</f>
        <v>0</v>
      </c>
      <c r="M71" s="48">
        <f>AVERAGEA('2.08 BUSITEMA-BUSIA-24h'!M71,'3.08 BUSITEMA-BUSIA-24h'!M71)</f>
        <v>7.5</v>
      </c>
      <c r="N71" s="48">
        <f>AVERAGEA('2.08 BUSITEMA-BUSIA-24h'!N71,'3.08 BUSITEMA-BUSIA-24h'!N71)</f>
        <v>0</v>
      </c>
      <c r="O71" s="15">
        <f t="shared" si="0"/>
        <v>5</v>
      </c>
      <c r="P71" s="15">
        <f t="shared" si="1"/>
        <v>12.5</v>
      </c>
      <c r="R71" s="8"/>
      <c r="T71"/>
    </row>
    <row r="72" spans="2:20" ht="23.1" customHeight="1" x14ac:dyDescent="0.25">
      <c r="B72" s="22" t="s">
        <v>112</v>
      </c>
      <c r="C72" s="48">
        <f>AVERAGEA('2.08 BUSITEMA-BUSIA-24h'!C72,'3.08 BUSITEMA-BUSIA-24h'!C72)</f>
        <v>0</v>
      </c>
      <c r="D72" s="48">
        <f>AVERAGEA('2.08 BUSITEMA-BUSIA-24h'!D72,'3.08 BUSITEMA-BUSIA-24h'!D72)</f>
        <v>0</v>
      </c>
      <c r="E72" s="48">
        <f>AVERAGEA('2.08 BUSITEMA-BUSIA-24h'!E72,'3.08 BUSITEMA-BUSIA-24h'!E72)</f>
        <v>1.5</v>
      </c>
      <c r="F72" s="48">
        <f>AVERAGEA('2.08 BUSITEMA-BUSIA-24h'!F72,'3.08 BUSITEMA-BUSIA-24h'!F72)</f>
        <v>0.5</v>
      </c>
      <c r="G72" s="48">
        <f>AVERAGEA('2.08 BUSITEMA-BUSIA-24h'!G72,'3.08 BUSITEMA-BUSIA-24h'!G72)</f>
        <v>0</v>
      </c>
      <c r="H72" s="48">
        <f>AVERAGEA('2.08 BUSITEMA-BUSIA-24h'!H72,'3.08 BUSITEMA-BUSIA-24h'!H72)</f>
        <v>0.5</v>
      </c>
      <c r="I72" s="48">
        <f>AVERAGEA('2.08 BUSITEMA-BUSIA-24h'!I72,'3.08 BUSITEMA-BUSIA-24h'!I72)</f>
        <v>0</v>
      </c>
      <c r="J72" s="48">
        <f>AVERAGEA('2.08 BUSITEMA-BUSIA-24h'!J72,'3.08 BUSITEMA-BUSIA-24h'!J72)</f>
        <v>0.5</v>
      </c>
      <c r="K72" s="48">
        <f>AVERAGEA('2.08 BUSITEMA-BUSIA-24h'!K72,'3.08 BUSITEMA-BUSIA-24h'!K72)</f>
        <v>0.5</v>
      </c>
      <c r="L72" s="48">
        <f>AVERAGEA('2.08 BUSITEMA-BUSIA-24h'!L72,'3.08 BUSITEMA-BUSIA-24h'!L72)</f>
        <v>0</v>
      </c>
      <c r="M72" s="48">
        <f>AVERAGEA('2.08 BUSITEMA-BUSIA-24h'!M72,'3.08 BUSITEMA-BUSIA-24h'!M72)</f>
        <v>2</v>
      </c>
      <c r="N72" s="48">
        <f>AVERAGEA('2.08 BUSITEMA-BUSIA-24h'!N72,'3.08 BUSITEMA-BUSIA-24h'!N72)</f>
        <v>0</v>
      </c>
      <c r="O72" s="15">
        <f t="shared" si="0"/>
        <v>3.5</v>
      </c>
      <c r="P72" s="15">
        <f t="shared" si="1"/>
        <v>5.5</v>
      </c>
      <c r="R72" s="8"/>
      <c r="T72"/>
    </row>
    <row r="73" spans="2:20" ht="23.1" customHeight="1" x14ac:dyDescent="0.25">
      <c r="B73" s="22" t="s">
        <v>113</v>
      </c>
      <c r="C73" s="48">
        <f>AVERAGEA('2.08 BUSITEMA-BUSIA-24h'!C73,'3.08 BUSITEMA-BUSIA-24h'!C73)</f>
        <v>0</v>
      </c>
      <c r="D73" s="48">
        <f>AVERAGEA('2.08 BUSITEMA-BUSIA-24h'!D73,'3.08 BUSITEMA-BUSIA-24h'!D73)</f>
        <v>0</v>
      </c>
      <c r="E73" s="48">
        <f>AVERAGEA('2.08 BUSITEMA-BUSIA-24h'!E73,'3.08 BUSITEMA-BUSIA-24h'!E73)</f>
        <v>2</v>
      </c>
      <c r="F73" s="48">
        <f>AVERAGEA('2.08 BUSITEMA-BUSIA-24h'!F73,'3.08 BUSITEMA-BUSIA-24h'!F73)</f>
        <v>1.5</v>
      </c>
      <c r="G73" s="48">
        <f>AVERAGEA('2.08 BUSITEMA-BUSIA-24h'!G73,'3.08 BUSITEMA-BUSIA-24h'!G73)</f>
        <v>0</v>
      </c>
      <c r="H73" s="48">
        <f>AVERAGEA('2.08 BUSITEMA-BUSIA-24h'!H73,'3.08 BUSITEMA-BUSIA-24h'!H73)</f>
        <v>1</v>
      </c>
      <c r="I73" s="48">
        <f>AVERAGEA('2.08 BUSITEMA-BUSIA-24h'!I73,'3.08 BUSITEMA-BUSIA-24h'!I73)</f>
        <v>0.5</v>
      </c>
      <c r="J73" s="48">
        <f>AVERAGEA('2.08 BUSITEMA-BUSIA-24h'!J73,'3.08 BUSITEMA-BUSIA-24h'!J73)</f>
        <v>0</v>
      </c>
      <c r="K73" s="48">
        <f>AVERAGEA('2.08 BUSITEMA-BUSIA-24h'!K73,'3.08 BUSITEMA-BUSIA-24h'!K73)</f>
        <v>0</v>
      </c>
      <c r="L73" s="48">
        <f>AVERAGEA('2.08 BUSITEMA-BUSIA-24h'!L73,'3.08 BUSITEMA-BUSIA-24h'!L73)</f>
        <v>0.5</v>
      </c>
      <c r="M73" s="48">
        <f>AVERAGEA('2.08 BUSITEMA-BUSIA-24h'!M73,'3.08 BUSITEMA-BUSIA-24h'!M73)</f>
        <v>3</v>
      </c>
      <c r="N73" s="48">
        <f>AVERAGEA('2.08 BUSITEMA-BUSIA-24h'!N73,'3.08 BUSITEMA-BUSIA-24h'!N73)</f>
        <v>0</v>
      </c>
      <c r="O73" s="15">
        <f t="shared" si="0"/>
        <v>5.5</v>
      </c>
      <c r="P73" s="15">
        <f t="shared" si="1"/>
        <v>8.5</v>
      </c>
      <c r="R73" s="8"/>
      <c r="T73"/>
    </row>
    <row r="74" spans="2:20" ht="23.1" customHeight="1" x14ac:dyDescent="0.25">
      <c r="B74" s="22" t="s">
        <v>114</v>
      </c>
      <c r="C74" s="48">
        <f>AVERAGEA('2.08 BUSITEMA-BUSIA-24h'!C74,'3.08 BUSITEMA-BUSIA-24h'!C74)</f>
        <v>0</v>
      </c>
      <c r="D74" s="48">
        <f>AVERAGEA('2.08 BUSITEMA-BUSIA-24h'!D74,'3.08 BUSITEMA-BUSIA-24h'!D74)</f>
        <v>0</v>
      </c>
      <c r="E74" s="48">
        <f>AVERAGEA('2.08 BUSITEMA-BUSIA-24h'!E74,'3.08 BUSITEMA-BUSIA-24h'!E74)</f>
        <v>1</v>
      </c>
      <c r="F74" s="48">
        <f>AVERAGEA('2.08 BUSITEMA-BUSIA-24h'!F74,'3.08 BUSITEMA-BUSIA-24h'!F74)</f>
        <v>2.5</v>
      </c>
      <c r="G74" s="48">
        <f>AVERAGEA('2.08 BUSITEMA-BUSIA-24h'!G74,'3.08 BUSITEMA-BUSIA-24h'!G74)</f>
        <v>0</v>
      </c>
      <c r="H74" s="48">
        <f>AVERAGEA('2.08 BUSITEMA-BUSIA-24h'!H74,'3.08 BUSITEMA-BUSIA-24h'!H74)</f>
        <v>0.5</v>
      </c>
      <c r="I74" s="48">
        <f>AVERAGEA('2.08 BUSITEMA-BUSIA-24h'!I74,'3.08 BUSITEMA-BUSIA-24h'!I74)</f>
        <v>0</v>
      </c>
      <c r="J74" s="48">
        <f>AVERAGEA('2.08 BUSITEMA-BUSIA-24h'!J74,'3.08 BUSITEMA-BUSIA-24h'!J74)</f>
        <v>1.5</v>
      </c>
      <c r="K74" s="48">
        <f>AVERAGEA('2.08 BUSITEMA-BUSIA-24h'!K74,'3.08 BUSITEMA-BUSIA-24h'!K74)</f>
        <v>0</v>
      </c>
      <c r="L74" s="48">
        <f>AVERAGEA('2.08 BUSITEMA-BUSIA-24h'!L74,'3.08 BUSITEMA-BUSIA-24h'!L74)</f>
        <v>1</v>
      </c>
      <c r="M74" s="48">
        <f>AVERAGEA('2.08 BUSITEMA-BUSIA-24h'!M74,'3.08 BUSITEMA-BUSIA-24h'!M74)</f>
        <v>2.5</v>
      </c>
      <c r="N74" s="48">
        <f>AVERAGEA('2.08 BUSITEMA-BUSIA-24h'!N74,'3.08 BUSITEMA-BUSIA-24h'!N74)</f>
        <v>0</v>
      </c>
      <c r="O74" s="15">
        <f t="shared" ref="O74:O105" si="35">SUM(C74:L74,N74)</f>
        <v>6.5</v>
      </c>
      <c r="P74" s="15">
        <f t="shared" ref="P74:P105" si="36">SUM(C74:N74)</f>
        <v>9</v>
      </c>
      <c r="R74" s="8"/>
      <c r="T74"/>
    </row>
    <row r="75" spans="2:20" ht="23.1" customHeight="1" x14ac:dyDescent="0.25">
      <c r="B75" s="22" t="s">
        <v>115</v>
      </c>
      <c r="C75" s="48">
        <f>AVERAGEA('2.08 BUSITEMA-BUSIA-24h'!C75,'3.08 BUSITEMA-BUSIA-24h'!C75)</f>
        <v>0</v>
      </c>
      <c r="D75" s="48">
        <f>AVERAGEA('2.08 BUSITEMA-BUSIA-24h'!D75,'3.08 BUSITEMA-BUSIA-24h'!D75)</f>
        <v>0</v>
      </c>
      <c r="E75" s="48">
        <f>AVERAGEA('2.08 BUSITEMA-BUSIA-24h'!E75,'3.08 BUSITEMA-BUSIA-24h'!E75)</f>
        <v>0</v>
      </c>
      <c r="F75" s="48">
        <f>AVERAGEA('2.08 BUSITEMA-BUSIA-24h'!F75,'3.08 BUSITEMA-BUSIA-24h'!F75)</f>
        <v>0.5</v>
      </c>
      <c r="G75" s="48">
        <f>AVERAGEA('2.08 BUSITEMA-BUSIA-24h'!G75,'3.08 BUSITEMA-BUSIA-24h'!G75)</f>
        <v>0.5</v>
      </c>
      <c r="H75" s="48">
        <f>AVERAGEA('2.08 BUSITEMA-BUSIA-24h'!H75,'3.08 BUSITEMA-BUSIA-24h'!H75)</f>
        <v>0</v>
      </c>
      <c r="I75" s="48">
        <f>AVERAGEA('2.08 BUSITEMA-BUSIA-24h'!I75,'3.08 BUSITEMA-BUSIA-24h'!I75)</f>
        <v>0.5</v>
      </c>
      <c r="J75" s="48">
        <f>AVERAGEA('2.08 BUSITEMA-BUSIA-24h'!J75,'3.08 BUSITEMA-BUSIA-24h'!J75)</f>
        <v>0.5</v>
      </c>
      <c r="K75" s="48">
        <f>AVERAGEA('2.08 BUSITEMA-BUSIA-24h'!K75,'3.08 BUSITEMA-BUSIA-24h'!K75)</f>
        <v>0</v>
      </c>
      <c r="L75" s="48">
        <f>AVERAGEA('2.08 BUSITEMA-BUSIA-24h'!L75,'3.08 BUSITEMA-BUSIA-24h'!L75)</f>
        <v>1</v>
      </c>
      <c r="M75" s="48">
        <f>AVERAGEA('2.08 BUSITEMA-BUSIA-24h'!M75,'3.08 BUSITEMA-BUSIA-24h'!M75)</f>
        <v>4</v>
      </c>
      <c r="N75" s="48">
        <f>AVERAGEA('2.08 BUSITEMA-BUSIA-24h'!N75,'3.08 BUSITEMA-BUSIA-24h'!N75)</f>
        <v>0</v>
      </c>
      <c r="O75" s="15">
        <f t="shared" si="35"/>
        <v>3</v>
      </c>
      <c r="P75" s="15">
        <f t="shared" si="36"/>
        <v>7</v>
      </c>
      <c r="R75" s="8"/>
      <c r="T75"/>
    </row>
    <row r="76" spans="2:20" ht="23.1" customHeight="1" x14ac:dyDescent="0.25">
      <c r="B76" s="22" t="s">
        <v>116</v>
      </c>
      <c r="C76" s="48">
        <f>AVERAGEA('2.08 BUSITEMA-BUSIA-24h'!C76,'3.08 BUSITEMA-BUSIA-24h'!C76)</f>
        <v>1</v>
      </c>
      <c r="D76" s="48">
        <f>AVERAGEA('2.08 BUSITEMA-BUSIA-24h'!D76,'3.08 BUSITEMA-BUSIA-24h'!D76)</f>
        <v>1</v>
      </c>
      <c r="E76" s="48">
        <f>AVERAGEA('2.08 BUSITEMA-BUSIA-24h'!E76,'3.08 BUSITEMA-BUSIA-24h'!E76)</f>
        <v>2.5</v>
      </c>
      <c r="F76" s="48">
        <f>AVERAGEA('2.08 BUSITEMA-BUSIA-24h'!F76,'3.08 BUSITEMA-BUSIA-24h'!F76)</f>
        <v>0.5</v>
      </c>
      <c r="G76" s="48">
        <f>AVERAGEA('2.08 BUSITEMA-BUSIA-24h'!G76,'3.08 BUSITEMA-BUSIA-24h'!G76)</f>
        <v>0</v>
      </c>
      <c r="H76" s="48">
        <f>AVERAGEA('2.08 BUSITEMA-BUSIA-24h'!H76,'3.08 BUSITEMA-BUSIA-24h'!H76)</f>
        <v>0</v>
      </c>
      <c r="I76" s="48">
        <f>AVERAGEA('2.08 BUSITEMA-BUSIA-24h'!I76,'3.08 BUSITEMA-BUSIA-24h'!I76)</f>
        <v>0</v>
      </c>
      <c r="J76" s="48">
        <f>AVERAGEA('2.08 BUSITEMA-BUSIA-24h'!J76,'3.08 BUSITEMA-BUSIA-24h'!J76)</f>
        <v>0</v>
      </c>
      <c r="K76" s="48">
        <f>AVERAGEA('2.08 BUSITEMA-BUSIA-24h'!K76,'3.08 BUSITEMA-BUSIA-24h'!K76)</f>
        <v>0</v>
      </c>
      <c r="L76" s="48">
        <f>AVERAGEA('2.08 BUSITEMA-BUSIA-24h'!L76,'3.08 BUSITEMA-BUSIA-24h'!L76)</f>
        <v>0.5</v>
      </c>
      <c r="M76" s="48">
        <f>AVERAGEA('2.08 BUSITEMA-BUSIA-24h'!M76,'3.08 BUSITEMA-BUSIA-24h'!M76)</f>
        <v>2</v>
      </c>
      <c r="N76" s="48">
        <f>AVERAGEA('2.08 BUSITEMA-BUSIA-24h'!N76,'3.08 BUSITEMA-BUSIA-24h'!N76)</f>
        <v>0</v>
      </c>
      <c r="O76" s="15">
        <f t="shared" si="35"/>
        <v>5.5</v>
      </c>
      <c r="P76" s="15">
        <f t="shared" si="36"/>
        <v>7.5</v>
      </c>
      <c r="R76" s="8"/>
      <c r="T76"/>
    </row>
    <row r="77" spans="2:20" ht="23.1" customHeight="1" x14ac:dyDescent="0.25">
      <c r="B77" s="22" t="s">
        <v>117</v>
      </c>
      <c r="C77" s="48">
        <f>AVERAGEA('2.08 BUSITEMA-BUSIA-24h'!C77,'3.08 BUSITEMA-BUSIA-24h'!C77)</f>
        <v>0.5</v>
      </c>
      <c r="D77" s="48">
        <f>AVERAGEA('2.08 BUSITEMA-BUSIA-24h'!D77,'3.08 BUSITEMA-BUSIA-24h'!D77)</f>
        <v>0</v>
      </c>
      <c r="E77" s="48">
        <f>AVERAGEA('2.08 BUSITEMA-BUSIA-24h'!E77,'3.08 BUSITEMA-BUSIA-24h'!E77)</f>
        <v>1</v>
      </c>
      <c r="F77" s="48">
        <f>AVERAGEA('2.08 BUSITEMA-BUSIA-24h'!F77,'3.08 BUSITEMA-BUSIA-24h'!F77)</f>
        <v>0.5</v>
      </c>
      <c r="G77" s="48">
        <f>AVERAGEA('2.08 BUSITEMA-BUSIA-24h'!G77,'3.08 BUSITEMA-BUSIA-24h'!G77)</f>
        <v>1.5</v>
      </c>
      <c r="H77" s="48">
        <f>AVERAGEA('2.08 BUSITEMA-BUSIA-24h'!H77,'3.08 BUSITEMA-BUSIA-24h'!H77)</f>
        <v>0</v>
      </c>
      <c r="I77" s="48">
        <f>AVERAGEA('2.08 BUSITEMA-BUSIA-24h'!I77,'3.08 BUSITEMA-BUSIA-24h'!I77)</f>
        <v>0.5</v>
      </c>
      <c r="J77" s="48">
        <f>AVERAGEA('2.08 BUSITEMA-BUSIA-24h'!J77,'3.08 BUSITEMA-BUSIA-24h'!J77)</f>
        <v>0</v>
      </c>
      <c r="K77" s="48">
        <f>AVERAGEA('2.08 BUSITEMA-BUSIA-24h'!K77,'3.08 BUSITEMA-BUSIA-24h'!K77)</f>
        <v>0</v>
      </c>
      <c r="L77" s="48">
        <f>AVERAGEA('2.08 BUSITEMA-BUSIA-24h'!L77,'3.08 BUSITEMA-BUSIA-24h'!L77)</f>
        <v>0</v>
      </c>
      <c r="M77" s="48">
        <f>AVERAGEA('2.08 BUSITEMA-BUSIA-24h'!M77,'3.08 BUSITEMA-BUSIA-24h'!M77)</f>
        <v>2.5</v>
      </c>
      <c r="N77" s="48">
        <f>AVERAGEA('2.08 BUSITEMA-BUSIA-24h'!N77,'3.08 BUSITEMA-BUSIA-24h'!N77)</f>
        <v>0</v>
      </c>
      <c r="O77" s="15">
        <f t="shared" si="35"/>
        <v>4</v>
      </c>
      <c r="P77" s="15">
        <f t="shared" si="36"/>
        <v>6.5</v>
      </c>
      <c r="R77" s="8"/>
      <c r="T77"/>
    </row>
    <row r="78" spans="2:20" ht="23.1" customHeight="1" x14ac:dyDescent="0.25">
      <c r="B78" s="23" t="s">
        <v>118</v>
      </c>
      <c r="C78" s="48">
        <f>AVERAGEA('2.08 BUSITEMA-BUSIA-24h'!C78,'3.08 BUSITEMA-BUSIA-24h'!C78)</f>
        <v>0.5</v>
      </c>
      <c r="D78" s="48">
        <f>AVERAGEA('2.08 BUSITEMA-BUSIA-24h'!D78,'3.08 BUSITEMA-BUSIA-24h'!D78)</f>
        <v>0</v>
      </c>
      <c r="E78" s="48">
        <f>AVERAGEA('2.08 BUSITEMA-BUSIA-24h'!E78,'3.08 BUSITEMA-BUSIA-24h'!E78)</f>
        <v>0</v>
      </c>
      <c r="F78" s="48">
        <f>AVERAGEA('2.08 BUSITEMA-BUSIA-24h'!F78,'3.08 BUSITEMA-BUSIA-24h'!F78)</f>
        <v>0</v>
      </c>
      <c r="G78" s="48">
        <f>AVERAGEA('2.08 BUSITEMA-BUSIA-24h'!G78,'3.08 BUSITEMA-BUSIA-24h'!G78)</f>
        <v>0</v>
      </c>
      <c r="H78" s="48">
        <f>AVERAGEA('2.08 BUSITEMA-BUSIA-24h'!H78,'3.08 BUSITEMA-BUSIA-24h'!H78)</f>
        <v>0.5</v>
      </c>
      <c r="I78" s="48">
        <f>AVERAGEA('2.08 BUSITEMA-BUSIA-24h'!I78,'3.08 BUSITEMA-BUSIA-24h'!I78)</f>
        <v>0</v>
      </c>
      <c r="J78" s="48">
        <f>AVERAGEA('2.08 BUSITEMA-BUSIA-24h'!J78,'3.08 BUSITEMA-BUSIA-24h'!J78)</f>
        <v>0.5</v>
      </c>
      <c r="K78" s="48">
        <f>AVERAGEA('2.08 BUSITEMA-BUSIA-24h'!K78,'3.08 BUSITEMA-BUSIA-24h'!K78)</f>
        <v>0</v>
      </c>
      <c r="L78" s="48">
        <f>AVERAGEA('2.08 BUSITEMA-BUSIA-24h'!L78,'3.08 BUSITEMA-BUSIA-24h'!L78)</f>
        <v>0</v>
      </c>
      <c r="M78" s="48">
        <f>AVERAGEA('2.08 BUSITEMA-BUSIA-24h'!M78,'3.08 BUSITEMA-BUSIA-24h'!M78)</f>
        <v>1</v>
      </c>
      <c r="N78" s="48">
        <f>AVERAGEA('2.08 BUSITEMA-BUSIA-24h'!N78,'3.08 BUSITEMA-BUSIA-24h'!N78)</f>
        <v>0</v>
      </c>
      <c r="O78" s="15">
        <f t="shared" si="35"/>
        <v>1.5</v>
      </c>
      <c r="P78" s="15">
        <f t="shared" si="36"/>
        <v>2.5</v>
      </c>
      <c r="R78" s="8"/>
      <c r="T78"/>
    </row>
    <row r="79" spans="2:20" ht="23.1" customHeight="1" x14ac:dyDescent="0.25">
      <c r="B79" s="22" t="s">
        <v>119</v>
      </c>
      <c r="C79" s="48">
        <f>AVERAGEA('2.08 BUSITEMA-BUSIA-24h'!C79,'3.08 BUSITEMA-BUSIA-24h'!C79)</f>
        <v>0.5</v>
      </c>
      <c r="D79" s="48">
        <f>AVERAGEA('2.08 BUSITEMA-BUSIA-24h'!D79,'3.08 BUSITEMA-BUSIA-24h'!D79)</f>
        <v>0.5</v>
      </c>
      <c r="E79" s="48">
        <f>AVERAGEA('2.08 BUSITEMA-BUSIA-24h'!E79,'3.08 BUSITEMA-BUSIA-24h'!E79)</f>
        <v>2</v>
      </c>
      <c r="F79" s="48">
        <f>AVERAGEA('2.08 BUSITEMA-BUSIA-24h'!F79,'3.08 BUSITEMA-BUSIA-24h'!F79)</f>
        <v>0</v>
      </c>
      <c r="G79" s="48">
        <f>AVERAGEA('2.08 BUSITEMA-BUSIA-24h'!G79,'3.08 BUSITEMA-BUSIA-24h'!G79)</f>
        <v>0</v>
      </c>
      <c r="H79" s="48">
        <f>AVERAGEA('2.08 BUSITEMA-BUSIA-24h'!H79,'3.08 BUSITEMA-BUSIA-24h'!H79)</f>
        <v>0.5</v>
      </c>
      <c r="I79" s="48">
        <f>AVERAGEA('2.08 BUSITEMA-BUSIA-24h'!I79,'3.08 BUSITEMA-BUSIA-24h'!I79)</f>
        <v>0</v>
      </c>
      <c r="J79" s="48">
        <f>AVERAGEA('2.08 BUSITEMA-BUSIA-24h'!J79,'3.08 BUSITEMA-BUSIA-24h'!J79)</f>
        <v>1</v>
      </c>
      <c r="K79" s="48">
        <f>AVERAGEA('2.08 BUSITEMA-BUSIA-24h'!K79,'3.08 BUSITEMA-BUSIA-24h'!K79)</f>
        <v>0</v>
      </c>
      <c r="L79" s="48">
        <f>AVERAGEA('2.08 BUSITEMA-BUSIA-24h'!L79,'3.08 BUSITEMA-BUSIA-24h'!L79)</f>
        <v>0</v>
      </c>
      <c r="M79" s="48">
        <f>AVERAGEA('2.08 BUSITEMA-BUSIA-24h'!M79,'3.08 BUSITEMA-BUSIA-24h'!M79)</f>
        <v>4</v>
      </c>
      <c r="N79" s="48">
        <f>AVERAGEA('2.08 BUSITEMA-BUSIA-24h'!N79,'3.08 BUSITEMA-BUSIA-24h'!N79)</f>
        <v>0</v>
      </c>
      <c r="O79" s="15">
        <f t="shared" si="35"/>
        <v>4.5</v>
      </c>
      <c r="P79" s="15">
        <f t="shared" si="36"/>
        <v>8.5</v>
      </c>
      <c r="R79" s="8"/>
      <c r="T79"/>
    </row>
    <row r="80" spans="2:20" ht="23.1" customHeight="1" x14ac:dyDescent="0.25">
      <c r="B80" s="24" t="s">
        <v>120</v>
      </c>
      <c r="C80" s="48">
        <f>AVERAGEA('2.08 BUSITEMA-BUSIA-24h'!C80,'3.08 BUSITEMA-BUSIA-24h'!C80)</f>
        <v>0</v>
      </c>
      <c r="D80" s="48">
        <f>AVERAGEA('2.08 BUSITEMA-BUSIA-24h'!D80,'3.08 BUSITEMA-BUSIA-24h'!D80)</f>
        <v>0</v>
      </c>
      <c r="E80" s="48">
        <f>AVERAGEA('2.08 BUSITEMA-BUSIA-24h'!E80,'3.08 BUSITEMA-BUSIA-24h'!E80)</f>
        <v>1</v>
      </c>
      <c r="F80" s="48">
        <f>AVERAGEA('2.08 BUSITEMA-BUSIA-24h'!F80,'3.08 BUSITEMA-BUSIA-24h'!F80)</f>
        <v>1.5</v>
      </c>
      <c r="G80" s="48">
        <f>AVERAGEA('2.08 BUSITEMA-BUSIA-24h'!G80,'3.08 BUSITEMA-BUSIA-24h'!G80)</f>
        <v>0</v>
      </c>
      <c r="H80" s="48">
        <f>AVERAGEA('2.08 BUSITEMA-BUSIA-24h'!H80,'3.08 BUSITEMA-BUSIA-24h'!H80)</f>
        <v>0.5</v>
      </c>
      <c r="I80" s="48">
        <f>AVERAGEA('2.08 BUSITEMA-BUSIA-24h'!I80,'3.08 BUSITEMA-BUSIA-24h'!I80)</f>
        <v>0</v>
      </c>
      <c r="J80" s="48">
        <f>AVERAGEA('2.08 BUSITEMA-BUSIA-24h'!J80,'3.08 BUSITEMA-BUSIA-24h'!J80)</f>
        <v>0</v>
      </c>
      <c r="K80" s="48">
        <f>AVERAGEA('2.08 BUSITEMA-BUSIA-24h'!K80,'3.08 BUSITEMA-BUSIA-24h'!K80)</f>
        <v>0</v>
      </c>
      <c r="L80" s="48">
        <f>AVERAGEA('2.08 BUSITEMA-BUSIA-24h'!L80,'3.08 BUSITEMA-BUSIA-24h'!L80)</f>
        <v>0.5</v>
      </c>
      <c r="M80" s="48">
        <f>AVERAGEA('2.08 BUSITEMA-BUSIA-24h'!M80,'3.08 BUSITEMA-BUSIA-24h'!M80)</f>
        <v>3</v>
      </c>
      <c r="N80" s="48">
        <f>AVERAGEA('2.08 BUSITEMA-BUSIA-24h'!N80,'3.08 BUSITEMA-BUSIA-24h'!N80)</f>
        <v>0</v>
      </c>
      <c r="O80" s="15">
        <f t="shared" si="35"/>
        <v>3.5</v>
      </c>
      <c r="P80" s="15">
        <f t="shared" si="36"/>
        <v>6.5</v>
      </c>
      <c r="R80" s="8"/>
      <c r="T80"/>
    </row>
    <row r="81" spans="2:20" ht="23.1" customHeight="1" x14ac:dyDescent="0.25">
      <c r="B81" s="22" t="s">
        <v>121</v>
      </c>
      <c r="C81" s="48">
        <f>AVERAGEA('2.08 BUSITEMA-BUSIA-24h'!C81,'3.08 BUSITEMA-BUSIA-24h'!C81)</f>
        <v>0.5</v>
      </c>
      <c r="D81" s="48">
        <f>AVERAGEA('2.08 BUSITEMA-BUSIA-24h'!D81,'3.08 BUSITEMA-BUSIA-24h'!D81)</f>
        <v>0</v>
      </c>
      <c r="E81" s="48">
        <f>AVERAGEA('2.08 BUSITEMA-BUSIA-24h'!E81,'3.08 BUSITEMA-BUSIA-24h'!E81)</f>
        <v>1</v>
      </c>
      <c r="F81" s="48">
        <f>AVERAGEA('2.08 BUSITEMA-BUSIA-24h'!F81,'3.08 BUSITEMA-BUSIA-24h'!F81)</f>
        <v>0.5</v>
      </c>
      <c r="G81" s="48">
        <f>AVERAGEA('2.08 BUSITEMA-BUSIA-24h'!G81,'3.08 BUSITEMA-BUSIA-24h'!G81)</f>
        <v>0</v>
      </c>
      <c r="H81" s="48">
        <f>AVERAGEA('2.08 BUSITEMA-BUSIA-24h'!H81,'3.08 BUSITEMA-BUSIA-24h'!H81)</f>
        <v>0.5</v>
      </c>
      <c r="I81" s="48">
        <f>AVERAGEA('2.08 BUSITEMA-BUSIA-24h'!I81,'3.08 BUSITEMA-BUSIA-24h'!I81)</f>
        <v>0</v>
      </c>
      <c r="J81" s="48">
        <f>AVERAGEA('2.08 BUSITEMA-BUSIA-24h'!J81,'3.08 BUSITEMA-BUSIA-24h'!J81)</f>
        <v>0.5</v>
      </c>
      <c r="K81" s="48">
        <f>AVERAGEA('2.08 BUSITEMA-BUSIA-24h'!K81,'3.08 BUSITEMA-BUSIA-24h'!K81)</f>
        <v>2</v>
      </c>
      <c r="L81" s="48">
        <f>AVERAGEA('2.08 BUSITEMA-BUSIA-24h'!L81,'3.08 BUSITEMA-BUSIA-24h'!L81)</f>
        <v>0</v>
      </c>
      <c r="M81" s="48">
        <f>AVERAGEA('2.08 BUSITEMA-BUSIA-24h'!M81,'3.08 BUSITEMA-BUSIA-24h'!M81)</f>
        <v>8</v>
      </c>
      <c r="N81" s="48">
        <f>AVERAGEA('2.08 BUSITEMA-BUSIA-24h'!N81,'3.08 BUSITEMA-BUSIA-24h'!N81)</f>
        <v>0</v>
      </c>
      <c r="O81" s="15">
        <f t="shared" si="35"/>
        <v>5</v>
      </c>
      <c r="P81" s="15">
        <f t="shared" si="36"/>
        <v>13</v>
      </c>
      <c r="R81" s="8"/>
      <c r="T81"/>
    </row>
    <row r="82" spans="2:20" ht="23.1" customHeight="1" x14ac:dyDescent="0.25">
      <c r="B82" s="23" t="s">
        <v>122</v>
      </c>
      <c r="C82" s="48">
        <f>AVERAGEA('2.08 BUSITEMA-BUSIA-24h'!C82,'3.08 BUSITEMA-BUSIA-24h'!C82)</f>
        <v>1.5</v>
      </c>
      <c r="D82" s="48">
        <f>AVERAGEA('2.08 BUSITEMA-BUSIA-24h'!D82,'3.08 BUSITEMA-BUSIA-24h'!D82)</f>
        <v>0</v>
      </c>
      <c r="E82" s="48">
        <f>AVERAGEA('2.08 BUSITEMA-BUSIA-24h'!E82,'3.08 BUSITEMA-BUSIA-24h'!E82)</f>
        <v>1.5</v>
      </c>
      <c r="F82" s="48">
        <f>AVERAGEA('2.08 BUSITEMA-BUSIA-24h'!F82,'3.08 BUSITEMA-BUSIA-24h'!F82)</f>
        <v>1.5</v>
      </c>
      <c r="G82" s="48">
        <f>AVERAGEA('2.08 BUSITEMA-BUSIA-24h'!G82,'3.08 BUSITEMA-BUSIA-24h'!G82)</f>
        <v>0</v>
      </c>
      <c r="H82" s="48">
        <f>AVERAGEA('2.08 BUSITEMA-BUSIA-24h'!H82,'3.08 BUSITEMA-BUSIA-24h'!H82)</f>
        <v>0.5</v>
      </c>
      <c r="I82" s="48">
        <f>AVERAGEA('2.08 BUSITEMA-BUSIA-24h'!I82,'3.08 BUSITEMA-BUSIA-24h'!I82)</f>
        <v>0</v>
      </c>
      <c r="J82" s="48">
        <f>AVERAGEA('2.08 BUSITEMA-BUSIA-24h'!J82,'3.08 BUSITEMA-BUSIA-24h'!J82)</f>
        <v>0</v>
      </c>
      <c r="K82" s="48">
        <f>AVERAGEA('2.08 BUSITEMA-BUSIA-24h'!K82,'3.08 BUSITEMA-BUSIA-24h'!K82)</f>
        <v>0</v>
      </c>
      <c r="L82" s="48">
        <f>AVERAGEA('2.08 BUSITEMA-BUSIA-24h'!L82,'3.08 BUSITEMA-BUSIA-24h'!L82)</f>
        <v>0</v>
      </c>
      <c r="M82" s="48">
        <f>AVERAGEA('2.08 BUSITEMA-BUSIA-24h'!M82,'3.08 BUSITEMA-BUSIA-24h'!M82)</f>
        <v>2.5</v>
      </c>
      <c r="N82" s="48">
        <f>AVERAGEA('2.08 BUSITEMA-BUSIA-24h'!N82,'3.08 BUSITEMA-BUSIA-24h'!N82)</f>
        <v>0.5</v>
      </c>
      <c r="O82" s="15">
        <f t="shared" si="35"/>
        <v>5.5</v>
      </c>
      <c r="P82" s="15">
        <f t="shared" si="36"/>
        <v>8</v>
      </c>
      <c r="R82" s="8"/>
      <c r="T82"/>
    </row>
    <row r="83" spans="2:20" ht="23.1" customHeight="1" x14ac:dyDescent="0.25">
      <c r="B83" s="22" t="s">
        <v>123</v>
      </c>
      <c r="C83" s="48">
        <f>AVERAGEA('2.08 BUSITEMA-BUSIA-24h'!C83,'3.08 BUSITEMA-BUSIA-24h'!C83)</f>
        <v>1.5</v>
      </c>
      <c r="D83" s="48">
        <f>AVERAGEA('2.08 BUSITEMA-BUSIA-24h'!D83,'3.08 BUSITEMA-BUSIA-24h'!D83)</f>
        <v>0</v>
      </c>
      <c r="E83" s="48">
        <f>AVERAGEA('2.08 BUSITEMA-BUSIA-24h'!E83,'3.08 BUSITEMA-BUSIA-24h'!E83)</f>
        <v>0.5</v>
      </c>
      <c r="F83" s="48">
        <f>AVERAGEA('2.08 BUSITEMA-BUSIA-24h'!F83,'3.08 BUSITEMA-BUSIA-24h'!F83)</f>
        <v>0.5</v>
      </c>
      <c r="G83" s="48">
        <f>AVERAGEA('2.08 BUSITEMA-BUSIA-24h'!G83,'3.08 BUSITEMA-BUSIA-24h'!G83)</f>
        <v>0.5</v>
      </c>
      <c r="H83" s="48">
        <f>AVERAGEA('2.08 BUSITEMA-BUSIA-24h'!H83,'3.08 BUSITEMA-BUSIA-24h'!H83)</f>
        <v>0.5</v>
      </c>
      <c r="I83" s="48">
        <f>AVERAGEA('2.08 BUSITEMA-BUSIA-24h'!I83,'3.08 BUSITEMA-BUSIA-24h'!I83)</f>
        <v>0.5</v>
      </c>
      <c r="J83" s="48">
        <f>AVERAGEA('2.08 BUSITEMA-BUSIA-24h'!J83,'3.08 BUSITEMA-BUSIA-24h'!J83)</f>
        <v>0</v>
      </c>
      <c r="K83" s="48">
        <f>AVERAGEA('2.08 BUSITEMA-BUSIA-24h'!K83,'3.08 BUSITEMA-BUSIA-24h'!K83)</f>
        <v>0.5</v>
      </c>
      <c r="L83" s="48">
        <f>AVERAGEA('2.08 BUSITEMA-BUSIA-24h'!L83,'3.08 BUSITEMA-BUSIA-24h'!L83)</f>
        <v>0</v>
      </c>
      <c r="M83" s="48">
        <f>AVERAGEA('2.08 BUSITEMA-BUSIA-24h'!M83,'3.08 BUSITEMA-BUSIA-24h'!M83)</f>
        <v>2.5</v>
      </c>
      <c r="N83" s="48">
        <f>AVERAGEA('2.08 BUSITEMA-BUSIA-24h'!N83,'3.08 BUSITEMA-BUSIA-24h'!N83)</f>
        <v>0</v>
      </c>
      <c r="O83" s="15">
        <f t="shared" si="35"/>
        <v>4.5</v>
      </c>
      <c r="P83" s="15">
        <f t="shared" si="36"/>
        <v>7</v>
      </c>
      <c r="R83" s="8"/>
      <c r="T83"/>
    </row>
    <row r="84" spans="2:20" ht="23.1" customHeight="1" x14ac:dyDescent="0.25">
      <c r="B84" s="24" t="s">
        <v>124</v>
      </c>
      <c r="C84" s="48">
        <f>AVERAGEA('2.08 BUSITEMA-BUSIA-24h'!C84,'3.08 BUSITEMA-BUSIA-24h'!C84)</f>
        <v>1</v>
      </c>
      <c r="D84" s="48">
        <f>AVERAGEA('2.08 BUSITEMA-BUSIA-24h'!D84,'3.08 BUSITEMA-BUSIA-24h'!D84)</f>
        <v>0</v>
      </c>
      <c r="E84" s="48">
        <f>AVERAGEA('2.08 BUSITEMA-BUSIA-24h'!E84,'3.08 BUSITEMA-BUSIA-24h'!E84)</f>
        <v>1</v>
      </c>
      <c r="F84" s="48">
        <f>AVERAGEA('2.08 BUSITEMA-BUSIA-24h'!F84,'3.08 BUSITEMA-BUSIA-24h'!F84)</f>
        <v>1</v>
      </c>
      <c r="G84" s="48">
        <f>AVERAGEA('2.08 BUSITEMA-BUSIA-24h'!G84,'3.08 BUSITEMA-BUSIA-24h'!G84)</f>
        <v>1</v>
      </c>
      <c r="H84" s="48">
        <f>AVERAGEA('2.08 BUSITEMA-BUSIA-24h'!H84,'3.08 BUSITEMA-BUSIA-24h'!H84)</f>
        <v>0.5</v>
      </c>
      <c r="I84" s="48">
        <f>AVERAGEA('2.08 BUSITEMA-BUSIA-24h'!I84,'3.08 BUSITEMA-BUSIA-24h'!I84)</f>
        <v>2</v>
      </c>
      <c r="J84" s="48">
        <f>AVERAGEA('2.08 BUSITEMA-BUSIA-24h'!J84,'3.08 BUSITEMA-BUSIA-24h'!J84)</f>
        <v>2</v>
      </c>
      <c r="K84" s="48">
        <f>AVERAGEA('2.08 BUSITEMA-BUSIA-24h'!K84,'3.08 BUSITEMA-BUSIA-24h'!K84)</f>
        <v>1</v>
      </c>
      <c r="L84" s="48">
        <f>AVERAGEA('2.08 BUSITEMA-BUSIA-24h'!L84,'3.08 BUSITEMA-BUSIA-24h'!L84)</f>
        <v>3</v>
      </c>
      <c r="M84" s="48">
        <f>AVERAGEA('2.08 BUSITEMA-BUSIA-24h'!M84,'3.08 BUSITEMA-BUSIA-24h'!M84)</f>
        <v>2.5</v>
      </c>
      <c r="N84" s="48">
        <f>AVERAGEA('2.08 BUSITEMA-BUSIA-24h'!N84,'3.08 BUSITEMA-BUSIA-24h'!N84)</f>
        <v>0</v>
      </c>
      <c r="O84" s="15">
        <f t="shared" si="35"/>
        <v>12.5</v>
      </c>
      <c r="P84" s="15">
        <f t="shared" si="36"/>
        <v>15</v>
      </c>
      <c r="R84" s="8"/>
      <c r="T84"/>
    </row>
    <row r="85" spans="2:20" ht="23.1" customHeight="1" x14ac:dyDescent="0.25">
      <c r="B85" s="22" t="s">
        <v>125</v>
      </c>
      <c r="C85" s="48">
        <f>AVERAGEA('2.08 BUSITEMA-BUSIA-24h'!C85,'3.08 BUSITEMA-BUSIA-24h'!C85)</f>
        <v>1</v>
      </c>
      <c r="D85" s="48">
        <f>AVERAGEA('2.08 BUSITEMA-BUSIA-24h'!D85,'3.08 BUSITEMA-BUSIA-24h'!D85)</f>
        <v>0.5</v>
      </c>
      <c r="E85" s="48">
        <f>AVERAGEA('2.08 BUSITEMA-BUSIA-24h'!E85,'3.08 BUSITEMA-BUSIA-24h'!E85)</f>
        <v>2.5</v>
      </c>
      <c r="F85" s="48">
        <f>AVERAGEA('2.08 BUSITEMA-BUSIA-24h'!F85,'3.08 BUSITEMA-BUSIA-24h'!F85)</f>
        <v>0.5</v>
      </c>
      <c r="G85" s="48">
        <f>AVERAGEA('2.08 BUSITEMA-BUSIA-24h'!G85,'3.08 BUSITEMA-BUSIA-24h'!G85)</f>
        <v>0</v>
      </c>
      <c r="H85" s="48">
        <f>AVERAGEA('2.08 BUSITEMA-BUSIA-24h'!H85,'3.08 BUSITEMA-BUSIA-24h'!H85)</f>
        <v>1</v>
      </c>
      <c r="I85" s="48">
        <f>AVERAGEA('2.08 BUSITEMA-BUSIA-24h'!I85,'3.08 BUSITEMA-BUSIA-24h'!I85)</f>
        <v>0</v>
      </c>
      <c r="J85" s="48">
        <f>AVERAGEA('2.08 BUSITEMA-BUSIA-24h'!J85,'3.08 BUSITEMA-BUSIA-24h'!J85)</f>
        <v>0.5</v>
      </c>
      <c r="K85" s="48">
        <f>AVERAGEA('2.08 BUSITEMA-BUSIA-24h'!K85,'3.08 BUSITEMA-BUSIA-24h'!K85)</f>
        <v>0</v>
      </c>
      <c r="L85" s="48">
        <f>AVERAGEA('2.08 BUSITEMA-BUSIA-24h'!L85,'3.08 BUSITEMA-BUSIA-24h'!L85)</f>
        <v>0.5</v>
      </c>
      <c r="M85" s="48">
        <f>AVERAGEA('2.08 BUSITEMA-BUSIA-24h'!M85,'3.08 BUSITEMA-BUSIA-24h'!M85)</f>
        <v>2</v>
      </c>
      <c r="N85" s="48">
        <f>AVERAGEA('2.08 BUSITEMA-BUSIA-24h'!N85,'3.08 BUSITEMA-BUSIA-24h'!N85)</f>
        <v>0</v>
      </c>
      <c r="O85" s="15">
        <f t="shared" si="35"/>
        <v>6.5</v>
      </c>
      <c r="P85" s="15">
        <f t="shared" si="36"/>
        <v>8.5</v>
      </c>
      <c r="R85" s="8"/>
      <c r="T85"/>
    </row>
    <row r="86" spans="2:20" ht="23.1" customHeight="1" x14ac:dyDescent="0.25">
      <c r="B86" s="23" t="s">
        <v>126</v>
      </c>
      <c r="C86" s="48">
        <f>AVERAGEA('2.08 BUSITEMA-BUSIA-24h'!C86,'3.08 BUSITEMA-BUSIA-24h'!C86)</f>
        <v>1</v>
      </c>
      <c r="D86" s="48">
        <f>AVERAGEA('2.08 BUSITEMA-BUSIA-24h'!D86,'3.08 BUSITEMA-BUSIA-24h'!D86)</f>
        <v>0.5</v>
      </c>
      <c r="E86" s="48">
        <f>AVERAGEA('2.08 BUSITEMA-BUSIA-24h'!E86,'3.08 BUSITEMA-BUSIA-24h'!E86)</f>
        <v>2</v>
      </c>
      <c r="F86" s="48">
        <f>AVERAGEA('2.08 BUSITEMA-BUSIA-24h'!F86,'3.08 BUSITEMA-BUSIA-24h'!F86)</f>
        <v>0</v>
      </c>
      <c r="G86" s="48">
        <f>AVERAGEA('2.08 BUSITEMA-BUSIA-24h'!G86,'3.08 BUSITEMA-BUSIA-24h'!G86)</f>
        <v>0</v>
      </c>
      <c r="H86" s="48">
        <f>AVERAGEA('2.08 BUSITEMA-BUSIA-24h'!H86,'3.08 BUSITEMA-BUSIA-24h'!H86)</f>
        <v>1</v>
      </c>
      <c r="I86" s="48">
        <f>AVERAGEA('2.08 BUSITEMA-BUSIA-24h'!I86,'3.08 BUSITEMA-BUSIA-24h'!I86)</f>
        <v>0</v>
      </c>
      <c r="J86" s="48">
        <f>AVERAGEA('2.08 BUSITEMA-BUSIA-24h'!J86,'3.08 BUSITEMA-BUSIA-24h'!J86)</f>
        <v>1</v>
      </c>
      <c r="K86" s="48">
        <f>AVERAGEA('2.08 BUSITEMA-BUSIA-24h'!K86,'3.08 BUSITEMA-BUSIA-24h'!K86)</f>
        <v>1</v>
      </c>
      <c r="L86" s="48">
        <f>AVERAGEA('2.08 BUSITEMA-BUSIA-24h'!L86,'3.08 BUSITEMA-BUSIA-24h'!L86)</f>
        <v>2.5</v>
      </c>
      <c r="M86" s="48">
        <f>AVERAGEA('2.08 BUSITEMA-BUSIA-24h'!M86,'3.08 BUSITEMA-BUSIA-24h'!M86)</f>
        <v>4.5</v>
      </c>
      <c r="N86" s="48">
        <f>AVERAGEA('2.08 BUSITEMA-BUSIA-24h'!N86,'3.08 BUSITEMA-BUSIA-24h'!N86)</f>
        <v>0</v>
      </c>
      <c r="O86" s="15">
        <f t="shared" si="35"/>
        <v>9</v>
      </c>
      <c r="P86" s="15">
        <f t="shared" si="36"/>
        <v>13.5</v>
      </c>
      <c r="R86" s="8"/>
      <c r="T86"/>
    </row>
    <row r="87" spans="2:20" ht="23.1" customHeight="1" x14ac:dyDescent="0.25">
      <c r="B87" s="22" t="s">
        <v>127</v>
      </c>
      <c r="C87" s="48">
        <f>AVERAGEA('2.08 BUSITEMA-BUSIA-24h'!C87,'3.08 BUSITEMA-BUSIA-24h'!C87)</f>
        <v>1</v>
      </c>
      <c r="D87" s="48">
        <f>AVERAGEA('2.08 BUSITEMA-BUSIA-24h'!D87,'3.08 BUSITEMA-BUSIA-24h'!D87)</f>
        <v>0</v>
      </c>
      <c r="E87" s="48">
        <f>AVERAGEA('2.08 BUSITEMA-BUSIA-24h'!E87,'3.08 BUSITEMA-BUSIA-24h'!E87)</f>
        <v>1.5</v>
      </c>
      <c r="F87" s="48">
        <f>AVERAGEA('2.08 BUSITEMA-BUSIA-24h'!F87,'3.08 BUSITEMA-BUSIA-24h'!F87)</f>
        <v>1</v>
      </c>
      <c r="G87" s="48">
        <f>AVERAGEA('2.08 BUSITEMA-BUSIA-24h'!G87,'3.08 BUSITEMA-BUSIA-24h'!G87)</f>
        <v>0</v>
      </c>
      <c r="H87" s="48">
        <f>AVERAGEA('2.08 BUSITEMA-BUSIA-24h'!H87,'3.08 BUSITEMA-BUSIA-24h'!H87)</f>
        <v>0.5</v>
      </c>
      <c r="I87" s="48">
        <f>AVERAGEA('2.08 BUSITEMA-BUSIA-24h'!I87,'3.08 BUSITEMA-BUSIA-24h'!I87)</f>
        <v>0.5</v>
      </c>
      <c r="J87" s="48">
        <f>AVERAGEA('2.08 BUSITEMA-BUSIA-24h'!J87,'3.08 BUSITEMA-BUSIA-24h'!J87)</f>
        <v>0.5</v>
      </c>
      <c r="K87" s="48">
        <f>AVERAGEA('2.08 BUSITEMA-BUSIA-24h'!K87,'3.08 BUSITEMA-BUSIA-24h'!K87)</f>
        <v>0</v>
      </c>
      <c r="L87" s="48">
        <f>AVERAGEA('2.08 BUSITEMA-BUSIA-24h'!L87,'3.08 BUSITEMA-BUSIA-24h'!L87)</f>
        <v>2</v>
      </c>
      <c r="M87" s="48">
        <f>AVERAGEA('2.08 BUSITEMA-BUSIA-24h'!M87,'3.08 BUSITEMA-BUSIA-24h'!M87)</f>
        <v>2.5</v>
      </c>
      <c r="N87" s="48">
        <f>AVERAGEA('2.08 BUSITEMA-BUSIA-24h'!N87,'3.08 BUSITEMA-BUSIA-24h'!N87)</f>
        <v>0</v>
      </c>
      <c r="O87" s="15">
        <f t="shared" si="35"/>
        <v>7</v>
      </c>
      <c r="P87" s="15">
        <f t="shared" si="36"/>
        <v>9.5</v>
      </c>
      <c r="R87" s="8"/>
      <c r="T87"/>
    </row>
    <row r="88" spans="2:20" ht="23.1" customHeight="1" x14ac:dyDescent="0.25">
      <c r="B88" s="24" t="s">
        <v>128</v>
      </c>
      <c r="C88" s="48">
        <f>AVERAGEA('2.08 BUSITEMA-BUSIA-24h'!C88,'3.08 BUSITEMA-BUSIA-24h'!C88)</f>
        <v>1</v>
      </c>
      <c r="D88" s="48">
        <f>AVERAGEA('2.08 BUSITEMA-BUSIA-24h'!D88,'3.08 BUSITEMA-BUSIA-24h'!D88)</f>
        <v>0</v>
      </c>
      <c r="E88" s="48">
        <f>AVERAGEA('2.08 BUSITEMA-BUSIA-24h'!E88,'3.08 BUSITEMA-BUSIA-24h'!E88)</f>
        <v>1.5</v>
      </c>
      <c r="F88" s="48">
        <f>AVERAGEA('2.08 BUSITEMA-BUSIA-24h'!F88,'3.08 BUSITEMA-BUSIA-24h'!F88)</f>
        <v>0.5</v>
      </c>
      <c r="G88" s="48">
        <f>AVERAGEA('2.08 BUSITEMA-BUSIA-24h'!G88,'3.08 BUSITEMA-BUSIA-24h'!G88)</f>
        <v>0</v>
      </c>
      <c r="H88" s="48">
        <f>AVERAGEA('2.08 BUSITEMA-BUSIA-24h'!H88,'3.08 BUSITEMA-BUSIA-24h'!H88)</f>
        <v>0.5</v>
      </c>
      <c r="I88" s="48">
        <f>AVERAGEA('2.08 BUSITEMA-BUSIA-24h'!I88,'3.08 BUSITEMA-BUSIA-24h'!I88)</f>
        <v>0</v>
      </c>
      <c r="J88" s="48">
        <f>AVERAGEA('2.08 BUSITEMA-BUSIA-24h'!J88,'3.08 BUSITEMA-BUSIA-24h'!J88)</f>
        <v>2.5</v>
      </c>
      <c r="K88" s="48">
        <f>AVERAGEA('2.08 BUSITEMA-BUSIA-24h'!K88,'3.08 BUSITEMA-BUSIA-24h'!K88)</f>
        <v>0</v>
      </c>
      <c r="L88" s="48">
        <f>AVERAGEA('2.08 BUSITEMA-BUSIA-24h'!L88,'3.08 BUSITEMA-BUSIA-24h'!L88)</f>
        <v>2.5</v>
      </c>
      <c r="M88" s="48">
        <f>AVERAGEA('2.08 BUSITEMA-BUSIA-24h'!M88,'3.08 BUSITEMA-BUSIA-24h'!M88)</f>
        <v>3</v>
      </c>
      <c r="N88" s="48">
        <f>AVERAGEA('2.08 BUSITEMA-BUSIA-24h'!N88,'3.08 BUSITEMA-BUSIA-24h'!N88)</f>
        <v>0</v>
      </c>
      <c r="O88" s="15">
        <f t="shared" si="35"/>
        <v>8.5</v>
      </c>
      <c r="P88" s="15">
        <f t="shared" si="36"/>
        <v>11.5</v>
      </c>
      <c r="R88" s="8"/>
      <c r="T88"/>
    </row>
    <row r="89" spans="2:20" ht="23.1" customHeight="1" x14ac:dyDescent="0.25">
      <c r="B89" s="22" t="s">
        <v>129</v>
      </c>
      <c r="C89" s="48">
        <f>AVERAGEA('2.08 BUSITEMA-BUSIA-24h'!C89,'3.08 BUSITEMA-BUSIA-24h'!C89)</f>
        <v>1</v>
      </c>
      <c r="D89" s="48">
        <f>AVERAGEA('2.08 BUSITEMA-BUSIA-24h'!D89,'3.08 BUSITEMA-BUSIA-24h'!D89)</f>
        <v>0</v>
      </c>
      <c r="E89" s="48">
        <f>AVERAGEA('2.08 BUSITEMA-BUSIA-24h'!E89,'3.08 BUSITEMA-BUSIA-24h'!E89)</f>
        <v>1.5</v>
      </c>
      <c r="F89" s="48">
        <f>AVERAGEA('2.08 BUSITEMA-BUSIA-24h'!F89,'3.08 BUSITEMA-BUSIA-24h'!F89)</f>
        <v>0.5</v>
      </c>
      <c r="G89" s="48">
        <f>AVERAGEA('2.08 BUSITEMA-BUSIA-24h'!G89,'3.08 BUSITEMA-BUSIA-24h'!G89)</f>
        <v>0</v>
      </c>
      <c r="H89" s="48">
        <f>AVERAGEA('2.08 BUSITEMA-BUSIA-24h'!H89,'3.08 BUSITEMA-BUSIA-24h'!H89)</f>
        <v>1.5</v>
      </c>
      <c r="I89" s="48">
        <f>AVERAGEA('2.08 BUSITEMA-BUSIA-24h'!I89,'3.08 BUSITEMA-BUSIA-24h'!I89)</f>
        <v>2</v>
      </c>
      <c r="J89" s="48">
        <f>AVERAGEA('2.08 BUSITEMA-BUSIA-24h'!J89,'3.08 BUSITEMA-BUSIA-24h'!J89)</f>
        <v>0</v>
      </c>
      <c r="K89" s="48">
        <f>AVERAGEA('2.08 BUSITEMA-BUSIA-24h'!K89,'3.08 BUSITEMA-BUSIA-24h'!K89)</f>
        <v>0</v>
      </c>
      <c r="L89" s="48">
        <f>AVERAGEA('2.08 BUSITEMA-BUSIA-24h'!L89,'3.08 BUSITEMA-BUSIA-24h'!L89)</f>
        <v>0.5</v>
      </c>
      <c r="M89" s="48">
        <f>AVERAGEA('2.08 BUSITEMA-BUSIA-24h'!M89,'3.08 BUSITEMA-BUSIA-24h'!M89)</f>
        <v>2</v>
      </c>
      <c r="N89" s="48">
        <f>AVERAGEA('2.08 BUSITEMA-BUSIA-24h'!N89,'3.08 BUSITEMA-BUSIA-24h'!N89)</f>
        <v>0</v>
      </c>
      <c r="O89" s="15">
        <f t="shared" si="35"/>
        <v>7</v>
      </c>
      <c r="P89" s="15">
        <f t="shared" si="36"/>
        <v>9</v>
      </c>
      <c r="R89" s="8"/>
      <c r="T89"/>
    </row>
    <row r="90" spans="2:20" ht="23.1" customHeight="1" x14ac:dyDescent="0.25">
      <c r="B90" s="23" t="s">
        <v>130</v>
      </c>
      <c r="C90" s="48">
        <f>AVERAGEA('2.08 BUSITEMA-BUSIA-24h'!C90,'3.08 BUSITEMA-BUSIA-24h'!C90)</f>
        <v>0</v>
      </c>
      <c r="D90" s="48">
        <f>AVERAGEA('2.08 BUSITEMA-BUSIA-24h'!D90,'3.08 BUSITEMA-BUSIA-24h'!D90)</f>
        <v>0.5</v>
      </c>
      <c r="E90" s="48">
        <f>AVERAGEA('2.08 BUSITEMA-BUSIA-24h'!E90,'3.08 BUSITEMA-BUSIA-24h'!E90)</f>
        <v>2</v>
      </c>
      <c r="F90" s="48">
        <f>AVERAGEA('2.08 BUSITEMA-BUSIA-24h'!F90,'3.08 BUSITEMA-BUSIA-24h'!F90)</f>
        <v>3</v>
      </c>
      <c r="G90" s="48">
        <f>AVERAGEA('2.08 BUSITEMA-BUSIA-24h'!G90,'3.08 BUSITEMA-BUSIA-24h'!G90)</f>
        <v>0</v>
      </c>
      <c r="H90" s="48">
        <f>AVERAGEA('2.08 BUSITEMA-BUSIA-24h'!H90,'3.08 BUSITEMA-BUSIA-24h'!H90)</f>
        <v>1.5</v>
      </c>
      <c r="I90" s="48">
        <f>AVERAGEA('2.08 BUSITEMA-BUSIA-24h'!I90,'3.08 BUSITEMA-BUSIA-24h'!I90)</f>
        <v>1.5</v>
      </c>
      <c r="J90" s="48">
        <f>AVERAGEA('2.08 BUSITEMA-BUSIA-24h'!J90,'3.08 BUSITEMA-BUSIA-24h'!J90)</f>
        <v>1</v>
      </c>
      <c r="K90" s="48">
        <f>AVERAGEA('2.08 BUSITEMA-BUSIA-24h'!K90,'3.08 BUSITEMA-BUSIA-24h'!K90)</f>
        <v>0.5</v>
      </c>
      <c r="L90" s="48">
        <f>AVERAGEA('2.08 BUSITEMA-BUSIA-24h'!L90,'3.08 BUSITEMA-BUSIA-24h'!L90)</f>
        <v>1</v>
      </c>
      <c r="M90" s="48">
        <f>AVERAGEA('2.08 BUSITEMA-BUSIA-24h'!M90,'3.08 BUSITEMA-BUSIA-24h'!M90)</f>
        <v>8.5</v>
      </c>
      <c r="N90" s="48">
        <f>AVERAGEA('2.08 BUSITEMA-BUSIA-24h'!N90,'3.08 BUSITEMA-BUSIA-24h'!N90)</f>
        <v>0</v>
      </c>
      <c r="O90" s="15">
        <f t="shared" si="35"/>
        <v>11</v>
      </c>
      <c r="P90" s="15">
        <f t="shared" si="36"/>
        <v>19.5</v>
      </c>
      <c r="R90" s="8"/>
      <c r="T90"/>
    </row>
    <row r="91" spans="2:20" ht="23.1" customHeight="1" x14ac:dyDescent="0.25">
      <c r="B91" s="22" t="s">
        <v>131</v>
      </c>
      <c r="C91" s="48">
        <f>AVERAGEA('2.08 BUSITEMA-BUSIA-24h'!C91,'3.08 BUSITEMA-BUSIA-24h'!C91)</f>
        <v>0.5</v>
      </c>
      <c r="D91" s="48">
        <f>AVERAGEA('2.08 BUSITEMA-BUSIA-24h'!D91,'3.08 BUSITEMA-BUSIA-24h'!D91)</f>
        <v>0</v>
      </c>
      <c r="E91" s="48">
        <f>AVERAGEA('2.08 BUSITEMA-BUSIA-24h'!E91,'3.08 BUSITEMA-BUSIA-24h'!E91)</f>
        <v>1</v>
      </c>
      <c r="F91" s="48">
        <f>AVERAGEA('2.08 BUSITEMA-BUSIA-24h'!F91,'3.08 BUSITEMA-BUSIA-24h'!F91)</f>
        <v>1</v>
      </c>
      <c r="G91" s="48">
        <f>AVERAGEA('2.08 BUSITEMA-BUSIA-24h'!G91,'3.08 BUSITEMA-BUSIA-24h'!G91)</f>
        <v>0</v>
      </c>
      <c r="H91" s="48">
        <f>AVERAGEA('2.08 BUSITEMA-BUSIA-24h'!H91,'3.08 BUSITEMA-BUSIA-24h'!H91)</f>
        <v>0.5</v>
      </c>
      <c r="I91" s="48">
        <f>AVERAGEA('2.08 BUSITEMA-BUSIA-24h'!I91,'3.08 BUSITEMA-BUSIA-24h'!I91)</f>
        <v>0.5</v>
      </c>
      <c r="J91" s="48">
        <f>AVERAGEA('2.08 BUSITEMA-BUSIA-24h'!J91,'3.08 BUSITEMA-BUSIA-24h'!J91)</f>
        <v>0</v>
      </c>
      <c r="K91" s="48">
        <f>AVERAGEA('2.08 BUSITEMA-BUSIA-24h'!K91,'3.08 BUSITEMA-BUSIA-24h'!K91)</f>
        <v>0.5</v>
      </c>
      <c r="L91" s="48">
        <f>AVERAGEA('2.08 BUSITEMA-BUSIA-24h'!L91,'3.08 BUSITEMA-BUSIA-24h'!L91)</f>
        <v>3.5</v>
      </c>
      <c r="M91" s="48">
        <f>AVERAGEA('2.08 BUSITEMA-BUSIA-24h'!M91,'3.08 BUSITEMA-BUSIA-24h'!M91)</f>
        <v>3.5</v>
      </c>
      <c r="N91" s="48">
        <f>AVERAGEA('2.08 BUSITEMA-BUSIA-24h'!N91,'3.08 BUSITEMA-BUSIA-24h'!N91)</f>
        <v>0</v>
      </c>
      <c r="O91" s="15">
        <f t="shared" si="35"/>
        <v>7.5</v>
      </c>
      <c r="P91" s="15">
        <f t="shared" si="36"/>
        <v>11</v>
      </c>
      <c r="R91" s="8"/>
      <c r="T91"/>
    </row>
    <row r="92" spans="2:20" ht="23.1" customHeight="1" x14ac:dyDescent="0.25">
      <c r="B92" s="24" t="s">
        <v>132</v>
      </c>
      <c r="C92" s="48">
        <f>AVERAGEA('2.08 BUSITEMA-BUSIA-24h'!C92,'3.08 BUSITEMA-BUSIA-24h'!C92)</f>
        <v>1</v>
      </c>
      <c r="D92" s="48">
        <f>AVERAGEA('2.08 BUSITEMA-BUSIA-24h'!D92,'3.08 BUSITEMA-BUSIA-24h'!D92)</f>
        <v>0.5</v>
      </c>
      <c r="E92" s="48">
        <f>AVERAGEA('2.08 BUSITEMA-BUSIA-24h'!E92,'3.08 BUSITEMA-BUSIA-24h'!E92)</f>
        <v>2.5</v>
      </c>
      <c r="F92" s="48">
        <f>AVERAGEA('2.08 BUSITEMA-BUSIA-24h'!F92,'3.08 BUSITEMA-BUSIA-24h'!F92)</f>
        <v>1</v>
      </c>
      <c r="G92" s="48">
        <f>AVERAGEA('2.08 BUSITEMA-BUSIA-24h'!G92,'3.08 BUSITEMA-BUSIA-24h'!G92)</f>
        <v>0</v>
      </c>
      <c r="H92" s="48">
        <f>AVERAGEA('2.08 BUSITEMA-BUSIA-24h'!H92,'3.08 BUSITEMA-BUSIA-24h'!H92)</f>
        <v>1</v>
      </c>
      <c r="I92" s="48">
        <f>AVERAGEA('2.08 BUSITEMA-BUSIA-24h'!I92,'3.08 BUSITEMA-BUSIA-24h'!I92)</f>
        <v>0</v>
      </c>
      <c r="J92" s="48">
        <f>AVERAGEA('2.08 BUSITEMA-BUSIA-24h'!J92,'3.08 BUSITEMA-BUSIA-24h'!J92)</f>
        <v>0</v>
      </c>
      <c r="K92" s="48">
        <f>AVERAGEA('2.08 BUSITEMA-BUSIA-24h'!K92,'3.08 BUSITEMA-BUSIA-24h'!K92)</f>
        <v>1</v>
      </c>
      <c r="L92" s="48">
        <f>AVERAGEA('2.08 BUSITEMA-BUSIA-24h'!L92,'3.08 BUSITEMA-BUSIA-24h'!L92)</f>
        <v>1.5</v>
      </c>
      <c r="M92" s="48">
        <f>AVERAGEA('2.08 BUSITEMA-BUSIA-24h'!M92,'3.08 BUSITEMA-BUSIA-24h'!M92)</f>
        <v>2.5</v>
      </c>
      <c r="N92" s="48">
        <f>AVERAGEA('2.08 BUSITEMA-BUSIA-24h'!N92,'3.08 BUSITEMA-BUSIA-24h'!N92)</f>
        <v>0</v>
      </c>
      <c r="O92" s="15">
        <f t="shared" si="35"/>
        <v>8.5</v>
      </c>
      <c r="P92" s="15">
        <f t="shared" si="36"/>
        <v>11</v>
      </c>
      <c r="R92" s="8"/>
      <c r="T92"/>
    </row>
    <row r="93" spans="2:20" ht="23.1" customHeight="1" x14ac:dyDescent="0.25">
      <c r="B93" s="22" t="s">
        <v>133</v>
      </c>
      <c r="C93" s="48">
        <f>AVERAGEA('2.08 BUSITEMA-BUSIA-24h'!C93,'3.08 BUSITEMA-BUSIA-24h'!C93)</f>
        <v>1</v>
      </c>
      <c r="D93" s="48">
        <f>AVERAGEA('2.08 BUSITEMA-BUSIA-24h'!D93,'3.08 BUSITEMA-BUSIA-24h'!D93)</f>
        <v>0</v>
      </c>
      <c r="E93" s="48">
        <f>AVERAGEA('2.08 BUSITEMA-BUSIA-24h'!E93,'3.08 BUSITEMA-BUSIA-24h'!E93)</f>
        <v>1.5</v>
      </c>
      <c r="F93" s="48">
        <f>AVERAGEA('2.08 BUSITEMA-BUSIA-24h'!F93,'3.08 BUSITEMA-BUSIA-24h'!F93)</f>
        <v>2</v>
      </c>
      <c r="G93" s="48">
        <f>AVERAGEA('2.08 BUSITEMA-BUSIA-24h'!G93,'3.08 BUSITEMA-BUSIA-24h'!G93)</f>
        <v>0</v>
      </c>
      <c r="H93" s="48">
        <f>AVERAGEA('2.08 BUSITEMA-BUSIA-24h'!H93,'3.08 BUSITEMA-BUSIA-24h'!H93)</f>
        <v>1.5</v>
      </c>
      <c r="I93" s="48">
        <f>AVERAGEA('2.08 BUSITEMA-BUSIA-24h'!I93,'3.08 BUSITEMA-BUSIA-24h'!I93)</f>
        <v>0</v>
      </c>
      <c r="J93" s="48">
        <f>AVERAGEA('2.08 BUSITEMA-BUSIA-24h'!J93,'3.08 BUSITEMA-BUSIA-24h'!J93)</f>
        <v>1</v>
      </c>
      <c r="K93" s="48">
        <f>AVERAGEA('2.08 BUSITEMA-BUSIA-24h'!K93,'3.08 BUSITEMA-BUSIA-24h'!K93)</f>
        <v>2</v>
      </c>
      <c r="L93" s="48">
        <f>AVERAGEA('2.08 BUSITEMA-BUSIA-24h'!L93,'3.08 BUSITEMA-BUSIA-24h'!L93)</f>
        <v>0.5</v>
      </c>
      <c r="M93" s="48">
        <f>AVERAGEA('2.08 BUSITEMA-BUSIA-24h'!M93,'3.08 BUSITEMA-BUSIA-24h'!M93)</f>
        <v>4</v>
      </c>
      <c r="N93" s="48">
        <f>AVERAGEA('2.08 BUSITEMA-BUSIA-24h'!N93,'3.08 BUSITEMA-BUSIA-24h'!N93)</f>
        <v>0</v>
      </c>
      <c r="O93" s="15">
        <f t="shared" si="35"/>
        <v>9.5</v>
      </c>
      <c r="P93" s="15">
        <f t="shared" si="36"/>
        <v>13.5</v>
      </c>
      <c r="R93" s="8"/>
      <c r="T93"/>
    </row>
    <row r="94" spans="2:20" ht="23.1" customHeight="1" x14ac:dyDescent="0.25">
      <c r="B94" s="23" t="s">
        <v>134</v>
      </c>
      <c r="C94" s="48">
        <f>AVERAGEA('2.08 BUSITEMA-BUSIA-24h'!C94,'3.08 BUSITEMA-BUSIA-24h'!C94)</f>
        <v>0.5</v>
      </c>
      <c r="D94" s="48">
        <f>AVERAGEA('2.08 BUSITEMA-BUSIA-24h'!D94,'3.08 BUSITEMA-BUSIA-24h'!D94)</f>
        <v>0</v>
      </c>
      <c r="E94" s="48">
        <f>AVERAGEA('2.08 BUSITEMA-BUSIA-24h'!E94,'3.08 BUSITEMA-BUSIA-24h'!E94)</f>
        <v>1.5</v>
      </c>
      <c r="F94" s="48">
        <f>AVERAGEA('2.08 BUSITEMA-BUSIA-24h'!F94,'3.08 BUSITEMA-BUSIA-24h'!F94)</f>
        <v>1</v>
      </c>
      <c r="G94" s="48">
        <f>AVERAGEA('2.08 BUSITEMA-BUSIA-24h'!G94,'3.08 BUSITEMA-BUSIA-24h'!G94)</f>
        <v>0</v>
      </c>
      <c r="H94" s="48">
        <f>AVERAGEA('2.08 BUSITEMA-BUSIA-24h'!H94,'3.08 BUSITEMA-BUSIA-24h'!H94)</f>
        <v>0</v>
      </c>
      <c r="I94" s="48">
        <f>AVERAGEA('2.08 BUSITEMA-BUSIA-24h'!I94,'3.08 BUSITEMA-BUSIA-24h'!I94)</f>
        <v>0.5</v>
      </c>
      <c r="J94" s="48">
        <f>AVERAGEA('2.08 BUSITEMA-BUSIA-24h'!J94,'3.08 BUSITEMA-BUSIA-24h'!J94)</f>
        <v>0.5</v>
      </c>
      <c r="K94" s="48">
        <f>AVERAGEA('2.08 BUSITEMA-BUSIA-24h'!K94,'3.08 BUSITEMA-BUSIA-24h'!K94)</f>
        <v>0.5</v>
      </c>
      <c r="L94" s="48">
        <f>AVERAGEA('2.08 BUSITEMA-BUSIA-24h'!L94,'3.08 BUSITEMA-BUSIA-24h'!L94)</f>
        <v>0.5</v>
      </c>
      <c r="M94" s="48">
        <f>AVERAGEA('2.08 BUSITEMA-BUSIA-24h'!M94,'3.08 BUSITEMA-BUSIA-24h'!M94)</f>
        <v>4.5</v>
      </c>
      <c r="N94" s="48">
        <f>AVERAGEA('2.08 BUSITEMA-BUSIA-24h'!N94,'3.08 BUSITEMA-BUSIA-24h'!N94)</f>
        <v>0</v>
      </c>
      <c r="O94" s="15">
        <f t="shared" si="35"/>
        <v>5</v>
      </c>
      <c r="P94" s="15">
        <f t="shared" si="36"/>
        <v>9.5</v>
      </c>
      <c r="R94" s="8"/>
      <c r="T94"/>
    </row>
    <row r="95" spans="2:20" ht="23.1" customHeight="1" x14ac:dyDescent="0.25">
      <c r="B95" s="22" t="s">
        <v>135</v>
      </c>
      <c r="C95" s="48">
        <f>AVERAGEA('2.08 BUSITEMA-BUSIA-24h'!C95,'3.08 BUSITEMA-BUSIA-24h'!C95)</f>
        <v>1.5</v>
      </c>
      <c r="D95" s="48">
        <f>AVERAGEA('2.08 BUSITEMA-BUSIA-24h'!D95,'3.08 BUSITEMA-BUSIA-24h'!D95)</f>
        <v>0</v>
      </c>
      <c r="E95" s="48">
        <f>AVERAGEA('2.08 BUSITEMA-BUSIA-24h'!E95,'3.08 BUSITEMA-BUSIA-24h'!E95)</f>
        <v>0.5</v>
      </c>
      <c r="F95" s="48">
        <f>AVERAGEA('2.08 BUSITEMA-BUSIA-24h'!F95,'3.08 BUSITEMA-BUSIA-24h'!F95)</f>
        <v>2</v>
      </c>
      <c r="G95" s="48">
        <f>AVERAGEA('2.08 BUSITEMA-BUSIA-24h'!G95,'3.08 BUSITEMA-BUSIA-24h'!G95)</f>
        <v>0</v>
      </c>
      <c r="H95" s="48">
        <f>AVERAGEA('2.08 BUSITEMA-BUSIA-24h'!H95,'3.08 BUSITEMA-BUSIA-24h'!H95)</f>
        <v>0.5</v>
      </c>
      <c r="I95" s="48">
        <f>AVERAGEA('2.08 BUSITEMA-BUSIA-24h'!I95,'3.08 BUSITEMA-BUSIA-24h'!I95)</f>
        <v>1</v>
      </c>
      <c r="J95" s="48">
        <f>AVERAGEA('2.08 BUSITEMA-BUSIA-24h'!J95,'3.08 BUSITEMA-BUSIA-24h'!J95)</f>
        <v>0</v>
      </c>
      <c r="K95" s="48">
        <f>AVERAGEA('2.08 BUSITEMA-BUSIA-24h'!K95,'3.08 BUSITEMA-BUSIA-24h'!K95)</f>
        <v>0</v>
      </c>
      <c r="L95" s="48">
        <f>AVERAGEA('2.08 BUSITEMA-BUSIA-24h'!L95,'3.08 BUSITEMA-BUSIA-24h'!L95)</f>
        <v>2.5</v>
      </c>
      <c r="M95" s="48">
        <f>AVERAGEA('2.08 BUSITEMA-BUSIA-24h'!M95,'3.08 BUSITEMA-BUSIA-24h'!M95)</f>
        <v>3.5</v>
      </c>
      <c r="N95" s="48">
        <f>AVERAGEA('2.08 BUSITEMA-BUSIA-24h'!N95,'3.08 BUSITEMA-BUSIA-24h'!N95)</f>
        <v>0</v>
      </c>
      <c r="O95" s="15">
        <f t="shared" si="35"/>
        <v>8</v>
      </c>
      <c r="P95" s="15">
        <f t="shared" si="36"/>
        <v>11.5</v>
      </c>
      <c r="R95" s="8"/>
      <c r="T95"/>
    </row>
    <row r="96" spans="2:20" ht="23.1" customHeight="1" x14ac:dyDescent="0.25">
      <c r="B96" s="24" t="s">
        <v>136</v>
      </c>
      <c r="C96" s="48">
        <f>AVERAGEA('2.08 BUSITEMA-BUSIA-24h'!C96,'3.08 BUSITEMA-BUSIA-24h'!C96)</f>
        <v>0.5</v>
      </c>
      <c r="D96" s="48">
        <f>AVERAGEA('2.08 BUSITEMA-BUSIA-24h'!D96,'3.08 BUSITEMA-BUSIA-24h'!D96)</f>
        <v>0</v>
      </c>
      <c r="E96" s="48">
        <f>AVERAGEA('2.08 BUSITEMA-BUSIA-24h'!E96,'3.08 BUSITEMA-BUSIA-24h'!E96)</f>
        <v>1</v>
      </c>
      <c r="F96" s="48">
        <f>AVERAGEA('2.08 BUSITEMA-BUSIA-24h'!F96,'3.08 BUSITEMA-BUSIA-24h'!F96)</f>
        <v>0.5</v>
      </c>
      <c r="G96" s="48">
        <f>AVERAGEA('2.08 BUSITEMA-BUSIA-24h'!G96,'3.08 BUSITEMA-BUSIA-24h'!G96)</f>
        <v>0.5</v>
      </c>
      <c r="H96" s="48">
        <f>AVERAGEA('2.08 BUSITEMA-BUSIA-24h'!H96,'3.08 BUSITEMA-BUSIA-24h'!H96)</f>
        <v>0</v>
      </c>
      <c r="I96" s="48">
        <f>AVERAGEA('2.08 BUSITEMA-BUSIA-24h'!I96,'3.08 BUSITEMA-BUSIA-24h'!I96)</f>
        <v>0</v>
      </c>
      <c r="J96" s="48">
        <f>AVERAGEA('2.08 BUSITEMA-BUSIA-24h'!J96,'3.08 BUSITEMA-BUSIA-24h'!J96)</f>
        <v>0</v>
      </c>
      <c r="K96" s="48">
        <f>AVERAGEA('2.08 BUSITEMA-BUSIA-24h'!K96,'3.08 BUSITEMA-BUSIA-24h'!K96)</f>
        <v>0</v>
      </c>
      <c r="L96" s="48">
        <f>AVERAGEA('2.08 BUSITEMA-BUSIA-24h'!L96,'3.08 BUSITEMA-BUSIA-24h'!L96)</f>
        <v>1.5</v>
      </c>
      <c r="M96" s="48">
        <f>AVERAGEA('2.08 BUSITEMA-BUSIA-24h'!M96,'3.08 BUSITEMA-BUSIA-24h'!M96)</f>
        <v>4.5</v>
      </c>
      <c r="N96" s="48">
        <f>AVERAGEA('2.08 BUSITEMA-BUSIA-24h'!N96,'3.08 BUSITEMA-BUSIA-24h'!N96)</f>
        <v>0.5</v>
      </c>
      <c r="O96" s="15">
        <f t="shared" si="35"/>
        <v>4.5</v>
      </c>
      <c r="P96" s="15">
        <f t="shared" si="36"/>
        <v>9</v>
      </c>
      <c r="R96" s="8"/>
      <c r="T96"/>
    </row>
    <row r="97" spans="2:20" ht="23.1" customHeight="1" x14ac:dyDescent="0.25">
      <c r="B97" s="22" t="s">
        <v>137</v>
      </c>
      <c r="C97" s="48">
        <f>AVERAGEA('2.08 BUSITEMA-BUSIA-24h'!C97,'3.08 BUSITEMA-BUSIA-24h'!C97)</f>
        <v>0.5</v>
      </c>
      <c r="D97" s="48">
        <f>AVERAGEA('2.08 BUSITEMA-BUSIA-24h'!D97,'3.08 BUSITEMA-BUSIA-24h'!D97)</f>
        <v>0</v>
      </c>
      <c r="E97" s="48">
        <f>AVERAGEA('2.08 BUSITEMA-BUSIA-24h'!E97,'3.08 BUSITEMA-BUSIA-24h'!E97)</f>
        <v>1.5</v>
      </c>
      <c r="F97" s="48">
        <f>AVERAGEA('2.08 BUSITEMA-BUSIA-24h'!F97,'3.08 BUSITEMA-BUSIA-24h'!F97)</f>
        <v>1.5</v>
      </c>
      <c r="G97" s="48">
        <f>AVERAGEA('2.08 BUSITEMA-BUSIA-24h'!G97,'3.08 BUSITEMA-BUSIA-24h'!G97)</f>
        <v>0.5</v>
      </c>
      <c r="H97" s="48">
        <f>AVERAGEA('2.08 BUSITEMA-BUSIA-24h'!H97,'3.08 BUSITEMA-BUSIA-24h'!H97)</f>
        <v>0.5</v>
      </c>
      <c r="I97" s="48">
        <f>AVERAGEA('2.08 BUSITEMA-BUSIA-24h'!I97,'3.08 BUSITEMA-BUSIA-24h'!I97)</f>
        <v>0.5</v>
      </c>
      <c r="J97" s="48">
        <f>AVERAGEA('2.08 BUSITEMA-BUSIA-24h'!J97,'3.08 BUSITEMA-BUSIA-24h'!J97)</f>
        <v>0</v>
      </c>
      <c r="K97" s="48">
        <f>AVERAGEA('2.08 BUSITEMA-BUSIA-24h'!K97,'3.08 BUSITEMA-BUSIA-24h'!K97)</f>
        <v>0</v>
      </c>
      <c r="L97" s="48">
        <f>AVERAGEA('2.08 BUSITEMA-BUSIA-24h'!L97,'3.08 BUSITEMA-BUSIA-24h'!L97)</f>
        <v>3</v>
      </c>
      <c r="M97" s="48">
        <f>AVERAGEA('2.08 BUSITEMA-BUSIA-24h'!M97,'3.08 BUSITEMA-BUSIA-24h'!M97)</f>
        <v>4.5</v>
      </c>
      <c r="N97" s="48">
        <f>AVERAGEA('2.08 BUSITEMA-BUSIA-24h'!N97,'3.08 BUSITEMA-BUSIA-24h'!N97)</f>
        <v>0</v>
      </c>
      <c r="O97" s="15">
        <f t="shared" si="35"/>
        <v>8</v>
      </c>
      <c r="P97" s="15">
        <f t="shared" si="36"/>
        <v>12.5</v>
      </c>
      <c r="R97" s="8"/>
      <c r="T97"/>
    </row>
    <row r="98" spans="2:20" ht="23.1" customHeight="1" x14ac:dyDescent="0.25">
      <c r="B98" s="23" t="s">
        <v>138</v>
      </c>
      <c r="C98" s="48">
        <f>AVERAGEA('2.08 BUSITEMA-BUSIA-24h'!C98,'3.08 BUSITEMA-BUSIA-24h'!C98)</f>
        <v>3</v>
      </c>
      <c r="D98" s="48">
        <f>AVERAGEA('2.08 BUSITEMA-BUSIA-24h'!D98,'3.08 BUSITEMA-BUSIA-24h'!D98)</f>
        <v>0</v>
      </c>
      <c r="E98" s="48">
        <f>AVERAGEA('2.08 BUSITEMA-BUSIA-24h'!E98,'3.08 BUSITEMA-BUSIA-24h'!E98)</f>
        <v>1.5</v>
      </c>
      <c r="F98" s="48">
        <f>AVERAGEA('2.08 BUSITEMA-BUSIA-24h'!F98,'3.08 BUSITEMA-BUSIA-24h'!F98)</f>
        <v>2.5</v>
      </c>
      <c r="G98" s="48">
        <f>AVERAGEA('2.08 BUSITEMA-BUSIA-24h'!G98,'3.08 BUSITEMA-BUSIA-24h'!G98)</f>
        <v>0</v>
      </c>
      <c r="H98" s="48">
        <f>AVERAGEA('2.08 BUSITEMA-BUSIA-24h'!H98,'3.08 BUSITEMA-BUSIA-24h'!H98)</f>
        <v>0.5</v>
      </c>
      <c r="I98" s="48">
        <f>AVERAGEA('2.08 BUSITEMA-BUSIA-24h'!I98,'3.08 BUSITEMA-BUSIA-24h'!I98)</f>
        <v>0</v>
      </c>
      <c r="J98" s="48">
        <f>AVERAGEA('2.08 BUSITEMA-BUSIA-24h'!J98,'3.08 BUSITEMA-BUSIA-24h'!J98)</f>
        <v>0</v>
      </c>
      <c r="K98" s="48">
        <f>AVERAGEA('2.08 BUSITEMA-BUSIA-24h'!K98,'3.08 BUSITEMA-BUSIA-24h'!K98)</f>
        <v>0</v>
      </c>
      <c r="L98" s="48">
        <f>AVERAGEA('2.08 BUSITEMA-BUSIA-24h'!L98,'3.08 BUSITEMA-BUSIA-24h'!L98)</f>
        <v>3.5</v>
      </c>
      <c r="M98" s="48">
        <f>AVERAGEA('2.08 BUSITEMA-BUSIA-24h'!M98,'3.08 BUSITEMA-BUSIA-24h'!M98)</f>
        <v>4</v>
      </c>
      <c r="N98" s="48">
        <f>AVERAGEA('2.08 BUSITEMA-BUSIA-24h'!N98,'3.08 BUSITEMA-BUSIA-24h'!N98)</f>
        <v>0.5</v>
      </c>
      <c r="O98" s="15">
        <f t="shared" si="35"/>
        <v>11.5</v>
      </c>
      <c r="P98" s="15">
        <f t="shared" si="36"/>
        <v>15.5</v>
      </c>
      <c r="R98" s="8"/>
      <c r="T98"/>
    </row>
    <row r="99" spans="2:20" ht="23.1" customHeight="1" x14ac:dyDescent="0.25">
      <c r="B99" s="22" t="s">
        <v>139</v>
      </c>
      <c r="C99" s="48">
        <f>AVERAGEA('2.08 BUSITEMA-BUSIA-24h'!C99,'3.08 BUSITEMA-BUSIA-24h'!C99)</f>
        <v>0.5</v>
      </c>
      <c r="D99" s="48">
        <f>AVERAGEA('2.08 BUSITEMA-BUSIA-24h'!D99,'3.08 BUSITEMA-BUSIA-24h'!D99)</f>
        <v>0</v>
      </c>
      <c r="E99" s="48">
        <f>AVERAGEA('2.08 BUSITEMA-BUSIA-24h'!E99,'3.08 BUSITEMA-BUSIA-24h'!E99)</f>
        <v>1</v>
      </c>
      <c r="F99" s="48">
        <f>AVERAGEA('2.08 BUSITEMA-BUSIA-24h'!F99,'3.08 BUSITEMA-BUSIA-24h'!F99)</f>
        <v>1</v>
      </c>
      <c r="G99" s="48">
        <f>AVERAGEA('2.08 BUSITEMA-BUSIA-24h'!G99,'3.08 BUSITEMA-BUSIA-24h'!G99)</f>
        <v>0.5</v>
      </c>
      <c r="H99" s="48">
        <f>AVERAGEA('2.08 BUSITEMA-BUSIA-24h'!H99,'3.08 BUSITEMA-BUSIA-24h'!H99)</f>
        <v>0</v>
      </c>
      <c r="I99" s="48">
        <f>AVERAGEA('2.08 BUSITEMA-BUSIA-24h'!I99,'3.08 BUSITEMA-BUSIA-24h'!I99)</f>
        <v>0</v>
      </c>
      <c r="J99" s="48">
        <f>AVERAGEA('2.08 BUSITEMA-BUSIA-24h'!J99,'3.08 BUSITEMA-BUSIA-24h'!J99)</f>
        <v>1.5</v>
      </c>
      <c r="K99" s="48">
        <f>AVERAGEA('2.08 BUSITEMA-BUSIA-24h'!K99,'3.08 BUSITEMA-BUSIA-24h'!K99)</f>
        <v>0</v>
      </c>
      <c r="L99" s="48">
        <f>AVERAGEA('2.08 BUSITEMA-BUSIA-24h'!L99,'3.08 BUSITEMA-BUSIA-24h'!L99)</f>
        <v>1.5</v>
      </c>
      <c r="M99" s="48">
        <f>AVERAGEA('2.08 BUSITEMA-BUSIA-24h'!M99,'3.08 BUSITEMA-BUSIA-24h'!M99)</f>
        <v>2.5</v>
      </c>
      <c r="N99" s="48">
        <f>AVERAGEA('2.08 BUSITEMA-BUSIA-24h'!N99,'3.08 BUSITEMA-BUSIA-24h'!N99)</f>
        <v>0</v>
      </c>
      <c r="O99" s="15">
        <f t="shared" si="35"/>
        <v>6</v>
      </c>
      <c r="P99" s="15">
        <f t="shared" si="36"/>
        <v>8.5</v>
      </c>
      <c r="R99" s="8"/>
      <c r="T99"/>
    </row>
    <row r="100" spans="2:20" ht="23.1" customHeight="1" x14ac:dyDescent="0.25">
      <c r="B100" s="24" t="s">
        <v>140</v>
      </c>
      <c r="C100" s="48">
        <f>AVERAGEA('2.08 BUSITEMA-BUSIA-24h'!C100,'3.08 BUSITEMA-BUSIA-24h'!C100)</f>
        <v>0.5</v>
      </c>
      <c r="D100" s="48">
        <f>AVERAGEA('2.08 BUSITEMA-BUSIA-24h'!D100,'3.08 BUSITEMA-BUSIA-24h'!D100)</f>
        <v>0</v>
      </c>
      <c r="E100" s="48">
        <f>AVERAGEA('2.08 BUSITEMA-BUSIA-24h'!E100,'3.08 BUSITEMA-BUSIA-24h'!E100)</f>
        <v>1.5</v>
      </c>
      <c r="F100" s="48">
        <f>AVERAGEA('2.08 BUSITEMA-BUSIA-24h'!F100,'3.08 BUSITEMA-BUSIA-24h'!F100)</f>
        <v>1</v>
      </c>
      <c r="G100" s="48">
        <f>AVERAGEA('2.08 BUSITEMA-BUSIA-24h'!G100,'3.08 BUSITEMA-BUSIA-24h'!G100)</f>
        <v>0</v>
      </c>
      <c r="H100" s="48">
        <f>AVERAGEA('2.08 BUSITEMA-BUSIA-24h'!H100,'3.08 BUSITEMA-BUSIA-24h'!H100)</f>
        <v>0</v>
      </c>
      <c r="I100" s="48">
        <f>AVERAGEA('2.08 BUSITEMA-BUSIA-24h'!I100,'3.08 BUSITEMA-BUSIA-24h'!I100)</f>
        <v>0</v>
      </c>
      <c r="J100" s="48">
        <f>AVERAGEA('2.08 BUSITEMA-BUSIA-24h'!J100,'3.08 BUSITEMA-BUSIA-24h'!J100)</f>
        <v>0.5</v>
      </c>
      <c r="K100" s="48">
        <f>AVERAGEA('2.08 BUSITEMA-BUSIA-24h'!K100,'3.08 BUSITEMA-BUSIA-24h'!K100)</f>
        <v>0</v>
      </c>
      <c r="L100" s="48">
        <f>AVERAGEA('2.08 BUSITEMA-BUSIA-24h'!L100,'3.08 BUSITEMA-BUSIA-24h'!L100)</f>
        <v>1</v>
      </c>
      <c r="M100" s="48">
        <f>AVERAGEA('2.08 BUSITEMA-BUSIA-24h'!M100,'3.08 BUSITEMA-BUSIA-24h'!M100)</f>
        <v>2.5</v>
      </c>
      <c r="N100" s="48">
        <f>AVERAGEA('2.08 BUSITEMA-BUSIA-24h'!N100,'3.08 BUSITEMA-BUSIA-24h'!N100)</f>
        <v>0</v>
      </c>
      <c r="O100" s="15">
        <f t="shared" si="35"/>
        <v>4.5</v>
      </c>
      <c r="P100" s="15">
        <f t="shared" si="36"/>
        <v>7</v>
      </c>
      <c r="R100" s="8"/>
      <c r="T100"/>
    </row>
    <row r="101" spans="2:20" ht="23.1" customHeight="1" x14ac:dyDescent="0.25">
      <c r="B101" s="22" t="s">
        <v>141</v>
      </c>
      <c r="C101" s="48">
        <f>AVERAGEA('2.08 BUSITEMA-BUSIA-24h'!C101,'3.08 BUSITEMA-BUSIA-24h'!C101)</f>
        <v>2.5</v>
      </c>
      <c r="D101" s="48">
        <f>AVERAGEA('2.08 BUSITEMA-BUSIA-24h'!D101,'3.08 BUSITEMA-BUSIA-24h'!D101)</f>
        <v>0</v>
      </c>
      <c r="E101" s="48">
        <f>AVERAGEA('2.08 BUSITEMA-BUSIA-24h'!E101,'3.08 BUSITEMA-BUSIA-24h'!E101)</f>
        <v>2</v>
      </c>
      <c r="F101" s="48">
        <f>AVERAGEA('2.08 BUSITEMA-BUSIA-24h'!F101,'3.08 BUSITEMA-BUSIA-24h'!F101)</f>
        <v>1</v>
      </c>
      <c r="G101" s="48">
        <f>AVERAGEA('2.08 BUSITEMA-BUSIA-24h'!G101,'3.08 BUSITEMA-BUSIA-24h'!G101)</f>
        <v>0</v>
      </c>
      <c r="H101" s="48">
        <f>AVERAGEA('2.08 BUSITEMA-BUSIA-24h'!H101,'3.08 BUSITEMA-BUSIA-24h'!H101)</f>
        <v>0.5</v>
      </c>
      <c r="I101" s="48">
        <f>AVERAGEA('2.08 BUSITEMA-BUSIA-24h'!I101,'3.08 BUSITEMA-BUSIA-24h'!I101)</f>
        <v>1</v>
      </c>
      <c r="J101" s="48">
        <f>AVERAGEA('2.08 BUSITEMA-BUSIA-24h'!J101,'3.08 BUSITEMA-BUSIA-24h'!J101)</f>
        <v>0.5</v>
      </c>
      <c r="K101" s="48">
        <f>AVERAGEA('2.08 BUSITEMA-BUSIA-24h'!K101,'3.08 BUSITEMA-BUSIA-24h'!K101)</f>
        <v>0</v>
      </c>
      <c r="L101" s="48">
        <f>AVERAGEA('2.08 BUSITEMA-BUSIA-24h'!L101,'3.08 BUSITEMA-BUSIA-24h'!L101)</f>
        <v>3</v>
      </c>
      <c r="M101" s="48">
        <f>AVERAGEA('2.08 BUSITEMA-BUSIA-24h'!M101,'3.08 BUSITEMA-BUSIA-24h'!M101)</f>
        <v>5.5</v>
      </c>
      <c r="N101" s="48">
        <f>AVERAGEA('2.08 BUSITEMA-BUSIA-24h'!N101,'3.08 BUSITEMA-BUSIA-24h'!N101)</f>
        <v>0</v>
      </c>
      <c r="O101" s="15">
        <f t="shared" si="35"/>
        <v>10.5</v>
      </c>
      <c r="P101" s="15">
        <f t="shared" si="36"/>
        <v>16</v>
      </c>
      <c r="R101" s="8"/>
      <c r="T101"/>
    </row>
    <row r="102" spans="2:20" ht="23.1" customHeight="1" x14ac:dyDescent="0.25">
      <c r="B102" s="23" t="s">
        <v>142</v>
      </c>
      <c r="C102" s="48">
        <f>AVERAGEA('2.08 BUSITEMA-BUSIA-24h'!C102,'3.08 BUSITEMA-BUSIA-24h'!C102)</f>
        <v>0.5</v>
      </c>
      <c r="D102" s="48">
        <f>AVERAGEA('2.08 BUSITEMA-BUSIA-24h'!D102,'3.08 BUSITEMA-BUSIA-24h'!D102)</f>
        <v>0</v>
      </c>
      <c r="E102" s="48">
        <f>AVERAGEA('2.08 BUSITEMA-BUSIA-24h'!E102,'3.08 BUSITEMA-BUSIA-24h'!E102)</f>
        <v>0.5</v>
      </c>
      <c r="F102" s="48">
        <f>AVERAGEA('2.08 BUSITEMA-BUSIA-24h'!F102,'3.08 BUSITEMA-BUSIA-24h'!F102)</f>
        <v>1</v>
      </c>
      <c r="G102" s="48">
        <f>AVERAGEA('2.08 BUSITEMA-BUSIA-24h'!G102,'3.08 BUSITEMA-BUSIA-24h'!G102)</f>
        <v>0</v>
      </c>
      <c r="H102" s="48">
        <f>AVERAGEA('2.08 BUSITEMA-BUSIA-24h'!H102,'3.08 BUSITEMA-BUSIA-24h'!H102)</f>
        <v>2</v>
      </c>
      <c r="I102" s="48">
        <f>AVERAGEA('2.08 BUSITEMA-BUSIA-24h'!I102,'3.08 BUSITEMA-BUSIA-24h'!I102)</f>
        <v>0</v>
      </c>
      <c r="J102" s="48">
        <f>AVERAGEA('2.08 BUSITEMA-BUSIA-24h'!J102,'3.08 BUSITEMA-BUSIA-24h'!J102)</f>
        <v>0.5</v>
      </c>
      <c r="K102" s="48">
        <f>AVERAGEA('2.08 BUSITEMA-BUSIA-24h'!K102,'3.08 BUSITEMA-BUSIA-24h'!K102)</f>
        <v>1.5</v>
      </c>
      <c r="L102" s="48">
        <f>AVERAGEA('2.08 BUSITEMA-BUSIA-24h'!L102,'3.08 BUSITEMA-BUSIA-24h'!L102)</f>
        <v>3</v>
      </c>
      <c r="M102" s="48">
        <f>AVERAGEA('2.08 BUSITEMA-BUSIA-24h'!M102,'3.08 BUSITEMA-BUSIA-24h'!M102)</f>
        <v>3</v>
      </c>
      <c r="N102" s="48">
        <f>AVERAGEA('2.08 BUSITEMA-BUSIA-24h'!N102,'3.08 BUSITEMA-BUSIA-24h'!N102)</f>
        <v>0.5</v>
      </c>
      <c r="O102" s="15">
        <f t="shared" si="35"/>
        <v>9.5</v>
      </c>
      <c r="P102" s="15">
        <f t="shared" si="36"/>
        <v>12.5</v>
      </c>
      <c r="R102" s="8"/>
      <c r="T102"/>
    </row>
    <row r="103" spans="2:20" ht="23.1" customHeight="1" x14ac:dyDescent="0.25">
      <c r="B103" s="22" t="s">
        <v>143</v>
      </c>
      <c r="C103" s="48">
        <f>AVERAGEA('2.08 BUSITEMA-BUSIA-24h'!C103,'3.08 BUSITEMA-BUSIA-24h'!C103)</f>
        <v>1.5</v>
      </c>
      <c r="D103" s="48">
        <f>AVERAGEA('2.08 BUSITEMA-BUSIA-24h'!D103,'3.08 BUSITEMA-BUSIA-24h'!D103)</f>
        <v>0</v>
      </c>
      <c r="E103" s="48">
        <f>AVERAGEA('2.08 BUSITEMA-BUSIA-24h'!E103,'3.08 BUSITEMA-BUSIA-24h'!E103)</f>
        <v>1.5</v>
      </c>
      <c r="F103" s="48">
        <f>AVERAGEA('2.08 BUSITEMA-BUSIA-24h'!F103,'3.08 BUSITEMA-BUSIA-24h'!F103)</f>
        <v>0</v>
      </c>
      <c r="G103" s="48">
        <f>AVERAGEA('2.08 BUSITEMA-BUSIA-24h'!G103,'3.08 BUSITEMA-BUSIA-24h'!G103)</f>
        <v>0</v>
      </c>
      <c r="H103" s="48">
        <f>AVERAGEA('2.08 BUSITEMA-BUSIA-24h'!H103,'3.08 BUSITEMA-BUSIA-24h'!H103)</f>
        <v>0</v>
      </c>
      <c r="I103" s="48">
        <f>AVERAGEA('2.08 BUSITEMA-BUSIA-24h'!I103,'3.08 BUSITEMA-BUSIA-24h'!I103)</f>
        <v>0</v>
      </c>
      <c r="J103" s="48">
        <f>AVERAGEA('2.08 BUSITEMA-BUSIA-24h'!J103,'3.08 BUSITEMA-BUSIA-24h'!J103)</f>
        <v>0</v>
      </c>
      <c r="K103" s="48">
        <f>AVERAGEA('2.08 BUSITEMA-BUSIA-24h'!K103,'3.08 BUSITEMA-BUSIA-24h'!K103)</f>
        <v>0.5</v>
      </c>
      <c r="L103" s="48">
        <f>AVERAGEA('2.08 BUSITEMA-BUSIA-24h'!L103,'3.08 BUSITEMA-BUSIA-24h'!L103)</f>
        <v>0.5</v>
      </c>
      <c r="M103" s="48">
        <f>AVERAGEA('2.08 BUSITEMA-BUSIA-24h'!M103,'3.08 BUSITEMA-BUSIA-24h'!M103)</f>
        <v>5</v>
      </c>
      <c r="N103" s="48">
        <f>AVERAGEA('2.08 BUSITEMA-BUSIA-24h'!N103,'3.08 BUSITEMA-BUSIA-24h'!N103)</f>
        <v>0</v>
      </c>
      <c r="O103" s="15">
        <f t="shared" si="35"/>
        <v>4</v>
      </c>
      <c r="P103" s="15">
        <f t="shared" si="36"/>
        <v>9</v>
      </c>
      <c r="R103" s="8"/>
      <c r="T103"/>
    </row>
    <row r="104" spans="2:20" ht="23.1" customHeight="1" x14ac:dyDescent="0.25">
      <c r="B104" s="24" t="s">
        <v>144</v>
      </c>
      <c r="C104" s="48">
        <f>AVERAGEA('2.08 BUSITEMA-BUSIA-24h'!C104,'3.08 BUSITEMA-BUSIA-24h'!C104)</f>
        <v>1</v>
      </c>
      <c r="D104" s="48">
        <f>AVERAGEA('2.08 BUSITEMA-BUSIA-24h'!D104,'3.08 BUSITEMA-BUSIA-24h'!D104)</f>
        <v>0</v>
      </c>
      <c r="E104" s="48">
        <f>AVERAGEA('2.08 BUSITEMA-BUSIA-24h'!E104,'3.08 BUSITEMA-BUSIA-24h'!E104)</f>
        <v>0</v>
      </c>
      <c r="F104" s="48">
        <f>AVERAGEA('2.08 BUSITEMA-BUSIA-24h'!F104,'3.08 BUSITEMA-BUSIA-24h'!F104)</f>
        <v>1</v>
      </c>
      <c r="G104" s="48">
        <f>AVERAGEA('2.08 BUSITEMA-BUSIA-24h'!G104,'3.08 BUSITEMA-BUSIA-24h'!G104)</f>
        <v>0.5</v>
      </c>
      <c r="H104" s="48">
        <f>AVERAGEA('2.08 BUSITEMA-BUSIA-24h'!H104,'3.08 BUSITEMA-BUSIA-24h'!H104)</f>
        <v>1.5</v>
      </c>
      <c r="I104" s="48">
        <f>AVERAGEA('2.08 BUSITEMA-BUSIA-24h'!I104,'3.08 BUSITEMA-BUSIA-24h'!I104)</f>
        <v>0</v>
      </c>
      <c r="J104" s="48">
        <f>AVERAGEA('2.08 BUSITEMA-BUSIA-24h'!J104,'3.08 BUSITEMA-BUSIA-24h'!J104)</f>
        <v>1</v>
      </c>
      <c r="K104" s="48">
        <f>AVERAGEA('2.08 BUSITEMA-BUSIA-24h'!K104,'3.08 BUSITEMA-BUSIA-24h'!K104)</f>
        <v>1.5</v>
      </c>
      <c r="L104" s="48">
        <f>AVERAGEA('2.08 BUSITEMA-BUSIA-24h'!L104,'3.08 BUSITEMA-BUSIA-24h'!L104)</f>
        <v>1.5</v>
      </c>
      <c r="M104" s="48">
        <f>AVERAGEA('2.08 BUSITEMA-BUSIA-24h'!M104,'3.08 BUSITEMA-BUSIA-24h'!M104)</f>
        <v>3</v>
      </c>
      <c r="N104" s="48">
        <f>AVERAGEA('2.08 BUSITEMA-BUSIA-24h'!N104,'3.08 BUSITEMA-BUSIA-24h'!N104)</f>
        <v>1.5</v>
      </c>
      <c r="O104" s="15">
        <f t="shared" si="35"/>
        <v>9.5</v>
      </c>
      <c r="P104" s="15">
        <f t="shared" si="36"/>
        <v>12.5</v>
      </c>
      <c r="R104" s="8"/>
      <c r="T104"/>
    </row>
    <row r="105" spans="2:20" ht="23.1" customHeight="1" x14ac:dyDescent="0.25">
      <c r="B105" s="22" t="s">
        <v>145</v>
      </c>
      <c r="C105" s="48">
        <f>AVERAGEA('2.08 BUSITEMA-BUSIA-24h'!C105,'3.08 BUSITEMA-BUSIA-24h'!C105)</f>
        <v>0</v>
      </c>
      <c r="D105" s="48">
        <f>AVERAGEA('2.08 BUSITEMA-BUSIA-24h'!D105,'3.08 BUSITEMA-BUSIA-24h'!D105)</f>
        <v>0</v>
      </c>
      <c r="E105" s="48">
        <f>AVERAGEA('2.08 BUSITEMA-BUSIA-24h'!E105,'3.08 BUSITEMA-BUSIA-24h'!E105)</f>
        <v>1.5</v>
      </c>
      <c r="F105" s="48">
        <f>AVERAGEA('2.08 BUSITEMA-BUSIA-24h'!F105,'3.08 BUSITEMA-BUSIA-24h'!F105)</f>
        <v>0</v>
      </c>
      <c r="G105" s="48">
        <f>AVERAGEA('2.08 BUSITEMA-BUSIA-24h'!G105,'3.08 BUSITEMA-BUSIA-24h'!G105)</f>
        <v>0</v>
      </c>
      <c r="H105" s="48">
        <f>AVERAGEA('2.08 BUSITEMA-BUSIA-24h'!H105,'3.08 BUSITEMA-BUSIA-24h'!H105)</f>
        <v>1.5</v>
      </c>
      <c r="I105" s="48">
        <f>AVERAGEA('2.08 BUSITEMA-BUSIA-24h'!I105,'3.08 BUSITEMA-BUSIA-24h'!I105)</f>
        <v>0</v>
      </c>
      <c r="J105" s="48">
        <f>AVERAGEA('2.08 BUSITEMA-BUSIA-24h'!J105,'3.08 BUSITEMA-BUSIA-24h'!J105)</f>
        <v>0</v>
      </c>
      <c r="K105" s="48">
        <f>AVERAGEA('2.08 BUSITEMA-BUSIA-24h'!K105,'3.08 BUSITEMA-BUSIA-24h'!K105)</f>
        <v>0</v>
      </c>
      <c r="L105" s="48">
        <f>AVERAGEA('2.08 BUSITEMA-BUSIA-24h'!L105,'3.08 BUSITEMA-BUSIA-24h'!L105)</f>
        <v>1.5</v>
      </c>
      <c r="M105" s="48">
        <f>AVERAGEA('2.08 BUSITEMA-BUSIA-24h'!M105,'3.08 BUSITEMA-BUSIA-24h'!M105)</f>
        <v>3.5</v>
      </c>
      <c r="N105" s="48">
        <f>AVERAGEA('2.08 BUSITEMA-BUSIA-24h'!N105,'3.08 BUSITEMA-BUSIA-24h'!N105)</f>
        <v>0.5</v>
      </c>
      <c r="O105" s="15">
        <f t="shared" si="35"/>
        <v>5</v>
      </c>
      <c r="P105" s="15">
        <f t="shared" si="36"/>
        <v>8.5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64.642857142857153</v>
      </c>
      <c r="D106" s="16">
        <f t="shared" ref="D106:P106" si="37">SUM(D10:D105)</f>
        <v>10.285714285714285</v>
      </c>
      <c r="E106" s="16">
        <f t="shared" si="37"/>
        <v>113.92857142857143</v>
      </c>
      <c r="F106" s="16">
        <f t="shared" si="37"/>
        <v>83.857142857142861</v>
      </c>
      <c r="G106" s="16">
        <f t="shared" si="37"/>
        <v>10.785714285714285</v>
      </c>
      <c r="H106" s="16">
        <f t="shared" si="37"/>
        <v>59.142857142857139</v>
      </c>
      <c r="I106" s="16">
        <f t="shared" si="37"/>
        <v>37.785714285714278</v>
      </c>
      <c r="J106" s="16">
        <f t="shared" si="37"/>
        <v>34.642857142857139</v>
      </c>
      <c r="K106" s="16">
        <f t="shared" si="37"/>
        <v>26.285714285714285</v>
      </c>
      <c r="L106" s="16">
        <f t="shared" si="37"/>
        <v>111.35714285714286</v>
      </c>
      <c r="M106" s="16">
        <f t="shared" si="37"/>
        <v>334.21428571428567</v>
      </c>
      <c r="N106" s="16">
        <f t="shared" si="37"/>
        <v>12.571428571428569</v>
      </c>
      <c r="O106" s="16">
        <f t="shared" si="37"/>
        <v>565.28571428571422</v>
      </c>
      <c r="P106" s="16">
        <f t="shared" si="37"/>
        <v>899.5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7.1865322004288107E-2</v>
      </c>
      <c r="D107" s="42">
        <f t="shared" si="38"/>
        <v>1.1434924164218215E-2</v>
      </c>
      <c r="E107" s="42">
        <f t="shared" si="38"/>
        <v>0.12665766695783373</v>
      </c>
      <c r="F107" s="42">
        <f t="shared" si="38"/>
        <v>9.3226395616612404E-2</v>
      </c>
      <c r="G107" s="42">
        <f t="shared" si="38"/>
        <v>1.1990788533312157E-2</v>
      </c>
      <c r="H107" s="42">
        <f t="shared" si="38"/>
        <v>6.5750813944254735E-2</v>
      </c>
      <c r="I107" s="42">
        <f t="shared" si="38"/>
        <v>4.2007464464384969E-2</v>
      </c>
      <c r="J107" s="42">
        <f t="shared" si="38"/>
        <v>3.8513459858651629E-2</v>
      </c>
      <c r="K107" s="42">
        <f t="shared" si="38"/>
        <v>2.9222583975224328E-2</v>
      </c>
      <c r="L107" s="42">
        <f t="shared" si="38"/>
        <v>0.12379893591677917</v>
      </c>
      <c r="M107" s="42">
        <f t="shared" si="38"/>
        <v>0.37155562614150711</v>
      </c>
      <c r="N107" s="42">
        <f t="shared" si="38"/>
        <v>1.3976018422933374E-2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0.11435430881981302</v>
      </c>
      <c r="D108" s="43">
        <f t="shared" ref="D108:N108" si="39">D106/$O$106</f>
        <v>1.8195602729340409E-2</v>
      </c>
      <c r="E108" s="43">
        <f t="shared" si="39"/>
        <v>0.20154157189790248</v>
      </c>
      <c r="F108" s="43">
        <f t="shared" si="39"/>
        <v>0.1483447055850392</v>
      </c>
      <c r="G108" s="43">
        <f t="shared" si="39"/>
        <v>1.9080111195350014E-2</v>
      </c>
      <c r="H108" s="43">
        <f t="shared" si="39"/>
        <v>0.10462471569370736</v>
      </c>
      <c r="I108" s="43">
        <f t="shared" si="39"/>
        <v>6.6843568359868585E-2</v>
      </c>
      <c r="J108" s="43">
        <f t="shared" si="39"/>
        <v>6.1283800859236792E-2</v>
      </c>
      <c r="K108" s="43">
        <f t="shared" si="39"/>
        <v>4.6499873641647718E-2</v>
      </c>
      <c r="L108" s="43">
        <f t="shared" si="39"/>
        <v>0.19699267121556738</v>
      </c>
      <c r="M108" s="43"/>
      <c r="N108" s="43">
        <f t="shared" si="39"/>
        <v>2.2239070002527166E-2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zoomScale="60" workbookViewId="0">
      <selection activeCell="V100" sqref="V10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6" t="str">
        <f>'4.08 BUSIA-BUSITEMA'!C3:G3</f>
        <v>MCC - C5- STN142 - BUSIA-BORDER POST</v>
      </c>
      <c r="D3" s="66"/>
      <c r="E3" s="66"/>
      <c r="F3" s="66"/>
      <c r="G3" s="66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67" t="s">
        <v>165</v>
      </c>
      <c r="E5" s="68"/>
      <c r="F5" s="40" t="s">
        <v>1</v>
      </c>
      <c r="G5" s="63" t="e">
        <f>'4.08 BUSIA-BUSITEMA'!G5:H5</f>
        <v>#REF!</v>
      </c>
      <c r="H5" s="64"/>
      <c r="I5" s="14"/>
      <c r="J5" s="2" t="s">
        <v>5</v>
      </c>
      <c r="K5" s="63" t="e">
        <f>'4.08 BUSIA-BUSITEMA'!K5:L5</f>
        <v>#REF!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'4.08 BUSIA-BUSITEMA'!D6:E6</f>
        <v>BUSIA</v>
      </c>
      <c r="E6" s="64"/>
      <c r="F6" s="2" t="s">
        <v>2</v>
      </c>
      <c r="G6" s="63" t="str">
        <f>'4.08 BUSIA-BUSITEMA'!G6:H6</f>
        <v>BUSITEMA</v>
      </c>
      <c r="H6" s="64"/>
      <c r="J6" s="2" t="s">
        <v>21</v>
      </c>
      <c r="K6" s="63" t="e">
        <f>'4.08 BUSIA-BUSITEMA'!K6:L6</f>
        <v>#REF!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5" t="s">
        <v>88</v>
      </c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8">
        <f>AVERAGE('29.07 BUSIA-BUSITEMA'!C10,'30.07 BUSIA-BUSITEMA'!C10,'31.07. BUSIA-BUSITEMA'!C10,'1.08. BUSIA-BUSITEMA'!C10,'2.08 BUSIA-BUSITEMA-24h'!C10,'3.08 BUSIA-BUSITEMA-24h'!C10,'4.08 BUSIA-BUSITEMA'!C10)</f>
        <v>1</v>
      </c>
      <c r="D10" s="48">
        <f>AVERAGE('29.07 BUSIA-BUSITEMA'!D10,'30.07 BUSIA-BUSITEMA'!D10,'31.07. BUSIA-BUSITEMA'!D10,'1.08. BUSIA-BUSITEMA'!D10,'2.08 BUSIA-BUSITEMA-24h'!D10,'3.08 BUSIA-BUSITEMA-24h'!D10,'4.08 BUSIA-BUSITEMA'!D10)</f>
        <v>0.2857142857142857</v>
      </c>
      <c r="E10" s="48">
        <f>AVERAGE('29.07 BUSIA-BUSITEMA'!E10,'30.07 BUSIA-BUSITEMA'!E10,'31.07. BUSIA-BUSITEMA'!E10,'1.08. BUSIA-BUSITEMA'!E10,'2.08 BUSIA-BUSITEMA-24h'!E10,'3.08 BUSIA-BUSITEMA-24h'!E10,'4.08 BUSIA-BUSITEMA'!E10)</f>
        <v>1.8571428571428572</v>
      </c>
      <c r="F10" s="48">
        <f>AVERAGE('29.07 BUSIA-BUSITEMA'!F10,'30.07 BUSIA-BUSITEMA'!F10,'31.07. BUSIA-BUSITEMA'!F10,'1.08. BUSIA-BUSITEMA'!F10,'2.08 BUSIA-BUSITEMA-24h'!F10,'3.08 BUSIA-BUSITEMA-24h'!F10,'4.08 BUSIA-BUSITEMA'!F10)</f>
        <v>0.5714285714285714</v>
      </c>
      <c r="G10" s="48">
        <f>AVERAGE('29.07 BUSIA-BUSITEMA'!G10,'30.07 BUSIA-BUSITEMA'!G10,'31.07. BUSIA-BUSITEMA'!G10,'1.08. BUSIA-BUSITEMA'!G10,'2.08 BUSIA-BUSITEMA-24h'!G10,'3.08 BUSIA-BUSITEMA-24h'!G10,'4.08 BUSIA-BUSITEMA'!G10)</f>
        <v>0</v>
      </c>
      <c r="H10" s="48">
        <f>AVERAGE('29.07 BUSIA-BUSITEMA'!H10,'30.07 BUSIA-BUSITEMA'!H10,'31.07. BUSIA-BUSITEMA'!H10,'1.08. BUSIA-BUSITEMA'!H10,'2.08 BUSIA-BUSITEMA-24h'!H10,'3.08 BUSIA-BUSITEMA-24h'!H10,'4.08 BUSIA-BUSITEMA'!H10)</f>
        <v>0</v>
      </c>
      <c r="I10" s="48">
        <f>AVERAGE('29.07 BUSIA-BUSITEMA'!I10,'30.07 BUSIA-BUSITEMA'!I10,'31.07. BUSIA-BUSITEMA'!I10,'1.08. BUSIA-BUSITEMA'!I10,'2.08 BUSIA-BUSITEMA-24h'!I10,'3.08 BUSIA-BUSITEMA-24h'!I10,'4.08 BUSIA-BUSITEMA'!I10)</f>
        <v>0.42857142857142855</v>
      </c>
      <c r="J10" s="48">
        <f>AVERAGE('29.07 BUSIA-BUSITEMA'!J10,'30.07 BUSIA-BUSITEMA'!J10,'31.07. BUSIA-BUSITEMA'!J10,'1.08. BUSIA-BUSITEMA'!J10,'2.08 BUSIA-BUSITEMA-24h'!J10,'3.08 BUSIA-BUSITEMA-24h'!J10,'4.08 BUSIA-BUSITEMA'!J10)</f>
        <v>0.14285714285714285</v>
      </c>
      <c r="K10" s="48">
        <f>AVERAGE('29.07 BUSIA-BUSITEMA'!K10,'30.07 BUSIA-BUSITEMA'!K10,'31.07. BUSIA-BUSITEMA'!K10,'1.08. BUSIA-BUSITEMA'!K10,'2.08 BUSIA-BUSITEMA-24h'!K10,'3.08 BUSIA-BUSITEMA-24h'!K10,'4.08 BUSIA-BUSITEMA'!K10)</f>
        <v>0</v>
      </c>
      <c r="L10" s="48">
        <f>AVERAGE('29.07 BUSIA-BUSITEMA'!L10,'30.07 BUSIA-BUSITEMA'!L10,'31.07. BUSIA-BUSITEMA'!L10,'1.08. BUSIA-BUSITEMA'!L10,'2.08 BUSIA-BUSITEMA-24h'!L10,'3.08 BUSIA-BUSITEMA-24h'!L10,'4.08 BUSIA-BUSITEMA'!L10)</f>
        <v>1.2857142857142858</v>
      </c>
      <c r="M10" s="48">
        <f>AVERAGE('29.07 BUSIA-BUSITEMA'!M10,'30.07 BUSIA-BUSITEMA'!M10,'31.07. BUSIA-BUSITEMA'!M10,'1.08. BUSIA-BUSITEMA'!M10,'2.08 BUSIA-BUSITEMA-24h'!M10,'3.08 BUSIA-BUSITEMA-24h'!M10,'4.08 BUSIA-BUSITEMA'!M10)</f>
        <v>3</v>
      </c>
      <c r="N10" s="48">
        <f>AVERAGE('29.07 BUSIA-BUSITEMA'!N10,'30.07 BUSIA-BUSITEMA'!N10,'31.07. BUSIA-BUSITEMA'!N10,'1.08. BUSIA-BUSITEMA'!N10,'2.08 BUSIA-BUSITEMA-24h'!N10,'3.08 BUSIA-BUSITEMA-24h'!N10,'4.08 BUSIA-BUSITEMA'!N10)</f>
        <v>0.42857142857142855</v>
      </c>
      <c r="O10" s="15">
        <f t="shared" ref="O10:O73" si="0">SUM(C10:L10,N10)</f>
        <v>6.0000000000000009</v>
      </c>
      <c r="P10" s="15">
        <f t="shared" ref="P10:P73" si="1">SUM(C10:N10)</f>
        <v>9.0000000000000018</v>
      </c>
      <c r="R10" s="1" t="s">
        <v>6</v>
      </c>
      <c r="S10" s="17">
        <f t="shared" ref="S10:AF10" si="2">SUM(C10:C13)</f>
        <v>2.714285714285714</v>
      </c>
      <c r="T10" s="17">
        <f t="shared" si="2"/>
        <v>0.8571428571428571</v>
      </c>
      <c r="U10" s="17">
        <f t="shared" si="2"/>
        <v>5.4285714285714288</v>
      </c>
      <c r="V10" s="17">
        <f t="shared" si="2"/>
        <v>1.7142857142857142</v>
      </c>
      <c r="W10" s="17">
        <f t="shared" si="2"/>
        <v>0.42857142857142855</v>
      </c>
      <c r="X10" s="17">
        <f t="shared" si="2"/>
        <v>0</v>
      </c>
      <c r="Y10" s="17">
        <f t="shared" si="2"/>
        <v>0.42857142857142855</v>
      </c>
      <c r="Z10" s="17">
        <f t="shared" si="2"/>
        <v>2.7142857142857144</v>
      </c>
      <c r="AA10" s="17">
        <f t="shared" si="2"/>
        <v>1.1428571428571428</v>
      </c>
      <c r="AB10" s="17">
        <f t="shared" si="2"/>
        <v>5.2857142857142865</v>
      </c>
      <c r="AC10" s="17">
        <f t="shared" si="2"/>
        <v>13.571428571428571</v>
      </c>
      <c r="AD10" s="17">
        <f t="shared" si="2"/>
        <v>1.4285714285714284</v>
      </c>
      <c r="AE10" s="30">
        <f t="shared" si="2"/>
        <v>22.142857142857142</v>
      </c>
      <c r="AF10" s="30">
        <f t="shared" si="2"/>
        <v>35.714285714285715</v>
      </c>
    </row>
    <row r="11" spans="2:32" s="6" customFormat="1" ht="23.1" customHeight="1" x14ac:dyDescent="0.25">
      <c r="B11" s="22" t="s">
        <v>38</v>
      </c>
      <c r="C11" s="48">
        <f>AVERAGE('29.07 BUSIA-BUSITEMA'!C11,'30.07 BUSIA-BUSITEMA'!C11,'31.07. BUSIA-BUSITEMA'!C11,'1.08. BUSIA-BUSITEMA'!C11,'2.08 BUSIA-BUSITEMA-24h'!C11,'3.08 BUSIA-BUSITEMA-24h'!C11,'4.08 BUSIA-BUSITEMA'!C11)</f>
        <v>0.5714285714285714</v>
      </c>
      <c r="D11" s="48">
        <f>AVERAGE('29.07 BUSIA-BUSITEMA'!D11,'30.07 BUSIA-BUSITEMA'!D11,'31.07. BUSIA-BUSITEMA'!D11,'1.08. BUSIA-BUSITEMA'!D11,'2.08 BUSIA-BUSITEMA-24h'!D11,'3.08 BUSIA-BUSITEMA-24h'!D11,'4.08 BUSIA-BUSITEMA'!D11)</f>
        <v>0.14285714285714285</v>
      </c>
      <c r="E11" s="48">
        <f>AVERAGE('29.07 BUSIA-BUSITEMA'!E11,'30.07 BUSIA-BUSITEMA'!E11,'31.07. BUSIA-BUSITEMA'!E11,'1.08. BUSIA-BUSITEMA'!E11,'2.08 BUSIA-BUSITEMA-24h'!E11,'3.08 BUSIA-BUSITEMA-24h'!E11,'4.08 BUSIA-BUSITEMA'!E11)</f>
        <v>0.8571428571428571</v>
      </c>
      <c r="F11" s="48">
        <f>AVERAGE('29.07 BUSIA-BUSITEMA'!F11,'30.07 BUSIA-BUSITEMA'!F11,'31.07. BUSIA-BUSITEMA'!F11,'1.08. BUSIA-BUSITEMA'!F11,'2.08 BUSIA-BUSITEMA-24h'!F11,'3.08 BUSIA-BUSITEMA-24h'!F11,'4.08 BUSIA-BUSITEMA'!F11)</f>
        <v>0.2857142857142857</v>
      </c>
      <c r="G11" s="48">
        <f>AVERAGE('29.07 BUSIA-BUSITEMA'!G11,'30.07 BUSIA-BUSITEMA'!G11,'31.07. BUSIA-BUSITEMA'!G11,'1.08. BUSIA-BUSITEMA'!G11,'2.08 BUSIA-BUSITEMA-24h'!G11,'3.08 BUSIA-BUSITEMA-24h'!G11,'4.08 BUSIA-BUSITEMA'!G11)</f>
        <v>0</v>
      </c>
      <c r="H11" s="48">
        <f>AVERAGE('29.07 BUSIA-BUSITEMA'!H11,'30.07 BUSIA-BUSITEMA'!H11,'31.07. BUSIA-BUSITEMA'!H11,'1.08. BUSIA-BUSITEMA'!H11,'2.08 BUSIA-BUSITEMA-24h'!H11,'3.08 BUSIA-BUSITEMA-24h'!H11,'4.08 BUSIA-BUSITEMA'!H11)</f>
        <v>0</v>
      </c>
      <c r="I11" s="48">
        <f>AVERAGE('29.07 BUSIA-BUSITEMA'!I11,'30.07 BUSIA-BUSITEMA'!I11,'31.07. BUSIA-BUSITEMA'!I11,'1.08. BUSIA-BUSITEMA'!I11,'2.08 BUSIA-BUSITEMA-24h'!I11,'3.08 BUSIA-BUSITEMA-24h'!I11,'4.08 BUSIA-BUSITEMA'!I11)</f>
        <v>0</v>
      </c>
      <c r="J11" s="48">
        <f>AVERAGE('29.07 BUSIA-BUSITEMA'!J11,'30.07 BUSIA-BUSITEMA'!J11,'31.07. BUSIA-BUSITEMA'!J11,'1.08. BUSIA-BUSITEMA'!J11,'2.08 BUSIA-BUSITEMA-24h'!J11,'3.08 BUSIA-BUSITEMA-24h'!J11,'4.08 BUSIA-BUSITEMA'!J11)</f>
        <v>0.42857142857142855</v>
      </c>
      <c r="K11" s="48">
        <f>AVERAGE('29.07 BUSIA-BUSITEMA'!K11,'30.07 BUSIA-BUSITEMA'!K11,'31.07. BUSIA-BUSITEMA'!K11,'1.08. BUSIA-BUSITEMA'!K11,'2.08 BUSIA-BUSITEMA-24h'!K11,'3.08 BUSIA-BUSITEMA-24h'!K11,'4.08 BUSIA-BUSITEMA'!K11)</f>
        <v>0.42857142857142855</v>
      </c>
      <c r="L11" s="48">
        <f>AVERAGE('29.07 BUSIA-BUSITEMA'!L11,'30.07 BUSIA-BUSITEMA'!L11,'31.07. BUSIA-BUSITEMA'!L11,'1.08. BUSIA-BUSITEMA'!L11,'2.08 BUSIA-BUSITEMA-24h'!L11,'3.08 BUSIA-BUSITEMA-24h'!L11,'4.08 BUSIA-BUSITEMA'!L11)</f>
        <v>0.8571428571428571</v>
      </c>
      <c r="M11" s="48">
        <f>AVERAGE('29.07 BUSIA-BUSITEMA'!M11,'30.07 BUSIA-BUSITEMA'!M11,'31.07. BUSIA-BUSITEMA'!M11,'1.08. BUSIA-BUSITEMA'!M11,'2.08 BUSIA-BUSITEMA-24h'!M11,'3.08 BUSIA-BUSITEMA-24h'!M11,'4.08 BUSIA-BUSITEMA'!M11)</f>
        <v>2.7142857142857144</v>
      </c>
      <c r="N11" s="48">
        <f>AVERAGE('29.07 BUSIA-BUSITEMA'!N11,'30.07 BUSIA-BUSITEMA'!N11,'31.07. BUSIA-BUSITEMA'!N11,'1.08. BUSIA-BUSITEMA'!N11,'2.08 BUSIA-BUSITEMA-24h'!N11,'3.08 BUSIA-BUSITEMA-24h'!N11,'4.08 BUSIA-BUSITEMA'!N11)</f>
        <v>0</v>
      </c>
      <c r="O11" s="15">
        <f t="shared" si="0"/>
        <v>3.5714285714285707</v>
      </c>
      <c r="P11" s="15">
        <f t="shared" si="1"/>
        <v>6.2857142857142847</v>
      </c>
      <c r="R11" s="1" t="s">
        <v>7</v>
      </c>
      <c r="S11" s="17">
        <f t="shared" ref="S11:AF11" si="3">SUM(C14:C17)</f>
        <v>2.1428571428571428</v>
      </c>
      <c r="T11" s="17">
        <f t="shared" si="3"/>
        <v>0.5714285714285714</v>
      </c>
      <c r="U11" s="17">
        <f t="shared" si="3"/>
        <v>4.2857142857142856</v>
      </c>
      <c r="V11" s="17">
        <f t="shared" si="3"/>
        <v>1.2857142857142856</v>
      </c>
      <c r="W11" s="17">
        <f t="shared" si="3"/>
        <v>0</v>
      </c>
      <c r="X11" s="17">
        <f t="shared" si="3"/>
        <v>0</v>
      </c>
      <c r="Y11" s="17">
        <f t="shared" si="3"/>
        <v>2.2857142857142856</v>
      </c>
      <c r="Z11" s="17">
        <f t="shared" si="3"/>
        <v>2.7142857142857144</v>
      </c>
      <c r="AA11" s="17">
        <f t="shared" si="3"/>
        <v>1.5714285714285714</v>
      </c>
      <c r="AB11" s="17">
        <f t="shared" si="3"/>
        <v>6.2857142857142865</v>
      </c>
      <c r="AC11" s="17">
        <f t="shared" si="3"/>
        <v>13.571428571428571</v>
      </c>
      <c r="AD11" s="17">
        <f t="shared" si="3"/>
        <v>1.1428571428571428</v>
      </c>
      <c r="AE11" s="30">
        <f t="shared" si="3"/>
        <v>22.285714285714285</v>
      </c>
      <c r="AF11" s="30">
        <f t="shared" si="3"/>
        <v>35.857142857142854</v>
      </c>
    </row>
    <row r="12" spans="2:32" ht="23.1" customHeight="1" x14ac:dyDescent="0.25">
      <c r="B12" s="22" t="s">
        <v>39</v>
      </c>
      <c r="C12" s="48">
        <f>AVERAGE('29.07 BUSIA-BUSITEMA'!C12,'30.07 BUSIA-BUSITEMA'!C12,'31.07. BUSIA-BUSITEMA'!C12,'1.08. BUSIA-BUSITEMA'!C12,'2.08 BUSIA-BUSITEMA-24h'!C12,'3.08 BUSIA-BUSITEMA-24h'!C12,'4.08 BUSIA-BUSITEMA'!C12)</f>
        <v>0.7142857142857143</v>
      </c>
      <c r="D12" s="48">
        <f>AVERAGE('29.07 BUSIA-BUSITEMA'!D12,'30.07 BUSIA-BUSITEMA'!D12,'31.07. BUSIA-BUSITEMA'!D12,'1.08. BUSIA-BUSITEMA'!D12,'2.08 BUSIA-BUSITEMA-24h'!D12,'3.08 BUSIA-BUSITEMA-24h'!D12,'4.08 BUSIA-BUSITEMA'!D12)</f>
        <v>0</v>
      </c>
      <c r="E12" s="48">
        <f>AVERAGE('29.07 BUSIA-BUSITEMA'!E12,'30.07 BUSIA-BUSITEMA'!E12,'31.07. BUSIA-BUSITEMA'!E12,'1.08. BUSIA-BUSITEMA'!E12,'2.08 BUSIA-BUSITEMA-24h'!E12,'3.08 BUSIA-BUSITEMA-24h'!E12,'4.08 BUSIA-BUSITEMA'!E12)</f>
        <v>1.5714285714285714</v>
      </c>
      <c r="F12" s="48">
        <f>AVERAGE('29.07 BUSIA-BUSITEMA'!F12,'30.07 BUSIA-BUSITEMA'!F12,'31.07. BUSIA-BUSITEMA'!F12,'1.08. BUSIA-BUSITEMA'!F12,'2.08 BUSIA-BUSITEMA-24h'!F12,'3.08 BUSIA-BUSITEMA-24h'!F12,'4.08 BUSIA-BUSITEMA'!F12)</f>
        <v>0.8571428571428571</v>
      </c>
      <c r="G12" s="48">
        <f>AVERAGE('29.07 BUSIA-BUSITEMA'!G12,'30.07 BUSIA-BUSITEMA'!G12,'31.07. BUSIA-BUSITEMA'!G12,'1.08. BUSIA-BUSITEMA'!G12,'2.08 BUSIA-BUSITEMA-24h'!G12,'3.08 BUSIA-BUSITEMA-24h'!G12,'4.08 BUSIA-BUSITEMA'!G12)</f>
        <v>0.42857142857142855</v>
      </c>
      <c r="H12" s="48">
        <f>AVERAGE('29.07 BUSIA-BUSITEMA'!H12,'30.07 BUSIA-BUSITEMA'!H12,'31.07. BUSIA-BUSITEMA'!H12,'1.08. BUSIA-BUSITEMA'!H12,'2.08 BUSIA-BUSITEMA-24h'!H12,'3.08 BUSIA-BUSITEMA-24h'!H12,'4.08 BUSIA-BUSITEMA'!H12)</f>
        <v>0</v>
      </c>
      <c r="I12" s="48">
        <f>AVERAGE('29.07 BUSIA-BUSITEMA'!I12,'30.07 BUSIA-BUSITEMA'!I12,'31.07. BUSIA-BUSITEMA'!I12,'1.08. BUSIA-BUSITEMA'!I12,'2.08 BUSIA-BUSITEMA-24h'!I12,'3.08 BUSIA-BUSITEMA-24h'!I12,'4.08 BUSIA-BUSITEMA'!I12)</f>
        <v>0</v>
      </c>
      <c r="J12" s="48">
        <f>AVERAGE('29.07 BUSIA-BUSITEMA'!J12,'30.07 BUSIA-BUSITEMA'!J12,'31.07. BUSIA-BUSITEMA'!J12,'1.08. BUSIA-BUSITEMA'!J12,'2.08 BUSIA-BUSITEMA-24h'!J12,'3.08 BUSIA-BUSITEMA-24h'!J12,'4.08 BUSIA-BUSITEMA'!J12)</f>
        <v>0.8571428571428571</v>
      </c>
      <c r="K12" s="48">
        <f>AVERAGE('29.07 BUSIA-BUSITEMA'!K12,'30.07 BUSIA-BUSITEMA'!K12,'31.07. BUSIA-BUSITEMA'!K12,'1.08. BUSIA-BUSITEMA'!K12,'2.08 BUSIA-BUSITEMA-24h'!K12,'3.08 BUSIA-BUSITEMA-24h'!K12,'4.08 BUSIA-BUSITEMA'!K12)</f>
        <v>0.5714285714285714</v>
      </c>
      <c r="L12" s="48">
        <f>AVERAGE('29.07 BUSIA-BUSITEMA'!L12,'30.07 BUSIA-BUSITEMA'!L12,'31.07. BUSIA-BUSITEMA'!L12,'1.08. BUSIA-BUSITEMA'!L12,'2.08 BUSIA-BUSITEMA-24h'!L12,'3.08 BUSIA-BUSITEMA-24h'!L12,'4.08 BUSIA-BUSITEMA'!L12)</f>
        <v>1.2857142857142858</v>
      </c>
      <c r="M12" s="48">
        <f>AVERAGE('29.07 BUSIA-BUSITEMA'!M12,'30.07 BUSIA-BUSITEMA'!M12,'31.07. BUSIA-BUSITEMA'!M12,'1.08. BUSIA-BUSITEMA'!M12,'2.08 BUSIA-BUSITEMA-24h'!M12,'3.08 BUSIA-BUSITEMA-24h'!M12,'4.08 BUSIA-BUSITEMA'!M12)</f>
        <v>4.7142857142857144</v>
      </c>
      <c r="N12" s="48">
        <f>AVERAGE('29.07 BUSIA-BUSITEMA'!N12,'30.07 BUSIA-BUSITEMA'!N12,'31.07. BUSIA-BUSITEMA'!N12,'1.08. BUSIA-BUSITEMA'!N12,'2.08 BUSIA-BUSITEMA-24h'!N12,'3.08 BUSIA-BUSITEMA-24h'!N12,'4.08 BUSIA-BUSITEMA'!N12)</f>
        <v>0.42857142857142855</v>
      </c>
      <c r="O12" s="15">
        <f t="shared" si="0"/>
        <v>6.7142857142857135</v>
      </c>
      <c r="P12" s="15">
        <f t="shared" si="1"/>
        <v>11.428571428571429</v>
      </c>
      <c r="R12" s="1" t="s">
        <v>8</v>
      </c>
      <c r="S12" s="17">
        <f t="shared" ref="S12:AF12" si="4">SUM(C18:C21)</f>
        <v>3.2857142857142856</v>
      </c>
      <c r="T12" s="17">
        <f t="shared" si="4"/>
        <v>0.85714285714285698</v>
      </c>
      <c r="U12" s="17">
        <f t="shared" si="4"/>
        <v>5.4285714285714288</v>
      </c>
      <c r="V12" s="17">
        <f t="shared" si="4"/>
        <v>3.8571428571428572</v>
      </c>
      <c r="W12" s="17">
        <f t="shared" si="4"/>
        <v>0.2857142857142857</v>
      </c>
      <c r="X12" s="17">
        <f t="shared" si="4"/>
        <v>0.42857142857142855</v>
      </c>
      <c r="Y12" s="17">
        <f t="shared" si="4"/>
        <v>1</v>
      </c>
      <c r="Z12" s="17">
        <f t="shared" si="4"/>
        <v>2.5714285714285712</v>
      </c>
      <c r="AA12" s="17">
        <f t="shared" si="4"/>
        <v>0.8571428571428571</v>
      </c>
      <c r="AB12" s="17">
        <f t="shared" si="4"/>
        <v>3.5714285714285712</v>
      </c>
      <c r="AC12" s="17">
        <f t="shared" si="4"/>
        <v>20.428571428571431</v>
      </c>
      <c r="AD12" s="17">
        <f t="shared" si="4"/>
        <v>0.5714285714285714</v>
      </c>
      <c r="AE12" s="30">
        <f t="shared" si="4"/>
        <v>22.714285714285712</v>
      </c>
      <c r="AF12" s="30">
        <f t="shared" si="4"/>
        <v>43.142857142857139</v>
      </c>
    </row>
    <row r="13" spans="2:32" ht="23.1" customHeight="1" x14ac:dyDescent="0.25">
      <c r="B13" s="22" t="s">
        <v>40</v>
      </c>
      <c r="C13" s="48">
        <f>AVERAGE('29.07 BUSIA-BUSITEMA'!C13,'30.07 BUSIA-BUSITEMA'!C13,'31.07. BUSIA-BUSITEMA'!C13,'1.08. BUSIA-BUSITEMA'!C13,'2.08 BUSIA-BUSITEMA-24h'!C13,'3.08 BUSIA-BUSITEMA-24h'!C13,'4.08 BUSIA-BUSITEMA'!C13)</f>
        <v>0.42857142857142855</v>
      </c>
      <c r="D13" s="48">
        <f>AVERAGE('29.07 BUSIA-BUSITEMA'!D13,'30.07 BUSIA-BUSITEMA'!D13,'31.07. BUSIA-BUSITEMA'!D13,'1.08. BUSIA-BUSITEMA'!D13,'2.08 BUSIA-BUSITEMA-24h'!D13,'3.08 BUSIA-BUSITEMA-24h'!D13,'4.08 BUSIA-BUSITEMA'!D13)</f>
        <v>0.42857142857142855</v>
      </c>
      <c r="E13" s="48">
        <f>AVERAGE('29.07 BUSIA-BUSITEMA'!E13,'30.07 BUSIA-BUSITEMA'!E13,'31.07. BUSIA-BUSITEMA'!E13,'1.08. BUSIA-BUSITEMA'!E13,'2.08 BUSIA-BUSITEMA-24h'!E13,'3.08 BUSIA-BUSITEMA-24h'!E13,'4.08 BUSIA-BUSITEMA'!E13)</f>
        <v>1.1428571428571428</v>
      </c>
      <c r="F13" s="48">
        <f>AVERAGE('29.07 BUSIA-BUSITEMA'!F13,'30.07 BUSIA-BUSITEMA'!F13,'31.07. BUSIA-BUSITEMA'!F13,'1.08. BUSIA-BUSITEMA'!F13,'2.08 BUSIA-BUSITEMA-24h'!F13,'3.08 BUSIA-BUSITEMA-24h'!F13,'4.08 BUSIA-BUSITEMA'!F13)</f>
        <v>0</v>
      </c>
      <c r="G13" s="48">
        <f>AVERAGE('29.07 BUSIA-BUSITEMA'!G13,'30.07 BUSIA-BUSITEMA'!G13,'31.07. BUSIA-BUSITEMA'!G13,'1.08. BUSIA-BUSITEMA'!G13,'2.08 BUSIA-BUSITEMA-24h'!G13,'3.08 BUSIA-BUSITEMA-24h'!G13,'4.08 BUSIA-BUSITEMA'!G13)</f>
        <v>0</v>
      </c>
      <c r="H13" s="48">
        <f>AVERAGE('29.07 BUSIA-BUSITEMA'!H13,'30.07 BUSIA-BUSITEMA'!H13,'31.07. BUSIA-BUSITEMA'!H13,'1.08. BUSIA-BUSITEMA'!H13,'2.08 BUSIA-BUSITEMA-24h'!H13,'3.08 BUSIA-BUSITEMA-24h'!H13,'4.08 BUSIA-BUSITEMA'!H13)</f>
        <v>0</v>
      </c>
      <c r="I13" s="48">
        <f>AVERAGE('29.07 BUSIA-BUSITEMA'!I13,'30.07 BUSIA-BUSITEMA'!I13,'31.07. BUSIA-BUSITEMA'!I13,'1.08. BUSIA-BUSITEMA'!I13,'2.08 BUSIA-BUSITEMA-24h'!I13,'3.08 BUSIA-BUSITEMA-24h'!I13,'4.08 BUSIA-BUSITEMA'!I13)</f>
        <v>0</v>
      </c>
      <c r="J13" s="48">
        <f>AVERAGE('29.07 BUSIA-BUSITEMA'!J13,'30.07 BUSIA-BUSITEMA'!J13,'31.07. BUSIA-BUSITEMA'!J13,'1.08. BUSIA-BUSITEMA'!J13,'2.08 BUSIA-BUSITEMA-24h'!J13,'3.08 BUSIA-BUSITEMA-24h'!J13,'4.08 BUSIA-BUSITEMA'!J13)</f>
        <v>1.2857142857142858</v>
      </c>
      <c r="K13" s="48">
        <f>AVERAGE('29.07 BUSIA-BUSITEMA'!K13,'30.07 BUSIA-BUSITEMA'!K13,'31.07. BUSIA-BUSITEMA'!K13,'1.08. BUSIA-BUSITEMA'!K13,'2.08 BUSIA-BUSITEMA-24h'!K13,'3.08 BUSIA-BUSITEMA-24h'!K13,'4.08 BUSIA-BUSITEMA'!K13)</f>
        <v>0.14285714285714285</v>
      </c>
      <c r="L13" s="48">
        <f>AVERAGE('29.07 BUSIA-BUSITEMA'!L13,'30.07 BUSIA-BUSITEMA'!L13,'31.07. BUSIA-BUSITEMA'!L13,'1.08. BUSIA-BUSITEMA'!L13,'2.08 BUSIA-BUSITEMA-24h'!L13,'3.08 BUSIA-BUSITEMA-24h'!L13,'4.08 BUSIA-BUSITEMA'!L13)</f>
        <v>1.8571428571428572</v>
      </c>
      <c r="M13" s="48">
        <f>AVERAGE('29.07 BUSIA-BUSITEMA'!M13,'30.07 BUSIA-BUSITEMA'!M13,'31.07. BUSIA-BUSITEMA'!M13,'1.08. BUSIA-BUSITEMA'!M13,'2.08 BUSIA-BUSITEMA-24h'!M13,'3.08 BUSIA-BUSITEMA-24h'!M13,'4.08 BUSIA-BUSITEMA'!M13)</f>
        <v>3.1428571428571428</v>
      </c>
      <c r="N13" s="48">
        <f>AVERAGE('29.07 BUSIA-BUSITEMA'!N13,'30.07 BUSIA-BUSITEMA'!N13,'31.07. BUSIA-BUSITEMA'!N13,'1.08. BUSIA-BUSITEMA'!N13,'2.08 BUSIA-BUSITEMA-24h'!N13,'3.08 BUSIA-BUSITEMA-24h'!N13,'4.08 BUSIA-BUSITEMA'!N13)</f>
        <v>0.5714285714285714</v>
      </c>
      <c r="O13" s="15">
        <f t="shared" si="0"/>
        <v>5.8571428571428568</v>
      </c>
      <c r="P13" s="15">
        <f t="shared" si="1"/>
        <v>9</v>
      </c>
      <c r="R13" s="1" t="s">
        <v>9</v>
      </c>
      <c r="S13" s="17">
        <f t="shared" ref="S13:AF13" si="5">SUM(C22:C25)</f>
        <v>1.7142857142857142</v>
      </c>
      <c r="T13" s="17">
        <f t="shared" si="5"/>
        <v>1</v>
      </c>
      <c r="U13" s="17">
        <f t="shared" si="5"/>
        <v>6.1428571428571432</v>
      </c>
      <c r="V13" s="17">
        <f t="shared" si="5"/>
        <v>4.1428571428571432</v>
      </c>
      <c r="W13" s="17">
        <f t="shared" si="5"/>
        <v>0.5714285714285714</v>
      </c>
      <c r="X13" s="17">
        <f t="shared" si="5"/>
        <v>0.5714285714285714</v>
      </c>
      <c r="Y13" s="17">
        <f t="shared" si="5"/>
        <v>1.5714285714285714</v>
      </c>
      <c r="Z13" s="17">
        <f t="shared" si="5"/>
        <v>2.1428571428571428</v>
      </c>
      <c r="AA13" s="17">
        <f t="shared" si="5"/>
        <v>1</v>
      </c>
      <c r="AB13" s="17">
        <f t="shared" si="5"/>
        <v>3</v>
      </c>
      <c r="AC13" s="17">
        <f t="shared" si="5"/>
        <v>16</v>
      </c>
      <c r="AD13" s="17">
        <f t="shared" si="5"/>
        <v>0.85714285714285698</v>
      </c>
      <c r="AE13" s="30">
        <f t="shared" si="5"/>
        <v>22.714285714285715</v>
      </c>
      <c r="AF13" s="30">
        <f t="shared" si="5"/>
        <v>38.714285714285715</v>
      </c>
    </row>
    <row r="14" spans="2:32" ht="23.1" customHeight="1" x14ac:dyDescent="0.25">
      <c r="B14" s="22" t="s">
        <v>41</v>
      </c>
      <c r="C14" s="48">
        <f>AVERAGE('29.07 BUSIA-BUSITEMA'!C14,'30.07 BUSIA-BUSITEMA'!C14,'31.07. BUSIA-BUSITEMA'!C14,'1.08. BUSIA-BUSITEMA'!C14,'2.08 BUSIA-BUSITEMA-24h'!C14,'3.08 BUSIA-BUSITEMA-24h'!C14,'4.08 BUSIA-BUSITEMA'!C14)</f>
        <v>0.42857142857142855</v>
      </c>
      <c r="D14" s="48">
        <f>AVERAGE('29.07 BUSIA-BUSITEMA'!D14,'30.07 BUSIA-BUSITEMA'!D14,'31.07. BUSIA-BUSITEMA'!D14,'1.08. BUSIA-BUSITEMA'!D14,'2.08 BUSIA-BUSITEMA-24h'!D14,'3.08 BUSIA-BUSITEMA-24h'!D14,'4.08 BUSIA-BUSITEMA'!D14)</f>
        <v>0</v>
      </c>
      <c r="E14" s="48">
        <f>AVERAGE('29.07 BUSIA-BUSITEMA'!E14,'30.07 BUSIA-BUSITEMA'!E14,'31.07. BUSIA-BUSITEMA'!E14,'1.08. BUSIA-BUSITEMA'!E14,'2.08 BUSIA-BUSITEMA-24h'!E14,'3.08 BUSIA-BUSITEMA-24h'!E14,'4.08 BUSIA-BUSITEMA'!E14)</f>
        <v>0.42857142857142855</v>
      </c>
      <c r="F14" s="48">
        <f>AVERAGE('29.07 BUSIA-BUSITEMA'!F14,'30.07 BUSIA-BUSITEMA'!F14,'31.07. BUSIA-BUSITEMA'!F14,'1.08. BUSIA-BUSITEMA'!F14,'2.08 BUSIA-BUSITEMA-24h'!F14,'3.08 BUSIA-BUSITEMA-24h'!F14,'4.08 BUSIA-BUSITEMA'!F14)</f>
        <v>0</v>
      </c>
      <c r="G14" s="48">
        <f>AVERAGE('29.07 BUSIA-BUSITEMA'!G14,'30.07 BUSIA-BUSITEMA'!G14,'31.07. BUSIA-BUSITEMA'!G14,'1.08. BUSIA-BUSITEMA'!G14,'2.08 BUSIA-BUSITEMA-24h'!G14,'3.08 BUSIA-BUSITEMA-24h'!G14,'4.08 BUSIA-BUSITEMA'!G14)</f>
        <v>0</v>
      </c>
      <c r="H14" s="48">
        <f>AVERAGE('29.07 BUSIA-BUSITEMA'!H14,'30.07 BUSIA-BUSITEMA'!H14,'31.07. BUSIA-BUSITEMA'!H14,'1.08. BUSIA-BUSITEMA'!H14,'2.08 BUSIA-BUSITEMA-24h'!H14,'3.08 BUSIA-BUSITEMA-24h'!H14,'4.08 BUSIA-BUSITEMA'!H14)</f>
        <v>0</v>
      </c>
      <c r="I14" s="48">
        <f>AVERAGE('29.07 BUSIA-BUSITEMA'!I14,'30.07 BUSIA-BUSITEMA'!I14,'31.07. BUSIA-BUSITEMA'!I14,'1.08. BUSIA-BUSITEMA'!I14,'2.08 BUSIA-BUSITEMA-24h'!I14,'3.08 BUSIA-BUSITEMA-24h'!I14,'4.08 BUSIA-BUSITEMA'!I14)</f>
        <v>0.7142857142857143</v>
      </c>
      <c r="J14" s="48">
        <f>AVERAGE('29.07 BUSIA-BUSITEMA'!J14,'30.07 BUSIA-BUSITEMA'!J14,'31.07. BUSIA-BUSITEMA'!J14,'1.08. BUSIA-BUSITEMA'!J14,'2.08 BUSIA-BUSITEMA-24h'!J14,'3.08 BUSIA-BUSITEMA-24h'!J14,'4.08 BUSIA-BUSITEMA'!J14)</f>
        <v>0.7142857142857143</v>
      </c>
      <c r="K14" s="48">
        <f>AVERAGE('29.07 BUSIA-BUSITEMA'!K14,'30.07 BUSIA-BUSITEMA'!K14,'31.07. BUSIA-BUSITEMA'!K14,'1.08. BUSIA-BUSITEMA'!K14,'2.08 BUSIA-BUSITEMA-24h'!K14,'3.08 BUSIA-BUSITEMA-24h'!K14,'4.08 BUSIA-BUSITEMA'!K14)</f>
        <v>0.42857142857142855</v>
      </c>
      <c r="L14" s="48">
        <f>AVERAGE('29.07 BUSIA-BUSITEMA'!L14,'30.07 BUSIA-BUSITEMA'!L14,'31.07. BUSIA-BUSITEMA'!L14,'1.08. BUSIA-BUSITEMA'!L14,'2.08 BUSIA-BUSITEMA-24h'!L14,'3.08 BUSIA-BUSITEMA-24h'!L14,'4.08 BUSIA-BUSITEMA'!L14)</f>
        <v>1.8571428571428572</v>
      </c>
      <c r="M14" s="48">
        <f>AVERAGE('29.07 BUSIA-BUSITEMA'!M14,'30.07 BUSIA-BUSITEMA'!M14,'31.07. BUSIA-BUSITEMA'!M14,'1.08. BUSIA-BUSITEMA'!M14,'2.08 BUSIA-BUSITEMA-24h'!M14,'3.08 BUSIA-BUSITEMA-24h'!M14,'4.08 BUSIA-BUSITEMA'!M14)</f>
        <v>3</v>
      </c>
      <c r="N14" s="48">
        <f>AVERAGE('29.07 BUSIA-BUSITEMA'!N14,'30.07 BUSIA-BUSITEMA'!N14,'31.07. BUSIA-BUSITEMA'!N14,'1.08. BUSIA-BUSITEMA'!N14,'2.08 BUSIA-BUSITEMA-24h'!N14,'3.08 BUSIA-BUSITEMA-24h'!N14,'4.08 BUSIA-BUSITEMA'!N14)</f>
        <v>0.14285714285714285</v>
      </c>
      <c r="O14" s="15">
        <f t="shared" si="0"/>
        <v>4.7142857142857144</v>
      </c>
      <c r="P14" s="15">
        <f t="shared" si="1"/>
        <v>7.7142857142857144</v>
      </c>
      <c r="R14" s="1" t="s">
        <v>10</v>
      </c>
      <c r="S14" s="17">
        <f t="shared" ref="S14:AF14" si="6">SUM(C26:C29)</f>
        <v>2.4285714285714284</v>
      </c>
      <c r="T14" s="17">
        <f t="shared" si="6"/>
        <v>2</v>
      </c>
      <c r="U14" s="17">
        <f t="shared" si="6"/>
        <v>7</v>
      </c>
      <c r="V14" s="17">
        <f t="shared" si="6"/>
        <v>5.8571428571428577</v>
      </c>
      <c r="W14" s="17">
        <f t="shared" si="6"/>
        <v>0.2857142857142857</v>
      </c>
      <c r="X14" s="17">
        <f t="shared" si="6"/>
        <v>0.42857142857142855</v>
      </c>
      <c r="Y14" s="17">
        <f t="shared" si="6"/>
        <v>2.2857142857142856</v>
      </c>
      <c r="Z14" s="17">
        <f t="shared" si="6"/>
        <v>1.1428571428571428</v>
      </c>
      <c r="AA14" s="17">
        <f t="shared" si="6"/>
        <v>1.2857142857142856</v>
      </c>
      <c r="AB14" s="17">
        <f t="shared" si="6"/>
        <v>3.1428571428571423</v>
      </c>
      <c r="AC14" s="17">
        <f t="shared" si="6"/>
        <v>18.142857142857142</v>
      </c>
      <c r="AD14" s="17">
        <f t="shared" si="6"/>
        <v>0.5714285714285714</v>
      </c>
      <c r="AE14" s="30">
        <f t="shared" si="6"/>
        <v>26.428571428571431</v>
      </c>
      <c r="AF14" s="30">
        <f t="shared" si="6"/>
        <v>44.571428571428569</v>
      </c>
    </row>
    <row r="15" spans="2:32" ht="23.1" customHeight="1" x14ac:dyDescent="0.25">
      <c r="B15" s="22" t="s">
        <v>42</v>
      </c>
      <c r="C15" s="48">
        <f>AVERAGE('29.07 BUSIA-BUSITEMA'!C15,'30.07 BUSIA-BUSITEMA'!C15,'31.07. BUSIA-BUSITEMA'!C15,'1.08. BUSIA-BUSITEMA'!C15,'2.08 BUSIA-BUSITEMA-24h'!C15,'3.08 BUSIA-BUSITEMA-24h'!C15,'4.08 BUSIA-BUSITEMA'!C15)</f>
        <v>0.42857142857142855</v>
      </c>
      <c r="D15" s="48">
        <f>AVERAGE('29.07 BUSIA-BUSITEMA'!D15,'30.07 BUSIA-BUSITEMA'!D15,'31.07. BUSIA-BUSITEMA'!D15,'1.08. BUSIA-BUSITEMA'!D15,'2.08 BUSIA-BUSITEMA-24h'!D15,'3.08 BUSIA-BUSITEMA-24h'!D15,'4.08 BUSIA-BUSITEMA'!D15)</f>
        <v>0.14285714285714285</v>
      </c>
      <c r="E15" s="48">
        <f>AVERAGE('29.07 BUSIA-BUSITEMA'!E15,'30.07 BUSIA-BUSITEMA'!E15,'31.07. BUSIA-BUSITEMA'!E15,'1.08. BUSIA-BUSITEMA'!E15,'2.08 BUSIA-BUSITEMA-24h'!E15,'3.08 BUSIA-BUSITEMA-24h'!E15,'4.08 BUSIA-BUSITEMA'!E15)</f>
        <v>1.1428571428571428</v>
      </c>
      <c r="F15" s="48">
        <f>AVERAGE('29.07 BUSIA-BUSITEMA'!F15,'30.07 BUSIA-BUSITEMA'!F15,'31.07. BUSIA-BUSITEMA'!F15,'1.08. BUSIA-BUSITEMA'!F15,'2.08 BUSIA-BUSITEMA-24h'!F15,'3.08 BUSIA-BUSITEMA-24h'!F15,'4.08 BUSIA-BUSITEMA'!F15)</f>
        <v>0.42857142857142855</v>
      </c>
      <c r="G15" s="48">
        <f>AVERAGE('29.07 BUSIA-BUSITEMA'!G15,'30.07 BUSIA-BUSITEMA'!G15,'31.07. BUSIA-BUSITEMA'!G15,'1.08. BUSIA-BUSITEMA'!G15,'2.08 BUSIA-BUSITEMA-24h'!G15,'3.08 BUSIA-BUSITEMA-24h'!G15,'4.08 BUSIA-BUSITEMA'!G15)</f>
        <v>0</v>
      </c>
      <c r="H15" s="48">
        <f>AVERAGE('29.07 BUSIA-BUSITEMA'!H15,'30.07 BUSIA-BUSITEMA'!H15,'31.07. BUSIA-BUSITEMA'!H15,'1.08. BUSIA-BUSITEMA'!H15,'2.08 BUSIA-BUSITEMA-24h'!H15,'3.08 BUSIA-BUSITEMA-24h'!H15,'4.08 BUSIA-BUSITEMA'!H15)</f>
        <v>0</v>
      </c>
      <c r="I15" s="48">
        <f>AVERAGE('29.07 BUSIA-BUSITEMA'!I15,'30.07 BUSIA-BUSITEMA'!I15,'31.07. BUSIA-BUSITEMA'!I15,'1.08. BUSIA-BUSITEMA'!I15,'2.08 BUSIA-BUSITEMA-24h'!I15,'3.08 BUSIA-BUSITEMA-24h'!I15,'4.08 BUSIA-BUSITEMA'!I15)</f>
        <v>1.1428571428571428</v>
      </c>
      <c r="J15" s="48">
        <f>AVERAGE('29.07 BUSIA-BUSITEMA'!J15,'30.07 BUSIA-BUSITEMA'!J15,'31.07. BUSIA-BUSITEMA'!J15,'1.08. BUSIA-BUSITEMA'!J15,'2.08 BUSIA-BUSITEMA-24h'!J15,'3.08 BUSIA-BUSITEMA-24h'!J15,'4.08 BUSIA-BUSITEMA'!J15)</f>
        <v>0.8571428571428571</v>
      </c>
      <c r="K15" s="48">
        <f>AVERAGE('29.07 BUSIA-BUSITEMA'!K15,'30.07 BUSIA-BUSITEMA'!K15,'31.07. BUSIA-BUSITEMA'!K15,'1.08. BUSIA-BUSITEMA'!K15,'2.08 BUSIA-BUSITEMA-24h'!K15,'3.08 BUSIA-BUSITEMA-24h'!K15,'4.08 BUSIA-BUSITEMA'!K15)</f>
        <v>0.5714285714285714</v>
      </c>
      <c r="L15" s="48">
        <f>AVERAGE('29.07 BUSIA-BUSITEMA'!L15,'30.07 BUSIA-BUSITEMA'!L15,'31.07. BUSIA-BUSITEMA'!L15,'1.08. BUSIA-BUSITEMA'!L15,'2.08 BUSIA-BUSITEMA-24h'!L15,'3.08 BUSIA-BUSITEMA-24h'!L15,'4.08 BUSIA-BUSITEMA'!L15)</f>
        <v>1.2857142857142858</v>
      </c>
      <c r="M15" s="48">
        <f>AVERAGE('29.07 BUSIA-BUSITEMA'!M15,'30.07 BUSIA-BUSITEMA'!M15,'31.07. BUSIA-BUSITEMA'!M15,'1.08. BUSIA-BUSITEMA'!M15,'2.08 BUSIA-BUSITEMA-24h'!M15,'3.08 BUSIA-BUSITEMA-24h'!M15,'4.08 BUSIA-BUSITEMA'!M15)</f>
        <v>3</v>
      </c>
      <c r="N15" s="48">
        <f>AVERAGE('29.07 BUSIA-BUSITEMA'!N15,'30.07 BUSIA-BUSITEMA'!N15,'31.07. BUSIA-BUSITEMA'!N15,'1.08. BUSIA-BUSITEMA'!N15,'2.08 BUSIA-BUSITEMA-24h'!N15,'3.08 BUSIA-BUSITEMA-24h'!N15,'4.08 BUSIA-BUSITEMA'!N15)</f>
        <v>0.2857142857142857</v>
      </c>
      <c r="O15" s="15">
        <f t="shared" si="0"/>
        <v>6.2857142857142847</v>
      </c>
      <c r="P15" s="15">
        <f t="shared" si="1"/>
        <v>9.2857142857142865</v>
      </c>
      <c r="R15" s="1" t="s">
        <v>11</v>
      </c>
      <c r="S15" s="17">
        <f t="shared" ref="S15:AF15" si="7">SUM(C30:C33)</f>
        <v>2.2857142857142856</v>
      </c>
      <c r="T15" s="17">
        <f t="shared" si="7"/>
        <v>1.4285714285714284</v>
      </c>
      <c r="U15" s="17">
        <f t="shared" si="7"/>
        <v>7.7142857142857135</v>
      </c>
      <c r="V15" s="17">
        <f t="shared" si="7"/>
        <v>3.1428571428571428</v>
      </c>
      <c r="W15" s="17">
        <f t="shared" si="7"/>
        <v>0</v>
      </c>
      <c r="X15" s="17">
        <f t="shared" si="7"/>
        <v>0.71428571428571419</v>
      </c>
      <c r="Y15" s="17">
        <f t="shared" si="7"/>
        <v>0.2857142857142857</v>
      </c>
      <c r="Z15" s="17">
        <f t="shared" si="7"/>
        <v>0.5714285714285714</v>
      </c>
      <c r="AA15" s="17">
        <f t="shared" si="7"/>
        <v>0.71428571428571419</v>
      </c>
      <c r="AB15" s="17">
        <f t="shared" si="7"/>
        <v>1.7142857142857144</v>
      </c>
      <c r="AC15" s="17">
        <f t="shared" si="7"/>
        <v>14.999999999999998</v>
      </c>
      <c r="AD15" s="17">
        <f t="shared" si="7"/>
        <v>0.5714285714285714</v>
      </c>
      <c r="AE15" s="30">
        <f t="shared" si="7"/>
        <v>19.142857142857142</v>
      </c>
      <c r="AF15" s="30">
        <f t="shared" si="7"/>
        <v>34.142857142857139</v>
      </c>
    </row>
    <row r="16" spans="2:32" ht="23.1" customHeight="1" x14ac:dyDescent="0.25">
      <c r="B16" s="22" t="s">
        <v>43</v>
      </c>
      <c r="C16" s="48">
        <f>AVERAGE('29.07 BUSIA-BUSITEMA'!C16,'30.07 BUSIA-BUSITEMA'!C16,'31.07. BUSIA-BUSITEMA'!C16,'1.08. BUSIA-BUSITEMA'!C16,'2.08 BUSIA-BUSITEMA-24h'!C16,'3.08 BUSIA-BUSITEMA-24h'!C16,'4.08 BUSIA-BUSITEMA'!C16)</f>
        <v>0.7142857142857143</v>
      </c>
      <c r="D16" s="48">
        <f>AVERAGE('29.07 BUSIA-BUSITEMA'!D16,'30.07 BUSIA-BUSITEMA'!D16,'31.07. BUSIA-BUSITEMA'!D16,'1.08. BUSIA-BUSITEMA'!D16,'2.08 BUSIA-BUSITEMA-24h'!D16,'3.08 BUSIA-BUSITEMA-24h'!D16,'4.08 BUSIA-BUSITEMA'!D16)</f>
        <v>0.2857142857142857</v>
      </c>
      <c r="E16" s="48">
        <f>AVERAGE('29.07 BUSIA-BUSITEMA'!E16,'30.07 BUSIA-BUSITEMA'!E16,'31.07. BUSIA-BUSITEMA'!E16,'1.08. BUSIA-BUSITEMA'!E16,'2.08 BUSIA-BUSITEMA-24h'!E16,'3.08 BUSIA-BUSITEMA-24h'!E16,'4.08 BUSIA-BUSITEMA'!E16)</f>
        <v>1.7142857142857142</v>
      </c>
      <c r="F16" s="48">
        <f>AVERAGE('29.07 BUSIA-BUSITEMA'!F16,'30.07 BUSIA-BUSITEMA'!F16,'31.07. BUSIA-BUSITEMA'!F16,'1.08. BUSIA-BUSITEMA'!F16,'2.08 BUSIA-BUSITEMA-24h'!F16,'3.08 BUSIA-BUSITEMA-24h'!F16,'4.08 BUSIA-BUSITEMA'!F16)</f>
        <v>0.42857142857142855</v>
      </c>
      <c r="G16" s="48">
        <f>AVERAGE('29.07 BUSIA-BUSITEMA'!G16,'30.07 BUSIA-BUSITEMA'!G16,'31.07. BUSIA-BUSITEMA'!G16,'1.08. BUSIA-BUSITEMA'!G16,'2.08 BUSIA-BUSITEMA-24h'!G16,'3.08 BUSIA-BUSITEMA-24h'!G16,'4.08 BUSIA-BUSITEMA'!G16)</f>
        <v>0</v>
      </c>
      <c r="H16" s="48">
        <f>AVERAGE('29.07 BUSIA-BUSITEMA'!H16,'30.07 BUSIA-BUSITEMA'!H16,'31.07. BUSIA-BUSITEMA'!H16,'1.08. BUSIA-BUSITEMA'!H16,'2.08 BUSIA-BUSITEMA-24h'!H16,'3.08 BUSIA-BUSITEMA-24h'!H16,'4.08 BUSIA-BUSITEMA'!H16)</f>
        <v>0</v>
      </c>
      <c r="I16" s="48">
        <f>AVERAGE('29.07 BUSIA-BUSITEMA'!I16,'30.07 BUSIA-BUSITEMA'!I16,'31.07. BUSIA-BUSITEMA'!I16,'1.08. BUSIA-BUSITEMA'!I16,'2.08 BUSIA-BUSITEMA-24h'!I16,'3.08 BUSIA-BUSITEMA-24h'!I16,'4.08 BUSIA-BUSITEMA'!I16)</f>
        <v>0.14285714285714285</v>
      </c>
      <c r="J16" s="48">
        <f>AVERAGE('29.07 BUSIA-BUSITEMA'!J16,'30.07 BUSIA-BUSITEMA'!J16,'31.07. BUSIA-BUSITEMA'!J16,'1.08. BUSIA-BUSITEMA'!J16,'2.08 BUSIA-BUSITEMA-24h'!J16,'3.08 BUSIA-BUSITEMA-24h'!J16,'4.08 BUSIA-BUSITEMA'!J16)</f>
        <v>0.5714285714285714</v>
      </c>
      <c r="K16" s="48">
        <f>AVERAGE('29.07 BUSIA-BUSITEMA'!K16,'30.07 BUSIA-BUSITEMA'!K16,'31.07. BUSIA-BUSITEMA'!K16,'1.08. BUSIA-BUSITEMA'!K16,'2.08 BUSIA-BUSITEMA-24h'!K16,'3.08 BUSIA-BUSITEMA-24h'!K16,'4.08 BUSIA-BUSITEMA'!K16)</f>
        <v>0.5714285714285714</v>
      </c>
      <c r="L16" s="48">
        <f>AVERAGE('29.07 BUSIA-BUSITEMA'!L16,'30.07 BUSIA-BUSITEMA'!L16,'31.07. BUSIA-BUSITEMA'!L16,'1.08. BUSIA-BUSITEMA'!L16,'2.08 BUSIA-BUSITEMA-24h'!L16,'3.08 BUSIA-BUSITEMA-24h'!L16,'4.08 BUSIA-BUSITEMA'!L16)</f>
        <v>2.1428571428571428</v>
      </c>
      <c r="M16" s="48">
        <f>AVERAGE('29.07 BUSIA-BUSITEMA'!M16,'30.07 BUSIA-BUSITEMA'!M16,'31.07. BUSIA-BUSITEMA'!M16,'1.08. BUSIA-BUSITEMA'!M16,'2.08 BUSIA-BUSITEMA-24h'!M16,'3.08 BUSIA-BUSITEMA-24h'!M16,'4.08 BUSIA-BUSITEMA'!M16)</f>
        <v>3.1428571428571428</v>
      </c>
      <c r="N16" s="48">
        <f>AVERAGE('29.07 BUSIA-BUSITEMA'!N16,'30.07 BUSIA-BUSITEMA'!N16,'31.07. BUSIA-BUSITEMA'!N16,'1.08. BUSIA-BUSITEMA'!N16,'2.08 BUSIA-BUSITEMA-24h'!N16,'3.08 BUSIA-BUSITEMA-24h'!N16,'4.08 BUSIA-BUSITEMA'!N16)</f>
        <v>0.5714285714285714</v>
      </c>
      <c r="O16" s="15">
        <f t="shared" si="0"/>
        <v>7.1428571428571423</v>
      </c>
      <c r="P16" s="15">
        <f t="shared" si="1"/>
        <v>10.285714285714285</v>
      </c>
      <c r="R16" s="1" t="s">
        <v>12</v>
      </c>
      <c r="S16" s="17">
        <f t="shared" ref="S16:AF16" si="8">SUM(C34:C37)</f>
        <v>2.1428571428571428</v>
      </c>
      <c r="T16" s="17">
        <f t="shared" si="8"/>
        <v>0.85714285714285698</v>
      </c>
      <c r="U16" s="17">
        <f t="shared" si="8"/>
        <v>6.8571428571428577</v>
      </c>
      <c r="V16" s="17">
        <f t="shared" si="8"/>
        <v>2.5714285714285712</v>
      </c>
      <c r="W16" s="17">
        <f t="shared" si="8"/>
        <v>0.71428571428571419</v>
      </c>
      <c r="X16" s="17">
        <f t="shared" si="8"/>
        <v>1</v>
      </c>
      <c r="Y16" s="17">
        <f t="shared" si="8"/>
        <v>1.2857142857142856</v>
      </c>
      <c r="Z16" s="17">
        <f t="shared" si="8"/>
        <v>0.71428571428571419</v>
      </c>
      <c r="AA16" s="17">
        <f t="shared" si="8"/>
        <v>0.42857142857142855</v>
      </c>
      <c r="AB16" s="17">
        <f t="shared" si="8"/>
        <v>2.8571428571428572</v>
      </c>
      <c r="AC16" s="17">
        <f t="shared" si="8"/>
        <v>15.142857142857144</v>
      </c>
      <c r="AD16" s="17">
        <f t="shared" si="8"/>
        <v>0.5714285714285714</v>
      </c>
      <c r="AE16" s="30">
        <f t="shared" si="8"/>
        <v>20</v>
      </c>
      <c r="AF16" s="30">
        <f t="shared" si="8"/>
        <v>35.142857142857146</v>
      </c>
    </row>
    <row r="17" spans="2:32" ht="23.1" customHeight="1" x14ac:dyDescent="0.25">
      <c r="B17" s="22" t="s">
        <v>44</v>
      </c>
      <c r="C17" s="48">
        <f>AVERAGE('29.07 BUSIA-BUSITEMA'!C17,'30.07 BUSIA-BUSITEMA'!C17,'31.07. BUSIA-BUSITEMA'!C17,'1.08. BUSIA-BUSITEMA'!C17,'2.08 BUSIA-BUSITEMA-24h'!C17,'3.08 BUSIA-BUSITEMA-24h'!C17,'4.08 BUSIA-BUSITEMA'!C17)</f>
        <v>0.5714285714285714</v>
      </c>
      <c r="D17" s="48">
        <f>AVERAGE('29.07 BUSIA-BUSITEMA'!D17,'30.07 BUSIA-BUSITEMA'!D17,'31.07. BUSIA-BUSITEMA'!D17,'1.08. BUSIA-BUSITEMA'!D17,'2.08 BUSIA-BUSITEMA-24h'!D17,'3.08 BUSIA-BUSITEMA-24h'!D17,'4.08 BUSIA-BUSITEMA'!D17)</f>
        <v>0.14285714285714285</v>
      </c>
      <c r="E17" s="48">
        <f>AVERAGE('29.07 BUSIA-BUSITEMA'!E17,'30.07 BUSIA-BUSITEMA'!E17,'31.07. BUSIA-BUSITEMA'!E17,'1.08. BUSIA-BUSITEMA'!E17,'2.08 BUSIA-BUSITEMA-24h'!E17,'3.08 BUSIA-BUSITEMA-24h'!E17,'4.08 BUSIA-BUSITEMA'!E17)</f>
        <v>1</v>
      </c>
      <c r="F17" s="48">
        <f>AVERAGE('29.07 BUSIA-BUSITEMA'!F17,'30.07 BUSIA-BUSITEMA'!F17,'31.07. BUSIA-BUSITEMA'!F17,'1.08. BUSIA-BUSITEMA'!F17,'2.08 BUSIA-BUSITEMA-24h'!F17,'3.08 BUSIA-BUSITEMA-24h'!F17,'4.08 BUSIA-BUSITEMA'!F17)</f>
        <v>0.42857142857142855</v>
      </c>
      <c r="G17" s="48">
        <f>AVERAGE('29.07 BUSIA-BUSITEMA'!G17,'30.07 BUSIA-BUSITEMA'!G17,'31.07. BUSIA-BUSITEMA'!G17,'1.08. BUSIA-BUSITEMA'!G17,'2.08 BUSIA-BUSITEMA-24h'!G17,'3.08 BUSIA-BUSITEMA-24h'!G17,'4.08 BUSIA-BUSITEMA'!G17)</f>
        <v>0</v>
      </c>
      <c r="H17" s="48">
        <f>AVERAGE('29.07 BUSIA-BUSITEMA'!H17,'30.07 BUSIA-BUSITEMA'!H17,'31.07. BUSIA-BUSITEMA'!H17,'1.08. BUSIA-BUSITEMA'!H17,'2.08 BUSIA-BUSITEMA-24h'!H17,'3.08 BUSIA-BUSITEMA-24h'!H17,'4.08 BUSIA-BUSITEMA'!H17)</f>
        <v>0</v>
      </c>
      <c r="I17" s="48">
        <f>AVERAGE('29.07 BUSIA-BUSITEMA'!I17,'30.07 BUSIA-BUSITEMA'!I17,'31.07. BUSIA-BUSITEMA'!I17,'1.08. BUSIA-BUSITEMA'!I17,'2.08 BUSIA-BUSITEMA-24h'!I17,'3.08 BUSIA-BUSITEMA-24h'!I17,'4.08 BUSIA-BUSITEMA'!I17)</f>
        <v>0.2857142857142857</v>
      </c>
      <c r="J17" s="48">
        <f>AVERAGE('29.07 BUSIA-BUSITEMA'!J17,'30.07 BUSIA-BUSITEMA'!J17,'31.07. BUSIA-BUSITEMA'!J17,'1.08. BUSIA-BUSITEMA'!J17,'2.08 BUSIA-BUSITEMA-24h'!J17,'3.08 BUSIA-BUSITEMA-24h'!J17,'4.08 BUSIA-BUSITEMA'!J17)</f>
        <v>0.5714285714285714</v>
      </c>
      <c r="K17" s="48">
        <f>AVERAGE('29.07 BUSIA-BUSITEMA'!K17,'30.07 BUSIA-BUSITEMA'!K17,'31.07. BUSIA-BUSITEMA'!K17,'1.08. BUSIA-BUSITEMA'!K17,'2.08 BUSIA-BUSITEMA-24h'!K17,'3.08 BUSIA-BUSITEMA-24h'!K17,'4.08 BUSIA-BUSITEMA'!K17)</f>
        <v>0</v>
      </c>
      <c r="L17" s="48">
        <f>AVERAGE('29.07 BUSIA-BUSITEMA'!L17,'30.07 BUSIA-BUSITEMA'!L17,'31.07. BUSIA-BUSITEMA'!L17,'1.08. BUSIA-BUSITEMA'!L17,'2.08 BUSIA-BUSITEMA-24h'!L17,'3.08 BUSIA-BUSITEMA-24h'!L17,'4.08 BUSIA-BUSITEMA'!L17)</f>
        <v>1</v>
      </c>
      <c r="M17" s="48">
        <f>AVERAGE('29.07 BUSIA-BUSITEMA'!M17,'30.07 BUSIA-BUSITEMA'!M17,'31.07. BUSIA-BUSITEMA'!M17,'1.08. BUSIA-BUSITEMA'!M17,'2.08 BUSIA-BUSITEMA-24h'!M17,'3.08 BUSIA-BUSITEMA-24h'!M17,'4.08 BUSIA-BUSITEMA'!M17)</f>
        <v>4.4285714285714288</v>
      </c>
      <c r="N17" s="48">
        <f>AVERAGE('29.07 BUSIA-BUSITEMA'!N17,'30.07 BUSIA-BUSITEMA'!N17,'31.07. BUSIA-BUSITEMA'!N17,'1.08. BUSIA-BUSITEMA'!N17,'2.08 BUSIA-BUSITEMA-24h'!N17,'3.08 BUSIA-BUSITEMA-24h'!N17,'4.08 BUSIA-BUSITEMA'!N17)</f>
        <v>0.14285714285714285</v>
      </c>
      <c r="O17" s="15">
        <f t="shared" si="0"/>
        <v>4.1428571428571432</v>
      </c>
      <c r="P17" s="15">
        <f t="shared" si="1"/>
        <v>8.5714285714285712</v>
      </c>
      <c r="R17" s="1" t="s">
        <v>13</v>
      </c>
      <c r="S17" s="17">
        <f t="shared" ref="S17:AF17" si="9">SUM(C38:C41)</f>
        <v>3.5714285714285712</v>
      </c>
      <c r="T17" s="17">
        <f t="shared" si="9"/>
        <v>1.5714285714285714</v>
      </c>
      <c r="U17" s="17">
        <f t="shared" si="9"/>
        <v>8.5714285714285712</v>
      </c>
      <c r="V17" s="17">
        <f t="shared" si="9"/>
        <v>4.4285714285714279</v>
      </c>
      <c r="W17" s="17">
        <f t="shared" si="9"/>
        <v>1.2857142857142856</v>
      </c>
      <c r="X17" s="17">
        <f t="shared" si="9"/>
        <v>3.2857142857142856</v>
      </c>
      <c r="Y17" s="17">
        <f t="shared" si="9"/>
        <v>1</v>
      </c>
      <c r="Z17" s="17">
        <f t="shared" si="9"/>
        <v>0.99999999999999989</v>
      </c>
      <c r="AA17" s="17">
        <f t="shared" si="9"/>
        <v>1.1428571428571428</v>
      </c>
      <c r="AB17" s="17">
        <f t="shared" si="9"/>
        <v>4.5714285714285712</v>
      </c>
      <c r="AC17" s="17">
        <f t="shared" si="9"/>
        <v>15.428571428571431</v>
      </c>
      <c r="AD17" s="17">
        <f t="shared" si="9"/>
        <v>0.42857142857142855</v>
      </c>
      <c r="AE17" s="30">
        <f t="shared" si="9"/>
        <v>30.857142857142861</v>
      </c>
      <c r="AF17" s="30">
        <f t="shared" si="9"/>
        <v>46.285714285714285</v>
      </c>
    </row>
    <row r="18" spans="2:32" ht="23.1" customHeight="1" x14ac:dyDescent="0.25">
      <c r="B18" s="22" t="s">
        <v>45</v>
      </c>
      <c r="C18" s="48">
        <f>AVERAGE('29.07 BUSIA-BUSITEMA'!C18,'30.07 BUSIA-BUSITEMA'!C18,'31.07. BUSIA-BUSITEMA'!C18,'1.08. BUSIA-BUSITEMA'!C18,'2.08 BUSIA-BUSITEMA-24h'!C18,'3.08 BUSIA-BUSITEMA-24h'!C18,'4.08 BUSIA-BUSITEMA'!C18)</f>
        <v>0.42857142857142855</v>
      </c>
      <c r="D18" s="48">
        <f>AVERAGE('29.07 BUSIA-BUSITEMA'!D18,'30.07 BUSIA-BUSITEMA'!D18,'31.07. BUSIA-BUSITEMA'!D18,'1.08. BUSIA-BUSITEMA'!D18,'2.08 BUSIA-BUSITEMA-24h'!D18,'3.08 BUSIA-BUSITEMA-24h'!D18,'4.08 BUSIA-BUSITEMA'!D18)</f>
        <v>0</v>
      </c>
      <c r="E18" s="48">
        <f>AVERAGE('29.07 BUSIA-BUSITEMA'!E18,'30.07 BUSIA-BUSITEMA'!E18,'31.07. BUSIA-BUSITEMA'!E18,'1.08. BUSIA-BUSITEMA'!E18,'2.08 BUSIA-BUSITEMA-24h'!E18,'3.08 BUSIA-BUSITEMA-24h'!E18,'4.08 BUSIA-BUSITEMA'!E18)</f>
        <v>0.7142857142857143</v>
      </c>
      <c r="F18" s="48">
        <f>AVERAGE('29.07 BUSIA-BUSITEMA'!F18,'30.07 BUSIA-BUSITEMA'!F18,'31.07. BUSIA-BUSITEMA'!F18,'1.08. BUSIA-BUSITEMA'!F18,'2.08 BUSIA-BUSITEMA-24h'!F18,'3.08 BUSIA-BUSITEMA-24h'!F18,'4.08 BUSIA-BUSITEMA'!F18)</f>
        <v>0.5714285714285714</v>
      </c>
      <c r="G18" s="48">
        <f>AVERAGE('29.07 BUSIA-BUSITEMA'!G18,'30.07 BUSIA-BUSITEMA'!G18,'31.07. BUSIA-BUSITEMA'!G18,'1.08. BUSIA-BUSITEMA'!G18,'2.08 BUSIA-BUSITEMA-24h'!G18,'3.08 BUSIA-BUSITEMA-24h'!G18,'4.08 BUSIA-BUSITEMA'!G18)</f>
        <v>0.14285714285714285</v>
      </c>
      <c r="H18" s="48">
        <f>AVERAGE('29.07 BUSIA-BUSITEMA'!H18,'30.07 BUSIA-BUSITEMA'!H18,'31.07. BUSIA-BUSITEMA'!H18,'1.08. BUSIA-BUSITEMA'!H18,'2.08 BUSIA-BUSITEMA-24h'!H18,'3.08 BUSIA-BUSITEMA-24h'!H18,'4.08 BUSIA-BUSITEMA'!H18)</f>
        <v>0</v>
      </c>
      <c r="I18" s="48">
        <f>AVERAGE('29.07 BUSIA-BUSITEMA'!I18,'30.07 BUSIA-BUSITEMA'!I18,'31.07. BUSIA-BUSITEMA'!I18,'1.08. BUSIA-BUSITEMA'!I18,'2.08 BUSIA-BUSITEMA-24h'!I18,'3.08 BUSIA-BUSITEMA-24h'!I18,'4.08 BUSIA-BUSITEMA'!I18)</f>
        <v>0.14285714285714285</v>
      </c>
      <c r="J18" s="48">
        <f>AVERAGE('29.07 BUSIA-BUSITEMA'!J18,'30.07 BUSIA-BUSITEMA'!J18,'31.07. BUSIA-BUSITEMA'!J18,'1.08. BUSIA-BUSITEMA'!J18,'2.08 BUSIA-BUSITEMA-24h'!J18,'3.08 BUSIA-BUSITEMA-24h'!J18,'4.08 BUSIA-BUSITEMA'!J18)</f>
        <v>0.5714285714285714</v>
      </c>
      <c r="K18" s="48">
        <f>AVERAGE('29.07 BUSIA-BUSITEMA'!K18,'30.07 BUSIA-BUSITEMA'!K18,'31.07. BUSIA-BUSITEMA'!K18,'1.08. BUSIA-BUSITEMA'!K18,'2.08 BUSIA-BUSITEMA-24h'!K18,'3.08 BUSIA-BUSITEMA-24h'!K18,'4.08 BUSIA-BUSITEMA'!K18)</f>
        <v>0.14285714285714285</v>
      </c>
      <c r="L18" s="48">
        <f>AVERAGE('29.07 BUSIA-BUSITEMA'!L18,'30.07 BUSIA-BUSITEMA'!L18,'31.07. BUSIA-BUSITEMA'!L18,'1.08. BUSIA-BUSITEMA'!L18,'2.08 BUSIA-BUSITEMA-24h'!L18,'3.08 BUSIA-BUSITEMA-24h'!L18,'4.08 BUSIA-BUSITEMA'!L18)</f>
        <v>1.1428571428571428</v>
      </c>
      <c r="M18" s="48">
        <f>AVERAGE('29.07 BUSIA-BUSITEMA'!M18,'30.07 BUSIA-BUSITEMA'!M18,'31.07. BUSIA-BUSITEMA'!M18,'1.08. BUSIA-BUSITEMA'!M18,'2.08 BUSIA-BUSITEMA-24h'!M18,'3.08 BUSIA-BUSITEMA-24h'!M18,'4.08 BUSIA-BUSITEMA'!M18)</f>
        <v>4</v>
      </c>
      <c r="N18" s="48">
        <f>AVERAGE('29.07 BUSIA-BUSITEMA'!N18,'30.07 BUSIA-BUSITEMA'!N18,'31.07. BUSIA-BUSITEMA'!N18,'1.08. BUSIA-BUSITEMA'!N18,'2.08 BUSIA-BUSITEMA-24h'!N18,'3.08 BUSIA-BUSITEMA-24h'!N18,'4.08 BUSIA-BUSITEMA'!N18)</f>
        <v>0.42857142857142855</v>
      </c>
      <c r="O18" s="15">
        <f t="shared" si="0"/>
        <v>4.2857142857142856</v>
      </c>
      <c r="P18" s="15">
        <f t="shared" si="1"/>
        <v>8.2857142857142847</v>
      </c>
      <c r="R18" s="1" t="s">
        <v>14</v>
      </c>
      <c r="S18" s="17">
        <f t="shared" ref="S18:AF18" si="10">SUM(C42:C45)</f>
        <v>3.4285714285714284</v>
      </c>
      <c r="T18" s="17">
        <f t="shared" si="10"/>
        <v>0.8571428571428571</v>
      </c>
      <c r="U18" s="17">
        <f t="shared" si="10"/>
        <v>7.2857142857142856</v>
      </c>
      <c r="V18" s="17">
        <f t="shared" si="10"/>
        <v>3.2857142857142856</v>
      </c>
      <c r="W18" s="17">
        <f t="shared" si="10"/>
        <v>0.8571428571428571</v>
      </c>
      <c r="X18" s="17">
        <f t="shared" si="10"/>
        <v>1.4285714285714284</v>
      </c>
      <c r="Y18" s="17">
        <f t="shared" si="10"/>
        <v>1.4285714285714284</v>
      </c>
      <c r="Z18" s="17">
        <f t="shared" si="10"/>
        <v>1.2857142857142856</v>
      </c>
      <c r="AA18" s="17">
        <f t="shared" si="10"/>
        <v>2.4285714285714284</v>
      </c>
      <c r="AB18" s="17">
        <f t="shared" si="10"/>
        <v>5</v>
      </c>
      <c r="AC18" s="17">
        <f t="shared" si="10"/>
        <v>16.142857142857146</v>
      </c>
      <c r="AD18" s="17">
        <f t="shared" si="10"/>
        <v>0.42857142857142855</v>
      </c>
      <c r="AE18" s="30">
        <f t="shared" si="10"/>
        <v>27.714285714285712</v>
      </c>
      <c r="AF18" s="30">
        <f t="shared" si="10"/>
        <v>43.857142857142854</v>
      </c>
    </row>
    <row r="19" spans="2:32" ht="23.1" customHeight="1" x14ac:dyDescent="0.25">
      <c r="B19" s="22" t="s">
        <v>46</v>
      </c>
      <c r="C19" s="48">
        <f>AVERAGE('29.07 BUSIA-BUSITEMA'!C19,'30.07 BUSIA-BUSITEMA'!C19,'31.07. BUSIA-BUSITEMA'!C19,'1.08. BUSIA-BUSITEMA'!C19,'2.08 BUSIA-BUSITEMA-24h'!C19,'3.08 BUSIA-BUSITEMA-24h'!C19,'4.08 BUSIA-BUSITEMA'!C19)</f>
        <v>0.14285714285714285</v>
      </c>
      <c r="D19" s="48">
        <f>AVERAGE('29.07 BUSIA-BUSITEMA'!D19,'30.07 BUSIA-BUSITEMA'!D19,'31.07. BUSIA-BUSITEMA'!D19,'1.08. BUSIA-BUSITEMA'!D19,'2.08 BUSIA-BUSITEMA-24h'!D19,'3.08 BUSIA-BUSITEMA-24h'!D19,'4.08 BUSIA-BUSITEMA'!D19)</f>
        <v>0.5714285714285714</v>
      </c>
      <c r="E19" s="48">
        <f>AVERAGE('29.07 BUSIA-BUSITEMA'!E19,'30.07 BUSIA-BUSITEMA'!E19,'31.07. BUSIA-BUSITEMA'!E19,'1.08. BUSIA-BUSITEMA'!E19,'2.08 BUSIA-BUSITEMA-24h'!E19,'3.08 BUSIA-BUSITEMA-24h'!E19,'4.08 BUSIA-BUSITEMA'!E19)</f>
        <v>1.5714285714285714</v>
      </c>
      <c r="F19" s="48">
        <f>AVERAGE('29.07 BUSIA-BUSITEMA'!F19,'30.07 BUSIA-BUSITEMA'!F19,'31.07. BUSIA-BUSITEMA'!F19,'1.08. BUSIA-BUSITEMA'!F19,'2.08 BUSIA-BUSITEMA-24h'!F19,'3.08 BUSIA-BUSITEMA-24h'!F19,'4.08 BUSIA-BUSITEMA'!F19)</f>
        <v>0.42857142857142855</v>
      </c>
      <c r="G19" s="48">
        <f>AVERAGE('29.07 BUSIA-BUSITEMA'!G19,'30.07 BUSIA-BUSITEMA'!G19,'31.07. BUSIA-BUSITEMA'!G19,'1.08. BUSIA-BUSITEMA'!G19,'2.08 BUSIA-BUSITEMA-24h'!G19,'3.08 BUSIA-BUSITEMA-24h'!G19,'4.08 BUSIA-BUSITEMA'!G19)</f>
        <v>0</v>
      </c>
      <c r="H19" s="48">
        <f>AVERAGE('29.07 BUSIA-BUSITEMA'!H19,'30.07 BUSIA-BUSITEMA'!H19,'31.07. BUSIA-BUSITEMA'!H19,'1.08. BUSIA-BUSITEMA'!H19,'2.08 BUSIA-BUSITEMA-24h'!H19,'3.08 BUSIA-BUSITEMA-24h'!H19,'4.08 BUSIA-BUSITEMA'!H19)</f>
        <v>0.14285714285714285</v>
      </c>
      <c r="I19" s="48">
        <f>AVERAGE('29.07 BUSIA-BUSITEMA'!I19,'30.07 BUSIA-BUSITEMA'!I19,'31.07. BUSIA-BUSITEMA'!I19,'1.08. BUSIA-BUSITEMA'!I19,'2.08 BUSIA-BUSITEMA-24h'!I19,'3.08 BUSIA-BUSITEMA-24h'!I19,'4.08 BUSIA-BUSITEMA'!I19)</f>
        <v>0.14285714285714285</v>
      </c>
      <c r="J19" s="48">
        <f>AVERAGE('29.07 BUSIA-BUSITEMA'!J19,'30.07 BUSIA-BUSITEMA'!J19,'31.07. BUSIA-BUSITEMA'!J19,'1.08. BUSIA-BUSITEMA'!J19,'2.08 BUSIA-BUSITEMA-24h'!J19,'3.08 BUSIA-BUSITEMA-24h'!J19,'4.08 BUSIA-BUSITEMA'!J19)</f>
        <v>0.14285714285714285</v>
      </c>
      <c r="K19" s="48">
        <f>AVERAGE('29.07 BUSIA-BUSITEMA'!K19,'30.07 BUSIA-BUSITEMA'!K19,'31.07. BUSIA-BUSITEMA'!K19,'1.08. BUSIA-BUSITEMA'!K19,'2.08 BUSIA-BUSITEMA-24h'!K19,'3.08 BUSIA-BUSITEMA-24h'!K19,'4.08 BUSIA-BUSITEMA'!K19)</f>
        <v>0.14285714285714285</v>
      </c>
      <c r="L19" s="48">
        <f>AVERAGE('29.07 BUSIA-BUSITEMA'!L19,'30.07 BUSIA-BUSITEMA'!L19,'31.07. BUSIA-BUSITEMA'!L19,'1.08. BUSIA-BUSITEMA'!L19,'2.08 BUSIA-BUSITEMA-24h'!L19,'3.08 BUSIA-BUSITEMA-24h'!L19,'4.08 BUSIA-BUSITEMA'!L19)</f>
        <v>0.8571428571428571</v>
      </c>
      <c r="M19" s="48">
        <f>AVERAGE('29.07 BUSIA-BUSITEMA'!M19,'30.07 BUSIA-BUSITEMA'!M19,'31.07. BUSIA-BUSITEMA'!M19,'1.08. BUSIA-BUSITEMA'!M19,'2.08 BUSIA-BUSITEMA-24h'!M19,'3.08 BUSIA-BUSITEMA-24h'!M19,'4.08 BUSIA-BUSITEMA'!M19)</f>
        <v>4.7142857142857144</v>
      </c>
      <c r="N19" s="48">
        <f>AVERAGE('29.07 BUSIA-BUSITEMA'!N19,'30.07 BUSIA-BUSITEMA'!N19,'31.07. BUSIA-BUSITEMA'!N19,'1.08. BUSIA-BUSITEMA'!N19,'2.08 BUSIA-BUSITEMA-24h'!N19,'3.08 BUSIA-BUSITEMA-24h'!N19,'4.08 BUSIA-BUSITEMA'!N19)</f>
        <v>0</v>
      </c>
      <c r="O19" s="15">
        <f t="shared" si="0"/>
        <v>4.1428571428571423</v>
      </c>
      <c r="P19" s="15">
        <f t="shared" si="1"/>
        <v>8.8571428571428577</v>
      </c>
      <c r="R19" s="1" t="s">
        <v>15</v>
      </c>
      <c r="S19" s="17">
        <f t="shared" ref="S19:AF19" si="11">SUM(C46:C49)</f>
        <v>4.1428571428571423</v>
      </c>
      <c r="T19" s="17">
        <f t="shared" si="11"/>
        <v>2.2857142857142856</v>
      </c>
      <c r="U19" s="17">
        <f t="shared" si="11"/>
        <v>7.2857142857142856</v>
      </c>
      <c r="V19" s="17">
        <f t="shared" si="11"/>
        <v>5.4285714285714288</v>
      </c>
      <c r="W19" s="17">
        <f t="shared" si="11"/>
        <v>0</v>
      </c>
      <c r="X19" s="17">
        <f t="shared" si="11"/>
        <v>2.5714285714285716</v>
      </c>
      <c r="Y19" s="17">
        <f t="shared" si="11"/>
        <v>0.8571428571428571</v>
      </c>
      <c r="Z19" s="17">
        <f t="shared" si="11"/>
        <v>0.85714285714285698</v>
      </c>
      <c r="AA19" s="17">
        <f t="shared" si="11"/>
        <v>2.2857142857142856</v>
      </c>
      <c r="AB19" s="17">
        <f t="shared" si="11"/>
        <v>5.5714285714285712</v>
      </c>
      <c r="AC19" s="17">
        <f t="shared" si="11"/>
        <v>17.714285714285715</v>
      </c>
      <c r="AD19" s="17">
        <f t="shared" si="11"/>
        <v>0.2857142857142857</v>
      </c>
      <c r="AE19" s="30">
        <f t="shared" si="11"/>
        <v>31.571428571428573</v>
      </c>
      <c r="AF19" s="30">
        <f t="shared" si="11"/>
        <v>49.285714285714285</v>
      </c>
    </row>
    <row r="20" spans="2:32" ht="23.1" customHeight="1" x14ac:dyDescent="0.25">
      <c r="B20" s="22" t="s">
        <v>47</v>
      </c>
      <c r="C20" s="48">
        <f>AVERAGE('29.07 BUSIA-BUSITEMA'!C20,'30.07 BUSIA-BUSITEMA'!C20,'31.07. BUSIA-BUSITEMA'!C20,'1.08. BUSIA-BUSITEMA'!C20,'2.08 BUSIA-BUSITEMA-24h'!C20,'3.08 BUSIA-BUSITEMA-24h'!C20,'4.08 BUSIA-BUSITEMA'!C20)</f>
        <v>1.5714285714285714</v>
      </c>
      <c r="D20" s="48">
        <f>AVERAGE('29.07 BUSIA-BUSITEMA'!D20,'30.07 BUSIA-BUSITEMA'!D20,'31.07. BUSIA-BUSITEMA'!D20,'1.08. BUSIA-BUSITEMA'!D20,'2.08 BUSIA-BUSITEMA-24h'!D20,'3.08 BUSIA-BUSITEMA-24h'!D20,'4.08 BUSIA-BUSITEMA'!D20)</f>
        <v>0.14285714285714285</v>
      </c>
      <c r="E20" s="48">
        <f>AVERAGE('29.07 BUSIA-BUSITEMA'!E20,'30.07 BUSIA-BUSITEMA'!E20,'31.07. BUSIA-BUSITEMA'!E20,'1.08. BUSIA-BUSITEMA'!E20,'2.08 BUSIA-BUSITEMA-24h'!E20,'3.08 BUSIA-BUSITEMA-24h'!E20,'4.08 BUSIA-BUSITEMA'!E20)</f>
        <v>2.1428571428571428</v>
      </c>
      <c r="F20" s="48">
        <f>AVERAGE('29.07 BUSIA-BUSITEMA'!F20,'30.07 BUSIA-BUSITEMA'!F20,'31.07. BUSIA-BUSITEMA'!F20,'1.08. BUSIA-BUSITEMA'!F20,'2.08 BUSIA-BUSITEMA-24h'!F20,'3.08 BUSIA-BUSITEMA-24h'!F20,'4.08 BUSIA-BUSITEMA'!F20)</f>
        <v>1.7142857142857142</v>
      </c>
      <c r="G20" s="48">
        <f>AVERAGE('29.07 BUSIA-BUSITEMA'!G20,'30.07 BUSIA-BUSITEMA'!G20,'31.07. BUSIA-BUSITEMA'!G20,'1.08. BUSIA-BUSITEMA'!G20,'2.08 BUSIA-BUSITEMA-24h'!G20,'3.08 BUSIA-BUSITEMA-24h'!G20,'4.08 BUSIA-BUSITEMA'!G20)</f>
        <v>0</v>
      </c>
      <c r="H20" s="48">
        <f>AVERAGE('29.07 BUSIA-BUSITEMA'!H20,'30.07 BUSIA-BUSITEMA'!H20,'31.07. BUSIA-BUSITEMA'!H20,'1.08. BUSIA-BUSITEMA'!H20,'2.08 BUSIA-BUSITEMA-24h'!H20,'3.08 BUSIA-BUSITEMA-24h'!H20,'4.08 BUSIA-BUSITEMA'!H20)</f>
        <v>0.2857142857142857</v>
      </c>
      <c r="I20" s="48">
        <f>AVERAGE('29.07 BUSIA-BUSITEMA'!I20,'30.07 BUSIA-BUSITEMA'!I20,'31.07. BUSIA-BUSITEMA'!I20,'1.08. BUSIA-BUSITEMA'!I20,'2.08 BUSIA-BUSITEMA-24h'!I20,'3.08 BUSIA-BUSITEMA-24h'!I20,'4.08 BUSIA-BUSITEMA'!I20)</f>
        <v>0.2857142857142857</v>
      </c>
      <c r="J20" s="48">
        <f>AVERAGE('29.07 BUSIA-BUSITEMA'!J20,'30.07 BUSIA-BUSITEMA'!J20,'31.07. BUSIA-BUSITEMA'!J20,'1.08. BUSIA-BUSITEMA'!J20,'2.08 BUSIA-BUSITEMA-24h'!J20,'3.08 BUSIA-BUSITEMA-24h'!J20,'4.08 BUSIA-BUSITEMA'!J20)</f>
        <v>1.1428571428571428</v>
      </c>
      <c r="K20" s="48">
        <f>AVERAGE('29.07 BUSIA-BUSITEMA'!K20,'30.07 BUSIA-BUSITEMA'!K20,'31.07. BUSIA-BUSITEMA'!K20,'1.08. BUSIA-BUSITEMA'!K20,'2.08 BUSIA-BUSITEMA-24h'!K20,'3.08 BUSIA-BUSITEMA-24h'!K20,'4.08 BUSIA-BUSITEMA'!K20)</f>
        <v>0.2857142857142857</v>
      </c>
      <c r="L20" s="48">
        <f>AVERAGE('29.07 BUSIA-BUSITEMA'!L20,'30.07 BUSIA-BUSITEMA'!L20,'31.07. BUSIA-BUSITEMA'!L20,'1.08. BUSIA-BUSITEMA'!L20,'2.08 BUSIA-BUSITEMA-24h'!L20,'3.08 BUSIA-BUSITEMA-24h'!L20,'4.08 BUSIA-BUSITEMA'!L20)</f>
        <v>0.5714285714285714</v>
      </c>
      <c r="M20" s="48">
        <f>AVERAGE('29.07 BUSIA-BUSITEMA'!M20,'30.07 BUSIA-BUSITEMA'!M20,'31.07. BUSIA-BUSITEMA'!M20,'1.08. BUSIA-BUSITEMA'!M20,'2.08 BUSIA-BUSITEMA-24h'!M20,'3.08 BUSIA-BUSITEMA-24h'!M20,'4.08 BUSIA-BUSITEMA'!M20)</f>
        <v>6</v>
      </c>
      <c r="N20" s="48">
        <f>AVERAGE('29.07 BUSIA-BUSITEMA'!N20,'30.07 BUSIA-BUSITEMA'!N20,'31.07. BUSIA-BUSITEMA'!N20,'1.08. BUSIA-BUSITEMA'!N20,'2.08 BUSIA-BUSITEMA-24h'!N20,'3.08 BUSIA-BUSITEMA-24h'!N20,'4.08 BUSIA-BUSITEMA'!N20)</f>
        <v>0.14285714285714285</v>
      </c>
      <c r="O20" s="15">
        <f t="shared" si="0"/>
        <v>8.2857142857142847</v>
      </c>
      <c r="P20" s="15">
        <f t="shared" si="1"/>
        <v>14.285714285714285</v>
      </c>
      <c r="R20" s="1" t="s">
        <v>16</v>
      </c>
      <c r="S20" s="17">
        <f t="shared" ref="S20:AF20" si="12">SUM(C50:C53)</f>
        <v>5.2857142857142856</v>
      </c>
      <c r="T20" s="17">
        <f t="shared" si="12"/>
        <v>2.7142857142857144</v>
      </c>
      <c r="U20" s="17">
        <f t="shared" si="12"/>
        <v>10.142857142857144</v>
      </c>
      <c r="V20" s="17">
        <f t="shared" si="12"/>
        <v>4.4285714285714288</v>
      </c>
      <c r="W20" s="17">
        <f t="shared" si="12"/>
        <v>0</v>
      </c>
      <c r="X20" s="17">
        <f t="shared" si="12"/>
        <v>2.2857142857142856</v>
      </c>
      <c r="Y20" s="17">
        <f t="shared" si="12"/>
        <v>1.4285714285714286</v>
      </c>
      <c r="Z20" s="17">
        <f t="shared" si="12"/>
        <v>2.8571428571428572</v>
      </c>
      <c r="AA20" s="17">
        <f t="shared" si="12"/>
        <v>0.42857142857142855</v>
      </c>
      <c r="AB20" s="17">
        <f t="shared" si="12"/>
        <v>5.1428571428571432</v>
      </c>
      <c r="AC20" s="17">
        <f t="shared" si="12"/>
        <v>19.571428571428569</v>
      </c>
      <c r="AD20" s="17">
        <f t="shared" si="12"/>
        <v>1.2857142857142856</v>
      </c>
      <c r="AE20" s="30">
        <f t="shared" si="12"/>
        <v>36</v>
      </c>
      <c r="AF20" s="30">
        <f t="shared" si="12"/>
        <v>55.571428571428569</v>
      </c>
    </row>
    <row r="21" spans="2:32" ht="23.1" customHeight="1" x14ac:dyDescent="0.25">
      <c r="B21" s="22" t="s">
        <v>48</v>
      </c>
      <c r="C21" s="48">
        <f>AVERAGE('29.07 BUSIA-BUSITEMA'!C21,'30.07 BUSIA-BUSITEMA'!C21,'31.07. BUSIA-BUSITEMA'!C21,'1.08. BUSIA-BUSITEMA'!C21,'2.08 BUSIA-BUSITEMA-24h'!C21,'3.08 BUSIA-BUSITEMA-24h'!C21,'4.08 BUSIA-BUSITEMA'!C21)</f>
        <v>1.1428571428571428</v>
      </c>
      <c r="D21" s="48">
        <f>AVERAGE('29.07 BUSIA-BUSITEMA'!D21,'30.07 BUSIA-BUSITEMA'!D21,'31.07. BUSIA-BUSITEMA'!D21,'1.08. BUSIA-BUSITEMA'!D21,'2.08 BUSIA-BUSITEMA-24h'!D21,'3.08 BUSIA-BUSITEMA-24h'!D21,'4.08 BUSIA-BUSITEMA'!D21)</f>
        <v>0.14285714285714285</v>
      </c>
      <c r="E21" s="48">
        <f>AVERAGE('29.07 BUSIA-BUSITEMA'!E21,'30.07 BUSIA-BUSITEMA'!E21,'31.07. BUSIA-BUSITEMA'!E21,'1.08. BUSIA-BUSITEMA'!E21,'2.08 BUSIA-BUSITEMA-24h'!E21,'3.08 BUSIA-BUSITEMA-24h'!E21,'4.08 BUSIA-BUSITEMA'!E21)</f>
        <v>1</v>
      </c>
      <c r="F21" s="48">
        <f>AVERAGE('29.07 BUSIA-BUSITEMA'!F21,'30.07 BUSIA-BUSITEMA'!F21,'31.07. BUSIA-BUSITEMA'!F21,'1.08. BUSIA-BUSITEMA'!F21,'2.08 BUSIA-BUSITEMA-24h'!F21,'3.08 BUSIA-BUSITEMA-24h'!F21,'4.08 BUSIA-BUSITEMA'!F21)</f>
        <v>1.1428571428571428</v>
      </c>
      <c r="G21" s="48">
        <f>AVERAGE('29.07 BUSIA-BUSITEMA'!G21,'30.07 BUSIA-BUSITEMA'!G21,'31.07. BUSIA-BUSITEMA'!G21,'1.08. BUSIA-BUSITEMA'!G21,'2.08 BUSIA-BUSITEMA-24h'!G21,'3.08 BUSIA-BUSITEMA-24h'!G21,'4.08 BUSIA-BUSITEMA'!G21)</f>
        <v>0.14285714285714285</v>
      </c>
      <c r="H21" s="48">
        <f>AVERAGE('29.07 BUSIA-BUSITEMA'!H21,'30.07 BUSIA-BUSITEMA'!H21,'31.07. BUSIA-BUSITEMA'!H21,'1.08. BUSIA-BUSITEMA'!H21,'2.08 BUSIA-BUSITEMA-24h'!H21,'3.08 BUSIA-BUSITEMA-24h'!H21,'4.08 BUSIA-BUSITEMA'!H21)</f>
        <v>0</v>
      </c>
      <c r="I21" s="48">
        <f>AVERAGE('29.07 BUSIA-BUSITEMA'!I21,'30.07 BUSIA-BUSITEMA'!I21,'31.07. BUSIA-BUSITEMA'!I21,'1.08. BUSIA-BUSITEMA'!I21,'2.08 BUSIA-BUSITEMA-24h'!I21,'3.08 BUSIA-BUSITEMA-24h'!I21,'4.08 BUSIA-BUSITEMA'!I21)</f>
        <v>0.42857142857142855</v>
      </c>
      <c r="J21" s="48">
        <f>AVERAGE('29.07 BUSIA-BUSITEMA'!J21,'30.07 BUSIA-BUSITEMA'!J21,'31.07. BUSIA-BUSITEMA'!J21,'1.08. BUSIA-BUSITEMA'!J21,'2.08 BUSIA-BUSITEMA-24h'!J21,'3.08 BUSIA-BUSITEMA-24h'!J21,'4.08 BUSIA-BUSITEMA'!J21)</f>
        <v>0.7142857142857143</v>
      </c>
      <c r="K21" s="48">
        <f>AVERAGE('29.07 BUSIA-BUSITEMA'!K21,'30.07 BUSIA-BUSITEMA'!K21,'31.07. BUSIA-BUSITEMA'!K21,'1.08. BUSIA-BUSITEMA'!K21,'2.08 BUSIA-BUSITEMA-24h'!K21,'3.08 BUSIA-BUSITEMA-24h'!K21,'4.08 BUSIA-BUSITEMA'!K21)</f>
        <v>0.2857142857142857</v>
      </c>
      <c r="L21" s="48">
        <f>AVERAGE('29.07 BUSIA-BUSITEMA'!L21,'30.07 BUSIA-BUSITEMA'!L21,'31.07. BUSIA-BUSITEMA'!L21,'1.08. BUSIA-BUSITEMA'!L21,'2.08 BUSIA-BUSITEMA-24h'!L21,'3.08 BUSIA-BUSITEMA-24h'!L21,'4.08 BUSIA-BUSITEMA'!L21)</f>
        <v>1</v>
      </c>
      <c r="M21" s="48">
        <f>AVERAGE('29.07 BUSIA-BUSITEMA'!M21,'30.07 BUSIA-BUSITEMA'!M21,'31.07. BUSIA-BUSITEMA'!M21,'1.08. BUSIA-BUSITEMA'!M21,'2.08 BUSIA-BUSITEMA-24h'!M21,'3.08 BUSIA-BUSITEMA-24h'!M21,'4.08 BUSIA-BUSITEMA'!M21)</f>
        <v>5.7142857142857144</v>
      </c>
      <c r="N21" s="48">
        <f>AVERAGE('29.07 BUSIA-BUSITEMA'!N21,'30.07 BUSIA-BUSITEMA'!N21,'31.07. BUSIA-BUSITEMA'!N21,'1.08. BUSIA-BUSITEMA'!N21,'2.08 BUSIA-BUSITEMA-24h'!N21,'3.08 BUSIA-BUSITEMA-24h'!N21,'4.08 BUSIA-BUSITEMA'!N21)</f>
        <v>0</v>
      </c>
      <c r="O21" s="15">
        <f t="shared" si="0"/>
        <v>5.9999999999999991</v>
      </c>
      <c r="P21" s="15">
        <f t="shared" si="1"/>
        <v>11.714285714285714</v>
      </c>
      <c r="R21" s="35" t="s">
        <v>20</v>
      </c>
      <c r="S21" s="33">
        <f t="shared" ref="S21:AF21" si="13">SUM(C54:C57)</f>
        <v>2</v>
      </c>
      <c r="T21" s="17">
        <f t="shared" si="13"/>
        <v>1.5714285714285714</v>
      </c>
      <c r="U21" s="17">
        <f t="shared" si="13"/>
        <v>8</v>
      </c>
      <c r="V21" s="17">
        <f t="shared" si="13"/>
        <v>4.1428571428571423</v>
      </c>
      <c r="W21" s="17">
        <f t="shared" si="13"/>
        <v>0.5714285714285714</v>
      </c>
      <c r="X21" s="17">
        <f t="shared" si="13"/>
        <v>2.8571428571428572</v>
      </c>
      <c r="Y21" s="17">
        <f t="shared" si="13"/>
        <v>1.2857142857142856</v>
      </c>
      <c r="Z21" s="17">
        <f t="shared" si="13"/>
        <v>1.2857142857142856</v>
      </c>
      <c r="AA21" s="17">
        <f t="shared" si="13"/>
        <v>1.1428571428571428</v>
      </c>
      <c r="AB21" s="17">
        <f t="shared" si="13"/>
        <v>3.8571428571428572</v>
      </c>
      <c r="AC21" s="17">
        <f t="shared" si="13"/>
        <v>16.857142857142858</v>
      </c>
      <c r="AD21" s="17">
        <f t="shared" si="13"/>
        <v>0.85714285714285698</v>
      </c>
      <c r="AE21" s="30">
        <f t="shared" si="13"/>
        <v>27.571428571428573</v>
      </c>
      <c r="AF21" s="30">
        <f t="shared" si="13"/>
        <v>44.428571428571423</v>
      </c>
    </row>
    <row r="22" spans="2:32" ht="23.1" customHeight="1" x14ac:dyDescent="0.25">
      <c r="B22" s="22" t="s">
        <v>49</v>
      </c>
      <c r="C22" s="48">
        <f>AVERAGE('29.07 BUSIA-BUSITEMA'!C22,'30.07 BUSIA-BUSITEMA'!C22,'31.07. BUSIA-BUSITEMA'!C22,'1.08. BUSIA-BUSITEMA'!C22,'2.08 BUSIA-BUSITEMA-24h'!C22,'3.08 BUSIA-BUSITEMA-24h'!C22,'4.08 BUSIA-BUSITEMA'!C22)</f>
        <v>0.5714285714285714</v>
      </c>
      <c r="D22" s="48">
        <f>AVERAGE('29.07 BUSIA-BUSITEMA'!D22,'30.07 BUSIA-BUSITEMA'!D22,'31.07. BUSIA-BUSITEMA'!D22,'1.08. BUSIA-BUSITEMA'!D22,'2.08 BUSIA-BUSITEMA-24h'!D22,'3.08 BUSIA-BUSITEMA-24h'!D22,'4.08 BUSIA-BUSITEMA'!D22)</f>
        <v>0.14285714285714285</v>
      </c>
      <c r="E22" s="48">
        <f>AVERAGE('29.07 BUSIA-BUSITEMA'!E22,'30.07 BUSIA-BUSITEMA'!E22,'31.07. BUSIA-BUSITEMA'!E22,'1.08. BUSIA-BUSITEMA'!E22,'2.08 BUSIA-BUSITEMA-24h'!E22,'3.08 BUSIA-BUSITEMA-24h'!E22,'4.08 BUSIA-BUSITEMA'!E22)</f>
        <v>1.4285714285714286</v>
      </c>
      <c r="F22" s="48">
        <f>AVERAGE('29.07 BUSIA-BUSITEMA'!F22,'30.07 BUSIA-BUSITEMA'!F22,'31.07. BUSIA-BUSITEMA'!F22,'1.08. BUSIA-BUSITEMA'!F22,'2.08 BUSIA-BUSITEMA-24h'!F22,'3.08 BUSIA-BUSITEMA-24h'!F22,'4.08 BUSIA-BUSITEMA'!F22)</f>
        <v>0.7142857142857143</v>
      </c>
      <c r="G22" s="48">
        <f>AVERAGE('29.07 BUSIA-BUSITEMA'!G22,'30.07 BUSIA-BUSITEMA'!G22,'31.07. BUSIA-BUSITEMA'!G22,'1.08. BUSIA-BUSITEMA'!G22,'2.08 BUSIA-BUSITEMA-24h'!G22,'3.08 BUSIA-BUSITEMA-24h'!G22,'4.08 BUSIA-BUSITEMA'!G22)</f>
        <v>0.14285714285714285</v>
      </c>
      <c r="H22" s="48">
        <f>AVERAGE('29.07 BUSIA-BUSITEMA'!H22,'30.07 BUSIA-BUSITEMA'!H22,'31.07. BUSIA-BUSITEMA'!H22,'1.08. BUSIA-BUSITEMA'!H22,'2.08 BUSIA-BUSITEMA-24h'!H22,'3.08 BUSIA-BUSITEMA-24h'!H22,'4.08 BUSIA-BUSITEMA'!H22)</f>
        <v>0.14285714285714285</v>
      </c>
      <c r="I22" s="48">
        <f>AVERAGE('29.07 BUSIA-BUSITEMA'!I22,'30.07 BUSIA-BUSITEMA'!I22,'31.07. BUSIA-BUSITEMA'!I22,'1.08. BUSIA-BUSITEMA'!I22,'2.08 BUSIA-BUSITEMA-24h'!I22,'3.08 BUSIA-BUSITEMA-24h'!I22,'4.08 BUSIA-BUSITEMA'!I22)</f>
        <v>0.8571428571428571</v>
      </c>
      <c r="J22" s="48">
        <f>AVERAGE('29.07 BUSIA-BUSITEMA'!J22,'30.07 BUSIA-BUSITEMA'!J22,'31.07. BUSIA-BUSITEMA'!J22,'1.08. BUSIA-BUSITEMA'!J22,'2.08 BUSIA-BUSITEMA-24h'!J22,'3.08 BUSIA-BUSITEMA-24h'!J22,'4.08 BUSIA-BUSITEMA'!J22)</f>
        <v>0.2857142857142857</v>
      </c>
      <c r="K22" s="48">
        <f>AVERAGE('29.07 BUSIA-BUSITEMA'!K22,'30.07 BUSIA-BUSITEMA'!K22,'31.07. BUSIA-BUSITEMA'!K22,'1.08. BUSIA-BUSITEMA'!K22,'2.08 BUSIA-BUSITEMA-24h'!K22,'3.08 BUSIA-BUSITEMA-24h'!K22,'4.08 BUSIA-BUSITEMA'!K22)</f>
        <v>0.7142857142857143</v>
      </c>
      <c r="L22" s="48">
        <f>AVERAGE('29.07 BUSIA-BUSITEMA'!L22,'30.07 BUSIA-BUSITEMA'!L22,'31.07. BUSIA-BUSITEMA'!L22,'1.08. BUSIA-BUSITEMA'!L22,'2.08 BUSIA-BUSITEMA-24h'!L22,'3.08 BUSIA-BUSITEMA-24h'!L22,'4.08 BUSIA-BUSITEMA'!L22)</f>
        <v>0.42857142857142855</v>
      </c>
      <c r="M22" s="48">
        <f>AVERAGE('29.07 BUSIA-BUSITEMA'!M22,'30.07 BUSIA-BUSITEMA'!M22,'31.07. BUSIA-BUSITEMA'!M22,'1.08. BUSIA-BUSITEMA'!M22,'2.08 BUSIA-BUSITEMA-24h'!M22,'3.08 BUSIA-BUSITEMA-24h'!M22,'4.08 BUSIA-BUSITEMA'!M22)</f>
        <v>3.8571428571428572</v>
      </c>
      <c r="N22" s="48">
        <f>AVERAGE('29.07 BUSIA-BUSITEMA'!N22,'30.07 BUSIA-BUSITEMA'!N22,'31.07. BUSIA-BUSITEMA'!N22,'1.08. BUSIA-BUSITEMA'!N22,'2.08 BUSIA-BUSITEMA-24h'!N22,'3.08 BUSIA-BUSITEMA-24h'!N22,'4.08 BUSIA-BUSITEMA'!N22)</f>
        <v>0</v>
      </c>
      <c r="O22" s="15">
        <f t="shared" si="0"/>
        <v>5.4285714285714288</v>
      </c>
      <c r="P22" s="15">
        <f t="shared" si="1"/>
        <v>9.2857142857142865</v>
      </c>
      <c r="R22" s="1" t="s">
        <v>146</v>
      </c>
      <c r="S22" s="33">
        <f>SUM(C58:C61)</f>
        <v>3</v>
      </c>
      <c r="T22" s="33">
        <f t="shared" ref="T22:AF22" si="14">SUM(D58:D61)</f>
        <v>1</v>
      </c>
      <c r="U22" s="33">
        <f t="shared" si="14"/>
        <v>7</v>
      </c>
      <c r="V22" s="33">
        <f t="shared" si="14"/>
        <v>1</v>
      </c>
      <c r="W22" s="33">
        <f t="shared" si="14"/>
        <v>0.5</v>
      </c>
      <c r="X22" s="33">
        <f t="shared" si="14"/>
        <v>0</v>
      </c>
      <c r="Y22" s="33">
        <f t="shared" si="14"/>
        <v>1</v>
      </c>
      <c r="Z22" s="33">
        <f t="shared" si="14"/>
        <v>2</v>
      </c>
      <c r="AA22" s="33">
        <f t="shared" si="14"/>
        <v>0.5</v>
      </c>
      <c r="AB22" s="33">
        <f t="shared" si="14"/>
        <v>5.5</v>
      </c>
      <c r="AC22" s="33">
        <f t="shared" si="14"/>
        <v>14.5</v>
      </c>
      <c r="AD22" s="33">
        <f t="shared" si="14"/>
        <v>0.5</v>
      </c>
      <c r="AE22" s="30">
        <f t="shared" si="14"/>
        <v>22</v>
      </c>
      <c r="AF22" s="30">
        <f t="shared" si="14"/>
        <v>36.5</v>
      </c>
    </row>
    <row r="23" spans="2:32" ht="23.1" customHeight="1" x14ac:dyDescent="0.25">
      <c r="B23" s="22" t="s">
        <v>50</v>
      </c>
      <c r="C23" s="48">
        <f>AVERAGE('29.07 BUSIA-BUSITEMA'!C23,'30.07 BUSIA-BUSITEMA'!C23,'31.07. BUSIA-BUSITEMA'!C23,'1.08. BUSIA-BUSITEMA'!C23,'2.08 BUSIA-BUSITEMA-24h'!C23,'3.08 BUSIA-BUSITEMA-24h'!C23,'4.08 BUSIA-BUSITEMA'!C23)</f>
        <v>0.42857142857142855</v>
      </c>
      <c r="D23" s="48">
        <f>AVERAGE('29.07 BUSIA-BUSITEMA'!D23,'30.07 BUSIA-BUSITEMA'!D23,'31.07. BUSIA-BUSITEMA'!D23,'1.08. BUSIA-BUSITEMA'!D23,'2.08 BUSIA-BUSITEMA-24h'!D23,'3.08 BUSIA-BUSITEMA-24h'!D23,'4.08 BUSIA-BUSITEMA'!D23)</f>
        <v>0.2857142857142857</v>
      </c>
      <c r="E23" s="48">
        <f>AVERAGE('29.07 BUSIA-BUSITEMA'!E23,'30.07 BUSIA-BUSITEMA'!E23,'31.07. BUSIA-BUSITEMA'!E23,'1.08. BUSIA-BUSITEMA'!E23,'2.08 BUSIA-BUSITEMA-24h'!E23,'3.08 BUSIA-BUSITEMA-24h'!E23,'4.08 BUSIA-BUSITEMA'!E23)</f>
        <v>1.5714285714285714</v>
      </c>
      <c r="F23" s="48">
        <f>AVERAGE('29.07 BUSIA-BUSITEMA'!F23,'30.07 BUSIA-BUSITEMA'!F23,'31.07. BUSIA-BUSITEMA'!F23,'1.08. BUSIA-BUSITEMA'!F23,'2.08 BUSIA-BUSITEMA-24h'!F23,'3.08 BUSIA-BUSITEMA-24h'!F23,'4.08 BUSIA-BUSITEMA'!F23)</f>
        <v>1</v>
      </c>
      <c r="G23" s="48">
        <f>AVERAGE('29.07 BUSIA-BUSITEMA'!G23,'30.07 BUSIA-BUSITEMA'!G23,'31.07. BUSIA-BUSITEMA'!G23,'1.08. BUSIA-BUSITEMA'!G23,'2.08 BUSIA-BUSITEMA-24h'!G23,'3.08 BUSIA-BUSITEMA-24h'!G23,'4.08 BUSIA-BUSITEMA'!G23)</f>
        <v>0.14285714285714285</v>
      </c>
      <c r="H23" s="48">
        <f>AVERAGE('29.07 BUSIA-BUSITEMA'!H23,'30.07 BUSIA-BUSITEMA'!H23,'31.07. BUSIA-BUSITEMA'!H23,'1.08. BUSIA-BUSITEMA'!H23,'2.08 BUSIA-BUSITEMA-24h'!H23,'3.08 BUSIA-BUSITEMA-24h'!H23,'4.08 BUSIA-BUSITEMA'!H23)</f>
        <v>0.2857142857142857</v>
      </c>
      <c r="I23" s="48">
        <f>AVERAGE('29.07 BUSIA-BUSITEMA'!I23,'30.07 BUSIA-BUSITEMA'!I23,'31.07. BUSIA-BUSITEMA'!I23,'1.08. BUSIA-BUSITEMA'!I23,'2.08 BUSIA-BUSITEMA-24h'!I23,'3.08 BUSIA-BUSITEMA-24h'!I23,'4.08 BUSIA-BUSITEMA'!I23)</f>
        <v>0</v>
      </c>
      <c r="J23" s="48">
        <f>AVERAGE('29.07 BUSIA-BUSITEMA'!J23,'30.07 BUSIA-BUSITEMA'!J23,'31.07. BUSIA-BUSITEMA'!J23,'1.08. BUSIA-BUSITEMA'!J23,'2.08 BUSIA-BUSITEMA-24h'!J23,'3.08 BUSIA-BUSITEMA-24h'!J23,'4.08 BUSIA-BUSITEMA'!J23)</f>
        <v>0.2857142857142857</v>
      </c>
      <c r="K23" s="48">
        <f>AVERAGE('29.07 BUSIA-BUSITEMA'!K23,'30.07 BUSIA-BUSITEMA'!K23,'31.07. BUSIA-BUSITEMA'!K23,'1.08. BUSIA-BUSITEMA'!K23,'2.08 BUSIA-BUSITEMA-24h'!K23,'3.08 BUSIA-BUSITEMA-24h'!K23,'4.08 BUSIA-BUSITEMA'!K23)</f>
        <v>0.14285714285714285</v>
      </c>
      <c r="L23" s="48">
        <f>AVERAGE('29.07 BUSIA-BUSITEMA'!L23,'30.07 BUSIA-BUSITEMA'!L23,'31.07. BUSIA-BUSITEMA'!L23,'1.08. BUSIA-BUSITEMA'!L23,'2.08 BUSIA-BUSITEMA-24h'!L23,'3.08 BUSIA-BUSITEMA-24h'!L23,'4.08 BUSIA-BUSITEMA'!L23)</f>
        <v>1.1428571428571428</v>
      </c>
      <c r="M23" s="48">
        <f>AVERAGE('29.07 BUSIA-BUSITEMA'!M23,'30.07 BUSIA-BUSITEMA'!M23,'31.07. BUSIA-BUSITEMA'!M23,'1.08. BUSIA-BUSITEMA'!M23,'2.08 BUSIA-BUSITEMA-24h'!M23,'3.08 BUSIA-BUSITEMA-24h'!M23,'4.08 BUSIA-BUSITEMA'!M23)</f>
        <v>4</v>
      </c>
      <c r="N23" s="48">
        <f>AVERAGE('29.07 BUSIA-BUSITEMA'!N23,'30.07 BUSIA-BUSITEMA'!N23,'31.07. BUSIA-BUSITEMA'!N23,'1.08. BUSIA-BUSITEMA'!N23,'2.08 BUSIA-BUSITEMA-24h'!N23,'3.08 BUSIA-BUSITEMA-24h'!N23,'4.08 BUSIA-BUSITEMA'!N23)</f>
        <v>0.2857142857142857</v>
      </c>
      <c r="O23" s="15">
        <f t="shared" si="0"/>
        <v>5.5714285714285703</v>
      </c>
      <c r="P23" s="15">
        <f t="shared" si="1"/>
        <v>9.5714285714285712</v>
      </c>
      <c r="R23" s="1" t="s">
        <v>147</v>
      </c>
      <c r="S23" s="33">
        <f>SUM(C62:C65)</f>
        <v>2.5</v>
      </c>
      <c r="T23" s="33">
        <f t="shared" ref="T23:AF23" si="15">SUM(D62:D65)</f>
        <v>0</v>
      </c>
      <c r="U23" s="33">
        <f t="shared" si="15"/>
        <v>3</v>
      </c>
      <c r="V23" s="33">
        <f t="shared" si="15"/>
        <v>2</v>
      </c>
      <c r="W23" s="33">
        <f t="shared" si="15"/>
        <v>0</v>
      </c>
      <c r="X23" s="33">
        <f t="shared" si="15"/>
        <v>0</v>
      </c>
      <c r="Y23" s="33">
        <f t="shared" si="15"/>
        <v>0.5</v>
      </c>
      <c r="Z23" s="33">
        <f t="shared" si="15"/>
        <v>2.5</v>
      </c>
      <c r="AA23" s="33">
        <f t="shared" si="15"/>
        <v>1</v>
      </c>
      <c r="AB23" s="33">
        <f t="shared" si="15"/>
        <v>4.5</v>
      </c>
      <c r="AC23" s="33">
        <f t="shared" si="15"/>
        <v>12</v>
      </c>
      <c r="AD23" s="33">
        <f t="shared" si="15"/>
        <v>1</v>
      </c>
      <c r="AE23" s="30">
        <f t="shared" si="15"/>
        <v>17</v>
      </c>
      <c r="AF23" s="30">
        <f t="shared" si="15"/>
        <v>29</v>
      </c>
    </row>
    <row r="24" spans="2:32" ht="23.1" customHeight="1" x14ac:dyDescent="0.25">
      <c r="B24" s="22" t="s">
        <v>51</v>
      </c>
      <c r="C24" s="48">
        <f>AVERAGE('29.07 BUSIA-BUSITEMA'!C24,'30.07 BUSIA-BUSITEMA'!C24,'31.07. BUSIA-BUSITEMA'!C24,'1.08. BUSIA-BUSITEMA'!C24,'2.08 BUSIA-BUSITEMA-24h'!C24,'3.08 BUSIA-BUSITEMA-24h'!C24,'4.08 BUSIA-BUSITEMA'!C24)</f>
        <v>0.14285714285714285</v>
      </c>
      <c r="D24" s="48">
        <f>AVERAGE('29.07 BUSIA-BUSITEMA'!D24,'30.07 BUSIA-BUSITEMA'!D24,'31.07. BUSIA-BUSITEMA'!D24,'1.08. BUSIA-BUSITEMA'!D24,'2.08 BUSIA-BUSITEMA-24h'!D24,'3.08 BUSIA-BUSITEMA-24h'!D24,'4.08 BUSIA-BUSITEMA'!D24)</f>
        <v>0.42857142857142855</v>
      </c>
      <c r="E24" s="48">
        <f>AVERAGE('29.07 BUSIA-BUSITEMA'!E24,'30.07 BUSIA-BUSITEMA'!E24,'31.07. BUSIA-BUSITEMA'!E24,'1.08. BUSIA-BUSITEMA'!E24,'2.08 BUSIA-BUSITEMA-24h'!E24,'3.08 BUSIA-BUSITEMA-24h'!E24,'4.08 BUSIA-BUSITEMA'!E24)</f>
        <v>1.8571428571428572</v>
      </c>
      <c r="F24" s="48">
        <f>AVERAGE('29.07 BUSIA-BUSITEMA'!F24,'30.07 BUSIA-BUSITEMA'!F24,'31.07. BUSIA-BUSITEMA'!F24,'1.08. BUSIA-BUSITEMA'!F24,'2.08 BUSIA-BUSITEMA-24h'!F24,'3.08 BUSIA-BUSITEMA-24h'!F24,'4.08 BUSIA-BUSITEMA'!F24)</f>
        <v>0.7142857142857143</v>
      </c>
      <c r="G24" s="48">
        <f>AVERAGE('29.07 BUSIA-BUSITEMA'!G24,'30.07 BUSIA-BUSITEMA'!G24,'31.07. BUSIA-BUSITEMA'!G24,'1.08. BUSIA-BUSITEMA'!G24,'2.08 BUSIA-BUSITEMA-24h'!G24,'3.08 BUSIA-BUSITEMA-24h'!G24,'4.08 BUSIA-BUSITEMA'!G24)</f>
        <v>0.2857142857142857</v>
      </c>
      <c r="H24" s="48">
        <f>AVERAGE('29.07 BUSIA-BUSITEMA'!H24,'30.07 BUSIA-BUSITEMA'!H24,'31.07. BUSIA-BUSITEMA'!H24,'1.08. BUSIA-BUSITEMA'!H24,'2.08 BUSIA-BUSITEMA-24h'!H24,'3.08 BUSIA-BUSITEMA-24h'!H24,'4.08 BUSIA-BUSITEMA'!H24)</f>
        <v>0</v>
      </c>
      <c r="I24" s="48">
        <f>AVERAGE('29.07 BUSIA-BUSITEMA'!I24,'30.07 BUSIA-BUSITEMA'!I24,'31.07. BUSIA-BUSITEMA'!I24,'1.08. BUSIA-BUSITEMA'!I24,'2.08 BUSIA-BUSITEMA-24h'!I24,'3.08 BUSIA-BUSITEMA-24h'!I24,'4.08 BUSIA-BUSITEMA'!I24)</f>
        <v>0.14285714285714285</v>
      </c>
      <c r="J24" s="48">
        <f>AVERAGE('29.07 BUSIA-BUSITEMA'!J24,'30.07 BUSIA-BUSITEMA'!J24,'31.07. BUSIA-BUSITEMA'!J24,'1.08. BUSIA-BUSITEMA'!J24,'2.08 BUSIA-BUSITEMA-24h'!J24,'3.08 BUSIA-BUSITEMA-24h'!J24,'4.08 BUSIA-BUSITEMA'!J24)</f>
        <v>0.8571428571428571</v>
      </c>
      <c r="K24" s="48">
        <f>AVERAGE('29.07 BUSIA-BUSITEMA'!K24,'30.07 BUSIA-BUSITEMA'!K24,'31.07. BUSIA-BUSITEMA'!K24,'1.08. BUSIA-BUSITEMA'!K24,'2.08 BUSIA-BUSITEMA-24h'!K24,'3.08 BUSIA-BUSITEMA-24h'!K24,'4.08 BUSIA-BUSITEMA'!K24)</f>
        <v>0</v>
      </c>
      <c r="L24" s="48">
        <f>AVERAGE('29.07 BUSIA-BUSITEMA'!L24,'30.07 BUSIA-BUSITEMA'!L24,'31.07. BUSIA-BUSITEMA'!L24,'1.08. BUSIA-BUSITEMA'!L24,'2.08 BUSIA-BUSITEMA-24h'!L24,'3.08 BUSIA-BUSITEMA-24h'!L24,'4.08 BUSIA-BUSITEMA'!L24)</f>
        <v>0.42857142857142855</v>
      </c>
      <c r="M24" s="48">
        <f>AVERAGE('29.07 BUSIA-BUSITEMA'!M24,'30.07 BUSIA-BUSITEMA'!M24,'31.07. BUSIA-BUSITEMA'!M24,'1.08. BUSIA-BUSITEMA'!M24,'2.08 BUSIA-BUSITEMA-24h'!M24,'3.08 BUSIA-BUSITEMA-24h'!M24,'4.08 BUSIA-BUSITEMA'!M24)</f>
        <v>4.1428571428571432</v>
      </c>
      <c r="N24" s="48">
        <f>AVERAGE('29.07 BUSIA-BUSITEMA'!N24,'30.07 BUSIA-BUSITEMA'!N24,'31.07. BUSIA-BUSITEMA'!N24,'1.08. BUSIA-BUSITEMA'!N24,'2.08 BUSIA-BUSITEMA-24h'!N24,'3.08 BUSIA-BUSITEMA-24h'!N24,'4.08 BUSIA-BUSITEMA'!N24)</f>
        <v>0.42857142857142855</v>
      </c>
      <c r="O24" s="15">
        <f t="shared" si="0"/>
        <v>5.2857142857142865</v>
      </c>
      <c r="P24" s="15">
        <f t="shared" si="1"/>
        <v>9.4285714285714288</v>
      </c>
      <c r="R24" s="1" t="s">
        <v>148</v>
      </c>
      <c r="S24" s="33">
        <f>SUM(C66:C69)</f>
        <v>2</v>
      </c>
      <c r="T24" s="33">
        <f t="shared" ref="T24:AF24" si="16">SUM(D66:D69)</f>
        <v>0</v>
      </c>
      <c r="U24" s="33">
        <f t="shared" si="16"/>
        <v>4.5</v>
      </c>
      <c r="V24" s="33">
        <f t="shared" si="16"/>
        <v>2</v>
      </c>
      <c r="W24" s="33">
        <f t="shared" si="16"/>
        <v>0</v>
      </c>
      <c r="X24" s="33">
        <f t="shared" si="16"/>
        <v>0</v>
      </c>
      <c r="Y24" s="33">
        <f t="shared" si="16"/>
        <v>0.5</v>
      </c>
      <c r="Z24" s="33">
        <f t="shared" si="16"/>
        <v>2.5</v>
      </c>
      <c r="AA24" s="33">
        <f t="shared" si="16"/>
        <v>0</v>
      </c>
      <c r="AB24" s="33">
        <f t="shared" si="16"/>
        <v>2.5</v>
      </c>
      <c r="AC24" s="33">
        <f t="shared" si="16"/>
        <v>19</v>
      </c>
      <c r="AD24" s="33">
        <f t="shared" si="16"/>
        <v>0.5</v>
      </c>
      <c r="AE24" s="30">
        <f t="shared" si="16"/>
        <v>14.5</v>
      </c>
      <c r="AF24" s="30">
        <f t="shared" si="16"/>
        <v>33.5</v>
      </c>
    </row>
    <row r="25" spans="2:32" ht="23.1" customHeight="1" x14ac:dyDescent="0.25">
      <c r="B25" s="22" t="s">
        <v>52</v>
      </c>
      <c r="C25" s="48">
        <f>AVERAGE('29.07 BUSIA-BUSITEMA'!C25,'30.07 BUSIA-BUSITEMA'!C25,'31.07. BUSIA-BUSITEMA'!C25,'1.08. BUSIA-BUSITEMA'!C25,'2.08 BUSIA-BUSITEMA-24h'!C25,'3.08 BUSIA-BUSITEMA-24h'!C25,'4.08 BUSIA-BUSITEMA'!C25)</f>
        <v>0.5714285714285714</v>
      </c>
      <c r="D25" s="48">
        <f>AVERAGE('29.07 BUSIA-BUSITEMA'!D25,'30.07 BUSIA-BUSITEMA'!D25,'31.07. BUSIA-BUSITEMA'!D25,'1.08. BUSIA-BUSITEMA'!D25,'2.08 BUSIA-BUSITEMA-24h'!D25,'3.08 BUSIA-BUSITEMA-24h'!D25,'4.08 BUSIA-BUSITEMA'!D25)</f>
        <v>0.14285714285714285</v>
      </c>
      <c r="E25" s="48">
        <f>AVERAGE('29.07 BUSIA-BUSITEMA'!E25,'30.07 BUSIA-BUSITEMA'!E25,'31.07. BUSIA-BUSITEMA'!E25,'1.08. BUSIA-BUSITEMA'!E25,'2.08 BUSIA-BUSITEMA-24h'!E25,'3.08 BUSIA-BUSITEMA-24h'!E25,'4.08 BUSIA-BUSITEMA'!E25)</f>
        <v>1.2857142857142858</v>
      </c>
      <c r="F25" s="48">
        <f>AVERAGE('29.07 BUSIA-BUSITEMA'!F25,'30.07 BUSIA-BUSITEMA'!F25,'31.07. BUSIA-BUSITEMA'!F25,'1.08. BUSIA-BUSITEMA'!F25,'2.08 BUSIA-BUSITEMA-24h'!F25,'3.08 BUSIA-BUSITEMA-24h'!F25,'4.08 BUSIA-BUSITEMA'!F25)</f>
        <v>1.7142857142857142</v>
      </c>
      <c r="G25" s="48">
        <f>AVERAGE('29.07 BUSIA-BUSITEMA'!G25,'30.07 BUSIA-BUSITEMA'!G25,'31.07. BUSIA-BUSITEMA'!G25,'1.08. BUSIA-BUSITEMA'!G25,'2.08 BUSIA-BUSITEMA-24h'!G25,'3.08 BUSIA-BUSITEMA-24h'!G25,'4.08 BUSIA-BUSITEMA'!G25)</f>
        <v>0</v>
      </c>
      <c r="H25" s="48">
        <f>AVERAGE('29.07 BUSIA-BUSITEMA'!H25,'30.07 BUSIA-BUSITEMA'!H25,'31.07. BUSIA-BUSITEMA'!H25,'1.08. BUSIA-BUSITEMA'!H25,'2.08 BUSIA-BUSITEMA-24h'!H25,'3.08 BUSIA-BUSITEMA-24h'!H25,'4.08 BUSIA-BUSITEMA'!H25)</f>
        <v>0.14285714285714285</v>
      </c>
      <c r="I25" s="48">
        <f>AVERAGE('29.07 BUSIA-BUSITEMA'!I25,'30.07 BUSIA-BUSITEMA'!I25,'31.07. BUSIA-BUSITEMA'!I25,'1.08. BUSIA-BUSITEMA'!I25,'2.08 BUSIA-BUSITEMA-24h'!I25,'3.08 BUSIA-BUSITEMA-24h'!I25,'4.08 BUSIA-BUSITEMA'!I25)</f>
        <v>0.5714285714285714</v>
      </c>
      <c r="J25" s="48">
        <f>AVERAGE('29.07 BUSIA-BUSITEMA'!J25,'30.07 BUSIA-BUSITEMA'!J25,'31.07. BUSIA-BUSITEMA'!J25,'1.08. BUSIA-BUSITEMA'!J25,'2.08 BUSIA-BUSITEMA-24h'!J25,'3.08 BUSIA-BUSITEMA-24h'!J25,'4.08 BUSIA-BUSITEMA'!J25)</f>
        <v>0.7142857142857143</v>
      </c>
      <c r="K25" s="48">
        <f>AVERAGE('29.07 BUSIA-BUSITEMA'!K25,'30.07 BUSIA-BUSITEMA'!K25,'31.07. BUSIA-BUSITEMA'!K25,'1.08. BUSIA-BUSITEMA'!K25,'2.08 BUSIA-BUSITEMA-24h'!K25,'3.08 BUSIA-BUSITEMA-24h'!K25,'4.08 BUSIA-BUSITEMA'!K25)</f>
        <v>0.14285714285714285</v>
      </c>
      <c r="L25" s="48">
        <f>AVERAGE('29.07 BUSIA-BUSITEMA'!L25,'30.07 BUSIA-BUSITEMA'!L25,'31.07. BUSIA-BUSITEMA'!L25,'1.08. BUSIA-BUSITEMA'!L25,'2.08 BUSIA-BUSITEMA-24h'!L25,'3.08 BUSIA-BUSITEMA-24h'!L25,'4.08 BUSIA-BUSITEMA'!L25)</f>
        <v>1</v>
      </c>
      <c r="M25" s="48">
        <f>AVERAGE('29.07 BUSIA-BUSITEMA'!M25,'30.07 BUSIA-BUSITEMA'!M25,'31.07. BUSIA-BUSITEMA'!M25,'1.08. BUSIA-BUSITEMA'!M25,'2.08 BUSIA-BUSITEMA-24h'!M25,'3.08 BUSIA-BUSITEMA-24h'!M25,'4.08 BUSIA-BUSITEMA'!M25)</f>
        <v>4</v>
      </c>
      <c r="N25" s="48">
        <f>AVERAGE('29.07 BUSIA-BUSITEMA'!N25,'30.07 BUSIA-BUSITEMA'!N25,'31.07. BUSIA-BUSITEMA'!N25,'1.08. BUSIA-BUSITEMA'!N25,'2.08 BUSIA-BUSITEMA-24h'!N25,'3.08 BUSIA-BUSITEMA-24h'!N25,'4.08 BUSIA-BUSITEMA'!N25)</f>
        <v>0.14285714285714285</v>
      </c>
      <c r="O25" s="15">
        <f t="shared" si="0"/>
        <v>6.4285714285714297</v>
      </c>
      <c r="P25" s="15">
        <f t="shared" si="1"/>
        <v>10.428571428571429</v>
      </c>
      <c r="R25" s="1" t="s">
        <v>149</v>
      </c>
      <c r="S25" s="33">
        <f>SUM(C70:C73)</f>
        <v>1.5</v>
      </c>
      <c r="T25" s="33">
        <f t="shared" ref="T25:AF25" si="17">SUM(D70:D73)</f>
        <v>0.5</v>
      </c>
      <c r="U25" s="33">
        <f t="shared" si="17"/>
        <v>5.5</v>
      </c>
      <c r="V25" s="33">
        <f t="shared" si="17"/>
        <v>3.5</v>
      </c>
      <c r="W25" s="33">
        <f t="shared" si="17"/>
        <v>0</v>
      </c>
      <c r="X25" s="33">
        <f t="shared" si="17"/>
        <v>1.5</v>
      </c>
      <c r="Y25" s="33">
        <f t="shared" si="17"/>
        <v>0.5</v>
      </c>
      <c r="Z25" s="33">
        <f t="shared" si="17"/>
        <v>1.5</v>
      </c>
      <c r="AA25" s="33">
        <f t="shared" si="17"/>
        <v>0</v>
      </c>
      <c r="AB25" s="33">
        <f t="shared" si="17"/>
        <v>1</v>
      </c>
      <c r="AC25" s="33">
        <f t="shared" si="17"/>
        <v>14.5</v>
      </c>
      <c r="AD25" s="33">
        <f t="shared" si="17"/>
        <v>0</v>
      </c>
      <c r="AE25" s="30">
        <f t="shared" si="17"/>
        <v>15.5</v>
      </c>
      <c r="AF25" s="30">
        <f t="shared" si="17"/>
        <v>30</v>
      </c>
    </row>
    <row r="26" spans="2:32" ht="23.1" customHeight="1" x14ac:dyDescent="0.25">
      <c r="B26" s="22" t="s">
        <v>53</v>
      </c>
      <c r="C26" s="48">
        <f>AVERAGE('29.07 BUSIA-BUSITEMA'!C26,'30.07 BUSIA-BUSITEMA'!C26,'31.07. BUSIA-BUSITEMA'!C26,'1.08. BUSIA-BUSITEMA'!C26,'2.08 BUSIA-BUSITEMA-24h'!C26,'3.08 BUSIA-BUSITEMA-24h'!C26,'4.08 BUSIA-BUSITEMA'!C26)</f>
        <v>0.8571428571428571</v>
      </c>
      <c r="D26" s="48">
        <f>AVERAGE('29.07 BUSIA-BUSITEMA'!D26,'30.07 BUSIA-BUSITEMA'!D26,'31.07. BUSIA-BUSITEMA'!D26,'1.08. BUSIA-BUSITEMA'!D26,'2.08 BUSIA-BUSITEMA-24h'!D26,'3.08 BUSIA-BUSITEMA-24h'!D26,'4.08 BUSIA-BUSITEMA'!D26)</f>
        <v>0.14285714285714285</v>
      </c>
      <c r="E26" s="48">
        <f>AVERAGE('29.07 BUSIA-BUSITEMA'!E26,'30.07 BUSIA-BUSITEMA'!E26,'31.07. BUSIA-BUSITEMA'!E26,'1.08. BUSIA-BUSITEMA'!E26,'2.08 BUSIA-BUSITEMA-24h'!E26,'3.08 BUSIA-BUSITEMA-24h'!E26,'4.08 BUSIA-BUSITEMA'!E26)</f>
        <v>1.2857142857142858</v>
      </c>
      <c r="F26" s="48">
        <f>AVERAGE('29.07 BUSIA-BUSITEMA'!F26,'30.07 BUSIA-BUSITEMA'!F26,'31.07. BUSIA-BUSITEMA'!F26,'1.08. BUSIA-BUSITEMA'!F26,'2.08 BUSIA-BUSITEMA-24h'!F26,'3.08 BUSIA-BUSITEMA-24h'!F26,'4.08 BUSIA-BUSITEMA'!F26)</f>
        <v>2</v>
      </c>
      <c r="G26" s="48">
        <f>AVERAGE('29.07 BUSIA-BUSITEMA'!G26,'30.07 BUSIA-BUSITEMA'!G26,'31.07. BUSIA-BUSITEMA'!G26,'1.08. BUSIA-BUSITEMA'!G26,'2.08 BUSIA-BUSITEMA-24h'!G26,'3.08 BUSIA-BUSITEMA-24h'!G26,'4.08 BUSIA-BUSITEMA'!G26)</f>
        <v>0</v>
      </c>
      <c r="H26" s="48">
        <f>AVERAGE('29.07 BUSIA-BUSITEMA'!H26,'30.07 BUSIA-BUSITEMA'!H26,'31.07. BUSIA-BUSITEMA'!H26,'1.08. BUSIA-BUSITEMA'!H26,'2.08 BUSIA-BUSITEMA-24h'!H26,'3.08 BUSIA-BUSITEMA-24h'!H26,'4.08 BUSIA-BUSITEMA'!H26)</f>
        <v>0</v>
      </c>
      <c r="I26" s="48">
        <f>AVERAGE('29.07 BUSIA-BUSITEMA'!I26,'30.07 BUSIA-BUSITEMA'!I26,'31.07. BUSIA-BUSITEMA'!I26,'1.08. BUSIA-BUSITEMA'!I26,'2.08 BUSIA-BUSITEMA-24h'!I26,'3.08 BUSIA-BUSITEMA-24h'!I26,'4.08 BUSIA-BUSITEMA'!I26)</f>
        <v>0.42857142857142855</v>
      </c>
      <c r="J26" s="48">
        <f>AVERAGE('29.07 BUSIA-BUSITEMA'!J26,'30.07 BUSIA-BUSITEMA'!J26,'31.07. BUSIA-BUSITEMA'!J26,'1.08. BUSIA-BUSITEMA'!J26,'2.08 BUSIA-BUSITEMA-24h'!J26,'3.08 BUSIA-BUSITEMA-24h'!J26,'4.08 BUSIA-BUSITEMA'!J26)</f>
        <v>0.14285714285714285</v>
      </c>
      <c r="K26" s="48">
        <f>AVERAGE('29.07 BUSIA-BUSITEMA'!K26,'30.07 BUSIA-BUSITEMA'!K26,'31.07. BUSIA-BUSITEMA'!K26,'1.08. BUSIA-BUSITEMA'!K26,'2.08 BUSIA-BUSITEMA-24h'!K26,'3.08 BUSIA-BUSITEMA-24h'!K26,'4.08 BUSIA-BUSITEMA'!K26)</f>
        <v>0.2857142857142857</v>
      </c>
      <c r="L26" s="48">
        <f>AVERAGE('29.07 BUSIA-BUSITEMA'!L26,'30.07 BUSIA-BUSITEMA'!L26,'31.07. BUSIA-BUSITEMA'!L26,'1.08. BUSIA-BUSITEMA'!L26,'2.08 BUSIA-BUSITEMA-24h'!L26,'3.08 BUSIA-BUSITEMA-24h'!L26,'4.08 BUSIA-BUSITEMA'!L26)</f>
        <v>0.5714285714285714</v>
      </c>
      <c r="M26" s="48">
        <f>AVERAGE('29.07 BUSIA-BUSITEMA'!M26,'30.07 BUSIA-BUSITEMA'!M26,'31.07. BUSIA-BUSITEMA'!M26,'1.08. BUSIA-BUSITEMA'!M26,'2.08 BUSIA-BUSITEMA-24h'!M26,'3.08 BUSIA-BUSITEMA-24h'!M26,'4.08 BUSIA-BUSITEMA'!M26)</f>
        <v>4.2857142857142856</v>
      </c>
      <c r="N26" s="48">
        <f>AVERAGE('29.07 BUSIA-BUSITEMA'!N26,'30.07 BUSIA-BUSITEMA'!N26,'31.07. BUSIA-BUSITEMA'!N26,'1.08. BUSIA-BUSITEMA'!N26,'2.08 BUSIA-BUSITEMA-24h'!N26,'3.08 BUSIA-BUSITEMA-24h'!N26,'4.08 BUSIA-BUSITEMA'!N26)</f>
        <v>0.14285714285714285</v>
      </c>
      <c r="O26" s="15">
        <f t="shared" si="0"/>
        <v>5.8571428571428577</v>
      </c>
      <c r="P26" s="15">
        <f t="shared" si="1"/>
        <v>10.142857142857142</v>
      </c>
      <c r="R26" s="1" t="s">
        <v>150</v>
      </c>
      <c r="S26" s="33">
        <f>SUM(C74:C77)</f>
        <v>0.5</v>
      </c>
      <c r="T26" s="33">
        <f t="shared" ref="T26:AF26" si="18">SUM(D74:D77)</f>
        <v>1</v>
      </c>
      <c r="U26" s="33">
        <f t="shared" si="18"/>
        <v>4.5</v>
      </c>
      <c r="V26" s="33">
        <f t="shared" si="18"/>
        <v>5</v>
      </c>
      <c r="W26" s="33">
        <f t="shared" si="18"/>
        <v>0.5</v>
      </c>
      <c r="X26" s="33">
        <f t="shared" si="18"/>
        <v>0</v>
      </c>
      <c r="Y26" s="33">
        <f t="shared" si="18"/>
        <v>1</v>
      </c>
      <c r="Z26" s="33">
        <f t="shared" si="18"/>
        <v>1</v>
      </c>
      <c r="AA26" s="33">
        <f t="shared" si="18"/>
        <v>0</v>
      </c>
      <c r="AB26" s="33">
        <f t="shared" si="18"/>
        <v>1</v>
      </c>
      <c r="AC26" s="33">
        <f t="shared" si="18"/>
        <v>12</v>
      </c>
      <c r="AD26" s="33">
        <f t="shared" si="18"/>
        <v>0</v>
      </c>
      <c r="AE26" s="30">
        <f t="shared" si="18"/>
        <v>14.5</v>
      </c>
      <c r="AF26" s="30">
        <f t="shared" si="18"/>
        <v>26.5</v>
      </c>
    </row>
    <row r="27" spans="2:32" ht="23.1" customHeight="1" x14ac:dyDescent="0.25">
      <c r="B27" s="22" t="s">
        <v>54</v>
      </c>
      <c r="C27" s="48">
        <f>AVERAGE('29.07 BUSIA-BUSITEMA'!C27,'30.07 BUSIA-BUSITEMA'!C27,'31.07. BUSIA-BUSITEMA'!C27,'1.08. BUSIA-BUSITEMA'!C27,'2.08 BUSIA-BUSITEMA-24h'!C27,'3.08 BUSIA-BUSITEMA-24h'!C27,'4.08 BUSIA-BUSITEMA'!C27)</f>
        <v>0.5714285714285714</v>
      </c>
      <c r="D27" s="48">
        <f>AVERAGE('29.07 BUSIA-BUSITEMA'!D27,'30.07 BUSIA-BUSITEMA'!D27,'31.07. BUSIA-BUSITEMA'!D27,'1.08. BUSIA-BUSITEMA'!D27,'2.08 BUSIA-BUSITEMA-24h'!D27,'3.08 BUSIA-BUSITEMA-24h'!D27,'4.08 BUSIA-BUSITEMA'!D27)</f>
        <v>0.2857142857142857</v>
      </c>
      <c r="E27" s="48">
        <f>AVERAGE('29.07 BUSIA-BUSITEMA'!E27,'30.07 BUSIA-BUSITEMA'!E27,'31.07. BUSIA-BUSITEMA'!E27,'1.08. BUSIA-BUSITEMA'!E27,'2.08 BUSIA-BUSITEMA-24h'!E27,'3.08 BUSIA-BUSITEMA-24h'!E27,'4.08 BUSIA-BUSITEMA'!E27)</f>
        <v>1.5714285714285714</v>
      </c>
      <c r="F27" s="48">
        <f>AVERAGE('29.07 BUSIA-BUSITEMA'!F27,'30.07 BUSIA-BUSITEMA'!F27,'31.07. BUSIA-BUSITEMA'!F27,'1.08. BUSIA-BUSITEMA'!F27,'2.08 BUSIA-BUSITEMA-24h'!F27,'3.08 BUSIA-BUSITEMA-24h'!F27,'4.08 BUSIA-BUSITEMA'!F27)</f>
        <v>1.1428571428571428</v>
      </c>
      <c r="G27" s="48">
        <f>AVERAGE('29.07 BUSIA-BUSITEMA'!G27,'30.07 BUSIA-BUSITEMA'!G27,'31.07. BUSIA-BUSITEMA'!G27,'1.08. BUSIA-BUSITEMA'!G27,'2.08 BUSIA-BUSITEMA-24h'!G27,'3.08 BUSIA-BUSITEMA-24h'!G27,'4.08 BUSIA-BUSITEMA'!G27)</f>
        <v>0</v>
      </c>
      <c r="H27" s="48">
        <f>AVERAGE('29.07 BUSIA-BUSITEMA'!H27,'30.07 BUSIA-BUSITEMA'!H27,'31.07. BUSIA-BUSITEMA'!H27,'1.08. BUSIA-BUSITEMA'!H27,'2.08 BUSIA-BUSITEMA-24h'!H27,'3.08 BUSIA-BUSITEMA-24h'!H27,'4.08 BUSIA-BUSITEMA'!H27)</f>
        <v>0</v>
      </c>
      <c r="I27" s="48">
        <f>AVERAGE('29.07 BUSIA-BUSITEMA'!I27,'30.07 BUSIA-BUSITEMA'!I27,'31.07. BUSIA-BUSITEMA'!I27,'1.08. BUSIA-BUSITEMA'!I27,'2.08 BUSIA-BUSITEMA-24h'!I27,'3.08 BUSIA-BUSITEMA-24h'!I27,'4.08 BUSIA-BUSITEMA'!I27)</f>
        <v>1</v>
      </c>
      <c r="J27" s="48">
        <f>AVERAGE('29.07 BUSIA-BUSITEMA'!J27,'30.07 BUSIA-BUSITEMA'!J27,'31.07. BUSIA-BUSITEMA'!J27,'1.08. BUSIA-BUSITEMA'!J27,'2.08 BUSIA-BUSITEMA-24h'!J27,'3.08 BUSIA-BUSITEMA-24h'!J27,'4.08 BUSIA-BUSITEMA'!J27)</f>
        <v>0.14285714285714285</v>
      </c>
      <c r="K27" s="48">
        <f>AVERAGE('29.07 BUSIA-BUSITEMA'!K27,'30.07 BUSIA-BUSITEMA'!K27,'31.07. BUSIA-BUSITEMA'!K27,'1.08. BUSIA-BUSITEMA'!K27,'2.08 BUSIA-BUSITEMA-24h'!K27,'3.08 BUSIA-BUSITEMA-24h'!K27,'4.08 BUSIA-BUSITEMA'!K27)</f>
        <v>0.2857142857142857</v>
      </c>
      <c r="L27" s="48">
        <f>AVERAGE('29.07 BUSIA-BUSITEMA'!L27,'30.07 BUSIA-BUSITEMA'!L27,'31.07. BUSIA-BUSITEMA'!L27,'1.08. BUSIA-BUSITEMA'!L27,'2.08 BUSIA-BUSITEMA-24h'!L27,'3.08 BUSIA-BUSITEMA-24h'!L27,'4.08 BUSIA-BUSITEMA'!L27)</f>
        <v>1.1428571428571428</v>
      </c>
      <c r="M27" s="48">
        <f>AVERAGE('29.07 BUSIA-BUSITEMA'!M27,'30.07 BUSIA-BUSITEMA'!M27,'31.07. BUSIA-BUSITEMA'!M27,'1.08. BUSIA-BUSITEMA'!M27,'2.08 BUSIA-BUSITEMA-24h'!M27,'3.08 BUSIA-BUSITEMA-24h'!M27,'4.08 BUSIA-BUSITEMA'!M27)</f>
        <v>5.7142857142857144</v>
      </c>
      <c r="N27" s="48">
        <f>AVERAGE('29.07 BUSIA-BUSITEMA'!N27,'30.07 BUSIA-BUSITEMA'!N27,'31.07. BUSIA-BUSITEMA'!N27,'1.08. BUSIA-BUSITEMA'!N27,'2.08 BUSIA-BUSITEMA-24h'!N27,'3.08 BUSIA-BUSITEMA-24h'!N27,'4.08 BUSIA-BUSITEMA'!N27)</f>
        <v>0.14285714285714285</v>
      </c>
      <c r="O27" s="15">
        <f t="shared" si="0"/>
        <v>6.2857142857142856</v>
      </c>
      <c r="P27" s="15">
        <f t="shared" si="1"/>
        <v>12</v>
      </c>
      <c r="R27" s="1" t="s">
        <v>151</v>
      </c>
      <c r="S27" s="33">
        <f>SUM(C78:C81)</f>
        <v>1.5</v>
      </c>
      <c r="T27" s="33">
        <f t="shared" ref="T27:AF27" si="19">SUM(D78:D81)</f>
        <v>0</v>
      </c>
      <c r="U27" s="33">
        <f t="shared" si="19"/>
        <v>4</v>
      </c>
      <c r="V27" s="33">
        <f t="shared" si="19"/>
        <v>2.5</v>
      </c>
      <c r="W27" s="33">
        <f t="shared" si="19"/>
        <v>0</v>
      </c>
      <c r="X27" s="33">
        <f t="shared" si="19"/>
        <v>0</v>
      </c>
      <c r="Y27" s="33">
        <f t="shared" si="19"/>
        <v>0</v>
      </c>
      <c r="Z27" s="33">
        <f t="shared" si="19"/>
        <v>0.5</v>
      </c>
      <c r="AA27" s="33">
        <f t="shared" si="19"/>
        <v>0.5</v>
      </c>
      <c r="AB27" s="33">
        <f t="shared" si="19"/>
        <v>0</v>
      </c>
      <c r="AC27" s="33">
        <f t="shared" si="19"/>
        <v>12</v>
      </c>
      <c r="AD27" s="33">
        <f t="shared" si="19"/>
        <v>0</v>
      </c>
      <c r="AE27" s="30">
        <f t="shared" si="19"/>
        <v>9</v>
      </c>
      <c r="AF27" s="30">
        <f t="shared" si="19"/>
        <v>21</v>
      </c>
    </row>
    <row r="28" spans="2:32" ht="23.1" customHeight="1" x14ac:dyDescent="0.25">
      <c r="B28" s="22" t="s">
        <v>55</v>
      </c>
      <c r="C28" s="48">
        <f>AVERAGE('29.07 BUSIA-BUSITEMA'!C28,'30.07 BUSIA-BUSITEMA'!C28,'31.07. BUSIA-BUSITEMA'!C28,'1.08. BUSIA-BUSITEMA'!C28,'2.08 BUSIA-BUSITEMA-24h'!C28,'3.08 BUSIA-BUSITEMA-24h'!C28,'4.08 BUSIA-BUSITEMA'!C28)</f>
        <v>0.8571428571428571</v>
      </c>
      <c r="D28" s="48">
        <f>AVERAGE('29.07 BUSIA-BUSITEMA'!D28,'30.07 BUSIA-BUSITEMA'!D28,'31.07. BUSIA-BUSITEMA'!D28,'1.08. BUSIA-BUSITEMA'!D28,'2.08 BUSIA-BUSITEMA-24h'!D28,'3.08 BUSIA-BUSITEMA-24h'!D28,'4.08 BUSIA-BUSITEMA'!D28)</f>
        <v>0.5714285714285714</v>
      </c>
      <c r="E28" s="48">
        <f>AVERAGE('29.07 BUSIA-BUSITEMA'!E28,'30.07 BUSIA-BUSITEMA'!E28,'31.07. BUSIA-BUSITEMA'!E28,'1.08. BUSIA-BUSITEMA'!E28,'2.08 BUSIA-BUSITEMA-24h'!E28,'3.08 BUSIA-BUSITEMA-24h'!E28,'4.08 BUSIA-BUSITEMA'!E28)</f>
        <v>1.4285714285714286</v>
      </c>
      <c r="F28" s="48">
        <f>AVERAGE('29.07 BUSIA-BUSITEMA'!F28,'30.07 BUSIA-BUSITEMA'!F28,'31.07. BUSIA-BUSITEMA'!F28,'1.08. BUSIA-BUSITEMA'!F28,'2.08 BUSIA-BUSITEMA-24h'!F28,'3.08 BUSIA-BUSITEMA-24h'!F28,'4.08 BUSIA-BUSITEMA'!F28)</f>
        <v>0.7142857142857143</v>
      </c>
      <c r="G28" s="48">
        <f>AVERAGE('29.07 BUSIA-BUSITEMA'!G28,'30.07 BUSIA-BUSITEMA'!G28,'31.07. BUSIA-BUSITEMA'!G28,'1.08. BUSIA-BUSITEMA'!G28,'2.08 BUSIA-BUSITEMA-24h'!G28,'3.08 BUSIA-BUSITEMA-24h'!G28,'4.08 BUSIA-BUSITEMA'!G28)</f>
        <v>0.14285714285714285</v>
      </c>
      <c r="H28" s="48">
        <f>AVERAGE('29.07 BUSIA-BUSITEMA'!H28,'30.07 BUSIA-BUSITEMA'!H28,'31.07. BUSIA-BUSITEMA'!H28,'1.08. BUSIA-BUSITEMA'!H28,'2.08 BUSIA-BUSITEMA-24h'!H28,'3.08 BUSIA-BUSITEMA-24h'!H28,'4.08 BUSIA-BUSITEMA'!H28)</f>
        <v>0.2857142857142857</v>
      </c>
      <c r="I28" s="48">
        <f>AVERAGE('29.07 BUSIA-BUSITEMA'!I28,'30.07 BUSIA-BUSITEMA'!I28,'31.07. BUSIA-BUSITEMA'!I28,'1.08. BUSIA-BUSITEMA'!I28,'2.08 BUSIA-BUSITEMA-24h'!I28,'3.08 BUSIA-BUSITEMA-24h'!I28,'4.08 BUSIA-BUSITEMA'!I28)</f>
        <v>0.14285714285714285</v>
      </c>
      <c r="J28" s="48">
        <f>AVERAGE('29.07 BUSIA-BUSITEMA'!J28,'30.07 BUSIA-BUSITEMA'!J28,'31.07. BUSIA-BUSITEMA'!J28,'1.08. BUSIA-BUSITEMA'!J28,'2.08 BUSIA-BUSITEMA-24h'!J28,'3.08 BUSIA-BUSITEMA-24h'!J28,'4.08 BUSIA-BUSITEMA'!J28)</f>
        <v>0.2857142857142857</v>
      </c>
      <c r="K28" s="48">
        <f>AVERAGE('29.07 BUSIA-BUSITEMA'!K28,'30.07 BUSIA-BUSITEMA'!K28,'31.07. BUSIA-BUSITEMA'!K28,'1.08. BUSIA-BUSITEMA'!K28,'2.08 BUSIA-BUSITEMA-24h'!K28,'3.08 BUSIA-BUSITEMA-24h'!K28,'4.08 BUSIA-BUSITEMA'!K28)</f>
        <v>0.42857142857142855</v>
      </c>
      <c r="L28" s="48">
        <f>AVERAGE('29.07 BUSIA-BUSITEMA'!L28,'30.07 BUSIA-BUSITEMA'!L28,'31.07. BUSIA-BUSITEMA'!L28,'1.08. BUSIA-BUSITEMA'!L28,'2.08 BUSIA-BUSITEMA-24h'!L28,'3.08 BUSIA-BUSITEMA-24h'!L28,'4.08 BUSIA-BUSITEMA'!L28)</f>
        <v>0.8571428571428571</v>
      </c>
      <c r="M28" s="48">
        <f>AVERAGE('29.07 BUSIA-BUSITEMA'!M28,'30.07 BUSIA-BUSITEMA'!M28,'31.07. BUSIA-BUSITEMA'!M28,'1.08. BUSIA-BUSITEMA'!M28,'2.08 BUSIA-BUSITEMA-24h'!M28,'3.08 BUSIA-BUSITEMA-24h'!M28,'4.08 BUSIA-BUSITEMA'!M28)</f>
        <v>4.1428571428571432</v>
      </c>
      <c r="N28" s="48">
        <f>AVERAGE('29.07 BUSIA-BUSITEMA'!N28,'30.07 BUSIA-BUSITEMA'!N28,'31.07. BUSIA-BUSITEMA'!N28,'1.08. BUSIA-BUSITEMA'!N28,'2.08 BUSIA-BUSITEMA-24h'!N28,'3.08 BUSIA-BUSITEMA-24h'!N28,'4.08 BUSIA-BUSITEMA'!N28)</f>
        <v>0.2857142857142857</v>
      </c>
      <c r="O28" s="15">
        <f t="shared" si="0"/>
        <v>5.9999999999999991</v>
      </c>
      <c r="P28" s="15">
        <f t="shared" si="1"/>
        <v>10.142857142857144</v>
      </c>
      <c r="R28" s="1" t="s">
        <v>152</v>
      </c>
      <c r="S28" s="33">
        <f>SUM(C82:C85)</f>
        <v>2.5</v>
      </c>
      <c r="T28" s="33">
        <f t="shared" ref="T28:AF28" si="20">SUM(D82:D85)</f>
        <v>0</v>
      </c>
      <c r="U28" s="33">
        <f t="shared" si="20"/>
        <v>4.5</v>
      </c>
      <c r="V28" s="33">
        <f t="shared" si="20"/>
        <v>2.5</v>
      </c>
      <c r="W28" s="33">
        <f t="shared" si="20"/>
        <v>0.5</v>
      </c>
      <c r="X28" s="33">
        <f t="shared" si="20"/>
        <v>0.5</v>
      </c>
      <c r="Y28" s="33">
        <f t="shared" si="20"/>
        <v>0.5</v>
      </c>
      <c r="Z28" s="33">
        <f t="shared" si="20"/>
        <v>0.5</v>
      </c>
      <c r="AA28" s="33">
        <f t="shared" si="20"/>
        <v>0.5</v>
      </c>
      <c r="AB28" s="33">
        <f t="shared" si="20"/>
        <v>1.5</v>
      </c>
      <c r="AC28" s="33">
        <f t="shared" si="20"/>
        <v>9</v>
      </c>
      <c r="AD28" s="33">
        <f t="shared" si="20"/>
        <v>0</v>
      </c>
      <c r="AE28" s="30">
        <f t="shared" si="20"/>
        <v>13.5</v>
      </c>
      <c r="AF28" s="30">
        <f t="shared" si="20"/>
        <v>22.5</v>
      </c>
    </row>
    <row r="29" spans="2:32" ht="23.1" customHeight="1" x14ac:dyDescent="0.25">
      <c r="B29" s="22" t="s">
        <v>56</v>
      </c>
      <c r="C29" s="48">
        <f>AVERAGE('29.07 BUSIA-BUSITEMA'!C29,'30.07 BUSIA-BUSITEMA'!C29,'31.07. BUSIA-BUSITEMA'!C29,'1.08. BUSIA-BUSITEMA'!C29,'2.08 BUSIA-BUSITEMA-24h'!C29,'3.08 BUSIA-BUSITEMA-24h'!C29,'4.08 BUSIA-BUSITEMA'!C29)</f>
        <v>0.14285714285714285</v>
      </c>
      <c r="D29" s="48">
        <f>AVERAGE('29.07 BUSIA-BUSITEMA'!D29,'30.07 BUSIA-BUSITEMA'!D29,'31.07. BUSIA-BUSITEMA'!D29,'1.08. BUSIA-BUSITEMA'!D29,'2.08 BUSIA-BUSITEMA-24h'!D29,'3.08 BUSIA-BUSITEMA-24h'!D29,'4.08 BUSIA-BUSITEMA'!D29)</f>
        <v>1</v>
      </c>
      <c r="E29" s="48">
        <f>AVERAGE('29.07 BUSIA-BUSITEMA'!E29,'30.07 BUSIA-BUSITEMA'!E29,'31.07. BUSIA-BUSITEMA'!E29,'1.08. BUSIA-BUSITEMA'!E29,'2.08 BUSIA-BUSITEMA-24h'!E29,'3.08 BUSIA-BUSITEMA-24h'!E29,'4.08 BUSIA-BUSITEMA'!E29)</f>
        <v>2.7142857142857144</v>
      </c>
      <c r="F29" s="48">
        <f>AVERAGE('29.07 BUSIA-BUSITEMA'!F29,'30.07 BUSIA-BUSITEMA'!F29,'31.07. BUSIA-BUSITEMA'!F29,'1.08. BUSIA-BUSITEMA'!F29,'2.08 BUSIA-BUSITEMA-24h'!F29,'3.08 BUSIA-BUSITEMA-24h'!F29,'4.08 BUSIA-BUSITEMA'!F29)</f>
        <v>2</v>
      </c>
      <c r="G29" s="48">
        <f>AVERAGE('29.07 BUSIA-BUSITEMA'!G29,'30.07 BUSIA-BUSITEMA'!G29,'31.07. BUSIA-BUSITEMA'!G29,'1.08. BUSIA-BUSITEMA'!G29,'2.08 BUSIA-BUSITEMA-24h'!G29,'3.08 BUSIA-BUSITEMA-24h'!G29,'4.08 BUSIA-BUSITEMA'!G29)</f>
        <v>0.14285714285714285</v>
      </c>
      <c r="H29" s="48">
        <f>AVERAGE('29.07 BUSIA-BUSITEMA'!H29,'30.07 BUSIA-BUSITEMA'!H29,'31.07. BUSIA-BUSITEMA'!H29,'1.08. BUSIA-BUSITEMA'!H29,'2.08 BUSIA-BUSITEMA-24h'!H29,'3.08 BUSIA-BUSITEMA-24h'!H29,'4.08 BUSIA-BUSITEMA'!H29)</f>
        <v>0.14285714285714285</v>
      </c>
      <c r="I29" s="48">
        <f>AVERAGE('29.07 BUSIA-BUSITEMA'!I29,'30.07 BUSIA-BUSITEMA'!I29,'31.07. BUSIA-BUSITEMA'!I29,'1.08. BUSIA-BUSITEMA'!I29,'2.08 BUSIA-BUSITEMA-24h'!I29,'3.08 BUSIA-BUSITEMA-24h'!I29,'4.08 BUSIA-BUSITEMA'!I29)</f>
        <v>0.7142857142857143</v>
      </c>
      <c r="J29" s="48">
        <f>AVERAGE('29.07 BUSIA-BUSITEMA'!J29,'30.07 BUSIA-BUSITEMA'!J29,'31.07. BUSIA-BUSITEMA'!J29,'1.08. BUSIA-BUSITEMA'!J29,'2.08 BUSIA-BUSITEMA-24h'!J29,'3.08 BUSIA-BUSITEMA-24h'!J29,'4.08 BUSIA-BUSITEMA'!J29)</f>
        <v>0.5714285714285714</v>
      </c>
      <c r="K29" s="48">
        <f>AVERAGE('29.07 BUSIA-BUSITEMA'!K29,'30.07 BUSIA-BUSITEMA'!K29,'31.07. BUSIA-BUSITEMA'!K29,'1.08. BUSIA-BUSITEMA'!K29,'2.08 BUSIA-BUSITEMA-24h'!K29,'3.08 BUSIA-BUSITEMA-24h'!K29,'4.08 BUSIA-BUSITEMA'!K29)</f>
        <v>0.2857142857142857</v>
      </c>
      <c r="L29" s="48">
        <f>AVERAGE('29.07 BUSIA-BUSITEMA'!L29,'30.07 BUSIA-BUSITEMA'!L29,'31.07. BUSIA-BUSITEMA'!L29,'1.08. BUSIA-BUSITEMA'!L29,'2.08 BUSIA-BUSITEMA-24h'!L29,'3.08 BUSIA-BUSITEMA-24h'!L29,'4.08 BUSIA-BUSITEMA'!L29)</f>
        <v>0.5714285714285714</v>
      </c>
      <c r="M29" s="48">
        <f>AVERAGE('29.07 BUSIA-BUSITEMA'!M29,'30.07 BUSIA-BUSITEMA'!M29,'31.07. BUSIA-BUSITEMA'!M29,'1.08. BUSIA-BUSITEMA'!M29,'2.08 BUSIA-BUSITEMA-24h'!M29,'3.08 BUSIA-BUSITEMA-24h'!M29,'4.08 BUSIA-BUSITEMA'!M29)</f>
        <v>4</v>
      </c>
      <c r="N29" s="48">
        <f>AVERAGE('29.07 BUSIA-BUSITEMA'!N29,'30.07 BUSIA-BUSITEMA'!N29,'31.07. BUSIA-BUSITEMA'!N29,'1.08. BUSIA-BUSITEMA'!N29,'2.08 BUSIA-BUSITEMA-24h'!N29,'3.08 BUSIA-BUSITEMA-24h'!N29,'4.08 BUSIA-BUSITEMA'!N29)</f>
        <v>0</v>
      </c>
      <c r="O29" s="15">
        <f t="shared" si="0"/>
        <v>8.2857142857142865</v>
      </c>
      <c r="P29" s="15">
        <f t="shared" si="1"/>
        <v>12.285714285714286</v>
      </c>
      <c r="R29" s="1" t="s">
        <v>153</v>
      </c>
      <c r="S29" s="33">
        <f>SUM(C86:C89)</f>
        <v>2.5</v>
      </c>
      <c r="T29" s="33">
        <f t="shared" ref="T29:AF29" si="21">SUM(D86:D89)</f>
        <v>0</v>
      </c>
      <c r="U29" s="33">
        <f t="shared" si="21"/>
        <v>4.5</v>
      </c>
      <c r="V29" s="33">
        <f t="shared" si="21"/>
        <v>2.5</v>
      </c>
      <c r="W29" s="33">
        <f t="shared" si="21"/>
        <v>0</v>
      </c>
      <c r="X29" s="33">
        <f t="shared" si="21"/>
        <v>2</v>
      </c>
      <c r="Y29" s="33">
        <f t="shared" si="21"/>
        <v>0.5</v>
      </c>
      <c r="Z29" s="33">
        <f t="shared" si="21"/>
        <v>1.5</v>
      </c>
      <c r="AA29" s="33">
        <f t="shared" si="21"/>
        <v>0.5</v>
      </c>
      <c r="AB29" s="33">
        <f t="shared" si="21"/>
        <v>3</v>
      </c>
      <c r="AC29" s="33">
        <f t="shared" si="21"/>
        <v>10</v>
      </c>
      <c r="AD29" s="33">
        <f t="shared" si="21"/>
        <v>0</v>
      </c>
      <c r="AE29" s="30">
        <f t="shared" si="21"/>
        <v>17</v>
      </c>
      <c r="AF29" s="30">
        <f t="shared" si="21"/>
        <v>27</v>
      </c>
    </row>
    <row r="30" spans="2:32" ht="23.1" customHeight="1" x14ac:dyDescent="0.25">
      <c r="B30" s="22" t="s">
        <v>57</v>
      </c>
      <c r="C30" s="48">
        <f>AVERAGE('29.07 BUSIA-BUSITEMA'!C30,'30.07 BUSIA-BUSITEMA'!C30,'31.07. BUSIA-BUSITEMA'!C30,'1.08. BUSIA-BUSITEMA'!C30,'2.08 BUSIA-BUSITEMA-24h'!C30,'3.08 BUSIA-BUSITEMA-24h'!C30,'4.08 BUSIA-BUSITEMA'!C30)</f>
        <v>0.2857142857142857</v>
      </c>
      <c r="D30" s="48">
        <f>AVERAGE('29.07 BUSIA-BUSITEMA'!D30,'30.07 BUSIA-BUSITEMA'!D30,'31.07. BUSIA-BUSITEMA'!D30,'1.08. BUSIA-BUSITEMA'!D30,'2.08 BUSIA-BUSITEMA-24h'!D30,'3.08 BUSIA-BUSITEMA-24h'!D30,'4.08 BUSIA-BUSITEMA'!D30)</f>
        <v>0.2857142857142857</v>
      </c>
      <c r="E30" s="48">
        <f>AVERAGE('29.07 BUSIA-BUSITEMA'!E30,'30.07 BUSIA-BUSITEMA'!E30,'31.07. BUSIA-BUSITEMA'!E30,'1.08. BUSIA-BUSITEMA'!E30,'2.08 BUSIA-BUSITEMA-24h'!E30,'3.08 BUSIA-BUSITEMA-24h'!E30,'4.08 BUSIA-BUSITEMA'!E30)</f>
        <v>2.2857142857142856</v>
      </c>
      <c r="F30" s="48">
        <f>AVERAGE('29.07 BUSIA-BUSITEMA'!F30,'30.07 BUSIA-BUSITEMA'!F30,'31.07. BUSIA-BUSITEMA'!F30,'1.08. BUSIA-BUSITEMA'!F30,'2.08 BUSIA-BUSITEMA-24h'!F30,'3.08 BUSIA-BUSITEMA-24h'!F30,'4.08 BUSIA-BUSITEMA'!F30)</f>
        <v>0.8571428571428571</v>
      </c>
      <c r="G30" s="48">
        <f>AVERAGE('29.07 BUSIA-BUSITEMA'!G30,'30.07 BUSIA-BUSITEMA'!G30,'31.07. BUSIA-BUSITEMA'!G30,'1.08. BUSIA-BUSITEMA'!G30,'2.08 BUSIA-BUSITEMA-24h'!G30,'3.08 BUSIA-BUSITEMA-24h'!G30,'4.08 BUSIA-BUSITEMA'!G30)</f>
        <v>0</v>
      </c>
      <c r="H30" s="48">
        <f>AVERAGE('29.07 BUSIA-BUSITEMA'!H30,'30.07 BUSIA-BUSITEMA'!H30,'31.07. BUSIA-BUSITEMA'!H30,'1.08. BUSIA-BUSITEMA'!H30,'2.08 BUSIA-BUSITEMA-24h'!H30,'3.08 BUSIA-BUSITEMA-24h'!H30,'4.08 BUSIA-BUSITEMA'!H30)</f>
        <v>0.14285714285714285</v>
      </c>
      <c r="I30" s="48">
        <f>AVERAGE('29.07 BUSIA-BUSITEMA'!I30,'30.07 BUSIA-BUSITEMA'!I30,'31.07. BUSIA-BUSITEMA'!I30,'1.08. BUSIA-BUSITEMA'!I30,'2.08 BUSIA-BUSITEMA-24h'!I30,'3.08 BUSIA-BUSITEMA-24h'!I30,'4.08 BUSIA-BUSITEMA'!I30)</f>
        <v>0</v>
      </c>
      <c r="J30" s="48">
        <f>AVERAGE('29.07 BUSIA-BUSITEMA'!J30,'30.07 BUSIA-BUSITEMA'!J30,'31.07. BUSIA-BUSITEMA'!J30,'1.08. BUSIA-BUSITEMA'!J30,'2.08 BUSIA-BUSITEMA-24h'!J30,'3.08 BUSIA-BUSITEMA-24h'!J30,'4.08 BUSIA-BUSITEMA'!J30)</f>
        <v>0</v>
      </c>
      <c r="K30" s="48">
        <f>AVERAGE('29.07 BUSIA-BUSITEMA'!K30,'30.07 BUSIA-BUSITEMA'!K30,'31.07. BUSIA-BUSITEMA'!K30,'1.08. BUSIA-BUSITEMA'!K30,'2.08 BUSIA-BUSITEMA-24h'!K30,'3.08 BUSIA-BUSITEMA-24h'!K30,'4.08 BUSIA-BUSITEMA'!K30)</f>
        <v>0.14285714285714285</v>
      </c>
      <c r="L30" s="48">
        <f>AVERAGE('29.07 BUSIA-BUSITEMA'!L30,'30.07 BUSIA-BUSITEMA'!L30,'31.07. BUSIA-BUSITEMA'!L30,'1.08. BUSIA-BUSITEMA'!L30,'2.08 BUSIA-BUSITEMA-24h'!L30,'3.08 BUSIA-BUSITEMA-24h'!L30,'4.08 BUSIA-BUSITEMA'!L30)</f>
        <v>0.2857142857142857</v>
      </c>
      <c r="M30" s="48">
        <f>AVERAGE('29.07 BUSIA-BUSITEMA'!M30,'30.07 BUSIA-BUSITEMA'!M30,'31.07. BUSIA-BUSITEMA'!M30,'1.08. BUSIA-BUSITEMA'!M30,'2.08 BUSIA-BUSITEMA-24h'!M30,'3.08 BUSIA-BUSITEMA-24h'!M30,'4.08 BUSIA-BUSITEMA'!M30)</f>
        <v>4</v>
      </c>
      <c r="N30" s="48">
        <f>AVERAGE('29.07 BUSIA-BUSITEMA'!N30,'30.07 BUSIA-BUSITEMA'!N30,'31.07. BUSIA-BUSITEMA'!N30,'1.08. BUSIA-BUSITEMA'!N30,'2.08 BUSIA-BUSITEMA-24h'!N30,'3.08 BUSIA-BUSITEMA-24h'!N30,'4.08 BUSIA-BUSITEMA'!N30)</f>
        <v>0.14285714285714285</v>
      </c>
      <c r="O30" s="15">
        <f t="shared" si="0"/>
        <v>4.4285714285714288</v>
      </c>
      <c r="P30" s="15">
        <f t="shared" si="1"/>
        <v>8.428571428571427</v>
      </c>
      <c r="R30" s="1" t="s">
        <v>154</v>
      </c>
      <c r="S30" s="33">
        <f>SUM(C90:C93)</f>
        <v>1.5</v>
      </c>
      <c r="T30" s="33">
        <f t="shared" ref="T30:AF30" si="22">SUM(D90:D93)</f>
        <v>0</v>
      </c>
      <c r="U30" s="33">
        <f t="shared" si="22"/>
        <v>5</v>
      </c>
      <c r="V30" s="33">
        <f t="shared" si="22"/>
        <v>4</v>
      </c>
      <c r="W30" s="33">
        <f t="shared" si="22"/>
        <v>0</v>
      </c>
      <c r="X30" s="33">
        <f t="shared" si="22"/>
        <v>1.5</v>
      </c>
      <c r="Y30" s="33">
        <f t="shared" si="22"/>
        <v>0.5</v>
      </c>
      <c r="Z30" s="33">
        <f t="shared" si="22"/>
        <v>1</v>
      </c>
      <c r="AA30" s="33">
        <f t="shared" si="22"/>
        <v>1</v>
      </c>
      <c r="AB30" s="33">
        <f t="shared" si="22"/>
        <v>3</v>
      </c>
      <c r="AC30" s="33">
        <f t="shared" si="22"/>
        <v>12.5</v>
      </c>
      <c r="AD30" s="33">
        <f t="shared" si="22"/>
        <v>0</v>
      </c>
      <c r="AE30" s="30">
        <f t="shared" si="22"/>
        <v>17.5</v>
      </c>
      <c r="AF30" s="30">
        <f t="shared" si="22"/>
        <v>30</v>
      </c>
    </row>
    <row r="31" spans="2:32" ht="23.1" customHeight="1" x14ac:dyDescent="0.25">
      <c r="B31" s="23" t="s">
        <v>58</v>
      </c>
      <c r="C31" s="48">
        <f>AVERAGE('29.07 BUSIA-BUSITEMA'!C31,'30.07 BUSIA-BUSITEMA'!C31,'31.07. BUSIA-BUSITEMA'!C31,'1.08. BUSIA-BUSITEMA'!C31,'2.08 BUSIA-BUSITEMA-24h'!C31,'3.08 BUSIA-BUSITEMA-24h'!C31,'4.08 BUSIA-BUSITEMA'!C31)</f>
        <v>0.8571428571428571</v>
      </c>
      <c r="D31" s="48">
        <f>AVERAGE('29.07 BUSIA-BUSITEMA'!D31,'30.07 BUSIA-BUSITEMA'!D31,'31.07. BUSIA-BUSITEMA'!D31,'1.08. BUSIA-BUSITEMA'!D31,'2.08 BUSIA-BUSITEMA-24h'!D31,'3.08 BUSIA-BUSITEMA-24h'!D31,'4.08 BUSIA-BUSITEMA'!D31)</f>
        <v>0.14285714285714285</v>
      </c>
      <c r="E31" s="48">
        <f>AVERAGE('29.07 BUSIA-BUSITEMA'!E31,'30.07 BUSIA-BUSITEMA'!E31,'31.07. BUSIA-BUSITEMA'!E31,'1.08. BUSIA-BUSITEMA'!E31,'2.08 BUSIA-BUSITEMA-24h'!E31,'3.08 BUSIA-BUSITEMA-24h'!E31,'4.08 BUSIA-BUSITEMA'!E31)</f>
        <v>2</v>
      </c>
      <c r="F31" s="48">
        <f>AVERAGE('29.07 BUSIA-BUSITEMA'!F31,'30.07 BUSIA-BUSITEMA'!F31,'31.07. BUSIA-BUSITEMA'!F31,'1.08. BUSIA-BUSITEMA'!F31,'2.08 BUSIA-BUSITEMA-24h'!F31,'3.08 BUSIA-BUSITEMA-24h'!F31,'4.08 BUSIA-BUSITEMA'!F31)</f>
        <v>0.2857142857142857</v>
      </c>
      <c r="G31" s="48">
        <f>AVERAGE('29.07 BUSIA-BUSITEMA'!G31,'30.07 BUSIA-BUSITEMA'!G31,'31.07. BUSIA-BUSITEMA'!G31,'1.08. BUSIA-BUSITEMA'!G31,'2.08 BUSIA-BUSITEMA-24h'!G31,'3.08 BUSIA-BUSITEMA-24h'!G31,'4.08 BUSIA-BUSITEMA'!G31)</f>
        <v>0</v>
      </c>
      <c r="H31" s="48">
        <f>AVERAGE('29.07 BUSIA-BUSITEMA'!H31,'30.07 BUSIA-BUSITEMA'!H31,'31.07. BUSIA-BUSITEMA'!H31,'1.08. BUSIA-BUSITEMA'!H31,'2.08 BUSIA-BUSITEMA-24h'!H31,'3.08 BUSIA-BUSITEMA-24h'!H31,'4.08 BUSIA-BUSITEMA'!H31)</f>
        <v>0</v>
      </c>
      <c r="I31" s="48">
        <f>AVERAGE('29.07 BUSIA-BUSITEMA'!I31,'30.07 BUSIA-BUSITEMA'!I31,'31.07. BUSIA-BUSITEMA'!I31,'1.08. BUSIA-BUSITEMA'!I31,'2.08 BUSIA-BUSITEMA-24h'!I31,'3.08 BUSIA-BUSITEMA-24h'!I31,'4.08 BUSIA-BUSITEMA'!I31)</f>
        <v>0.14285714285714285</v>
      </c>
      <c r="J31" s="48">
        <f>AVERAGE('29.07 BUSIA-BUSITEMA'!J31,'30.07 BUSIA-BUSITEMA'!J31,'31.07. BUSIA-BUSITEMA'!J31,'1.08. BUSIA-BUSITEMA'!J31,'2.08 BUSIA-BUSITEMA-24h'!J31,'3.08 BUSIA-BUSITEMA-24h'!J31,'4.08 BUSIA-BUSITEMA'!J31)</f>
        <v>0.2857142857142857</v>
      </c>
      <c r="K31" s="48">
        <f>AVERAGE('29.07 BUSIA-BUSITEMA'!K31,'30.07 BUSIA-BUSITEMA'!K31,'31.07. BUSIA-BUSITEMA'!K31,'1.08. BUSIA-BUSITEMA'!K31,'2.08 BUSIA-BUSITEMA-24h'!K31,'3.08 BUSIA-BUSITEMA-24h'!K31,'4.08 BUSIA-BUSITEMA'!K31)</f>
        <v>0.14285714285714285</v>
      </c>
      <c r="L31" s="48">
        <f>AVERAGE('29.07 BUSIA-BUSITEMA'!L31,'30.07 BUSIA-BUSITEMA'!L31,'31.07. BUSIA-BUSITEMA'!L31,'1.08. BUSIA-BUSITEMA'!L31,'2.08 BUSIA-BUSITEMA-24h'!L31,'3.08 BUSIA-BUSITEMA-24h'!L31,'4.08 BUSIA-BUSITEMA'!L31)</f>
        <v>0</v>
      </c>
      <c r="M31" s="48">
        <f>AVERAGE('29.07 BUSIA-BUSITEMA'!M31,'30.07 BUSIA-BUSITEMA'!M31,'31.07. BUSIA-BUSITEMA'!M31,'1.08. BUSIA-BUSITEMA'!M31,'2.08 BUSIA-BUSITEMA-24h'!M31,'3.08 BUSIA-BUSITEMA-24h'!M31,'4.08 BUSIA-BUSITEMA'!M31)</f>
        <v>3.1428571428571428</v>
      </c>
      <c r="N31" s="48">
        <f>AVERAGE('29.07 BUSIA-BUSITEMA'!N31,'30.07 BUSIA-BUSITEMA'!N31,'31.07. BUSIA-BUSITEMA'!N31,'1.08. BUSIA-BUSITEMA'!N31,'2.08 BUSIA-BUSITEMA-24h'!N31,'3.08 BUSIA-BUSITEMA-24h'!N31,'4.08 BUSIA-BUSITEMA'!N31)</f>
        <v>0.14285714285714285</v>
      </c>
      <c r="O31" s="15">
        <f t="shared" si="0"/>
        <v>3.9999999999999996</v>
      </c>
      <c r="P31" s="15">
        <f t="shared" si="1"/>
        <v>7.1428571428571432</v>
      </c>
      <c r="R31" s="1" t="s">
        <v>155</v>
      </c>
      <c r="S31" s="33">
        <f>SUM(C94:C97)</f>
        <v>2.5</v>
      </c>
      <c r="T31" s="33">
        <f t="shared" ref="T31:AF31" si="23">SUM(D94:D97)</f>
        <v>0</v>
      </c>
      <c r="U31" s="33">
        <f t="shared" si="23"/>
        <v>4</v>
      </c>
      <c r="V31" s="33">
        <f t="shared" si="23"/>
        <v>3.5</v>
      </c>
      <c r="W31" s="33">
        <f t="shared" si="23"/>
        <v>0</v>
      </c>
      <c r="X31" s="33">
        <f t="shared" si="23"/>
        <v>1</v>
      </c>
      <c r="Y31" s="33">
        <f t="shared" si="23"/>
        <v>0.5</v>
      </c>
      <c r="Z31" s="33">
        <f t="shared" si="23"/>
        <v>0</v>
      </c>
      <c r="AA31" s="33">
        <f t="shared" si="23"/>
        <v>0</v>
      </c>
      <c r="AB31" s="33">
        <f t="shared" si="23"/>
        <v>4.5</v>
      </c>
      <c r="AC31" s="33">
        <f t="shared" si="23"/>
        <v>13</v>
      </c>
      <c r="AD31" s="33">
        <f t="shared" si="23"/>
        <v>0</v>
      </c>
      <c r="AE31" s="30">
        <f t="shared" si="23"/>
        <v>16</v>
      </c>
      <c r="AF31" s="30">
        <f t="shared" si="23"/>
        <v>29</v>
      </c>
    </row>
    <row r="32" spans="2:32" ht="23.1" customHeight="1" x14ac:dyDescent="0.25">
      <c r="B32" s="23" t="s">
        <v>59</v>
      </c>
      <c r="C32" s="48">
        <f>AVERAGE('29.07 BUSIA-BUSITEMA'!C32,'30.07 BUSIA-BUSITEMA'!C32,'31.07. BUSIA-BUSITEMA'!C32,'1.08. BUSIA-BUSITEMA'!C32,'2.08 BUSIA-BUSITEMA-24h'!C32,'3.08 BUSIA-BUSITEMA-24h'!C32,'4.08 BUSIA-BUSITEMA'!C32)</f>
        <v>0.5714285714285714</v>
      </c>
      <c r="D32" s="48">
        <f>AVERAGE('29.07 BUSIA-BUSITEMA'!D32,'30.07 BUSIA-BUSITEMA'!D32,'31.07. BUSIA-BUSITEMA'!D32,'1.08. BUSIA-BUSITEMA'!D32,'2.08 BUSIA-BUSITEMA-24h'!D32,'3.08 BUSIA-BUSITEMA-24h'!D32,'4.08 BUSIA-BUSITEMA'!D32)</f>
        <v>0.42857142857142855</v>
      </c>
      <c r="E32" s="48">
        <f>AVERAGE('29.07 BUSIA-BUSITEMA'!E32,'30.07 BUSIA-BUSITEMA'!E32,'31.07. BUSIA-BUSITEMA'!E32,'1.08. BUSIA-BUSITEMA'!E32,'2.08 BUSIA-BUSITEMA-24h'!E32,'3.08 BUSIA-BUSITEMA-24h'!E32,'4.08 BUSIA-BUSITEMA'!E32)</f>
        <v>1.5714285714285714</v>
      </c>
      <c r="F32" s="48">
        <f>AVERAGE('29.07 BUSIA-BUSITEMA'!F32,'30.07 BUSIA-BUSITEMA'!F32,'31.07. BUSIA-BUSITEMA'!F32,'1.08. BUSIA-BUSITEMA'!F32,'2.08 BUSIA-BUSITEMA-24h'!F32,'3.08 BUSIA-BUSITEMA-24h'!F32,'4.08 BUSIA-BUSITEMA'!F32)</f>
        <v>1</v>
      </c>
      <c r="G32" s="48">
        <f>AVERAGE('29.07 BUSIA-BUSITEMA'!G32,'30.07 BUSIA-BUSITEMA'!G32,'31.07. BUSIA-BUSITEMA'!G32,'1.08. BUSIA-BUSITEMA'!G32,'2.08 BUSIA-BUSITEMA-24h'!G32,'3.08 BUSIA-BUSITEMA-24h'!G32,'4.08 BUSIA-BUSITEMA'!G32)</f>
        <v>0</v>
      </c>
      <c r="H32" s="48">
        <f>AVERAGE('29.07 BUSIA-BUSITEMA'!H32,'30.07 BUSIA-BUSITEMA'!H32,'31.07. BUSIA-BUSITEMA'!H32,'1.08. BUSIA-BUSITEMA'!H32,'2.08 BUSIA-BUSITEMA-24h'!H32,'3.08 BUSIA-BUSITEMA-24h'!H32,'4.08 BUSIA-BUSITEMA'!H32)</f>
        <v>0.14285714285714285</v>
      </c>
      <c r="I32" s="48">
        <f>AVERAGE('29.07 BUSIA-BUSITEMA'!I32,'30.07 BUSIA-BUSITEMA'!I32,'31.07. BUSIA-BUSITEMA'!I32,'1.08. BUSIA-BUSITEMA'!I32,'2.08 BUSIA-BUSITEMA-24h'!I32,'3.08 BUSIA-BUSITEMA-24h'!I32,'4.08 BUSIA-BUSITEMA'!I32)</f>
        <v>0</v>
      </c>
      <c r="J32" s="48">
        <f>AVERAGE('29.07 BUSIA-BUSITEMA'!J32,'30.07 BUSIA-BUSITEMA'!J32,'31.07. BUSIA-BUSITEMA'!J32,'1.08. BUSIA-BUSITEMA'!J32,'2.08 BUSIA-BUSITEMA-24h'!J32,'3.08 BUSIA-BUSITEMA-24h'!J32,'4.08 BUSIA-BUSITEMA'!J32)</f>
        <v>0.14285714285714285</v>
      </c>
      <c r="K32" s="48">
        <f>AVERAGE('29.07 BUSIA-BUSITEMA'!K32,'30.07 BUSIA-BUSITEMA'!K32,'31.07. BUSIA-BUSITEMA'!K32,'1.08. BUSIA-BUSITEMA'!K32,'2.08 BUSIA-BUSITEMA-24h'!K32,'3.08 BUSIA-BUSITEMA-24h'!K32,'4.08 BUSIA-BUSITEMA'!K32)</f>
        <v>0.14285714285714285</v>
      </c>
      <c r="L32" s="48">
        <f>AVERAGE('29.07 BUSIA-BUSITEMA'!L32,'30.07 BUSIA-BUSITEMA'!L32,'31.07. BUSIA-BUSITEMA'!L32,'1.08. BUSIA-BUSITEMA'!L32,'2.08 BUSIA-BUSITEMA-24h'!L32,'3.08 BUSIA-BUSITEMA-24h'!L32,'4.08 BUSIA-BUSITEMA'!L32)</f>
        <v>0.7142857142857143</v>
      </c>
      <c r="M32" s="48">
        <f>AVERAGE('29.07 BUSIA-BUSITEMA'!M32,'30.07 BUSIA-BUSITEMA'!M32,'31.07. BUSIA-BUSITEMA'!M32,'1.08. BUSIA-BUSITEMA'!M32,'2.08 BUSIA-BUSITEMA-24h'!M32,'3.08 BUSIA-BUSITEMA-24h'!M32,'4.08 BUSIA-BUSITEMA'!M32)</f>
        <v>4.2857142857142856</v>
      </c>
      <c r="N32" s="48">
        <f>AVERAGE('29.07 BUSIA-BUSITEMA'!N32,'30.07 BUSIA-BUSITEMA'!N32,'31.07. BUSIA-BUSITEMA'!N32,'1.08. BUSIA-BUSITEMA'!N32,'2.08 BUSIA-BUSITEMA-24h'!N32,'3.08 BUSIA-BUSITEMA-24h'!N32,'4.08 BUSIA-BUSITEMA'!N32)</f>
        <v>0.14285714285714285</v>
      </c>
      <c r="O32" s="15">
        <f t="shared" si="0"/>
        <v>4.8571428571428568</v>
      </c>
      <c r="P32" s="15">
        <f t="shared" si="1"/>
        <v>9.1428571428571423</v>
      </c>
      <c r="R32" s="1" t="s">
        <v>156</v>
      </c>
      <c r="S32" s="33">
        <f>SUM(C98:C101)</f>
        <v>4.5</v>
      </c>
      <c r="T32" s="33">
        <f t="shared" ref="T32:AF32" si="24">SUM(D98:D101)</f>
        <v>1.5</v>
      </c>
      <c r="U32" s="33">
        <f t="shared" si="24"/>
        <v>6.5</v>
      </c>
      <c r="V32" s="33">
        <f t="shared" si="24"/>
        <v>4</v>
      </c>
      <c r="W32" s="33">
        <f t="shared" si="24"/>
        <v>0</v>
      </c>
      <c r="X32" s="33">
        <f t="shared" si="24"/>
        <v>0.5</v>
      </c>
      <c r="Y32" s="33">
        <f t="shared" si="24"/>
        <v>0.5</v>
      </c>
      <c r="Z32" s="33">
        <f t="shared" si="24"/>
        <v>3</v>
      </c>
      <c r="AA32" s="33">
        <f t="shared" si="24"/>
        <v>0</v>
      </c>
      <c r="AB32" s="33">
        <f t="shared" si="24"/>
        <v>5</v>
      </c>
      <c r="AC32" s="33">
        <f t="shared" si="24"/>
        <v>14</v>
      </c>
      <c r="AD32" s="33">
        <f t="shared" si="24"/>
        <v>0</v>
      </c>
      <c r="AE32" s="30">
        <f t="shared" si="24"/>
        <v>25.5</v>
      </c>
      <c r="AF32" s="30">
        <f t="shared" si="24"/>
        <v>39.5</v>
      </c>
    </row>
    <row r="33" spans="2:32" ht="23.1" customHeight="1" x14ac:dyDescent="0.25">
      <c r="B33" s="22" t="s">
        <v>60</v>
      </c>
      <c r="C33" s="48">
        <f>AVERAGE('29.07 BUSIA-BUSITEMA'!C33,'30.07 BUSIA-BUSITEMA'!C33,'31.07. BUSIA-BUSITEMA'!C33,'1.08. BUSIA-BUSITEMA'!C33,'2.08 BUSIA-BUSITEMA-24h'!C33,'3.08 BUSIA-BUSITEMA-24h'!C33,'4.08 BUSIA-BUSITEMA'!C33)</f>
        <v>0.5714285714285714</v>
      </c>
      <c r="D33" s="48">
        <f>AVERAGE('29.07 BUSIA-BUSITEMA'!D33,'30.07 BUSIA-BUSITEMA'!D33,'31.07. BUSIA-BUSITEMA'!D33,'1.08. BUSIA-BUSITEMA'!D33,'2.08 BUSIA-BUSITEMA-24h'!D33,'3.08 BUSIA-BUSITEMA-24h'!D33,'4.08 BUSIA-BUSITEMA'!D33)</f>
        <v>0.5714285714285714</v>
      </c>
      <c r="E33" s="48">
        <f>AVERAGE('29.07 BUSIA-BUSITEMA'!E33,'30.07 BUSIA-BUSITEMA'!E33,'31.07. BUSIA-BUSITEMA'!E33,'1.08. BUSIA-BUSITEMA'!E33,'2.08 BUSIA-BUSITEMA-24h'!E33,'3.08 BUSIA-BUSITEMA-24h'!E33,'4.08 BUSIA-BUSITEMA'!E33)</f>
        <v>1.8571428571428572</v>
      </c>
      <c r="F33" s="48">
        <f>AVERAGE('29.07 BUSIA-BUSITEMA'!F33,'30.07 BUSIA-BUSITEMA'!F33,'31.07. BUSIA-BUSITEMA'!F33,'1.08. BUSIA-BUSITEMA'!F33,'2.08 BUSIA-BUSITEMA-24h'!F33,'3.08 BUSIA-BUSITEMA-24h'!F33,'4.08 BUSIA-BUSITEMA'!F33)</f>
        <v>1</v>
      </c>
      <c r="G33" s="48">
        <f>AVERAGE('29.07 BUSIA-BUSITEMA'!G33,'30.07 BUSIA-BUSITEMA'!G33,'31.07. BUSIA-BUSITEMA'!G33,'1.08. BUSIA-BUSITEMA'!G33,'2.08 BUSIA-BUSITEMA-24h'!G33,'3.08 BUSIA-BUSITEMA-24h'!G33,'4.08 BUSIA-BUSITEMA'!G33)</f>
        <v>0</v>
      </c>
      <c r="H33" s="48">
        <f>AVERAGE('29.07 BUSIA-BUSITEMA'!H33,'30.07 BUSIA-BUSITEMA'!H33,'31.07. BUSIA-BUSITEMA'!H33,'1.08. BUSIA-BUSITEMA'!H33,'2.08 BUSIA-BUSITEMA-24h'!H33,'3.08 BUSIA-BUSITEMA-24h'!H33,'4.08 BUSIA-BUSITEMA'!H33)</f>
        <v>0.42857142857142855</v>
      </c>
      <c r="I33" s="48">
        <f>AVERAGE('29.07 BUSIA-BUSITEMA'!I33,'30.07 BUSIA-BUSITEMA'!I33,'31.07. BUSIA-BUSITEMA'!I33,'1.08. BUSIA-BUSITEMA'!I33,'2.08 BUSIA-BUSITEMA-24h'!I33,'3.08 BUSIA-BUSITEMA-24h'!I33,'4.08 BUSIA-BUSITEMA'!I33)</f>
        <v>0.14285714285714285</v>
      </c>
      <c r="J33" s="48">
        <f>AVERAGE('29.07 BUSIA-BUSITEMA'!J33,'30.07 BUSIA-BUSITEMA'!J33,'31.07. BUSIA-BUSITEMA'!J33,'1.08. BUSIA-BUSITEMA'!J33,'2.08 BUSIA-BUSITEMA-24h'!J33,'3.08 BUSIA-BUSITEMA-24h'!J33,'4.08 BUSIA-BUSITEMA'!J33)</f>
        <v>0.14285714285714285</v>
      </c>
      <c r="K33" s="48">
        <f>AVERAGE('29.07 BUSIA-BUSITEMA'!K33,'30.07 BUSIA-BUSITEMA'!K33,'31.07. BUSIA-BUSITEMA'!K33,'1.08. BUSIA-BUSITEMA'!K33,'2.08 BUSIA-BUSITEMA-24h'!K33,'3.08 BUSIA-BUSITEMA-24h'!K33,'4.08 BUSIA-BUSITEMA'!K33)</f>
        <v>0.2857142857142857</v>
      </c>
      <c r="L33" s="48">
        <f>AVERAGE('29.07 BUSIA-BUSITEMA'!L33,'30.07 BUSIA-BUSITEMA'!L33,'31.07. BUSIA-BUSITEMA'!L33,'1.08. BUSIA-BUSITEMA'!L33,'2.08 BUSIA-BUSITEMA-24h'!L33,'3.08 BUSIA-BUSITEMA-24h'!L33,'4.08 BUSIA-BUSITEMA'!L33)</f>
        <v>0.7142857142857143</v>
      </c>
      <c r="M33" s="48">
        <f>AVERAGE('29.07 BUSIA-BUSITEMA'!M33,'30.07 BUSIA-BUSITEMA'!M33,'31.07. BUSIA-BUSITEMA'!M33,'1.08. BUSIA-BUSITEMA'!M33,'2.08 BUSIA-BUSITEMA-24h'!M33,'3.08 BUSIA-BUSITEMA-24h'!M33,'4.08 BUSIA-BUSITEMA'!M33)</f>
        <v>3.5714285714285716</v>
      </c>
      <c r="N33" s="48">
        <f>AVERAGE('29.07 BUSIA-BUSITEMA'!N33,'30.07 BUSIA-BUSITEMA'!N33,'31.07. BUSIA-BUSITEMA'!N33,'1.08. BUSIA-BUSITEMA'!N33,'2.08 BUSIA-BUSITEMA-24h'!N33,'3.08 BUSIA-BUSITEMA-24h'!N33,'4.08 BUSIA-BUSITEMA'!N33)</f>
        <v>0.14285714285714285</v>
      </c>
      <c r="O33" s="15">
        <f t="shared" si="0"/>
        <v>5.8571428571428585</v>
      </c>
      <c r="P33" s="15">
        <f t="shared" si="1"/>
        <v>9.4285714285714288</v>
      </c>
      <c r="R33" s="1" t="s">
        <v>157</v>
      </c>
      <c r="S33" s="33">
        <f>SUM(C102:C105)</f>
        <v>2.5</v>
      </c>
      <c r="T33" s="33">
        <f t="shared" ref="T33:AF33" si="25">SUM(D102:D105)</f>
        <v>1.5</v>
      </c>
      <c r="U33" s="33">
        <f t="shared" si="25"/>
        <v>6</v>
      </c>
      <c r="V33" s="33">
        <f t="shared" si="25"/>
        <v>3.5</v>
      </c>
      <c r="W33" s="33">
        <f t="shared" si="25"/>
        <v>0.5</v>
      </c>
      <c r="X33" s="33">
        <f t="shared" si="25"/>
        <v>3</v>
      </c>
      <c r="Y33" s="33">
        <f t="shared" si="25"/>
        <v>0.5</v>
      </c>
      <c r="Z33" s="33">
        <f t="shared" si="25"/>
        <v>1</v>
      </c>
      <c r="AA33" s="33">
        <f t="shared" si="25"/>
        <v>1</v>
      </c>
      <c r="AB33" s="33">
        <f t="shared" si="25"/>
        <v>5.5</v>
      </c>
      <c r="AC33" s="33">
        <f t="shared" si="25"/>
        <v>17.5</v>
      </c>
      <c r="AD33" s="33">
        <f t="shared" si="25"/>
        <v>1.5</v>
      </c>
      <c r="AE33" s="30">
        <f t="shared" si="25"/>
        <v>26.5</v>
      </c>
      <c r="AF33" s="30">
        <f t="shared" si="25"/>
        <v>44</v>
      </c>
    </row>
    <row r="34" spans="2:32" ht="23.1" customHeight="1" x14ac:dyDescent="0.25">
      <c r="B34" s="23" t="s">
        <v>61</v>
      </c>
      <c r="C34" s="48">
        <f>AVERAGE('29.07 BUSIA-BUSITEMA'!C34,'30.07 BUSIA-BUSITEMA'!C34,'31.07. BUSIA-BUSITEMA'!C34,'1.08. BUSIA-BUSITEMA'!C34,'2.08 BUSIA-BUSITEMA-24h'!C34,'3.08 BUSIA-BUSITEMA-24h'!C34,'4.08 BUSIA-BUSITEMA'!C34)</f>
        <v>0.7142857142857143</v>
      </c>
      <c r="D34" s="48">
        <f>AVERAGE('29.07 BUSIA-BUSITEMA'!D34,'30.07 BUSIA-BUSITEMA'!D34,'31.07. BUSIA-BUSITEMA'!D34,'1.08. BUSIA-BUSITEMA'!D34,'2.08 BUSIA-BUSITEMA-24h'!D34,'3.08 BUSIA-BUSITEMA-24h'!D34,'4.08 BUSIA-BUSITEMA'!D34)</f>
        <v>0</v>
      </c>
      <c r="E34" s="48">
        <f>AVERAGE('29.07 BUSIA-BUSITEMA'!E34,'30.07 BUSIA-BUSITEMA'!E34,'31.07. BUSIA-BUSITEMA'!E34,'1.08. BUSIA-BUSITEMA'!E34,'2.08 BUSIA-BUSITEMA-24h'!E34,'3.08 BUSIA-BUSITEMA-24h'!E34,'4.08 BUSIA-BUSITEMA'!E34)</f>
        <v>2.4285714285714284</v>
      </c>
      <c r="F34" s="48">
        <f>AVERAGE('29.07 BUSIA-BUSITEMA'!F34,'30.07 BUSIA-BUSITEMA'!F34,'31.07. BUSIA-BUSITEMA'!F34,'1.08. BUSIA-BUSITEMA'!F34,'2.08 BUSIA-BUSITEMA-24h'!F34,'3.08 BUSIA-BUSITEMA-24h'!F34,'4.08 BUSIA-BUSITEMA'!F34)</f>
        <v>0.8571428571428571</v>
      </c>
      <c r="G34" s="48">
        <f>AVERAGE('29.07 BUSIA-BUSITEMA'!G34,'30.07 BUSIA-BUSITEMA'!G34,'31.07. BUSIA-BUSITEMA'!G34,'1.08. BUSIA-BUSITEMA'!G34,'2.08 BUSIA-BUSITEMA-24h'!G34,'3.08 BUSIA-BUSITEMA-24h'!G34,'4.08 BUSIA-BUSITEMA'!G34)</f>
        <v>0.14285714285714285</v>
      </c>
      <c r="H34" s="48">
        <f>AVERAGE('29.07 BUSIA-BUSITEMA'!H34,'30.07 BUSIA-BUSITEMA'!H34,'31.07. BUSIA-BUSITEMA'!H34,'1.08. BUSIA-BUSITEMA'!H34,'2.08 BUSIA-BUSITEMA-24h'!H34,'3.08 BUSIA-BUSITEMA-24h'!H34,'4.08 BUSIA-BUSITEMA'!H34)</f>
        <v>0.2857142857142857</v>
      </c>
      <c r="I34" s="48">
        <f>AVERAGE('29.07 BUSIA-BUSITEMA'!I34,'30.07 BUSIA-BUSITEMA'!I34,'31.07. BUSIA-BUSITEMA'!I34,'1.08. BUSIA-BUSITEMA'!I34,'2.08 BUSIA-BUSITEMA-24h'!I34,'3.08 BUSIA-BUSITEMA-24h'!I34,'4.08 BUSIA-BUSITEMA'!I34)</f>
        <v>0.42857142857142855</v>
      </c>
      <c r="J34" s="48">
        <f>AVERAGE('29.07 BUSIA-BUSITEMA'!J34,'30.07 BUSIA-BUSITEMA'!J34,'31.07. BUSIA-BUSITEMA'!J34,'1.08. BUSIA-BUSITEMA'!J34,'2.08 BUSIA-BUSITEMA-24h'!J34,'3.08 BUSIA-BUSITEMA-24h'!J34,'4.08 BUSIA-BUSITEMA'!J34)</f>
        <v>0</v>
      </c>
      <c r="K34" s="48">
        <f>AVERAGE('29.07 BUSIA-BUSITEMA'!K34,'30.07 BUSIA-BUSITEMA'!K34,'31.07. BUSIA-BUSITEMA'!K34,'1.08. BUSIA-BUSITEMA'!K34,'2.08 BUSIA-BUSITEMA-24h'!K34,'3.08 BUSIA-BUSITEMA-24h'!K34,'4.08 BUSIA-BUSITEMA'!K34)</f>
        <v>0</v>
      </c>
      <c r="L34" s="48">
        <f>AVERAGE('29.07 BUSIA-BUSITEMA'!L34,'30.07 BUSIA-BUSITEMA'!L34,'31.07. BUSIA-BUSITEMA'!L34,'1.08. BUSIA-BUSITEMA'!L34,'2.08 BUSIA-BUSITEMA-24h'!L34,'3.08 BUSIA-BUSITEMA-24h'!L34,'4.08 BUSIA-BUSITEMA'!L34)</f>
        <v>1.1428571428571428</v>
      </c>
      <c r="M34" s="48">
        <f>AVERAGE('29.07 BUSIA-BUSITEMA'!M34,'30.07 BUSIA-BUSITEMA'!M34,'31.07. BUSIA-BUSITEMA'!M34,'1.08. BUSIA-BUSITEMA'!M34,'2.08 BUSIA-BUSITEMA-24h'!M34,'3.08 BUSIA-BUSITEMA-24h'!M34,'4.08 BUSIA-BUSITEMA'!M34)</f>
        <v>5.7142857142857144</v>
      </c>
      <c r="N34" s="48">
        <f>AVERAGE('29.07 BUSIA-BUSITEMA'!N34,'30.07 BUSIA-BUSITEMA'!N34,'31.07. BUSIA-BUSITEMA'!N34,'1.08. BUSIA-BUSITEMA'!N34,'2.08 BUSIA-BUSITEMA-24h'!N34,'3.08 BUSIA-BUSITEMA-24h'!N34,'4.08 BUSIA-BUSITEMA'!N34)</f>
        <v>0.2857142857142857</v>
      </c>
      <c r="O34" s="15">
        <f t="shared" si="0"/>
        <v>6.2857142857142856</v>
      </c>
      <c r="P34" s="15">
        <f t="shared" si="1"/>
        <v>12.000000000000002</v>
      </c>
      <c r="R34" s="37" t="s">
        <v>90</v>
      </c>
      <c r="S34" s="38">
        <f t="shared" ref="S34:AF34" si="26">MAX(S10:S12)</f>
        <v>3.2857142857142856</v>
      </c>
      <c r="T34" s="38">
        <f t="shared" si="26"/>
        <v>0.8571428571428571</v>
      </c>
      <c r="U34" s="38">
        <f t="shared" si="26"/>
        <v>5.4285714285714288</v>
      </c>
      <c r="V34" s="38">
        <f t="shared" si="26"/>
        <v>3.8571428571428572</v>
      </c>
      <c r="W34" s="38">
        <f t="shared" si="26"/>
        <v>0.42857142857142855</v>
      </c>
      <c r="X34" s="38">
        <f t="shared" si="26"/>
        <v>0.42857142857142855</v>
      </c>
      <c r="Y34" s="38">
        <f t="shared" si="26"/>
        <v>2.2857142857142856</v>
      </c>
      <c r="Z34" s="38">
        <f t="shared" si="26"/>
        <v>2.7142857142857144</v>
      </c>
      <c r="AA34" s="38">
        <f t="shared" si="26"/>
        <v>1.5714285714285714</v>
      </c>
      <c r="AB34" s="38">
        <f t="shared" si="26"/>
        <v>6.2857142857142865</v>
      </c>
      <c r="AC34" s="38">
        <f t="shared" si="26"/>
        <v>20.428571428571431</v>
      </c>
      <c r="AD34" s="38">
        <f t="shared" si="26"/>
        <v>1.4285714285714284</v>
      </c>
      <c r="AE34" s="39">
        <f t="shared" si="26"/>
        <v>22.714285714285712</v>
      </c>
      <c r="AF34" s="39">
        <f t="shared" si="26"/>
        <v>43.142857142857139</v>
      </c>
    </row>
    <row r="35" spans="2:32" ht="23.1" customHeight="1" x14ac:dyDescent="0.25">
      <c r="B35" s="23" t="s">
        <v>62</v>
      </c>
      <c r="C35" s="48">
        <f>AVERAGE('29.07 BUSIA-BUSITEMA'!C35,'30.07 BUSIA-BUSITEMA'!C35,'31.07. BUSIA-BUSITEMA'!C35,'1.08. BUSIA-BUSITEMA'!C35,'2.08 BUSIA-BUSITEMA-24h'!C35,'3.08 BUSIA-BUSITEMA-24h'!C35,'4.08 BUSIA-BUSITEMA'!C35)</f>
        <v>0.8571428571428571</v>
      </c>
      <c r="D35" s="48">
        <f>AVERAGE('29.07 BUSIA-BUSITEMA'!D35,'30.07 BUSIA-BUSITEMA'!D35,'31.07. BUSIA-BUSITEMA'!D35,'1.08. BUSIA-BUSITEMA'!D35,'2.08 BUSIA-BUSITEMA-24h'!D35,'3.08 BUSIA-BUSITEMA-24h'!D35,'4.08 BUSIA-BUSITEMA'!D35)</f>
        <v>0.42857142857142855</v>
      </c>
      <c r="E35" s="48">
        <f>AVERAGE('29.07 BUSIA-BUSITEMA'!E35,'30.07 BUSIA-BUSITEMA'!E35,'31.07. BUSIA-BUSITEMA'!E35,'1.08. BUSIA-BUSITEMA'!E35,'2.08 BUSIA-BUSITEMA-24h'!E35,'3.08 BUSIA-BUSITEMA-24h'!E35,'4.08 BUSIA-BUSITEMA'!E35)</f>
        <v>0.7142857142857143</v>
      </c>
      <c r="F35" s="48">
        <f>AVERAGE('29.07 BUSIA-BUSITEMA'!F35,'30.07 BUSIA-BUSITEMA'!F35,'31.07. BUSIA-BUSITEMA'!F35,'1.08. BUSIA-BUSITEMA'!F35,'2.08 BUSIA-BUSITEMA-24h'!F35,'3.08 BUSIA-BUSITEMA-24h'!F35,'4.08 BUSIA-BUSITEMA'!F35)</f>
        <v>0.7142857142857143</v>
      </c>
      <c r="G35" s="48">
        <f>AVERAGE('29.07 BUSIA-BUSITEMA'!G35,'30.07 BUSIA-BUSITEMA'!G35,'31.07. BUSIA-BUSITEMA'!G35,'1.08. BUSIA-BUSITEMA'!G35,'2.08 BUSIA-BUSITEMA-24h'!G35,'3.08 BUSIA-BUSITEMA-24h'!G35,'4.08 BUSIA-BUSITEMA'!G35)</f>
        <v>0</v>
      </c>
      <c r="H35" s="48">
        <f>AVERAGE('29.07 BUSIA-BUSITEMA'!H35,'30.07 BUSIA-BUSITEMA'!H35,'31.07. BUSIA-BUSITEMA'!H35,'1.08. BUSIA-BUSITEMA'!H35,'2.08 BUSIA-BUSITEMA-24h'!H35,'3.08 BUSIA-BUSITEMA-24h'!H35,'4.08 BUSIA-BUSITEMA'!H35)</f>
        <v>0.2857142857142857</v>
      </c>
      <c r="I35" s="48">
        <f>AVERAGE('29.07 BUSIA-BUSITEMA'!I35,'30.07 BUSIA-BUSITEMA'!I35,'31.07. BUSIA-BUSITEMA'!I35,'1.08. BUSIA-BUSITEMA'!I35,'2.08 BUSIA-BUSITEMA-24h'!I35,'3.08 BUSIA-BUSITEMA-24h'!I35,'4.08 BUSIA-BUSITEMA'!I35)</f>
        <v>0.2857142857142857</v>
      </c>
      <c r="J35" s="48">
        <f>AVERAGE('29.07 BUSIA-BUSITEMA'!J35,'30.07 BUSIA-BUSITEMA'!J35,'31.07. BUSIA-BUSITEMA'!J35,'1.08. BUSIA-BUSITEMA'!J35,'2.08 BUSIA-BUSITEMA-24h'!J35,'3.08 BUSIA-BUSITEMA-24h'!J35,'4.08 BUSIA-BUSITEMA'!J35)</f>
        <v>0.5714285714285714</v>
      </c>
      <c r="K35" s="48">
        <f>AVERAGE('29.07 BUSIA-BUSITEMA'!K35,'30.07 BUSIA-BUSITEMA'!K35,'31.07. BUSIA-BUSITEMA'!K35,'1.08. BUSIA-BUSITEMA'!K35,'2.08 BUSIA-BUSITEMA-24h'!K35,'3.08 BUSIA-BUSITEMA-24h'!K35,'4.08 BUSIA-BUSITEMA'!K35)</f>
        <v>0</v>
      </c>
      <c r="L35" s="48">
        <f>AVERAGE('29.07 BUSIA-BUSITEMA'!L35,'30.07 BUSIA-BUSITEMA'!L35,'31.07. BUSIA-BUSITEMA'!L35,'1.08. BUSIA-BUSITEMA'!L35,'2.08 BUSIA-BUSITEMA-24h'!L35,'3.08 BUSIA-BUSITEMA-24h'!L35,'4.08 BUSIA-BUSITEMA'!L35)</f>
        <v>1</v>
      </c>
      <c r="M35" s="48">
        <f>AVERAGE('29.07 BUSIA-BUSITEMA'!M35,'30.07 BUSIA-BUSITEMA'!M35,'31.07. BUSIA-BUSITEMA'!M35,'1.08. BUSIA-BUSITEMA'!M35,'2.08 BUSIA-BUSITEMA-24h'!M35,'3.08 BUSIA-BUSITEMA-24h'!M35,'4.08 BUSIA-BUSITEMA'!M35)</f>
        <v>3.1428571428571428</v>
      </c>
      <c r="N35" s="48">
        <f>AVERAGE('29.07 BUSIA-BUSITEMA'!N35,'30.07 BUSIA-BUSITEMA'!N35,'31.07. BUSIA-BUSITEMA'!N35,'1.08. BUSIA-BUSITEMA'!N35,'2.08 BUSIA-BUSITEMA-24h'!N35,'3.08 BUSIA-BUSITEMA-24h'!N35,'4.08 BUSIA-BUSITEMA'!N35)</f>
        <v>0.2857142857142857</v>
      </c>
      <c r="O35" s="15">
        <f t="shared" si="0"/>
        <v>5.1428571428571423</v>
      </c>
      <c r="P35" s="15">
        <f t="shared" si="1"/>
        <v>8.2857142857142865</v>
      </c>
      <c r="R35" s="37" t="s">
        <v>91</v>
      </c>
      <c r="S35" s="38">
        <f t="shared" ref="S35:AF35" si="27">MAX(S13:S18)</f>
        <v>3.5714285714285712</v>
      </c>
      <c r="T35" s="38">
        <f t="shared" si="27"/>
        <v>2</v>
      </c>
      <c r="U35" s="38">
        <f t="shared" si="27"/>
        <v>8.5714285714285712</v>
      </c>
      <c r="V35" s="38">
        <f t="shared" si="27"/>
        <v>5.8571428571428577</v>
      </c>
      <c r="W35" s="38">
        <f t="shared" si="27"/>
        <v>1.2857142857142856</v>
      </c>
      <c r="X35" s="38">
        <f t="shared" si="27"/>
        <v>3.2857142857142856</v>
      </c>
      <c r="Y35" s="38">
        <f t="shared" si="27"/>
        <v>2.2857142857142856</v>
      </c>
      <c r="Z35" s="38">
        <f t="shared" si="27"/>
        <v>2.1428571428571428</v>
      </c>
      <c r="AA35" s="38">
        <f t="shared" si="27"/>
        <v>2.4285714285714284</v>
      </c>
      <c r="AB35" s="38">
        <f t="shared" si="27"/>
        <v>5</v>
      </c>
      <c r="AC35" s="38">
        <f t="shared" si="27"/>
        <v>18.142857142857142</v>
      </c>
      <c r="AD35" s="38">
        <f t="shared" si="27"/>
        <v>0.85714285714285698</v>
      </c>
      <c r="AE35" s="39">
        <f t="shared" si="27"/>
        <v>30.857142857142861</v>
      </c>
      <c r="AF35" s="39">
        <f t="shared" si="27"/>
        <v>46.285714285714285</v>
      </c>
    </row>
    <row r="36" spans="2:32" ht="23.1" customHeight="1" x14ac:dyDescent="0.25">
      <c r="B36" s="23" t="s">
        <v>63</v>
      </c>
      <c r="C36" s="48">
        <f>AVERAGE('29.07 BUSIA-BUSITEMA'!C36,'30.07 BUSIA-BUSITEMA'!C36,'31.07. BUSIA-BUSITEMA'!C36,'1.08. BUSIA-BUSITEMA'!C36,'2.08 BUSIA-BUSITEMA-24h'!C36,'3.08 BUSIA-BUSITEMA-24h'!C36,'4.08 BUSIA-BUSITEMA'!C36)</f>
        <v>0.42857142857142855</v>
      </c>
      <c r="D36" s="48">
        <f>AVERAGE('29.07 BUSIA-BUSITEMA'!D36,'30.07 BUSIA-BUSITEMA'!D36,'31.07. BUSIA-BUSITEMA'!D36,'1.08. BUSIA-BUSITEMA'!D36,'2.08 BUSIA-BUSITEMA-24h'!D36,'3.08 BUSIA-BUSITEMA-24h'!D36,'4.08 BUSIA-BUSITEMA'!D36)</f>
        <v>0.2857142857142857</v>
      </c>
      <c r="E36" s="48">
        <f>AVERAGE('29.07 BUSIA-BUSITEMA'!E36,'30.07 BUSIA-BUSITEMA'!E36,'31.07. BUSIA-BUSITEMA'!E36,'1.08. BUSIA-BUSITEMA'!E36,'2.08 BUSIA-BUSITEMA-24h'!E36,'3.08 BUSIA-BUSITEMA-24h'!E36,'4.08 BUSIA-BUSITEMA'!E36)</f>
        <v>2.2857142857142856</v>
      </c>
      <c r="F36" s="48">
        <f>AVERAGE('29.07 BUSIA-BUSITEMA'!F36,'30.07 BUSIA-BUSITEMA'!F36,'31.07. BUSIA-BUSITEMA'!F36,'1.08. BUSIA-BUSITEMA'!F36,'2.08 BUSIA-BUSITEMA-24h'!F36,'3.08 BUSIA-BUSITEMA-24h'!F36,'4.08 BUSIA-BUSITEMA'!F36)</f>
        <v>0.5714285714285714</v>
      </c>
      <c r="G36" s="48">
        <f>AVERAGE('29.07 BUSIA-BUSITEMA'!G36,'30.07 BUSIA-BUSITEMA'!G36,'31.07. BUSIA-BUSITEMA'!G36,'1.08. BUSIA-BUSITEMA'!G36,'2.08 BUSIA-BUSITEMA-24h'!G36,'3.08 BUSIA-BUSITEMA-24h'!G36,'4.08 BUSIA-BUSITEMA'!G36)</f>
        <v>0.5714285714285714</v>
      </c>
      <c r="H36" s="48">
        <f>AVERAGE('29.07 BUSIA-BUSITEMA'!H36,'30.07 BUSIA-BUSITEMA'!H36,'31.07. BUSIA-BUSITEMA'!H36,'1.08. BUSIA-BUSITEMA'!H36,'2.08 BUSIA-BUSITEMA-24h'!H36,'3.08 BUSIA-BUSITEMA-24h'!H36,'4.08 BUSIA-BUSITEMA'!H36)</f>
        <v>0</v>
      </c>
      <c r="I36" s="48">
        <f>AVERAGE('29.07 BUSIA-BUSITEMA'!I36,'30.07 BUSIA-BUSITEMA'!I36,'31.07. BUSIA-BUSITEMA'!I36,'1.08. BUSIA-BUSITEMA'!I36,'2.08 BUSIA-BUSITEMA-24h'!I36,'3.08 BUSIA-BUSITEMA-24h'!I36,'4.08 BUSIA-BUSITEMA'!I36)</f>
        <v>0.42857142857142855</v>
      </c>
      <c r="J36" s="48">
        <f>AVERAGE('29.07 BUSIA-BUSITEMA'!J36,'30.07 BUSIA-BUSITEMA'!J36,'31.07. BUSIA-BUSITEMA'!J36,'1.08. BUSIA-BUSITEMA'!J36,'2.08 BUSIA-BUSITEMA-24h'!J36,'3.08 BUSIA-BUSITEMA-24h'!J36,'4.08 BUSIA-BUSITEMA'!J36)</f>
        <v>0.14285714285714285</v>
      </c>
      <c r="K36" s="48">
        <f>AVERAGE('29.07 BUSIA-BUSITEMA'!K36,'30.07 BUSIA-BUSITEMA'!K36,'31.07. BUSIA-BUSITEMA'!K36,'1.08. BUSIA-BUSITEMA'!K36,'2.08 BUSIA-BUSITEMA-24h'!K36,'3.08 BUSIA-BUSITEMA-24h'!K36,'4.08 BUSIA-BUSITEMA'!K36)</f>
        <v>0.14285714285714285</v>
      </c>
      <c r="L36" s="48">
        <f>AVERAGE('29.07 BUSIA-BUSITEMA'!L36,'30.07 BUSIA-BUSITEMA'!L36,'31.07. BUSIA-BUSITEMA'!L36,'1.08. BUSIA-BUSITEMA'!L36,'2.08 BUSIA-BUSITEMA-24h'!L36,'3.08 BUSIA-BUSITEMA-24h'!L36,'4.08 BUSIA-BUSITEMA'!L36)</f>
        <v>0.7142857142857143</v>
      </c>
      <c r="M36" s="48">
        <f>AVERAGE('29.07 BUSIA-BUSITEMA'!M36,'30.07 BUSIA-BUSITEMA'!M36,'31.07. BUSIA-BUSITEMA'!M36,'1.08. BUSIA-BUSITEMA'!M36,'2.08 BUSIA-BUSITEMA-24h'!M36,'3.08 BUSIA-BUSITEMA-24h'!M36,'4.08 BUSIA-BUSITEMA'!M36)</f>
        <v>2.4285714285714284</v>
      </c>
      <c r="N36" s="48">
        <f>AVERAGE('29.07 BUSIA-BUSITEMA'!N36,'30.07 BUSIA-BUSITEMA'!N36,'31.07. BUSIA-BUSITEMA'!N36,'1.08. BUSIA-BUSITEMA'!N36,'2.08 BUSIA-BUSITEMA-24h'!N36,'3.08 BUSIA-BUSITEMA-24h'!N36,'4.08 BUSIA-BUSITEMA'!N36)</f>
        <v>0</v>
      </c>
      <c r="O36" s="15">
        <f t="shared" si="0"/>
        <v>5.5714285714285721</v>
      </c>
      <c r="P36" s="15">
        <f t="shared" si="1"/>
        <v>8</v>
      </c>
      <c r="R36" s="37" t="s">
        <v>92</v>
      </c>
      <c r="S36" s="38">
        <f t="shared" ref="S36:AF36" si="28">MAX(S19:S21)</f>
        <v>5.2857142857142856</v>
      </c>
      <c r="T36" s="38">
        <f t="shared" si="28"/>
        <v>2.7142857142857144</v>
      </c>
      <c r="U36" s="38">
        <f t="shared" si="28"/>
        <v>10.142857142857144</v>
      </c>
      <c r="V36" s="38">
        <f t="shared" si="28"/>
        <v>5.4285714285714288</v>
      </c>
      <c r="W36" s="38">
        <f t="shared" si="28"/>
        <v>0.5714285714285714</v>
      </c>
      <c r="X36" s="38">
        <f t="shared" si="28"/>
        <v>2.8571428571428572</v>
      </c>
      <c r="Y36" s="38">
        <f t="shared" si="28"/>
        <v>1.4285714285714286</v>
      </c>
      <c r="Z36" s="38">
        <f t="shared" si="28"/>
        <v>2.8571428571428572</v>
      </c>
      <c r="AA36" s="38">
        <f t="shared" si="28"/>
        <v>2.2857142857142856</v>
      </c>
      <c r="AB36" s="38">
        <f t="shared" si="28"/>
        <v>5.5714285714285712</v>
      </c>
      <c r="AC36" s="38">
        <f t="shared" si="28"/>
        <v>19.571428571428569</v>
      </c>
      <c r="AD36" s="38">
        <f t="shared" si="28"/>
        <v>1.2857142857142856</v>
      </c>
      <c r="AE36" s="39">
        <f t="shared" si="28"/>
        <v>36</v>
      </c>
      <c r="AF36" s="39">
        <f t="shared" si="28"/>
        <v>55.571428571428569</v>
      </c>
    </row>
    <row r="37" spans="2:32" ht="23.1" customHeight="1" x14ac:dyDescent="0.25">
      <c r="B37" s="22" t="s">
        <v>64</v>
      </c>
      <c r="C37" s="48">
        <f>AVERAGE('29.07 BUSIA-BUSITEMA'!C37,'30.07 BUSIA-BUSITEMA'!C37,'31.07. BUSIA-BUSITEMA'!C37,'1.08. BUSIA-BUSITEMA'!C37,'2.08 BUSIA-BUSITEMA-24h'!C37,'3.08 BUSIA-BUSITEMA-24h'!C37,'4.08 BUSIA-BUSITEMA'!C37)</f>
        <v>0.14285714285714285</v>
      </c>
      <c r="D37" s="48">
        <f>AVERAGE('29.07 BUSIA-BUSITEMA'!D37,'30.07 BUSIA-BUSITEMA'!D37,'31.07. BUSIA-BUSITEMA'!D37,'1.08. BUSIA-BUSITEMA'!D37,'2.08 BUSIA-BUSITEMA-24h'!D37,'3.08 BUSIA-BUSITEMA-24h'!D37,'4.08 BUSIA-BUSITEMA'!D37)</f>
        <v>0.14285714285714285</v>
      </c>
      <c r="E37" s="48">
        <f>AVERAGE('29.07 BUSIA-BUSITEMA'!E37,'30.07 BUSIA-BUSITEMA'!E37,'31.07. BUSIA-BUSITEMA'!E37,'1.08. BUSIA-BUSITEMA'!E37,'2.08 BUSIA-BUSITEMA-24h'!E37,'3.08 BUSIA-BUSITEMA-24h'!E37,'4.08 BUSIA-BUSITEMA'!E37)</f>
        <v>1.4285714285714286</v>
      </c>
      <c r="F37" s="48">
        <f>AVERAGE('29.07 BUSIA-BUSITEMA'!F37,'30.07 BUSIA-BUSITEMA'!F37,'31.07. BUSIA-BUSITEMA'!F37,'1.08. BUSIA-BUSITEMA'!F37,'2.08 BUSIA-BUSITEMA-24h'!F37,'3.08 BUSIA-BUSITEMA-24h'!F37,'4.08 BUSIA-BUSITEMA'!F37)</f>
        <v>0.42857142857142855</v>
      </c>
      <c r="G37" s="48">
        <f>AVERAGE('29.07 BUSIA-BUSITEMA'!G37,'30.07 BUSIA-BUSITEMA'!G37,'31.07. BUSIA-BUSITEMA'!G37,'1.08. BUSIA-BUSITEMA'!G37,'2.08 BUSIA-BUSITEMA-24h'!G37,'3.08 BUSIA-BUSITEMA-24h'!G37,'4.08 BUSIA-BUSITEMA'!G37)</f>
        <v>0</v>
      </c>
      <c r="H37" s="48">
        <f>AVERAGE('29.07 BUSIA-BUSITEMA'!H37,'30.07 BUSIA-BUSITEMA'!H37,'31.07. BUSIA-BUSITEMA'!H37,'1.08. BUSIA-BUSITEMA'!H37,'2.08 BUSIA-BUSITEMA-24h'!H37,'3.08 BUSIA-BUSITEMA-24h'!H37,'4.08 BUSIA-BUSITEMA'!H37)</f>
        <v>0.42857142857142855</v>
      </c>
      <c r="I37" s="48">
        <f>AVERAGE('29.07 BUSIA-BUSITEMA'!I37,'30.07 BUSIA-BUSITEMA'!I37,'31.07. BUSIA-BUSITEMA'!I37,'1.08. BUSIA-BUSITEMA'!I37,'2.08 BUSIA-BUSITEMA-24h'!I37,'3.08 BUSIA-BUSITEMA-24h'!I37,'4.08 BUSIA-BUSITEMA'!I37)</f>
        <v>0.14285714285714285</v>
      </c>
      <c r="J37" s="48">
        <f>AVERAGE('29.07 BUSIA-BUSITEMA'!J37,'30.07 BUSIA-BUSITEMA'!J37,'31.07. BUSIA-BUSITEMA'!J37,'1.08. BUSIA-BUSITEMA'!J37,'2.08 BUSIA-BUSITEMA-24h'!J37,'3.08 BUSIA-BUSITEMA-24h'!J37,'4.08 BUSIA-BUSITEMA'!J37)</f>
        <v>0</v>
      </c>
      <c r="K37" s="48">
        <f>AVERAGE('29.07 BUSIA-BUSITEMA'!K37,'30.07 BUSIA-BUSITEMA'!K37,'31.07. BUSIA-BUSITEMA'!K37,'1.08. BUSIA-BUSITEMA'!K37,'2.08 BUSIA-BUSITEMA-24h'!K37,'3.08 BUSIA-BUSITEMA-24h'!K37,'4.08 BUSIA-BUSITEMA'!K37)</f>
        <v>0.2857142857142857</v>
      </c>
      <c r="L37" s="48">
        <f>AVERAGE('29.07 BUSIA-BUSITEMA'!L37,'30.07 BUSIA-BUSITEMA'!L37,'31.07. BUSIA-BUSITEMA'!L37,'1.08. BUSIA-BUSITEMA'!L37,'2.08 BUSIA-BUSITEMA-24h'!L37,'3.08 BUSIA-BUSITEMA-24h'!L37,'4.08 BUSIA-BUSITEMA'!L37)</f>
        <v>0</v>
      </c>
      <c r="M37" s="48">
        <f>AVERAGE('29.07 BUSIA-BUSITEMA'!M37,'30.07 BUSIA-BUSITEMA'!M37,'31.07. BUSIA-BUSITEMA'!M37,'1.08. BUSIA-BUSITEMA'!M37,'2.08 BUSIA-BUSITEMA-24h'!M37,'3.08 BUSIA-BUSITEMA-24h'!M37,'4.08 BUSIA-BUSITEMA'!M37)</f>
        <v>3.8571428571428572</v>
      </c>
      <c r="N37" s="48">
        <f>AVERAGE('29.07 BUSIA-BUSITEMA'!N37,'30.07 BUSIA-BUSITEMA'!N37,'31.07. BUSIA-BUSITEMA'!N37,'1.08. BUSIA-BUSITEMA'!N37,'2.08 BUSIA-BUSITEMA-24h'!N37,'3.08 BUSIA-BUSITEMA-24h'!N37,'4.08 BUSIA-BUSITEMA'!N37)</f>
        <v>0</v>
      </c>
      <c r="O37" s="15">
        <f t="shared" si="0"/>
        <v>2.9999999999999996</v>
      </c>
      <c r="P37" s="15">
        <f t="shared" si="1"/>
        <v>6.8571428571428568</v>
      </c>
      <c r="R37" s="36" t="s">
        <v>85</v>
      </c>
      <c r="S37" s="34">
        <f t="shared" ref="S37:AF37" si="29">SUM(S10:S12)</f>
        <v>8.1428571428571423</v>
      </c>
      <c r="T37" s="16">
        <f t="shared" si="29"/>
        <v>2.2857142857142856</v>
      </c>
      <c r="U37" s="16">
        <f t="shared" si="29"/>
        <v>15.142857142857144</v>
      </c>
      <c r="V37" s="16">
        <f t="shared" si="29"/>
        <v>6.8571428571428577</v>
      </c>
      <c r="W37" s="16">
        <f t="shared" si="29"/>
        <v>0.71428571428571419</v>
      </c>
      <c r="X37" s="16">
        <f t="shared" si="29"/>
        <v>0.42857142857142855</v>
      </c>
      <c r="Y37" s="16">
        <f t="shared" si="29"/>
        <v>3.714285714285714</v>
      </c>
      <c r="Z37" s="16">
        <f t="shared" si="29"/>
        <v>8</v>
      </c>
      <c r="AA37" s="16">
        <f t="shared" si="29"/>
        <v>3.5714285714285716</v>
      </c>
      <c r="AB37" s="16">
        <f t="shared" si="29"/>
        <v>15.142857142857144</v>
      </c>
      <c r="AC37" s="16">
        <f t="shared" si="29"/>
        <v>47.571428571428569</v>
      </c>
      <c r="AD37" s="16">
        <f t="shared" si="29"/>
        <v>3.1428571428571423</v>
      </c>
      <c r="AE37" s="31">
        <f t="shared" si="29"/>
        <v>67.142857142857139</v>
      </c>
      <c r="AF37" s="31">
        <f t="shared" si="29"/>
        <v>114.71428571428571</v>
      </c>
    </row>
    <row r="38" spans="2:32" ht="23.1" customHeight="1" x14ac:dyDescent="0.25">
      <c r="B38" s="23" t="s">
        <v>65</v>
      </c>
      <c r="C38" s="48">
        <f>AVERAGE('29.07 BUSIA-BUSITEMA'!C38,'30.07 BUSIA-BUSITEMA'!C38,'31.07. BUSIA-BUSITEMA'!C38,'1.08. BUSIA-BUSITEMA'!C38,'2.08 BUSIA-BUSITEMA-24h'!C38,'3.08 BUSIA-BUSITEMA-24h'!C38,'4.08 BUSIA-BUSITEMA'!C38)</f>
        <v>1</v>
      </c>
      <c r="D38" s="48">
        <f>AVERAGE('29.07 BUSIA-BUSITEMA'!D38,'30.07 BUSIA-BUSITEMA'!D38,'31.07. BUSIA-BUSITEMA'!D38,'1.08. BUSIA-BUSITEMA'!D38,'2.08 BUSIA-BUSITEMA-24h'!D38,'3.08 BUSIA-BUSITEMA-24h'!D38,'4.08 BUSIA-BUSITEMA'!D38)</f>
        <v>0.5714285714285714</v>
      </c>
      <c r="E38" s="48">
        <f>AVERAGE('29.07 BUSIA-BUSITEMA'!E38,'30.07 BUSIA-BUSITEMA'!E38,'31.07. BUSIA-BUSITEMA'!E38,'1.08. BUSIA-BUSITEMA'!E38,'2.08 BUSIA-BUSITEMA-24h'!E38,'3.08 BUSIA-BUSITEMA-24h'!E38,'4.08 BUSIA-BUSITEMA'!E38)</f>
        <v>2.4285714285714284</v>
      </c>
      <c r="F38" s="48">
        <f>AVERAGE('29.07 BUSIA-BUSITEMA'!F38,'30.07 BUSIA-BUSITEMA'!F38,'31.07. BUSIA-BUSITEMA'!F38,'1.08. BUSIA-BUSITEMA'!F38,'2.08 BUSIA-BUSITEMA-24h'!F38,'3.08 BUSIA-BUSITEMA-24h'!F38,'4.08 BUSIA-BUSITEMA'!F38)</f>
        <v>1.4285714285714286</v>
      </c>
      <c r="G38" s="48">
        <f>AVERAGE('29.07 BUSIA-BUSITEMA'!G38,'30.07 BUSIA-BUSITEMA'!G38,'31.07. BUSIA-BUSITEMA'!G38,'1.08. BUSIA-BUSITEMA'!G38,'2.08 BUSIA-BUSITEMA-24h'!G38,'3.08 BUSIA-BUSITEMA-24h'!G38,'4.08 BUSIA-BUSITEMA'!G38)</f>
        <v>0</v>
      </c>
      <c r="H38" s="48">
        <f>AVERAGE('29.07 BUSIA-BUSITEMA'!H38,'30.07 BUSIA-BUSITEMA'!H38,'31.07. BUSIA-BUSITEMA'!H38,'1.08. BUSIA-BUSITEMA'!H38,'2.08 BUSIA-BUSITEMA-24h'!H38,'3.08 BUSIA-BUSITEMA-24h'!H38,'4.08 BUSIA-BUSITEMA'!H38)</f>
        <v>0.42857142857142855</v>
      </c>
      <c r="I38" s="48">
        <f>AVERAGE('29.07 BUSIA-BUSITEMA'!I38,'30.07 BUSIA-BUSITEMA'!I38,'31.07. BUSIA-BUSITEMA'!I38,'1.08. BUSIA-BUSITEMA'!I38,'2.08 BUSIA-BUSITEMA-24h'!I38,'3.08 BUSIA-BUSITEMA-24h'!I38,'4.08 BUSIA-BUSITEMA'!I38)</f>
        <v>0.14285714285714285</v>
      </c>
      <c r="J38" s="48">
        <f>AVERAGE('29.07 BUSIA-BUSITEMA'!J38,'30.07 BUSIA-BUSITEMA'!J38,'31.07. BUSIA-BUSITEMA'!J38,'1.08. BUSIA-BUSITEMA'!J38,'2.08 BUSIA-BUSITEMA-24h'!J38,'3.08 BUSIA-BUSITEMA-24h'!J38,'4.08 BUSIA-BUSITEMA'!J38)</f>
        <v>0.14285714285714285</v>
      </c>
      <c r="K38" s="48">
        <f>AVERAGE('29.07 BUSIA-BUSITEMA'!K38,'30.07 BUSIA-BUSITEMA'!K38,'31.07. BUSIA-BUSITEMA'!K38,'1.08. BUSIA-BUSITEMA'!K38,'2.08 BUSIA-BUSITEMA-24h'!K38,'3.08 BUSIA-BUSITEMA-24h'!K38,'4.08 BUSIA-BUSITEMA'!K38)</f>
        <v>0.5714285714285714</v>
      </c>
      <c r="L38" s="48">
        <f>AVERAGE('29.07 BUSIA-BUSITEMA'!L38,'30.07 BUSIA-BUSITEMA'!L38,'31.07. BUSIA-BUSITEMA'!L38,'1.08. BUSIA-BUSITEMA'!L38,'2.08 BUSIA-BUSITEMA-24h'!L38,'3.08 BUSIA-BUSITEMA-24h'!L38,'4.08 BUSIA-BUSITEMA'!L38)</f>
        <v>1.5714285714285714</v>
      </c>
      <c r="M38" s="48">
        <f>AVERAGE('29.07 BUSIA-BUSITEMA'!M38,'30.07 BUSIA-BUSITEMA'!M38,'31.07. BUSIA-BUSITEMA'!M38,'1.08. BUSIA-BUSITEMA'!M38,'2.08 BUSIA-BUSITEMA-24h'!M38,'3.08 BUSIA-BUSITEMA-24h'!M38,'4.08 BUSIA-BUSITEMA'!M38)</f>
        <v>4.4285714285714288</v>
      </c>
      <c r="N38" s="48">
        <f>AVERAGE('29.07 BUSIA-BUSITEMA'!N38,'30.07 BUSIA-BUSITEMA'!N38,'31.07. BUSIA-BUSITEMA'!N38,'1.08. BUSIA-BUSITEMA'!N38,'2.08 BUSIA-BUSITEMA-24h'!N38,'3.08 BUSIA-BUSITEMA-24h'!N38,'4.08 BUSIA-BUSITEMA'!N38)</f>
        <v>0.14285714285714285</v>
      </c>
      <c r="O38" s="15">
        <f t="shared" si="0"/>
        <v>8.4285714285714288</v>
      </c>
      <c r="P38" s="15">
        <f t="shared" si="1"/>
        <v>12.857142857142858</v>
      </c>
      <c r="R38" s="27" t="s">
        <v>86</v>
      </c>
      <c r="S38" s="16">
        <f t="shared" ref="S38:AF38" si="30">SUM(S13:S18)</f>
        <v>15.571428571428571</v>
      </c>
      <c r="T38" s="16">
        <f t="shared" si="30"/>
        <v>7.7142857142857135</v>
      </c>
      <c r="U38" s="16">
        <f t="shared" si="30"/>
        <v>43.571428571428569</v>
      </c>
      <c r="V38" s="16">
        <f t="shared" si="30"/>
        <v>23.428571428571427</v>
      </c>
      <c r="W38" s="16">
        <f t="shared" si="30"/>
        <v>3.714285714285714</v>
      </c>
      <c r="X38" s="16">
        <f t="shared" si="30"/>
        <v>7.4285714285714288</v>
      </c>
      <c r="Y38" s="16">
        <f t="shared" si="30"/>
        <v>7.8571428571428559</v>
      </c>
      <c r="Z38" s="16">
        <f t="shared" si="30"/>
        <v>6.8571428571428568</v>
      </c>
      <c r="AA38" s="16">
        <f t="shared" si="30"/>
        <v>7</v>
      </c>
      <c r="AB38" s="16">
        <f t="shared" si="30"/>
        <v>20.285714285714285</v>
      </c>
      <c r="AC38" s="16">
        <f t="shared" si="30"/>
        <v>95.857142857142861</v>
      </c>
      <c r="AD38" s="16">
        <f t="shared" si="30"/>
        <v>3.4285714285714279</v>
      </c>
      <c r="AE38" s="31">
        <f t="shared" si="30"/>
        <v>146.85714285714286</v>
      </c>
      <c r="AF38" s="31">
        <f t="shared" si="30"/>
        <v>242.71428571428569</v>
      </c>
    </row>
    <row r="39" spans="2:32" ht="23.1" customHeight="1" x14ac:dyDescent="0.25">
      <c r="B39" s="23" t="s">
        <v>66</v>
      </c>
      <c r="C39" s="48">
        <f>AVERAGE('29.07 BUSIA-BUSITEMA'!C39,'30.07 BUSIA-BUSITEMA'!C39,'31.07. BUSIA-BUSITEMA'!C39,'1.08. BUSIA-BUSITEMA'!C39,'2.08 BUSIA-BUSITEMA-24h'!C39,'3.08 BUSIA-BUSITEMA-24h'!C39,'4.08 BUSIA-BUSITEMA'!C39)</f>
        <v>0.2857142857142857</v>
      </c>
      <c r="D39" s="48">
        <f>AVERAGE('29.07 BUSIA-BUSITEMA'!D39,'30.07 BUSIA-BUSITEMA'!D39,'31.07. BUSIA-BUSITEMA'!D39,'1.08. BUSIA-BUSITEMA'!D39,'2.08 BUSIA-BUSITEMA-24h'!D39,'3.08 BUSIA-BUSITEMA-24h'!D39,'4.08 BUSIA-BUSITEMA'!D39)</f>
        <v>0.14285714285714285</v>
      </c>
      <c r="E39" s="48">
        <f>AVERAGE('29.07 BUSIA-BUSITEMA'!E39,'30.07 BUSIA-BUSITEMA'!E39,'31.07. BUSIA-BUSITEMA'!E39,'1.08. BUSIA-BUSITEMA'!E39,'2.08 BUSIA-BUSITEMA-24h'!E39,'3.08 BUSIA-BUSITEMA-24h'!E39,'4.08 BUSIA-BUSITEMA'!E39)</f>
        <v>1.8571428571428572</v>
      </c>
      <c r="F39" s="48">
        <f>AVERAGE('29.07 BUSIA-BUSITEMA'!F39,'30.07 BUSIA-BUSITEMA'!F39,'31.07. BUSIA-BUSITEMA'!F39,'1.08. BUSIA-BUSITEMA'!F39,'2.08 BUSIA-BUSITEMA-24h'!F39,'3.08 BUSIA-BUSITEMA-24h'!F39,'4.08 BUSIA-BUSITEMA'!F39)</f>
        <v>1.1428571428571428</v>
      </c>
      <c r="G39" s="48">
        <f>AVERAGE('29.07 BUSIA-BUSITEMA'!G39,'30.07 BUSIA-BUSITEMA'!G39,'31.07. BUSIA-BUSITEMA'!G39,'1.08. BUSIA-BUSITEMA'!G39,'2.08 BUSIA-BUSITEMA-24h'!G39,'3.08 BUSIA-BUSITEMA-24h'!G39,'4.08 BUSIA-BUSITEMA'!G39)</f>
        <v>0</v>
      </c>
      <c r="H39" s="48">
        <f>AVERAGE('29.07 BUSIA-BUSITEMA'!H39,'30.07 BUSIA-BUSITEMA'!H39,'31.07. BUSIA-BUSITEMA'!H39,'1.08. BUSIA-BUSITEMA'!H39,'2.08 BUSIA-BUSITEMA-24h'!H39,'3.08 BUSIA-BUSITEMA-24h'!H39,'4.08 BUSIA-BUSITEMA'!H39)</f>
        <v>0.2857142857142857</v>
      </c>
      <c r="I39" s="48">
        <f>AVERAGE('29.07 BUSIA-BUSITEMA'!I39,'30.07 BUSIA-BUSITEMA'!I39,'31.07. BUSIA-BUSITEMA'!I39,'1.08. BUSIA-BUSITEMA'!I39,'2.08 BUSIA-BUSITEMA-24h'!I39,'3.08 BUSIA-BUSITEMA-24h'!I39,'4.08 BUSIA-BUSITEMA'!I39)</f>
        <v>0.14285714285714285</v>
      </c>
      <c r="J39" s="48">
        <f>AVERAGE('29.07 BUSIA-BUSITEMA'!J39,'30.07 BUSIA-BUSITEMA'!J39,'31.07. BUSIA-BUSITEMA'!J39,'1.08. BUSIA-BUSITEMA'!J39,'2.08 BUSIA-BUSITEMA-24h'!J39,'3.08 BUSIA-BUSITEMA-24h'!J39,'4.08 BUSIA-BUSITEMA'!J39)</f>
        <v>0.14285714285714285</v>
      </c>
      <c r="K39" s="48">
        <f>AVERAGE('29.07 BUSIA-BUSITEMA'!K39,'30.07 BUSIA-BUSITEMA'!K39,'31.07. BUSIA-BUSITEMA'!K39,'1.08. BUSIA-BUSITEMA'!K39,'2.08 BUSIA-BUSITEMA-24h'!K39,'3.08 BUSIA-BUSITEMA-24h'!K39,'4.08 BUSIA-BUSITEMA'!K39)</f>
        <v>0.14285714285714285</v>
      </c>
      <c r="L39" s="48">
        <f>AVERAGE('29.07 BUSIA-BUSITEMA'!L39,'30.07 BUSIA-BUSITEMA'!L39,'31.07. BUSIA-BUSITEMA'!L39,'1.08. BUSIA-BUSITEMA'!L39,'2.08 BUSIA-BUSITEMA-24h'!L39,'3.08 BUSIA-BUSITEMA-24h'!L39,'4.08 BUSIA-BUSITEMA'!L39)</f>
        <v>0.42857142857142855</v>
      </c>
      <c r="M39" s="48">
        <f>AVERAGE('29.07 BUSIA-BUSITEMA'!M39,'30.07 BUSIA-BUSITEMA'!M39,'31.07. BUSIA-BUSITEMA'!M39,'1.08. BUSIA-BUSITEMA'!M39,'2.08 BUSIA-BUSITEMA-24h'!M39,'3.08 BUSIA-BUSITEMA-24h'!M39,'4.08 BUSIA-BUSITEMA'!M39)</f>
        <v>2.8571428571428572</v>
      </c>
      <c r="N39" s="48">
        <f>AVERAGE('29.07 BUSIA-BUSITEMA'!N39,'30.07 BUSIA-BUSITEMA'!N39,'31.07. BUSIA-BUSITEMA'!N39,'1.08. BUSIA-BUSITEMA'!N39,'2.08 BUSIA-BUSITEMA-24h'!N39,'3.08 BUSIA-BUSITEMA-24h'!N39,'4.08 BUSIA-BUSITEMA'!N39)</f>
        <v>0</v>
      </c>
      <c r="O39" s="15">
        <f t="shared" si="0"/>
        <v>4.5714285714285712</v>
      </c>
      <c r="P39" s="15">
        <f t="shared" si="1"/>
        <v>7.4285714285714288</v>
      </c>
      <c r="R39" s="28" t="s">
        <v>87</v>
      </c>
      <c r="S39" s="16">
        <f t="shared" ref="S39:AF39" si="31">SUM(S19:S21)</f>
        <v>11.428571428571427</v>
      </c>
      <c r="T39" s="16">
        <f t="shared" si="31"/>
        <v>6.5714285714285712</v>
      </c>
      <c r="U39" s="16">
        <f t="shared" si="31"/>
        <v>25.428571428571431</v>
      </c>
      <c r="V39" s="16">
        <f t="shared" si="31"/>
        <v>14</v>
      </c>
      <c r="W39" s="16">
        <f t="shared" si="31"/>
        <v>0.5714285714285714</v>
      </c>
      <c r="X39" s="16">
        <f t="shared" si="31"/>
        <v>7.7142857142857153</v>
      </c>
      <c r="Y39" s="16">
        <f t="shared" si="31"/>
        <v>3.5714285714285712</v>
      </c>
      <c r="Z39" s="16">
        <f t="shared" si="31"/>
        <v>5</v>
      </c>
      <c r="AA39" s="16">
        <f t="shared" si="31"/>
        <v>3.8571428571428568</v>
      </c>
      <c r="AB39" s="16">
        <f t="shared" si="31"/>
        <v>14.571428571428573</v>
      </c>
      <c r="AC39" s="16">
        <f t="shared" si="31"/>
        <v>54.142857142857139</v>
      </c>
      <c r="AD39" s="16">
        <f t="shared" si="31"/>
        <v>2.4285714285714279</v>
      </c>
      <c r="AE39" s="31">
        <f t="shared" si="31"/>
        <v>95.142857142857139</v>
      </c>
      <c r="AF39" s="31">
        <f t="shared" si="31"/>
        <v>149.28571428571428</v>
      </c>
    </row>
    <row r="40" spans="2:32" ht="23.1" customHeight="1" x14ac:dyDescent="0.25">
      <c r="B40" s="23" t="s">
        <v>67</v>
      </c>
      <c r="C40" s="48">
        <f>AVERAGE('29.07 BUSIA-BUSITEMA'!C40,'30.07 BUSIA-BUSITEMA'!C40,'31.07. BUSIA-BUSITEMA'!C40,'1.08. BUSIA-BUSITEMA'!C40,'2.08 BUSIA-BUSITEMA-24h'!C40,'3.08 BUSIA-BUSITEMA-24h'!C40,'4.08 BUSIA-BUSITEMA'!C40)</f>
        <v>0.7142857142857143</v>
      </c>
      <c r="D40" s="48">
        <f>AVERAGE('29.07 BUSIA-BUSITEMA'!D40,'30.07 BUSIA-BUSITEMA'!D40,'31.07. BUSIA-BUSITEMA'!D40,'1.08. BUSIA-BUSITEMA'!D40,'2.08 BUSIA-BUSITEMA-24h'!D40,'3.08 BUSIA-BUSITEMA-24h'!D40,'4.08 BUSIA-BUSITEMA'!D40)</f>
        <v>0.42857142857142855</v>
      </c>
      <c r="E40" s="48">
        <f>AVERAGE('29.07 BUSIA-BUSITEMA'!E40,'30.07 BUSIA-BUSITEMA'!E40,'31.07. BUSIA-BUSITEMA'!E40,'1.08. BUSIA-BUSITEMA'!E40,'2.08 BUSIA-BUSITEMA-24h'!E40,'3.08 BUSIA-BUSITEMA-24h'!E40,'4.08 BUSIA-BUSITEMA'!E40)</f>
        <v>1.5714285714285714</v>
      </c>
      <c r="F40" s="48">
        <f>AVERAGE('29.07 BUSIA-BUSITEMA'!F40,'30.07 BUSIA-BUSITEMA'!F40,'31.07. BUSIA-BUSITEMA'!F40,'1.08. BUSIA-BUSITEMA'!F40,'2.08 BUSIA-BUSITEMA-24h'!F40,'3.08 BUSIA-BUSITEMA-24h'!F40,'4.08 BUSIA-BUSITEMA'!F40)</f>
        <v>0.5714285714285714</v>
      </c>
      <c r="G40" s="48">
        <f>AVERAGE('29.07 BUSIA-BUSITEMA'!G40,'30.07 BUSIA-BUSITEMA'!G40,'31.07. BUSIA-BUSITEMA'!G40,'1.08. BUSIA-BUSITEMA'!G40,'2.08 BUSIA-BUSITEMA-24h'!G40,'3.08 BUSIA-BUSITEMA-24h'!G40,'4.08 BUSIA-BUSITEMA'!G40)</f>
        <v>0.7142857142857143</v>
      </c>
      <c r="H40" s="48">
        <f>AVERAGE('29.07 BUSIA-BUSITEMA'!H40,'30.07 BUSIA-BUSITEMA'!H40,'31.07. BUSIA-BUSITEMA'!H40,'1.08. BUSIA-BUSITEMA'!H40,'2.08 BUSIA-BUSITEMA-24h'!H40,'3.08 BUSIA-BUSITEMA-24h'!H40,'4.08 BUSIA-BUSITEMA'!H40)</f>
        <v>1.5714285714285714</v>
      </c>
      <c r="I40" s="48">
        <f>AVERAGE('29.07 BUSIA-BUSITEMA'!I40,'30.07 BUSIA-BUSITEMA'!I40,'31.07. BUSIA-BUSITEMA'!I40,'1.08. BUSIA-BUSITEMA'!I40,'2.08 BUSIA-BUSITEMA-24h'!I40,'3.08 BUSIA-BUSITEMA-24h'!I40,'4.08 BUSIA-BUSITEMA'!I40)</f>
        <v>0.14285714285714285</v>
      </c>
      <c r="J40" s="48">
        <f>AVERAGE('29.07 BUSIA-BUSITEMA'!J40,'30.07 BUSIA-BUSITEMA'!J40,'31.07. BUSIA-BUSITEMA'!J40,'1.08. BUSIA-BUSITEMA'!J40,'2.08 BUSIA-BUSITEMA-24h'!J40,'3.08 BUSIA-BUSITEMA-24h'!J40,'4.08 BUSIA-BUSITEMA'!J40)</f>
        <v>0.42857142857142855</v>
      </c>
      <c r="K40" s="48">
        <f>AVERAGE('29.07 BUSIA-BUSITEMA'!K40,'30.07 BUSIA-BUSITEMA'!K40,'31.07. BUSIA-BUSITEMA'!K40,'1.08. BUSIA-BUSITEMA'!K40,'2.08 BUSIA-BUSITEMA-24h'!K40,'3.08 BUSIA-BUSITEMA-24h'!K40,'4.08 BUSIA-BUSITEMA'!K40)</f>
        <v>0</v>
      </c>
      <c r="L40" s="48">
        <f>AVERAGE('29.07 BUSIA-BUSITEMA'!L40,'30.07 BUSIA-BUSITEMA'!L40,'31.07. BUSIA-BUSITEMA'!L40,'1.08. BUSIA-BUSITEMA'!L40,'2.08 BUSIA-BUSITEMA-24h'!L40,'3.08 BUSIA-BUSITEMA-24h'!L40,'4.08 BUSIA-BUSITEMA'!L40)</f>
        <v>1</v>
      </c>
      <c r="M40" s="48">
        <f>AVERAGE('29.07 BUSIA-BUSITEMA'!M40,'30.07 BUSIA-BUSITEMA'!M40,'31.07. BUSIA-BUSITEMA'!M40,'1.08. BUSIA-BUSITEMA'!M40,'2.08 BUSIA-BUSITEMA-24h'!M40,'3.08 BUSIA-BUSITEMA-24h'!M40,'4.08 BUSIA-BUSITEMA'!M40)</f>
        <v>3.8571428571428572</v>
      </c>
      <c r="N40" s="48">
        <f>AVERAGE('29.07 BUSIA-BUSITEMA'!N40,'30.07 BUSIA-BUSITEMA'!N40,'31.07. BUSIA-BUSITEMA'!N40,'1.08. BUSIA-BUSITEMA'!N40,'2.08 BUSIA-BUSITEMA-24h'!N40,'3.08 BUSIA-BUSITEMA-24h'!N40,'4.08 BUSIA-BUSITEMA'!N40)</f>
        <v>0.2857142857142857</v>
      </c>
      <c r="O40" s="15">
        <f t="shared" si="0"/>
        <v>7.4285714285714288</v>
      </c>
      <c r="P40" s="15">
        <f t="shared" si="1"/>
        <v>11.285714285714286</v>
      </c>
      <c r="R40" s="5" t="s">
        <v>17</v>
      </c>
      <c r="S40" s="16">
        <f t="shared" ref="S40:AF40" si="32">SUM(S10:S21)</f>
        <v>35.142857142857139</v>
      </c>
      <c r="T40" s="16">
        <f t="shared" si="32"/>
        <v>16.571428571428573</v>
      </c>
      <c r="U40" s="16">
        <f t="shared" si="32"/>
        <v>84.142857142857139</v>
      </c>
      <c r="V40" s="16">
        <f t="shared" si="32"/>
        <v>44.285714285714278</v>
      </c>
      <c r="W40" s="16">
        <f t="shared" si="32"/>
        <v>4.9999999999999991</v>
      </c>
      <c r="X40" s="16">
        <f t="shared" si="32"/>
        <v>15.571428571428573</v>
      </c>
      <c r="Y40" s="16">
        <f t="shared" si="32"/>
        <v>15.142857142857142</v>
      </c>
      <c r="Z40" s="16">
        <f t="shared" si="32"/>
        <v>19.857142857142854</v>
      </c>
      <c r="AA40" s="16">
        <f t="shared" si="32"/>
        <v>14.428571428571429</v>
      </c>
      <c r="AB40" s="16">
        <f t="shared" si="32"/>
        <v>50</v>
      </c>
      <c r="AC40" s="16">
        <f t="shared" si="32"/>
        <v>197.57142857142858</v>
      </c>
      <c r="AD40" s="16">
        <f t="shared" si="32"/>
        <v>9</v>
      </c>
      <c r="AE40" s="31">
        <f t="shared" si="32"/>
        <v>309.14285714285717</v>
      </c>
      <c r="AF40" s="31">
        <f t="shared" si="32"/>
        <v>506.71428571428567</v>
      </c>
    </row>
    <row r="41" spans="2:32" ht="23.1" customHeight="1" x14ac:dyDescent="0.25">
      <c r="B41" s="22" t="s">
        <v>68</v>
      </c>
      <c r="C41" s="48">
        <f>AVERAGE('29.07 BUSIA-BUSITEMA'!C41,'30.07 BUSIA-BUSITEMA'!C41,'31.07. BUSIA-BUSITEMA'!C41,'1.08. BUSIA-BUSITEMA'!C41,'2.08 BUSIA-BUSITEMA-24h'!C41,'3.08 BUSIA-BUSITEMA-24h'!C41,'4.08 BUSIA-BUSITEMA'!C41)</f>
        <v>1.5714285714285714</v>
      </c>
      <c r="D41" s="48">
        <f>AVERAGE('29.07 BUSIA-BUSITEMA'!D41,'30.07 BUSIA-BUSITEMA'!D41,'31.07. BUSIA-BUSITEMA'!D41,'1.08. BUSIA-BUSITEMA'!D41,'2.08 BUSIA-BUSITEMA-24h'!D41,'3.08 BUSIA-BUSITEMA-24h'!D41,'4.08 BUSIA-BUSITEMA'!D41)</f>
        <v>0.42857142857142855</v>
      </c>
      <c r="E41" s="48">
        <f>AVERAGE('29.07 BUSIA-BUSITEMA'!E41,'30.07 BUSIA-BUSITEMA'!E41,'31.07. BUSIA-BUSITEMA'!E41,'1.08. BUSIA-BUSITEMA'!E41,'2.08 BUSIA-BUSITEMA-24h'!E41,'3.08 BUSIA-BUSITEMA-24h'!E41,'4.08 BUSIA-BUSITEMA'!E41)</f>
        <v>2.7142857142857144</v>
      </c>
      <c r="F41" s="48">
        <f>AVERAGE('29.07 BUSIA-BUSITEMA'!F41,'30.07 BUSIA-BUSITEMA'!F41,'31.07. BUSIA-BUSITEMA'!F41,'1.08. BUSIA-BUSITEMA'!F41,'2.08 BUSIA-BUSITEMA-24h'!F41,'3.08 BUSIA-BUSITEMA-24h'!F41,'4.08 BUSIA-BUSITEMA'!F41)</f>
        <v>1.2857142857142858</v>
      </c>
      <c r="G41" s="48">
        <f>AVERAGE('29.07 BUSIA-BUSITEMA'!G41,'30.07 BUSIA-BUSITEMA'!G41,'31.07. BUSIA-BUSITEMA'!G41,'1.08. BUSIA-BUSITEMA'!G41,'2.08 BUSIA-BUSITEMA-24h'!G41,'3.08 BUSIA-BUSITEMA-24h'!G41,'4.08 BUSIA-BUSITEMA'!G41)</f>
        <v>0.5714285714285714</v>
      </c>
      <c r="H41" s="48">
        <f>AVERAGE('29.07 BUSIA-BUSITEMA'!H41,'30.07 BUSIA-BUSITEMA'!H41,'31.07. BUSIA-BUSITEMA'!H41,'1.08. BUSIA-BUSITEMA'!H41,'2.08 BUSIA-BUSITEMA-24h'!H41,'3.08 BUSIA-BUSITEMA-24h'!H41,'4.08 BUSIA-BUSITEMA'!H41)</f>
        <v>1</v>
      </c>
      <c r="I41" s="48">
        <f>AVERAGE('29.07 BUSIA-BUSITEMA'!I41,'30.07 BUSIA-BUSITEMA'!I41,'31.07. BUSIA-BUSITEMA'!I41,'1.08. BUSIA-BUSITEMA'!I41,'2.08 BUSIA-BUSITEMA-24h'!I41,'3.08 BUSIA-BUSITEMA-24h'!I41,'4.08 BUSIA-BUSITEMA'!I41)</f>
        <v>0.5714285714285714</v>
      </c>
      <c r="J41" s="48">
        <f>AVERAGE('29.07 BUSIA-BUSITEMA'!J41,'30.07 BUSIA-BUSITEMA'!J41,'31.07. BUSIA-BUSITEMA'!J41,'1.08. BUSIA-BUSITEMA'!J41,'2.08 BUSIA-BUSITEMA-24h'!J41,'3.08 BUSIA-BUSITEMA-24h'!J41,'4.08 BUSIA-BUSITEMA'!J41)</f>
        <v>0.2857142857142857</v>
      </c>
      <c r="K41" s="48">
        <f>AVERAGE('29.07 BUSIA-BUSITEMA'!K41,'30.07 BUSIA-BUSITEMA'!K41,'31.07. BUSIA-BUSITEMA'!K41,'1.08. BUSIA-BUSITEMA'!K41,'2.08 BUSIA-BUSITEMA-24h'!K41,'3.08 BUSIA-BUSITEMA-24h'!K41,'4.08 BUSIA-BUSITEMA'!K41)</f>
        <v>0.42857142857142855</v>
      </c>
      <c r="L41" s="48">
        <f>AVERAGE('29.07 BUSIA-BUSITEMA'!L41,'30.07 BUSIA-BUSITEMA'!L41,'31.07. BUSIA-BUSITEMA'!L41,'1.08. BUSIA-BUSITEMA'!L41,'2.08 BUSIA-BUSITEMA-24h'!L41,'3.08 BUSIA-BUSITEMA-24h'!L41,'4.08 BUSIA-BUSITEMA'!L41)</f>
        <v>1.5714285714285714</v>
      </c>
      <c r="M41" s="48">
        <f>AVERAGE('29.07 BUSIA-BUSITEMA'!M41,'30.07 BUSIA-BUSITEMA'!M41,'31.07. BUSIA-BUSITEMA'!M41,'1.08. BUSIA-BUSITEMA'!M41,'2.08 BUSIA-BUSITEMA-24h'!M41,'3.08 BUSIA-BUSITEMA-24h'!M41,'4.08 BUSIA-BUSITEMA'!M41)</f>
        <v>4.2857142857142856</v>
      </c>
      <c r="N41" s="48">
        <f>AVERAGE('29.07 BUSIA-BUSITEMA'!N41,'30.07 BUSIA-BUSITEMA'!N41,'31.07. BUSIA-BUSITEMA'!N41,'1.08. BUSIA-BUSITEMA'!N41,'2.08 BUSIA-BUSITEMA-24h'!N41,'3.08 BUSIA-BUSITEMA-24h'!N41,'4.08 BUSIA-BUSITEMA'!N41)</f>
        <v>0</v>
      </c>
      <c r="O41" s="15">
        <f t="shared" si="0"/>
        <v>10.428571428571429</v>
      </c>
      <c r="P41" s="15">
        <f t="shared" si="1"/>
        <v>14.714285714285715</v>
      </c>
      <c r="R41" s="5" t="s">
        <v>175</v>
      </c>
      <c r="S41" s="55">
        <f>SUM(S10:S33)</f>
        <v>62.142857142857139</v>
      </c>
      <c r="T41" s="55">
        <f t="shared" ref="T41:AD41" si="33">SUM(T10:T33)</f>
        <v>22.071428571428573</v>
      </c>
      <c r="U41" s="55">
        <f t="shared" si="33"/>
        <v>143.14285714285714</v>
      </c>
      <c r="V41" s="55">
        <f t="shared" si="33"/>
        <v>80.285714285714278</v>
      </c>
      <c r="W41" s="55">
        <f t="shared" si="33"/>
        <v>6.9999999999999991</v>
      </c>
      <c r="X41" s="55">
        <f t="shared" si="33"/>
        <v>25.571428571428573</v>
      </c>
      <c r="Y41" s="55">
        <f t="shared" si="33"/>
        <v>21.642857142857142</v>
      </c>
      <c r="Z41" s="55">
        <f t="shared" si="33"/>
        <v>36.857142857142854</v>
      </c>
      <c r="AA41" s="55">
        <f t="shared" si="33"/>
        <v>19.428571428571431</v>
      </c>
      <c r="AB41" s="55">
        <f t="shared" si="33"/>
        <v>87</v>
      </c>
      <c r="AC41" s="55">
        <f t="shared" si="33"/>
        <v>357.57142857142856</v>
      </c>
      <c r="AD41" s="55">
        <f t="shared" si="33"/>
        <v>12.5</v>
      </c>
      <c r="AE41" s="56">
        <f>SUM(AE10:AE33)</f>
        <v>517.64285714285711</v>
      </c>
      <c r="AF41" s="56">
        <f>SUM(AF10:AF33)</f>
        <v>875.21428571428567</v>
      </c>
    </row>
    <row r="42" spans="2:32" ht="23.1" customHeight="1" x14ac:dyDescent="0.25">
      <c r="B42" s="23" t="s">
        <v>69</v>
      </c>
      <c r="C42" s="48">
        <f>AVERAGE('29.07 BUSIA-BUSITEMA'!C42,'30.07 BUSIA-BUSITEMA'!C42,'31.07. BUSIA-BUSITEMA'!C42,'1.08. BUSIA-BUSITEMA'!C42,'2.08 BUSIA-BUSITEMA-24h'!C42,'3.08 BUSIA-BUSITEMA-24h'!C42,'4.08 BUSIA-BUSITEMA'!C42)</f>
        <v>1</v>
      </c>
      <c r="D42" s="48">
        <f>AVERAGE('29.07 BUSIA-BUSITEMA'!D42,'30.07 BUSIA-BUSITEMA'!D42,'31.07. BUSIA-BUSITEMA'!D42,'1.08. BUSIA-BUSITEMA'!D42,'2.08 BUSIA-BUSITEMA-24h'!D42,'3.08 BUSIA-BUSITEMA-24h'!D42,'4.08 BUSIA-BUSITEMA'!D42)</f>
        <v>0.14285714285714285</v>
      </c>
      <c r="E42" s="48">
        <f>AVERAGE('29.07 BUSIA-BUSITEMA'!E42,'30.07 BUSIA-BUSITEMA'!E42,'31.07. BUSIA-BUSITEMA'!E42,'1.08. BUSIA-BUSITEMA'!E42,'2.08 BUSIA-BUSITEMA-24h'!E42,'3.08 BUSIA-BUSITEMA-24h'!E42,'4.08 BUSIA-BUSITEMA'!E42)</f>
        <v>2.2857142857142856</v>
      </c>
      <c r="F42" s="48">
        <f>AVERAGE('29.07 BUSIA-BUSITEMA'!F42,'30.07 BUSIA-BUSITEMA'!F42,'31.07. BUSIA-BUSITEMA'!F42,'1.08. BUSIA-BUSITEMA'!F42,'2.08 BUSIA-BUSITEMA-24h'!F42,'3.08 BUSIA-BUSITEMA-24h'!F42,'4.08 BUSIA-BUSITEMA'!F42)</f>
        <v>0.8571428571428571</v>
      </c>
      <c r="G42" s="48">
        <f>AVERAGE('29.07 BUSIA-BUSITEMA'!G42,'30.07 BUSIA-BUSITEMA'!G42,'31.07. BUSIA-BUSITEMA'!G42,'1.08. BUSIA-BUSITEMA'!G42,'2.08 BUSIA-BUSITEMA-24h'!G42,'3.08 BUSIA-BUSITEMA-24h'!G42,'4.08 BUSIA-BUSITEMA'!G42)</f>
        <v>0.42857142857142855</v>
      </c>
      <c r="H42" s="48">
        <f>AVERAGE('29.07 BUSIA-BUSITEMA'!H42,'30.07 BUSIA-BUSITEMA'!H42,'31.07. BUSIA-BUSITEMA'!H42,'1.08. BUSIA-BUSITEMA'!H42,'2.08 BUSIA-BUSITEMA-24h'!H42,'3.08 BUSIA-BUSITEMA-24h'!H42,'4.08 BUSIA-BUSITEMA'!H42)</f>
        <v>0.5714285714285714</v>
      </c>
      <c r="I42" s="48">
        <f>AVERAGE('29.07 BUSIA-BUSITEMA'!I42,'30.07 BUSIA-BUSITEMA'!I42,'31.07. BUSIA-BUSITEMA'!I42,'1.08. BUSIA-BUSITEMA'!I42,'2.08 BUSIA-BUSITEMA-24h'!I42,'3.08 BUSIA-BUSITEMA-24h'!I42,'4.08 BUSIA-BUSITEMA'!I42)</f>
        <v>0.42857142857142855</v>
      </c>
      <c r="J42" s="48">
        <f>AVERAGE('29.07 BUSIA-BUSITEMA'!J42,'30.07 BUSIA-BUSITEMA'!J42,'31.07. BUSIA-BUSITEMA'!J42,'1.08. BUSIA-BUSITEMA'!J42,'2.08 BUSIA-BUSITEMA-24h'!J42,'3.08 BUSIA-BUSITEMA-24h'!J42,'4.08 BUSIA-BUSITEMA'!J42)</f>
        <v>0.5714285714285714</v>
      </c>
      <c r="K42" s="48">
        <f>AVERAGE('29.07 BUSIA-BUSITEMA'!K42,'30.07 BUSIA-BUSITEMA'!K42,'31.07. BUSIA-BUSITEMA'!K42,'1.08. BUSIA-BUSITEMA'!K42,'2.08 BUSIA-BUSITEMA-24h'!K42,'3.08 BUSIA-BUSITEMA-24h'!K42,'4.08 BUSIA-BUSITEMA'!K42)</f>
        <v>0.5714285714285714</v>
      </c>
      <c r="L42" s="48">
        <f>AVERAGE('29.07 BUSIA-BUSITEMA'!L42,'30.07 BUSIA-BUSITEMA'!L42,'31.07. BUSIA-BUSITEMA'!L42,'1.08. BUSIA-BUSITEMA'!L42,'2.08 BUSIA-BUSITEMA-24h'!L42,'3.08 BUSIA-BUSITEMA-24h'!L42,'4.08 BUSIA-BUSITEMA'!L42)</f>
        <v>1.2857142857142858</v>
      </c>
      <c r="M42" s="48">
        <f>AVERAGE('29.07 BUSIA-BUSITEMA'!M42,'30.07 BUSIA-BUSITEMA'!M42,'31.07. BUSIA-BUSITEMA'!M42,'1.08. BUSIA-BUSITEMA'!M42,'2.08 BUSIA-BUSITEMA-24h'!M42,'3.08 BUSIA-BUSITEMA-24h'!M42,'4.08 BUSIA-BUSITEMA'!M42)</f>
        <v>5.1428571428571432</v>
      </c>
      <c r="N42" s="48">
        <f>AVERAGE('29.07 BUSIA-BUSITEMA'!N42,'30.07 BUSIA-BUSITEMA'!N42,'31.07. BUSIA-BUSITEMA'!N42,'1.08. BUSIA-BUSITEMA'!N42,'2.08 BUSIA-BUSITEMA-24h'!N42,'3.08 BUSIA-BUSITEMA-24h'!N42,'4.08 BUSIA-BUSITEMA'!N42)</f>
        <v>0.14285714285714285</v>
      </c>
      <c r="O42" s="15">
        <f t="shared" si="0"/>
        <v>8.2857142857142847</v>
      </c>
      <c r="P42" s="15">
        <f t="shared" si="1"/>
        <v>13.428571428571427</v>
      </c>
      <c r="R42" s="5" t="s">
        <v>160</v>
      </c>
      <c r="S42" s="47">
        <f>S41/S40</f>
        <v>1.7682926829268293</v>
      </c>
      <c r="T42" s="47">
        <f t="shared" ref="T42:AF42" si="34">T41/T40</f>
        <v>1.3318965517241379</v>
      </c>
      <c r="U42" s="47">
        <f t="shared" si="34"/>
        <v>1.701188455008489</v>
      </c>
      <c r="V42" s="47">
        <f t="shared" si="34"/>
        <v>1.8129032258064517</v>
      </c>
      <c r="W42" s="47">
        <f t="shared" si="34"/>
        <v>1.4000000000000001</v>
      </c>
      <c r="X42" s="47">
        <f t="shared" si="34"/>
        <v>1.6422018348623852</v>
      </c>
      <c r="Y42" s="47">
        <f t="shared" si="34"/>
        <v>1.429245283018868</v>
      </c>
      <c r="Z42" s="47">
        <f t="shared" si="34"/>
        <v>1.8561151079136693</v>
      </c>
      <c r="AA42" s="47">
        <f t="shared" si="34"/>
        <v>1.3465346534653466</v>
      </c>
      <c r="AB42" s="47">
        <f t="shared" si="34"/>
        <v>1.74</v>
      </c>
      <c r="AC42" s="47">
        <f t="shared" si="34"/>
        <v>1.8098336948662326</v>
      </c>
      <c r="AD42" s="47">
        <f t="shared" si="34"/>
        <v>1.3888888888888888</v>
      </c>
      <c r="AE42" s="54">
        <f t="shared" si="34"/>
        <v>1.6744454713493528</v>
      </c>
      <c r="AF42" s="54">
        <f t="shared" si="34"/>
        <v>1.7272342824922471</v>
      </c>
    </row>
    <row r="43" spans="2:32" ht="23.1" customHeight="1" x14ac:dyDescent="0.25">
      <c r="B43" s="22" t="s">
        <v>70</v>
      </c>
      <c r="C43" s="48">
        <f>AVERAGE('29.07 BUSIA-BUSITEMA'!C43,'30.07 BUSIA-BUSITEMA'!C43,'31.07. BUSIA-BUSITEMA'!C43,'1.08. BUSIA-BUSITEMA'!C43,'2.08 BUSIA-BUSITEMA-24h'!C43,'3.08 BUSIA-BUSITEMA-24h'!C43,'4.08 BUSIA-BUSITEMA'!C43)</f>
        <v>1</v>
      </c>
      <c r="D43" s="48">
        <f>AVERAGE('29.07 BUSIA-BUSITEMA'!D43,'30.07 BUSIA-BUSITEMA'!D43,'31.07. BUSIA-BUSITEMA'!D43,'1.08. BUSIA-BUSITEMA'!D43,'2.08 BUSIA-BUSITEMA-24h'!D43,'3.08 BUSIA-BUSITEMA-24h'!D43,'4.08 BUSIA-BUSITEMA'!D43)</f>
        <v>0.42857142857142855</v>
      </c>
      <c r="E43" s="48">
        <f>AVERAGE('29.07 BUSIA-BUSITEMA'!E43,'30.07 BUSIA-BUSITEMA'!E43,'31.07. BUSIA-BUSITEMA'!E43,'1.08. BUSIA-BUSITEMA'!E43,'2.08 BUSIA-BUSITEMA-24h'!E43,'3.08 BUSIA-BUSITEMA-24h'!E43,'4.08 BUSIA-BUSITEMA'!E43)</f>
        <v>1.7142857142857142</v>
      </c>
      <c r="F43" s="48">
        <f>AVERAGE('29.07 BUSIA-BUSITEMA'!F43,'30.07 BUSIA-BUSITEMA'!F43,'31.07. BUSIA-BUSITEMA'!F43,'1.08. BUSIA-BUSITEMA'!F43,'2.08 BUSIA-BUSITEMA-24h'!F43,'3.08 BUSIA-BUSITEMA-24h'!F43,'4.08 BUSIA-BUSITEMA'!F43)</f>
        <v>0.8571428571428571</v>
      </c>
      <c r="G43" s="48">
        <f>AVERAGE('29.07 BUSIA-BUSITEMA'!G43,'30.07 BUSIA-BUSITEMA'!G43,'31.07. BUSIA-BUSITEMA'!G43,'1.08. BUSIA-BUSITEMA'!G43,'2.08 BUSIA-BUSITEMA-24h'!G43,'3.08 BUSIA-BUSITEMA-24h'!G43,'4.08 BUSIA-BUSITEMA'!G43)</f>
        <v>0</v>
      </c>
      <c r="H43" s="48">
        <f>AVERAGE('29.07 BUSIA-BUSITEMA'!H43,'30.07 BUSIA-BUSITEMA'!H43,'31.07. BUSIA-BUSITEMA'!H43,'1.08. BUSIA-BUSITEMA'!H43,'2.08 BUSIA-BUSITEMA-24h'!H43,'3.08 BUSIA-BUSITEMA-24h'!H43,'4.08 BUSIA-BUSITEMA'!H43)</f>
        <v>0.2857142857142857</v>
      </c>
      <c r="I43" s="48">
        <f>AVERAGE('29.07 BUSIA-BUSITEMA'!I43,'30.07 BUSIA-BUSITEMA'!I43,'31.07. BUSIA-BUSITEMA'!I43,'1.08. BUSIA-BUSITEMA'!I43,'2.08 BUSIA-BUSITEMA-24h'!I43,'3.08 BUSIA-BUSITEMA-24h'!I43,'4.08 BUSIA-BUSITEMA'!I43)</f>
        <v>0.5714285714285714</v>
      </c>
      <c r="J43" s="48">
        <f>AVERAGE('29.07 BUSIA-BUSITEMA'!J43,'30.07 BUSIA-BUSITEMA'!J43,'31.07. BUSIA-BUSITEMA'!J43,'1.08. BUSIA-BUSITEMA'!J43,'2.08 BUSIA-BUSITEMA-24h'!J43,'3.08 BUSIA-BUSITEMA-24h'!J43,'4.08 BUSIA-BUSITEMA'!J43)</f>
        <v>0.14285714285714285</v>
      </c>
      <c r="K43" s="48">
        <f>AVERAGE('29.07 BUSIA-BUSITEMA'!K43,'30.07 BUSIA-BUSITEMA'!K43,'31.07. BUSIA-BUSITEMA'!K43,'1.08. BUSIA-BUSITEMA'!K43,'2.08 BUSIA-BUSITEMA-24h'!K43,'3.08 BUSIA-BUSITEMA-24h'!K43,'4.08 BUSIA-BUSITEMA'!K43)</f>
        <v>0.7142857142857143</v>
      </c>
      <c r="L43" s="48">
        <f>AVERAGE('29.07 BUSIA-BUSITEMA'!L43,'30.07 BUSIA-BUSITEMA'!L43,'31.07. BUSIA-BUSITEMA'!L43,'1.08. BUSIA-BUSITEMA'!L43,'2.08 BUSIA-BUSITEMA-24h'!L43,'3.08 BUSIA-BUSITEMA-24h'!L43,'4.08 BUSIA-BUSITEMA'!L43)</f>
        <v>1.2857142857142858</v>
      </c>
      <c r="M43" s="48">
        <f>AVERAGE('29.07 BUSIA-BUSITEMA'!M43,'30.07 BUSIA-BUSITEMA'!M43,'31.07. BUSIA-BUSITEMA'!M43,'1.08. BUSIA-BUSITEMA'!M43,'2.08 BUSIA-BUSITEMA-24h'!M43,'3.08 BUSIA-BUSITEMA-24h'!M43,'4.08 BUSIA-BUSITEMA'!M43)</f>
        <v>4.1428571428571432</v>
      </c>
      <c r="N43" s="48">
        <f>AVERAGE('29.07 BUSIA-BUSITEMA'!N43,'30.07 BUSIA-BUSITEMA'!N43,'31.07. BUSIA-BUSITEMA'!N43,'1.08. BUSIA-BUSITEMA'!N43,'2.08 BUSIA-BUSITEMA-24h'!N43,'3.08 BUSIA-BUSITEMA-24h'!N43,'4.08 BUSIA-BUSITEMA'!N43)</f>
        <v>0.2857142857142857</v>
      </c>
      <c r="O43" s="15">
        <f t="shared" si="0"/>
        <v>7.2857142857142856</v>
      </c>
      <c r="P43" s="15">
        <f t="shared" si="1"/>
        <v>11.428571428571429</v>
      </c>
    </row>
    <row r="44" spans="2:32" ht="23.1" customHeight="1" x14ac:dyDescent="0.25">
      <c r="B44" s="24" t="s">
        <v>71</v>
      </c>
      <c r="C44" s="48">
        <f>AVERAGE('29.07 BUSIA-BUSITEMA'!C44,'30.07 BUSIA-BUSITEMA'!C44,'31.07. BUSIA-BUSITEMA'!C44,'1.08. BUSIA-BUSITEMA'!C44,'2.08 BUSIA-BUSITEMA-24h'!C44,'3.08 BUSIA-BUSITEMA-24h'!C44,'4.08 BUSIA-BUSITEMA'!C44)</f>
        <v>1</v>
      </c>
      <c r="D44" s="48">
        <f>AVERAGE('29.07 BUSIA-BUSITEMA'!D44,'30.07 BUSIA-BUSITEMA'!D44,'31.07. BUSIA-BUSITEMA'!D44,'1.08. BUSIA-BUSITEMA'!D44,'2.08 BUSIA-BUSITEMA-24h'!D44,'3.08 BUSIA-BUSITEMA-24h'!D44,'4.08 BUSIA-BUSITEMA'!D44)</f>
        <v>0.2857142857142857</v>
      </c>
      <c r="E44" s="48">
        <f>AVERAGE('29.07 BUSIA-BUSITEMA'!E44,'30.07 BUSIA-BUSITEMA'!E44,'31.07. BUSIA-BUSITEMA'!E44,'1.08. BUSIA-BUSITEMA'!E44,'2.08 BUSIA-BUSITEMA-24h'!E44,'3.08 BUSIA-BUSITEMA-24h'!E44,'4.08 BUSIA-BUSITEMA'!E44)</f>
        <v>2</v>
      </c>
      <c r="F44" s="48">
        <f>AVERAGE('29.07 BUSIA-BUSITEMA'!F44,'30.07 BUSIA-BUSITEMA'!F44,'31.07. BUSIA-BUSITEMA'!F44,'1.08. BUSIA-BUSITEMA'!F44,'2.08 BUSIA-BUSITEMA-24h'!F44,'3.08 BUSIA-BUSITEMA-24h'!F44,'4.08 BUSIA-BUSITEMA'!F44)</f>
        <v>0.7142857142857143</v>
      </c>
      <c r="G44" s="48">
        <f>AVERAGE('29.07 BUSIA-BUSITEMA'!G44,'30.07 BUSIA-BUSITEMA'!G44,'31.07. BUSIA-BUSITEMA'!G44,'1.08. BUSIA-BUSITEMA'!G44,'2.08 BUSIA-BUSITEMA-24h'!G44,'3.08 BUSIA-BUSITEMA-24h'!G44,'4.08 BUSIA-BUSITEMA'!G44)</f>
        <v>0.42857142857142855</v>
      </c>
      <c r="H44" s="48">
        <f>AVERAGE('29.07 BUSIA-BUSITEMA'!H44,'30.07 BUSIA-BUSITEMA'!H44,'31.07. BUSIA-BUSITEMA'!H44,'1.08. BUSIA-BUSITEMA'!H44,'2.08 BUSIA-BUSITEMA-24h'!H44,'3.08 BUSIA-BUSITEMA-24h'!H44,'4.08 BUSIA-BUSITEMA'!H44)</f>
        <v>0.42857142857142855</v>
      </c>
      <c r="I44" s="48">
        <f>AVERAGE('29.07 BUSIA-BUSITEMA'!I44,'30.07 BUSIA-BUSITEMA'!I44,'31.07. BUSIA-BUSITEMA'!I44,'1.08. BUSIA-BUSITEMA'!I44,'2.08 BUSIA-BUSITEMA-24h'!I44,'3.08 BUSIA-BUSITEMA-24h'!I44,'4.08 BUSIA-BUSITEMA'!I44)</f>
        <v>0.14285714285714285</v>
      </c>
      <c r="J44" s="48">
        <f>AVERAGE('29.07 BUSIA-BUSITEMA'!J44,'30.07 BUSIA-BUSITEMA'!J44,'31.07. BUSIA-BUSITEMA'!J44,'1.08. BUSIA-BUSITEMA'!J44,'2.08 BUSIA-BUSITEMA-24h'!J44,'3.08 BUSIA-BUSITEMA-24h'!J44,'4.08 BUSIA-BUSITEMA'!J44)</f>
        <v>0.2857142857142857</v>
      </c>
      <c r="K44" s="48">
        <f>AVERAGE('29.07 BUSIA-BUSITEMA'!K44,'30.07 BUSIA-BUSITEMA'!K44,'31.07. BUSIA-BUSITEMA'!K44,'1.08. BUSIA-BUSITEMA'!K44,'2.08 BUSIA-BUSITEMA-24h'!K44,'3.08 BUSIA-BUSITEMA-24h'!K44,'4.08 BUSIA-BUSITEMA'!K44)</f>
        <v>0.5714285714285714</v>
      </c>
      <c r="L44" s="48">
        <f>AVERAGE('29.07 BUSIA-BUSITEMA'!L44,'30.07 BUSIA-BUSITEMA'!L44,'31.07. BUSIA-BUSITEMA'!L44,'1.08. BUSIA-BUSITEMA'!L44,'2.08 BUSIA-BUSITEMA-24h'!L44,'3.08 BUSIA-BUSITEMA-24h'!L44,'4.08 BUSIA-BUSITEMA'!L44)</f>
        <v>1.1428571428571428</v>
      </c>
      <c r="M44" s="48">
        <f>AVERAGE('29.07 BUSIA-BUSITEMA'!M44,'30.07 BUSIA-BUSITEMA'!M44,'31.07. BUSIA-BUSITEMA'!M44,'1.08. BUSIA-BUSITEMA'!M44,'2.08 BUSIA-BUSITEMA-24h'!M44,'3.08 BUSIA-BUSITEMA-24h'!M44,'4.08 BUSIA-BUSITEMA'!M44)</f>
        <v>3.2857142857142856</v>
      </c>
      <c r="N44" s="48">
        <f>AVERAGE('29.07 BUSIA-BUSITEMA'!N44,'30.07 BUSIA-BUSITEMA'!N44,'31.07. BUSIA-BUSITEMA'!N44,'1.08. BUSIA-BUSITEMA'!N44,'2.08 BUSIA-BUSITEMA-24h'!N44,'3.08 BUSIA-BUSITEMA-24h'!N44,'4.08 BUSIA-BUSITEMA'!N44)</f>
        <v>0</v>
      </c>
      <c r="O44" s="15">
        <f t="shared" si="0"/>
        <v>7</v>
      </c>
      <c r="P44" s="15">
        <f t="shared" si="1"/>
        <v>10.285714285714285</v>
      </c>
    </row>
    <row r="45" spans="2:32" ht="23.1" customHeight="1" x14ac:dyDescent="0.25">
      <c r="B45" s="22" t="s">
        <v>72</v>
      </c>
      <c r="C45" s="48">
        <f>AVERAGE('29.07 BUSIA-BUSITEMA'!C45,'30.07 BUSIA-BUSITEMA'!C45,'31.07. BUSIA-BUSITEMA'!C45,'1.08. BUSIA-BUSITEMA'!C45,'2.08 BUSIA-BUSITEMA-24h'!C45,'3.08 BUSIA-BUSITEMA-24h'!C45,'4.08 BUSIA-BUSITEMA'!C45)</f>
        <v>0.42857142857142855</v>
      </c>
      <c r="D45" s="48">
        <f>AVERAGE('29.07 BUSIA-BUSITEMA'!D45,'30.07 BUSIA-BUSITEMA'!D45,'31.07. BUSIA-BUSITEMA'!D45,'1.08. BUSIA-BUSITEMA'!D45,'2.08 BUSIA-BUSITEMA-24h'!D45,'3.08 BUSIA-BUSITEMA-24h'!D45,'4.08 BUSIA-BUSITEMA'!D45)</f>
        <v>0</v>
      </c>
      <c r="E45" s="48">
        <f>AVERAGE('29.07 BUSIA-BUSITEMA'!E45,'30.07 BUSIA-BUSITEMA'!E45,'31.07. BUSIA-BUSITEMA'!E45,'1.08. BUSIA-BUSITEMA'!E45,'2.08 BUSIA-BUSITEMA-24h'!E45,'3.08 BUSIA-BUSITEMA-24h'!E45,'4.08 BUSIA-BUSITEMA'!E45)</f>
        <v>1.2857142857142858</v>
      </c>
      <c r="F45" s="48">
        <f>AVERAGE('29.07 BUSIA-BUSITEMA'!F45,'30.07 BUSIA-BUSITEMA'!F45,'31.07. BUSIA-BUSITEMA'!F45,'1.08. BUSIA-BUSITEMA'!F45,'2.08 BUSIA-BUSITEMA-24h'!F45,'3.08 BUSIA-BUSITEMA-24h'!F45,'4.08 BUSIA-BUSITEMA'!F45)</f>
        <v>0.8571428571428571</v>
      </c>
      <c r="G45" s="48">
        <f>AVERAGE('29.07 BUSIA-BUSITEMA'!G45,'30.07 BUSIA-BUSITEMA'!G45,'31.07. BUSIA-BUSITEMA'!G45,'1.08. BUSIA-BUSITEMA'!G45,'2.08 BUSIA-BUSITEMA-24h'!G45,'3.08 BUSIA-BUSITEMA-24h'!G45,'4.08 BUSIA-BUSITEMA'!G45)</f>
        <v>0</v>
      </c>
      <c r="H45" s="48">
        <f>AVERAGE('29.07 BUSIA-BUSITEMA'!H45,'30.07 BUSIA-BUSITEMA'!H45,'31.07. BUSIA-BUSITEMA'!H45,'1.08. BUSIA-BUSITEMA'!H45,'2.08 BUSIA-BUSITEMA-24h'!H45,'3.08 BUSIA-BUSITEMA-24h'!H45,'4.08 BUSIA-BUSITEMA'!H45)</f>
        <v>0.14285714285714285</v>
      </c>
      <c r="I45" s="48">
        <f>AVERAGE('29.07 BUSIA-BUSITEMA'!I45,'30.07 BUSIA-BUSITEMA'!I45,'31.07. BUSIA-BUSITEMA'!I45,'1.08. BUSIA-BUSITEMA'!I45,'2.08 BUSIA-BUSITEMA-24h'!I45,'3.08 BUSIA-BUSITEMA-24h'!I45,'4.08 BUSIA-BUSITEMA'!I45)</f>
        <v>0.2857142857142857</v>
      </c>
      <c r="J45" s="48">
        <f>AVERAGE('29.07 BUSIA-BUSITEMA'!J45,'30.07 BUSIA-BUSITEMA'!J45,'31.07. BUSIA-BUSITEMA'!J45,'1.08. BUSIA-BUSITEMA'!J45,'2.08 BUSIA-BUSITEMA-24h'!J45,'3.08 BUSIA-BUSITEMA-24h'!J45,'4.08 BUSIA-BUSITEMA'!J45)</f>
        <v>0.2857142857142857</v>
      </c>
      <c r="K45" s="48">
        <f>AVERAGE('29.07 BUSIA-BUSITEMA'!K45,'30.07 BUSIA-BUSITEMA'!K45,'31.07. BUSIA-BUSITEMA'!K45,'1.08. BUSIA-BUSITEMA'!K45,'2.08 BUSIA-BUSITEMA-24h'!K45,'3.08 BUSIA-BUSITEMA-24h'!K45,'4.08 BUSIA-BUSITEMA'!K45)</f>
        <v>0.5714285714285714</v>
      </c>
      <c r="L45" s="48">
        <f>AVERAGE('29.07 BUSIA-BUSITEMA'!L45,'30.07 BUSIA-BUSITEMA'!L45,'31.07. BUSIA-BUSITEMA'!L45,'1.08. BUSIA-BUSITEMA'!L45,'2.08 BUSIA-BUSITEMA-24h'!L45,'3.08 BUSIA-BUSITEMA-24h'!L45,'4.08 BUSIA-BUSITEMA'!L45)</f>
        <v>1.2857142857142858</v>
      </c>
      <c r="M45" s="48">
        <f>AVERAGE('29.07 BUSIA-BUSITEMA'!M45,'30.07 BUSIA-BUSITEMA'!M45,'31.07. BUSIA-BUSITEMA'!M45,'1.08. BUSIA-BUSITEMA'!M45,'2.08 BUSIA-BUSITEMA-24h'!M45,'3.08 BUSIA-BUSITEMA-24h'!M45,'4.08 BUSIA-BUSITEMA'!M45)</f>
        <v>3.5714285714285716</v>
      </c>
      <c r="N45" s="48">
        <f>AVERAGE('29.07 BUSIA-BUSITEMA'!N45,'30.07 BUSIA-BUSITEMA'!N45,'31.07. BUSIA-BUSITEMA'!N45,'1.08. BUSIA-BUSITEMA'!N45,'2.08 BUSIA-BUSITEMA-24h'!N45,'3.08 BUSIA-BUSITEMA-24h'!N45,'4.08 BUSIA-BUSITEMA'!N45)</f>
        <v>0</v>
      </c>
      <c r="O45" s="15">
        <f t="shared" si="0"/>
        <v>5.1428571428571423</v>
      </c>
      <c r="P45" s="15">
        <f t="shared" si="1"/>
        <v>8.7142857142857135</v>
      </c>
    </row>
    <row r="46" spans="2:32" ht="23.1" customHeight="1" x14ac:dyDescent="0.25">
      <c r="B46" s="23" t="s">
        <v>73</v>
      </c>
      <c r="C46" s="48">
        <f>AVERAGE('29.07 BUSIA-BUSITEMA'!C46,'30.07 BUSIA-BUSITEMA'!C46,'31.07. BUSIA-BUSITEMA'!C46,'1.08. BUSIA-BUSITEMA'!C46,'2.08 BUSIA-BUSITEMA-24h'!C46,'3.08 BUSIA-BUSITEMA-24h'!C46,'4.08 BUSIA-BUSITEMA'!C46)</f>
        <v>0.8571428571428571</v>
      </c>
      <c r="D46" s="48">
        <f>AVERAGE('29.07 BUSIA-BUSITEMA'!D46,'30.07 BUSIA-BUSITEMA'!D46,'31.07. BUSIA-BUSITEMA'!D46,'1.08. BUSIA-BUSITEMA'!D46,'2.08 BUSIA-BUSITEMA-24h'!D46,'3.08 BUSIA-BUSITEMA-24h'!D46,'4.08 BUSIA-BUSITEMA'!D46)</f>
        <v>0.5714285714285714</v>
      </c>
      <c r="E46" s="48">
        <f>AVERAGE('29.07 BUSIA-BUSITEMA'!E46,'30.07 BUSIA-BUSITEMA'!E46,'31.07. BUSIA-BUSITEMA'!E46,'1.08. BUSIA-BUSITEMA'!E46,'2.08 BUSIA-BUSITEMA-24h'!E46,'3.08 BUSIA-BUSITEMA-24h'!E46,'4.08 BUSIA-BUSITEMA'!E46)</f>
        <v>1.7142857142857142</v>
      </c>
      <c r="F46" s="48">
        <f>AVERAGE('29.07 BUSIA-BUSITEMA'!F46,'30.07 BUSIA-BUSITEMA'!F46,'31.07. BUSIA-BUSITEMA'!F46,'1.08. BUSIA-BUSITEMA'!F46,'2.08 BUSIA-BUSITEMA-24h'!F46,'3.08 BUSIA-BUSITEMA-24h'!F46,'4.08 BUSIA-BUSITEMA'!F46)</f>
        <v>1.2857142857142858</v>
      </c>
      <c r="G46" s="48">
        <f>AVERAGE('29.07 BUSIA-BUSITEMA'!G46,'30.07 BUSIA-BUSITEMA'!G46,'31.07. BUSIA-BUSITEMA'!G46,'1.08. BUSIA-BUSITEMA'!G46,'2.08 BUSIA-BUSITEMA-24h'!G46,'3.08 BUSIA-BUSITEMA-24h'!G46,'4.08 BUSIA-BUSITEMA'!G46)</f>
        <v>0</v>
      </c>
      <c r="H46" s="48">
        <f>AVERAGE('29.07 BUSIA-BUSITEMA'!H46,'30.07 BUSIA-BUSITEMA'!H46,'31.07. BUSIA-BUSITEMA'!H46,'1.08. BUSIA-BUSITEMA'!H46,'2.08 BUSIA-BUSITEMA-24h'!H46,'3.08 BUSIA-BUSITEMA-24h'!H46,'4.08 BUSIA-BUSITEMA'!H46)</f>
        <v>0</v>
      </c>
      <c r="I46" s="48">
        <f>AVERAGE('29.07 BUSIA-BUSITEMA'!I46,'30.07 BUSIA-BUSITEMA'!I46,'31.07. BUSIA-BUSITEMA'!I46,'1.08. BUSIA-BUSITEMA'!I46,'2.08 BUSIA-BUSITEMA-24h'!I46,'3.08 BUSIA-BUSITEMA-24h'!I46,'4.08 BUSIA-BUSITEMA'!I46)</f>
        <v>0.14285714285714285</v>
      </c>
      <c r="J46" s="48">
        <f>AVERAGE('29.07 BUSIA-BUSITEMA'!J46,'30.07 BUSIA-BUSITEMA'!J46,'31.07. BUSIA-BUSITEMA'!J46,'1.08. BUSIA-BUSITEMA'!J46,'2.08 BUSIA-BUSITEMA-24h'!J46,'3.08 BUSIA-BUSITEMA-24h'!J46,'4.08 BUSIA-BUSITEMA'!J46)</f>
        <v>0.14285714285714285</v>
      </c>
      <c r="K46" s="48">
        <f>AVERAGE('29.07 BUSIA-BUSITEMA'!K46,'30.07 BUSIA-BUSITEMA'!K46,'31.07. BUSIA-BUSITEMA'!K46,'1.08. BUSIA-BUSITEMA'!K46,'2.08 BUSIA-BUSITEMA-24h'!K46,'3.08 BUSIA-BUSITEMA-24h'!K46,'4.08 BUSIA-BUSITEMA'!K46)</f>
        <v>0.2857142857142857</v>
      </c>
      <c r="L46" s="48">
        <f>AVERAGE('29.07 BUSIA-BUSITEMA'!L46,'30.07 BUSIA-BUSITEMA'!L46,'31.07. BUSIA-BUSITEMA'!L46,'1.08. BUSIA-BUSITEMA'!L46,'2.08 BUSIA-BUSITEMA-24h'!L46,'3.08 BUSIA-BUSITEMA-24h'!L46,'4.08 BUSIA-BUSITEMA'!L46)</f>
        <v>1.4285714285714286</v>
      </c>
      <c r="M46" s="48">
        <f>AVERAGE('29.07 BUSIA-BUSITEMA'!M46,'30.07 BUSIA-BUSITEMA'!M46,'31.07. BUSIA-BUSITEMA'!M46,'1.08. BUSIA-BUSITEMA'!M46,'2.08 BUSIA-BUSITEMA-24h'!M46,'3.08 BUSIA-BUSITEMA-24h'!M46,'4.08 BUSIA-BUSITEMA'!M46)</f>
        <v>4.1428571428571432</v>
      </c>
      <c r="N46" s="48">
        <f>AVERAGE('29.07 BUSIA-BUSITEMA'!N46,'30.07 BUSIA-BUSITEMA'!N46,'31.07. BUSIA-BUSITEMA'!N46,'1.08. BUSIA-BUSITEMA'!N46,'2.08 BUSIA-BUSITEMA-24h'!N46,'3.08 BUSIA-BUSITEMA-24h'!N46,'4.08 BUSIA-BUSITEMA'!N46)</f>
        <v>0.14285714285714285</v>
      </c>
      <c r="O46" s="15">
        <f t="shared" si="0"/>
        <v>6.5714285714285721</v>
      </c>
      <c r="P46" s="15">
        <f t="shared" si="1"/>
        <v>10.714285714285715</v>
      </c>
      <c r="R46" s="8"/>
      <c r="T46"/>
    </row>
    <row r="47" spans="2:32" ht="23.1" customHeight="1" x14ac:dyDescent="0.25">
      <c r="B47" s="23" t="s">
        <v>74</v>
      </c>
      <c r="C47" s="48">
        <f>AVERAGE('29.07 BUSIA-BUSITEMA'!C47,'30.07 BUSIA-BUSITEMA'!C47,'31.07. BUSIA-BUSITEMA'!C47,'1.08. BUSIA-BUSITEMA'!C47,'2.08 BUSIA-BUSITEMA-24h'!C47,'3.08 BUSIA-BUSITEMA-24h'!C47,'4.08 BUSIA-BUSITEMA'!C47)</f>
        <v>0.42857142857142855</v>
      </c>
      <c r="D47" s="48">
        <f>AVERAGE('29.07 BUSIA-BUSITEMA'!D47,'30.07 BUSIA-BUSITEMA'!D47,'31.07. BUSIA-BUSITEMA'!D47,'1.08. BUSIA-BUSITEMA'!D47,'2.08 BUSIA-BUSITEMA-24h'!D47,'3.08 BUSIA-BUSITEMA-24h'!D47,'4.08 BUSIA-BUSITEMA'!D47)</f>
        <v>0.42857142857142855</v>
      </c>
      <c r="E47" s="48">
        <f>AVERAGE('29.07 BUSIA-BUSITEMA'!E47,'30.07 BUSIA-BUSITEMA'!E47,'31.07. BUSIA-BUSITEMA'!E47,'1.08. BUSIA-BUSITEMA'!E47,'2.08 BUSIA-BUSITEMA-24h'!E47,'3.08 BUSIA-BUSITEMA-24h'!E47,'4.08 BUSIA-BUSITEMA'!E47)</f>
        <v>2.1428571428571428</v>
      </c>
      <c r="F47" s="48">
        <f>AVERAGE('29.07 BUSIA-BUSITEMA'!F47,'30.07 BUSIA-BUSITEMA'!F47,'31.07. BUSIA-BUSITEMA'!F47,'1.08. BUSIA-BUSITEMA'!F47,'2.08 BUSIA-BUSITEMA-24h'!F47,'3.08 BUSIA-BUSITEMA-24h'!F47,'4.08 BUSIA-BUSITEMA'!F47)</f>
        <v>0.7142857142857143</v>
      </c>
      <c r="G47" s="48">
        <f>AVERAGE('29.07 BUSIA-BUSITEMA'!G47,'30.07 BUSIA-BUSITEMA'!G47,'31.07. BUSIA-BUSITEMA'!G47,'1.08. BUSIA-BUSITEMA'!G47,'2.08 BUSIA-BUSITEMA-24h'!G47,'3.08 BUSIA-BUSITEMA-24h'!G47,'4.08 BUSIA-BUSITEMA'!G47)</f>
        <v>0</v>
      </c>
      <c r="H47" s="48">
        <f>AVERAGE('29.07 BUSIA-BUSITEMA'!H47,'30.07 BUSIA-BUSITEMA'!H47,'31.07. BUSIA-BUSITEMA'!H47,'1.08. BUSIA-BUSITEMA'!H47,'2.08 BUSIA-BUSITEMA-24h'!H47,'3.08 BUSIA-BUSITEMA-24h'!H47,'4.08 BUSIA-BUSITEMA'!H47)</f>
        <v>0.8571428571428571</v>
      </c>
      <c r="I47" s="48">
        <f>AVERAGE('29.07 BUSIA-BUSITEMA'!I47,'30.07 BUSIA-BUSITEMA'!I47,'31.07. BUSIA-BUSITEMA'!I47,'1.08. BUSIA-BUSITEMA'!I47,'2.08 BUSIA-BUSITEMA-24h'!I47,'3.08 BUSIA-BUSITEMA-24h'!I47,'4.08 BUSIA-BUSITEMA'!I47)</f>
        <v>0.42857142857142855</v>
      </c>
      <c r="J47" s="48">
        <f>AVERAGE('29.07 BUSIA-BUSITEMA'!J47,'30.07 BUSIA-BUSITEMA'!J47,'31.07. BUSIA-BUSITEMA'!J47,'1.08. BUSIA-BUSITEMA'!J47,'2.08 BUSIA-BUSITEMA-24h'!J47,'3.08 BUSIA-BUSITEMA-24h'!J47,'4.08 BUSIA-BUSITEMA'!J47)</f>
        <v>0.42857142857142855</v>
      </c>
      <c r="K47" s="48">
        <f>AVERAGE('29.07 BUSIA-BUSITEMA'!K47,'30.07 BUSIA-BUSITEMA'!K47,'31.07. BUSIA-BUSITEMA'!K47,'1.08. BUSIA-BUSITEMA'!K47,'2.08 BUSIA-BUSITEMA-24h'!K47,'3.08 BUSIA-BUSITEMA-24h'!K47,'4.08 BUSIA-BUSITEMA'!K47)</f>
        <v>0.8571428571428571</v>
      </c>
      <c r="L47" s="48">
        <f>AVERAGE('29.07 BUSIA-BUSITEMA'!L47,'30.07 BUSIA-BUSITEMA'!L47,'31.07. BUSIA-BUSITEMA'!L47,'1.08. BUSIA-BUSITEMA'!L47,'2.08 BUSIA-BUSITEMA-24h'!L47,'3.08 BUSIA-BUSITEMA-24h'!L47,'4.08 BUSIA-BUSITEMA'!L47)</f>
        <v>1.1428571428571428</v>
      </c>
      <c r="M47" s="48">
        <f>AVERAGE('29.07 BUSIA-BUSITEMA'!M47,'30.07 BUSIA-BUSITEMA'!M47,'31.07. BUSIA-BUSITEMA'!M47,'1.08. BUSIA-BUSITEMA'!M47,'2.08 BUSIA-BUSITEMA-24h'!M47,'3.08 BUSIA-BUSITEMA-24h'!M47,'4.08 BUSIA-BUSITEMA'!M47)</f>
        <v>3.8571428571428572</v>
      </c>
      <c r="N47" s="48">
        <f>AVERAGE('29.07 BUSIA-BUSITEMA'!N47,'30.07 BUSIA-BUSITEMA'!N47,'31.07. BUSIA-BUSITEMA'!N47,'1.08. BUSIA-BUSITEMA'!N47,'2.08 BUSIA-BUSITEMA-24h'!N47,'3.08 BUSIA-BUSITEMA-24h'!N47,'4.08 BUSIA-BUSITEMA'!N47)</f>
        <v>0</v>
      </c>
      <c r="O47" s="15">
        <f t="shared" si="0"/>
        <v>7.4285714285714288</v>
      </c>
      <c r="P47" s="15">
        <f t="shared" si="1"/>
        <v>11.285714285714286</v>
      </c>
      <c r="R47" s="8"/>
      <c r="T47"/>
    </row>
    <row r="48" spans="2:32" ht="23.1" customHeight="1" x14ac:dyDescent="0.25">
      <c r="B48" s="23" t="s">
        <v>75</v>
      </c>
      <c r="C48" s="48">
        <f>AVERAGE('29.07 BUSIA-BUSITEMA'!C48,'30.07 BUSIA-BUSITEMA'!C48,'31.07. BUSIA-BUSITEMA'!C48,'1.08. BUSIA-BUSITEMA'!C48,'2.08 BUSIA-BUSITEMA-24h'!C48,'3.08 BUSIA-BUSITEMA-24h'!C48,'4.08 BUSIA-BUSITEMA'!C48)</f>
        <v>1.7142857142857142</v>
      </c>
      <c r="D48" s="48">
        <f>AVERAGE('29.07 BUSIA-BUSITEMA'!D48,'30.07 BUSIA-BUSITEMA'!D48,'31.07. BUSIA-BUSITEMA'!D48,'1.08. BUSIA-BUSITEMA'!D48,'2.08 BUSIA-BUSITEMA-24h'!D48,'3.08 BUSIA-BUSITEMA-24h'!D48,'4.08 BUSIA-BUSITEMA'!D48)</f>
        <v>0.5714285714285714</v>
      </c>
      <c r="E48" s="48">
        <f>AVERAGE('29.07 BUSIA-BUSITEMA'!E48,'30.07 BUSIA-BUSITEMA'!E48,'31.07. BUSIA-BUSITEMA'!E48,'1.08. BUSIA-BUSITEMA'!E48,'2.08 BUSIA-BUSITEMA-24h'!E48,'3.08 BUSIA-BUSITEMA-24h'!E48,'4.08 BUSIA-BUSITEMA'!E48)</f>
        <v>2</v>
      </c>
      <c r="F48" s="48">
        <f>AVERAGE('29.07 BUSIA-BUSITEMA'!F48,'30.07 BUSIA-BUSITEMA'!F48,'31.07. BUSIA-BUSITEMA'!F48,'1.08. BUSIA-BUSITEMA'!F48,'2.08 BUSIA-BUSITEMA-24h'!F48,'3.08 BUSIA-BUSITEMA-24h'!F48,'4.08 BUSIA-BUSITEMA'!F48)</f>
        <v>1.5714285714285714</v>
      </c>
      <c r="G48" s="48">
        <f>AVERAGE('29.07 BUSIA-BUSITEMA'!G48,'30.07 BUSIA-BUSITEMA'!G48,'31.07. BUSIA-BUSITEMA'!G48,'1.08. BUSIA-BUSITEMA'!G48,'2.08 BUSIA-BUSITEMA-24h'!G48,'3.08 BUSIA-BUSITEMA-24h'!G48,'4.08 BUSIA-BUSITEMA'!G48)</f>
        <v>0</v>
      </c>
      <c r="H48" s="48">
        <f>AVERAGE('29.07 BUSIA-BUSITEMA'!H48,'30.07 BUSIA-BUSITEMA'!H48,'31.07. BUSIA-BUSITEMA'!H48,'1.08. BUSIA-BUSITEMA'!H48,'2.08 BUSIA-BUSITEMA-24h'!H48,'3.08 BUSIA-BUSITEMA-24h'!H48,'4.08 BUSIA-BUSITEMA'!H48)</f>
        <v>1</v>
      </c>
      <c r="I48" s="48">
        <f>AVERAGE('29.07 BUSIA-BUSITEMA'!I48,'30.07 BUSIA-BUSITEMA'!I48,'31.07. BUSIA-BUSITEMA'!I48,'1.08. BUSIA-BUSITEMA'!I48,'2.08 BUSIA-BUSITEMA-24h'!I48,'3.08 BUSIA-BUSITEMA-24h'!I48,'4.08 BUSIA-BUSITEMA'!I48)</f>
        <v>0</v>
      </c>
      <c r="J48" s="48">
        <f>AVERAGE('29.07 BUSIA-BUSITEMA'!J48,'30.07 BUSIA-BUSITEMA'!J48,'31.07. BUSIA-BUSITEMA'!J48,'1.08. BUSIA-BUSITEMA'!J48,'2.08 BUSIA-BUSITEMA-24h'!J48,'3.08 BUSIA-BUSITEMA-24h'!J48,'4.08 BUSIA-BUSITEMA'!J48)</f>
        <v>0.14285714285714285</v>
      </c>
      <c r="K48" s="48">
        <f>AVERAGE('29.07 BUSIA-BUSITEMA'!K48,'30.07 BUSIA-BUSITEMA'!K48,'31.07. BUSIA-BUSITEMA'!K48,'1.08. BUSIA-BUSITEMA'!K48,'2.08 BUSIA-BUSITEMA-24h'!K48,'3.08 BUSIA-BUSITEMA-24h'!K48,'4.08 BUSIA-BUSITEMA'!K48)</f>
        <v>0.7142857142857143</v>
      </c>
      <c r="L48" s="48">
        <f>AVERAGE('29.07 BUSIA-BUSITEMA'!L48,'30.07 BUSIA-BUSITEMA'!L48,'31.07. BUSIA-BUSITEMA'!L48,'1.08. BUSIA-BUSITEMA'!L48,'2.08 BUSIA-BUSITEMA-24h'!L48,'3.08 BUSIA-BUSITEMA-24h'!L48,'4.08 BUSIA-BUSITEMA'!L48)</f>
        <v>1.5714285714285714</v>
      </c>
      <c r="M48" s="48">
        <f>AVERAGE('29.07 BUSIA-BUSITEMA'!M48,'30.07 BUSIA-BUSITEMA'!M48,'31.07. BUSIA-BUSITEMA'!M48,'1.08. BUSIA-BUSITEMA'!M48,'2.08 BUSIA-BUSITEMA-24h'!M48,'3.08 BUSIA-BUSITEMA-24h'!M48,'4.08 BUSIA-BUSITEMA'!M48)</f>
        <v>5.1428571428571432</v>
      </c>
      <c r="N48" s="48">
        <f>AVERAGE('29.07 BUSIA-BUSITEMA'!N48,'30.07 BUSIA-BUSITEMA'!N48,'31.07. BUSIA-BUSITEMA'!N48,'1.08. BUSIA-BUSITEMA'!N48,'2.08 BUSIA-BUSITEMA-24h'!N48,'3.08 BUSIA-BUSITEMA-24h'!N48,'4.08 BUSIA-BUSITEMA'!N48)</f>
        <v>0.14285714285714285</v>
      </c>
      <c r="O48" s="15">
        <f t="shared" si="0"/>
        <v>9.4285714285714288</v>
      </c>
      <c r="P48" s="15">
        <f t="shared" si="1"/>
        <v>14.571428571428573</v>
      </c>
      <c r="R48" s="8"/>
      <c r="T48"/>
    </row>
    <row r="49" spans="2:20" ht="23.1" customHeight="1" x14ac:dyDescent="0.25">
      <c r="B49" s="22" t="s">
        <v>76</v>
      </c>
      <c r="C49" s="48">
        <f>AVERAGE('29.07 BUSIA-BUSITEMA'!C49,'30.07 BUSIA-BUSITEMA'!C49,'31.07. BUSIA-BUSITEMA'!C49,'1.08. BUSIA-BUSITEMA'!C49,'2.08 BUSIA-BUSITEMA-24h'!C49,'3.08 BUSIA-BUSITEMA-24h'!C49,'4.08 BUSIA-BUSITEMA'!C49)</f>
        <v>1.1428571428571428</v>
      </c>
      <c r="D49" s="48">
        <f>AVERAGE('29.07 BUSIA-BUSITEMA'!D49,'30.07 BUSIA-BUSITEMA'!D49,'31.07. BUSIA-BUSITEMA'!D49,'1.08. BUSIA-BUSITEMA'!D49,'2.08 BUSIA-BUSITEMA-24h'!D49,'3.08 BUSIA-BUSITEMA-24h'!D49,'4.08 BUSIA-BUSITEMA'!D49)</f>
        <v>0.7142857142857143</v>
      </c>
      <c r="E49" s="48">
        <f>AVERAGE('29.07 BUSIA-BUSITEMA'!E49,'30.07 BUSIA-BUSITEMA'!E49,'31.07. BUSIA-BUSITEMA'!E49,'1.08. BUSIA-BUSITEMA'!E49,'2.08 BUSIA-BUSITEMA-24h'!E49,'3.08 BUSIA-BUSITEMA-24h'!E49,'4.08 BUSIA-BUSITEMA'!E49)</f>
        <v>1.4285714285714286</v>
      </c>
      <c r="F49" s="48">
        <f>AVERAGE('29.07 BUSIA-BUSITEMA'!F49,'30.07 BUSIA-BUSITEMA'!F49,'31.07. BUSIA-BUSITEMA'!F49,'1.08. BUSIA-BUSITEMA'!F49,'2.08 BUSIA-BUSITEMA-24h'!F49,'3.08 BUSIA-BUSITEMA-24h'!F49,'4.08 BUSIA-BUSITEMA'!F49)</f>
        <v>1.8571428571428572</v>
      </c>
      <c r="G49" s="48">
        <f>AVERAGE('29.07 BUSIA-BUSITEMA'!G49,'30.07 BUSIA-BUSITEMA'!G49,'31.07. BUSIA-BUSITEMA'!G49,'1.08. BUSIA-BUSITEMA'!G49,'2.08 BUSIA-BUSITEMA-24h'!G49,'3.08 BUSIA-BUSITEMA-24h'!G49,'4.08 BUSIA-BUSITEMA'!G49)</f>
        <v>0</v>
      </c>
      <c r="H49" s="48">
        <f>AVERAGE('29.07 BUSIA-BUSITEMA'!H49,'30.07 BUSIA-BUSITEMA'!H49,'31.07. BUSIA-BUSITEMA'!H49,'1.08. BUSIA-BUSITEMA'!H49,'2.08 BUSIA-BUSITEMA-24h'!H49,'3.08 BUSIA-BUSITEMA-24h'!H49,'4.08 BUSIA-BUSITEMA'!H49)</f>
        <v>0.7142857142857143</v>
      </c>
      <c r="I49" s="48">
        <f>AVERAGE('29.07 BUSIA-BUSITEMA'!I49,'30.07 BUSIA-BUSITEMA'!I49,'31.07. BUSIA-BUSITEMA'!I49,'1.08. BUSIA-BUSITEMA'!I49,'2.08 BUSIA-BUSITEMA-24h'!I49,'3.08 BUSIA-BUSITEMA-24h'!I49,'4.08 BUSIA-BUSITEMA'!I49)</f>
        <v>0.2857142857142857</v>
      </c>
      <c r="J49" s="48">
        <f>AVERAGE('29.07 BUSIA-BUSITEMA'!J49,'30.07 BUSIA-BUSITEMA'!J49,'31.07. BUSIA-BUSITEMA'!J49,'1.08. BUSIA-BUSITEMA'!J49,'2.08 BUSIA-BUSITEMA-24h'!J49,'3.08 BUSIA-BUSITEMA-24h'!J49,'4.08 BUSIA-BUSITEMA'!J49)</f>
        <v>0.14285714285714285</v>
      </c>
      <c r="K49" s="48">
        <f>AVERAGE('29.07 BUSIA-BUSITEMA'!K49,'30.07 BUSIA-BUSITEMA'!K49,'31.07. BUSIA-BUSITEMA'!K49,'1.08. BUSIA-BUSITEMA'!K49,'2.08 BUSIA-BUSITEMA-24h'!K49,'3.08 BUSIA-BUSITEMA-24h'!K49,'4.08 BUSIA-BUSITEMA'!K49)</f>
        <v>0.42857142857142855</v>
      </c>
      <c r="L49" s="48">
        <f>AVERAGE('29.07 BUSIA-BUSITEMA'!L49,'30.07 BUSIA-BUSITEMA'!L49,'31.07. BUSIA-BUSITEMA'!L49,'1.08. BUSIA-BUSITEMA'!L49,'2.08 BUSIA-BUSITEMA-24h'!L49,'3.08 BUSIA-BUSITEMA-24h'!L49,'4.08 BUSIA-BUSITEMA'!L49)</f>
        <v>1.4285714285714286</v>
      </c>
      <c r="M49" s="48">
        <f>AVERAGE('29.07 BUSIA-BUSITEMA'!M49,'30.07 BUSIA-BUSITEMA'!M49,'31.07. BUSIA-BUSITEMA'!M49,'1.08. BUSIA-BUSITEMA'!M49,'2.08 BUSIA-BUSITEMA-24h'!M49,'3.08 BUSIA-BUSITEMA-24h'!M49,'4.08 BUSIA-BUSITEMA'!M49)</f>
        <v>4.5714285714285712</v>
      </c>
      <c r="N49" s="48">
        <f>AVERAGE('29.07 BUSIA-BUSITEMA'!N49,'30.07 BUSIA-BUSITEMA'!N49,'31.07. BUSIA-BUSITEMA'!N49,'1.08. BUSIA-BUSITEMA'!N49,'2.08 BUSIA-BUSITEMA-24h'!N49,'3.08 BUSIA-BUSITEMA-24h'!N49,'4.08 BUSIA-BUSITEMA'!N49)</f>
        <v>0</v>
      </c>
      <c r="O49" s="15">
        <f t="shared" si="0"/>
        <v>8.1428571428571423</v>
      </c>
      <c r="P49" s="15">
        <f t="shared" si="1"/>
        <v>12.714285714285714</v>
      </c>
      <c r="R49" s="8"/>
      <c r="T49"/>
    </row>
    <row r="50" spans="2:20" ht="23.1" customHeight="1" x14ac:dyDescent="0.25">
      <c r="B50" s="23" t="s">
        <v>77</v>
      </c>
      <c r="C50" s="48">
        <f>AVERAGE('29.07 BUSIA-BUSITEMA'!C50,'30.07 BUSIA-BUSITEMA'!C50,'31.07. BUSIA-BUSITEMA'!C50,'1.08. BUSIA-BUSITEMA'!C50,'2.08 BUSIA-BUSITEMA-24h'!C50,'3.08 BUSIA-BUSITEMA-24h'!C50,'4.08 BUSIA-BUSITEMA'!C50)</f>
        <v>1</v>
      </c>
      <c r="D50" s="48">
        <f>AVERAGE('29.07 BUSIA-BUSITEMA'!D50,'30.07 BUSIA-BUSITEMA'!D50,'31.07. BUSIA-BUSITEMA'!D50,'1.08. BUSIA-BUSITEMA'!D50,'2.08 BUSIA-BUSITEMA-24h'!D50,'3.08 BUSIA-BUSITEMA-24h'!D50,'4.08 BUSIA-BUSITEMA'!D50)</f>
        <v>0.2857142857142857</v>
      </c>
      <c r="E50" s="48">
        <f>AVERAGE('29.07 BUSIA-BUSITEMA'!E50,'30.07 BUSIA-BUSITEMA'!E50,'31.07. BUSIA-BUSITEMA'!E50,'1.08. BUSIA-BUSITEMA'!E50,'2.08 BUSIA-BUSITEMA-24h'!E50,'3.08 BUSIA-BUSITEMA-24h'!E50,'4.08 BUSIA-BUSITEMA'!E50)</f>
        <v>2.7142857142857144</v>
      </c>
      <c r="F50" s="48">
        <f>AVERAGE('29.07 BUSIA-BUSITEMA'!F50,'30.07 BUSIA-BUSITEMA'!F50,'31.07. BUSIA-BUSITEMA'!F50,'1.08. BUSIA-BUSITEMA'!F50,'2.08 BUSIA-BUSITEMA-24h'!F50,'3.08 BUSIA-BUSITEMA-24h'!F50,'4.08 BUSIA-BUSITEMA'!F50)</f>
        <v>1.4285714285714286</v>
      </c>
      <c r="G50" s="48">
        <f>AVERAGE('29.07 BUSIA-BUSITEMA'!G50,'30.07 BUSIA-BUSITEMA'!G50,'31.07. BUSIA-BUSITEMA'!G50,'1.08. BUSIA-BUSITEMA'!G50,'2.08 BUSIA-BUSITEMA-24h'!G50,'3.08 BUSIA-BUSITEMA-24h'!G50,'4.08 BUSIA-BUSITEMA'!G50)</f>
        <v>0</v>
      </c>
      <c r="H50" s="48">
        <f>AVERAGE('29.07 BUSIA-BUSITEMA'!H50,'30.07 BUSIA-BUSITEMA'!H50,'31.07. BUSIA-BUSITEMA'!H50,'1.08. BUSIA-BUSITEMA'!H50,'2.08 BUSIA-BUSITEMA-24h'!H50,'3.08 BUSIA-BUSITEMA-24h'!H50,'4.08 BUSIA-BUSITEMA'!H50)</f>
        <v>0.42857142857142855</v>
      </c>
      <c r="I50" s="48">
        <f>AVERAGE('29.07 BUSIA-BUSITEMA'!I50,'30.07 BUSIA-BUSITEMA'!I50,'31.07. BUSIA-BUSITEMA'!I50,'1.08. BUSIA-BUSITEMA'!I50,'2.08 BUSIA-BUSITEMA-24h'!I50,'3.08 BUSIA-BUSITEMA-24h'!I50,'4.08 BUSIA-BUSITEMA'!I50)</f>
        <v>0.5714285714285714</v>
      </c>
      <c r="J50" s="48">
        <f>AVERAGE('29.07 BUSIA-BUSITEMA'!J50,'30.07 BUSIA-BUSITEMA'!J50,'31.07. BUSIA-BUSITEMA'!J50,'1.08. BUSIA-BUSITEMA'!J50,'2.08 BUSIA-BUSITEMA-24h'!J50,'3.08 BUSIA-BUSITEMA-24h'!J50,'4.08 BUSIA-BUSITEMA'!J50)</f>
        <v>0.2857142857142857</v>
      </c>
      <c r="K50" s="48">
        <f>AVERAGE('29.07 BUSIA-BUSITEMA'!K50,'30.07 BUSIA-BUSITEMA'!K50,'31.07. BUSIA-BUSITEMA'!K50,'1.08. BUSIA-BUSITEMA'!K50,'2.08 BUSIA-BUSITEMA-24h'!K50,'3.08 BUSIA-BUSITEMA-24h'!K50,'4.08 BUSIA-BUSITEMA'!K50)</f>
        <v>0.2857142857142857</v>
      </c>
      <c r="L50" s="48">
        <f>AVERAGE('29.07 BUSIA-BUSITEMA'!L50,'30.07 BUSIA-BUSITEMA'!L50,'31.07. BUSIA-BUSITEMA'!L50,'1.08. BUSIA-BUSITEMA'!L50,'2.08 BUSIA-BUSITEMA-24h'!L50,'3.08 BUSIA-BUSITEMA-24h'!L50,'4.08 BUSIA-BUSITEMA'!L50)</f>
        <v>1.1428571428571428</v>
      </c>
      <c r="M50" s="48">
        <f>AVERAGE('29.07 BUSIA-BUSITEMA'!M50,'30.07 BUSIA-BUSITEMA'!M50,'31.07. BUSIA-BUSITEMA'!M50,'1.08. BUSIA-BUSITEMA'!M50,'2.08 BUSIA-BUSITEMA-24h'!M50,'3.08 BUSIA-BUSITEMA-24h'!M50,'4.08 BUSIA-BUSITEMA'!M50)</f>
        <v>5.5714285714285712</v>
      </c>
      <c r="N50" s="48">
        <f>AVERAGE('29.07 BUSIA-BUSITEMA'!N50,'30.07 BUSIA-BUSITEMA'!N50,'31.07. BUSIA-BUSITEMA'!N50,'1.08. BUSIA-BUSITEMA'!N50,'2.08 BUSIA-BUSITEMA-24h'!N50,'3.08 BUSIA-BUSITEMA-24h'!N50,'4.08 BUSIA-BUSITEMA'!N50)</f>
        <v>0.7142857142857143</v>
      </c>
      <c r="O50" s="15">
        <f t="shared" si="0"/>
        <v>8.8571428571428559</v>
      </c>
      <c r="P50" s="15">
        <f t="shared" si="1"/>
        <v>14.428571428571427</v>
      </c>
      <c r="R50" s="8"/>
      <c r="T50"/>
    </row>
    <row r="51" spans="2:20" ht="23.1" customHeight="1" x14ac:dyDescent="0.25">
      <c r="B51" s="23" t="s">
        <v>78</v>
      </c>
      <c r="C51" s="48">
        <f>AVERAGE('29.07 BUSIA-BUSITEMA'!C51,'30.07 BUSIA-BUSITEMA'!C51,'31.07. BUSIA-BUSITEMA'!C51,'1.08. BUSIA-BUSITEMA'!C51,'2.08 BUSIA-BUSITEMA-24h'!C51,'3.08 BUSIA-BUSITEMA-24h'!C51,'4.08 BUSIA-BUSITEMA'!C51)</f>
        <v>1.2857142857142858</v>
      </c>
      <c r="D51" s="48">
        <f>AVERAGE('29.07 BUSIA-BUSITEMA'!D51,'30.07 BUSIA-BUSITEMA'!D51,'31.07. BUSIA-BUSITEMA'!D51,'1.08. BUSIA-BUSITEMA'!D51,'2.08 BUSIA-BUSITEMA-24h'!D51,'3.08 BUSIA-BUSITEMA-24h'!D51,'4.08 BUSIA-BUSITEMA'!D51)</f>
        <v>0.7142857142857143</v>
      </c>
      <c r="E51" s="48">
        <f>AVERAGE('29.07 BUSIA-BUSITEMA'!E51,'30.07 BUSIA-BUSITEMA'!E51,'31.07. BUSIA-BUSITEMA'!E51,'1.08. BUSIA-BUSITEMA'!E51,'2.08 BUSIA-BUSITEMA-24h'!E51,'3.08 BUSIA-BUSITEMA-24h'!E51,'4.08 BUSIA-BUSITEMA'!E51)</f>
        <v>1.7142857142857142</v>
      </c>
      <c r="F51" s="48">
        <f>AVERAGE('29.07 BUSIA-BUSITEMA'!F51,'30.07 BUSIA-BUSITEMA'!F51,'31.07. BUSIA-BUSITEMA'!F51,'1.08. BUSIA-BUSITEMA'!F51,'2.08 BUSIA-BUSITEMA-24h'!F51,'3.08 BUSIA-BUSITEMA-24h'!F51,'4.08 BUSIA-BUSITEMA'!F51)</f>
        <v>1.5714285714285714</v>
      </c>
      <c r="G51" s="48">
        <f>AVERAGE('29.07 BUSIA-BUSITEMA'!G51,'30.07 BUSIA-BUSITEMA'!G51,'31.07. BUSIA-BUSITEMA'!G51,'1.08. BUSIA-BUSITEMA'!G51,'2.08 BUSIA-BUSITEMA-24h'!G51,'3.08 BUSIA-BUSITEMA-24h'!G51,'4.08 BUSIA-BUSITEMA'!G51)</f>
        <v>0</v>
      </c>
      <c r="H51" s="48">
        <f>AVERAGE('29.07 BUSIA-BUSITEMA'!H51,'30.07 BUSIA-BUSITEMA'!H51,'31.07. BUSIA-BUSITEMA'!H51,'1.08. BUSIA-BUSITEMA'!H51,'2.08 BUSIA-BUSITEMA-24h'!H51,'3.08 BUSIA-BUSITEMA-24h'!H51,'4.08 BUSIA-BUSITEMA'!H51)</f>
        <v>0.7142857142857143</v>
      </c>
      <c r="I51" s="48">
        <f>AVERAGE('29.07 BUSIA-BUSITEMA'!I51,'30.07 BUSIA-BUSITEMA'!I51,'31.07. BUSIA-BUSITEMA'!I51,'1.08. BUSIA-BUSITEMA'!I51,'2.08 BUSIA-BUSITEMA-24h'!I51,'3.08 BUSIA-BUSITEMA-24h'!I51,'4.08 BUSIA-BUSITEMA'!I51)</f>
        <v>0.2857142857142857</v>
      </c>
      <c r="J51" s="48">
        <f>AVERAGE('29.07 BUSIA-BUSITEMA'!J51,'30.07 BUSIA-BUSITEMA'!J51,'31.07. BUSIA-BUSITEMA'!J51,'1.08. BUSIA-BUSITEMA'!J51,'2.08 BUSIA-BUSITEMA-24h'!J51,'3.08 BUSIA-BUSITEMA-24h'!J51,'4.08 BUSIA-BUSITEMA'!J51)</f>
        <v>1</v>
      </c>
      <c r="K51" s="48">
        <f>AVERAGE('29.07 BUSIA-BUSITEMA'!K51,'30.07 BUSIA-BUSITEMA'!K51,'31.07. BUSIA-BUSITEMA'!K51,'1.08. BUSIA-BUSITEMA'!K51,'2.08 BUSIA-BUSITEMA-24h'!K51,'3.08 BUSIA-BUSITEMA-24h'!K51,'4.08 BUSIA-BUSITEMA'!K51)</f>
        <v>0</v>
      </c>
      <c r="L51" s="48">
        <f>AVERAGE('29.07 BUSIA-BUSITEMA'!L51,'30.07 BUSIA-BUSITEMA'!L51,'31.07. BUSIA-BUSITEMA'!L51,'1.08. BUSIA-BUSITEMA'!L51,'2.08 BUSIA-BUSITEMA-24h'!L51,'3.08 BUSIA-BUSITEMA-24h'!L51,'4.08 BUSIA-BUSITEMA'!L51)</f>
        <v>1.2857142857142858</v>
      </c>
      <c r="M51" s="48">
        <f>AVERAGE('29.07 BUSIA-BUSITEMA'!M51,'30.07 BUSIA-BUSITEMA'!M51,'31.07. BUSIA-BUSITEMA'!M51,'1.08. BUSIA-BUSITEMA'!M51,'2.08 BUSIA-BUSITEMA-24h'!M51,'3.08 BUSIA-BUSITEMA-24h'!M51,'4.08 BUSIA-BUSITEMA'!M51)</f>
        <v>4.2857142857142856</v>
      </c>
      <c r="N51" s="48">
        <f>AVERAGE('29.07 BUSIA-BUSITEMA'!N51,'30.07 BUSIA-BUSITEMA'!N51,'31.07. BUSIA-BUSITEMA'!N51,'1.08. BUSIA-BUSITEMA'!N51,'2.08 BUSIA-BUSITEMA-24h'!N51,'3.08 BUSIA-BUSITEMA-24h'!N51,'4.08 BUSIA-BUSITEMA'!N51)</f>
        <v>0.2857142857142857</v>
      </c>
      <c r="O51" s="15">
        <f t="shared" si="0"/>
        <v>8.8571428571428577</v>
      </c>
      <c r="P51" s="15">
        <f t="shared" si="1"/>
        <v>13.142857142857144</v>
      </c>
      <c r="R51" s="8"/>
      <c r="T51"/>
    </row>
    <row r="52" spans="2:20" ht="23.1" customHeight="1" x14ac:dyDescent="0.25">
      <c r="B52" s="23" t="s">
        <v>79</v>
      </c>
      <c r="C52" s="48">
        <f>AVERAGE('29.07 BUSIA-BUSITEMA'!C52,'30.07 BUSIA-BUSITEMA'!C52,'31.07. BUSIA-BUSITEMA'!C52,'1.08. BUSIA-BUSITEMA'!C52,'2.08 BUSIA-BUSITEMA-24h'!C52,'3.08 BUSIA-BUSITEMA-24h'!C52,'4.08 BUSIA-BUSITEMA'!C52)</f>
        <v>1.1428571428571428</v>
      </c>
      <c r="D52" s="48">
        <f>AVERAGE('29.07 BUSIA-BUSITEMA'!D52,'30.07 BUSIA-BUSITEMA'!D52,'31.07. BUSIA-BUSITEMA'!D52,'1.08. BUSIA-BUSITEMA'!D52,'2.08 BUSIA-BUSITEMA-24h'!D52,'3.08 BUSIA-BUSITEMA-24h'!D52,'4.08 BUSIA-BUSITEMA'!D52)</f>
        <v>1</v>
      </c>
      <c r="E52" s="48">
        <f>AVERAGE('29.07 BUSIA-BUSITEMA'!E52,'30.07 BUSIA-BUSITEMA'!E52,'31.07. BUSIA-BUSITEMA'!E52,'1.08. BUSIA-BUSITEMA'!E52,'2.08 BUSIA-BUSITEMA-24h'!E52,'3.08 BUSIA-BUSITEMA-24h'!E52,'4.08 BUSIA-BUSITEMA'!E52)</f>
        <v>2.8571428571428572</v>
      </c>
      <c r="F52" s="48">
        <f>AVERAGE('29.07 BUSIA-BUSITEMA'!F52,'30.07 BUSIA-BUSITEMA'!F52,'31.07. BUSIA-BUSITEMA'!F52,'1.08. BUSIA-BUSITEMA'!F52,'2.08 BUSIA-BUSITEMA-24h'!F52,'3.08 BUSIA-BUSITEMA-24h'!F52,'4.08 BUSIA-BUSITEMA'!F52)</f>
        <v>0.8571428571428571</v>
      </c>
      <c r="G52" s="48">
        <f>AVERAGE('29.07 BUSIA-BUSITEMA'!G52,'30.07 BUSIA-BUSITEMA'!G52,'31.07. BUSIA-BUSITEMA'!G52,'1.08. BUSIA-BUSITEMA'!G52,'2.08 BUSIA-BUSITEMA-24h'!G52,'3.08 BUSIA-BUSITEMA-24h'!G52,'4.08 BUSIA-BUSITEMA'!G52)</f>
        <v>0</v>
      </c>
      <c r="H52" s="48">
        <f>AVERAGE('29.07 BUSIA-BUSITEMA'!H52,'30.07 BUSIA-BUSITEMA'!H52,'31.07. BUSIA-BUSITEMA'!H52,'1.08. BUSIA-BUSITEMA'!H52,'2.08 BUSIA-BUSITEMA-24h'!H52,'3.08 BUSIA-BUSITEMA-24h'!H52,'4.08 BUSIA-BUSITEMA'!H52)</f>
        <v>0.7142857142857143</v>
      </c>
      <c r="I52" s="48">
        <f>AVERAGE('29.07 BUSIA-BUSITEMA'!I52,'30.07 BUSIA-BUSITEMA'!I52,'31.07. BUSIA-BUSITEMA'!I52,'1.08. BUSIA-BUSITEMA'!I52,'2.08 BUSIA-BUSITEMA-24h'!I52,'3.08 BUSIA-BUSITEMA-24h'!I52,'4.08 BUSIA-BUSITEMA'!I52)</f>
        <v>0.14285714285714285</v>
      </c>
      <c r="J52" s="48">
        <f>AVERAGE('29.07 BUSIA-BUSITEMA'!J52,'30.07 BUSIA-BUSITEMA'!J52,'31.07. BUSIA-BUSITEMA'!J52,'1.08. BUSIA-BUSITEMA'!J52,'2.08 BUSIA-BUSITEMA-24h'!J52,'3.08 BUSIA-BUSITEMA-24h'!J52,'4.08 BUSIA-BUSITEMA'!J52)</f>
        <v>0.7142857142857143</v>
      </c>
      <c r="K52" s="48">
        <f>AVERAGE('29.07 BUSIA-BUSITEMA'!K52,'30.07 BUSIA-BUSITEMA'!K52,'31.07. BUSIA-BUSITEMA'!K52,'1.08. BUSIA-BUSITEMA'!K52,'2.08 BUSIA-BUSITEMA-24h'!K52,'3.08 BUSIA-BUSITEMA-24h'!K52,'4.08 BUSIA-BUSITEMA'!K52)</f>
        <v>0</v>
      </c>
      <c r="L52" s="48">
        <f>AVERAGE('29.07 BUSIA-BUSITEMA'!L52,'30.07 BUSIA-BUSITEMA'!L52,'31.07. BUSIA-BUSITEMA'!L52,'1.08. BUSIA-BUSITEMA'!L52,'2.08 BUSIA-BUSITEMA-24h'!L52,'3.08 BUSIA-BUSITEMA-24h'!L52,'4.08 BUSIA-BUSITEMA'!L52)</f>
        <v>0.8571428571428571</v>
      </c>
      <c r="M52" s="48">
        <f>AVERAGE('29.07 BUSIA-BUSITEMA'!M52,'30.07 BUSIA-BUSITEMA'!M52,'31.07. BUSIA-BUSITEMA'!M52,'1.08. BUSIA-BUSITEMA'!M52,'2.08 BUSIA-BUSITEMA-24h'!M52,'3.08 BUSIA-BUSITEMA-24h'!M52,'4.08 BUSIA-BUSITEMA'!M52)</f>
        <v>4.1428571428571432</v>
      </c>
      <c r="N52" s="48">
        <f>AVERAGE('29.07 BUSIA-BUSITEMA'!N52,'30.07 BUSIA-BUSITEMA'!N52,'31.07. BUSIA-BUSITEMA'!N52,'1.08. BUSIA-BUSITEMA'!N52,'2.08 BUSIA-BUSITEMA-24h'!N52,'3.08 BUSIA-BUSITEMA-24h'!N52,'4.08 BUSIA-BUSITEMA'!N52)</f>
        <v>0.14285714285714285</v>
      </c>
      <c r="O52" s="15">
        <f t="shared" si="0"/>
        <v>8.4285714285714288</v>
      </c>
      <c r="P52" s="15">
        <f t="shared" si="1"/>
        <v>12.571428571428573</v>
      </c>
      <c r="R52" s="8"/>
      <c r="T52"/>
    </row>
    <row r="53" spans="2:20" ht="23.1" customHeight="1" x14ac:dyDescent="0.25">
      <c r="B53" s="22" t="s">
        <v>80</v>
      </c>
      <c r="C53" s="48">
        <f>AVERAGE('29.07 BUSIA-BUSITEMA'!C53,'30.07 BUSIA-BUSITEMA'!C53,'31.07. BUSIA-BUSITEMA'!C53,'1.08. BUSIA-BUSITEMA'!C53,'2.08 BUSIA-BUSITEMA-24h'!C53,'3.08 BUSIA-BUSITEMA-24h'!C53,'4.08 BUSIA-BUSITEMA'!C53)</f>
        <v>1.8571428571428572</v>
      </c>
      <c r="D53" s="48">
        <f>AVERAGE('29.07 BUSIA-BUSITEMA'!D53,'30.07 BUSIA-BUSITEMA'!D53,'31.07. BUSIA-BUSITEMA'!D53,'1.08. BUSIA-BUSITEMA'!D53,'2.08 BUSIA-BUSITEMA-24h'!D53,'3.08 BUSIA-BUSITEMA-24h'!D53,'4.08 BUSIA-BUSITEMA'!D53)</f>
        <v>0.7142857142857143</v>
      </c>
      <c r="E53" s="48">
        <f>AVERAGE('29.07 BUSIA-BUSITEMA'!E53,'30.07 BUSIA-BUSITEMA'!E53,'31.07. BUSIA-BUSITEMA'!E53,'1.08. BUSIA-BUSITEMA'!E53,'2.08 BUSIA-BUSITEMA-24h'!E53,'3.08 BUSIA-BUSITEMA-24h'!E53,'4.08 BUSIA-BUSITEMA'!E53)</f>
        <v>2.8571428571428572</v>
      </c>
      <c r="F53" s="48">
        <f>AVERAGE('29.07 BUSIA-BUSITEMA'!F53,'30.07 BUSIA-BUSITEMA'!F53,'31.07. BUSIA-BUSITEMA'!F53,'1.08. BUSIA-BUSITEMA'!F53,'2.08 BUSIA-BUSITEMA-24h'!F53,'3.08 BUSIA-BUSITEMA-24h'!F53,'4.08 BUSIA-BUSITEMA'!F53)</f>
        <v>0.5714285714285714</v>
      </c>
      <c r="G53" s="48">
        <f>AVERAGE('29.07 BUSIA-BUSITEMA'!G53,'30.07 BUSIA-BUSITEMA'!G53,'31.07. BUSIA-BUSITEMA'!G53,'1.08. BUSIA-BUSITEMA'!G53,'2.08 BUSIA-BUSITEMA-24h'!G53,'3.08 BUSIA-BUSITEMA-24h'!G53,'4.08 BUSIA-BUSITEMA'!G53)</f>
        <v>0</v>
      </c>
      <c r="H53" s="48">
        <f>AVERAGE('29.07 BUSIA-BUSITEMA'!H53,'30.07 BUSIA-BUSITEMA'!H53,'31.07. BUSIA-BUSITEMA'!H53,'1.08. BUSIA-BUSITEMA'!H53,'2.08 BUSIA-BUSITEMA-24h'!H53,'3.08 BUSIA-BUSITEMA-24h'!H53,'4.08 BUSIA-BUSITEMA'!H53)</f>
        <v>0.42857142857142855</v>
      </c>
      <c r="I53" s="48">
        <f>AVERAGE('29.07 BUSIA-BUSITEMA'!I53,'30.07 BUSIA-BUSITEMA'!I53,'31.07. BUSIA-BUSITEMA'!I53,'1.08. BUSIA-BUSITEMA'!I53,'2.08 BUSIA-BUSITEMA-24h'!I53,'3.08 BUSIA-BUSITEMA-24h'!I53,'4.08 BUSIA-BUSITEMA'!I53)</f>
        <v>0.42857142857142855</v>
      </c>
      <c r="J53" s="48">
        <f>AVERAGE('29.07 BUSIA-BUSITEMA'!J53,'30.07 BUSIA-BUSITEMA'!J53,'31.07. BUSIA-BUSITEMA'!J53,'1.08. BUSIA-BUSITEMA'!J53,'2.08 BUSIA-BUSITEMA-24h'!J53,'3.08 BUSIA-BUSITEMA-24h'!J53,'4.08 BUSIA-BUSITEMA'!J53)</f>
        <v>0.8571428571428571</v>
      </c>
      <c r="K53" s="48">
        <f>AVERAGE('29.07 BUSIA-BUSITEMA'!K53,'30.07 BUSIA-BUSITEMA'!K53,'31.07. BUSIA-BUSITEMA'!K53,'1.08. BUSIA-BUSITEMA'!K53,'2.08 BUSIA-BUSITEMA-24h'!K53,'3.08 BUSIA-BUSITEMA-24h'!K53,'4.08 BUSIA-BUSITEMA'!K53)</f>
        <v>0.14285714285714285</v>
      </c>
      <c r="L53" s="48">
        <f>AVERAGE('29.07 BUSIA-BUSITEMA'!L53,'30.07 BUSIA-BUSITEMA'!L53,'31.07. BUSIA-BUSITEMA'!L53,'1.08. BUSIA-BUSITEMA'!L53,'2.08 BUSIA-BUSITEMA-24h'!L53,'3.08 BUSIA-BUSITEMA-24h'!L53,'4.08 BUSIA-BUSITEMA'!L53)</f>
        <v>1.8571428571428572</v>
      </c>
      <c r="M53" s="48">
        <f>AVERAGE('29.07 BUSIA-BUSITEMA'!M53,'30.07 BUSIA-BUSITEMA'!M53,'31.07. BUSIA-BUSITEMA'!M53,'1.08. BUSIA-BUSITEMA'!M53,'2.08 BUSIA-BUSITEMA-24h'!M53,'3.08 BUSIA-BUSITEMA-24h'!M53,'4.08 BUSIA-BUSITEMA'!M53)</f>
        <v>5.5714285714285712</v>
      </c>
      <c r="N53" s="48">
        <f>AVERAGE('29.07 BUSIA-BUSITEMA'!N53,'30.07 BUSIA-BUSITEMA'!N53,'31.07. BUSIA-BUSITEMA'!N53,'1.08. BUSIA-BUSITEMA'!N53,'2.08 BUSIA-BUSITEMA-24h'!N53,'3.08 BUSIA-BUSITEMA-24h'!N53,'4.08 BUSIA-BUSITEMA'!N53)</f>
        <v>0.14285714285714285</v>
      </c>
      <c r="O53" s="15">
        <f t="shared" si="0"/>
        <v>9.8571428571428577</v>
      </c>
      <c r="P53" s="15">
        <f t="shared" si="1"/>
        <v>15.428571428571429</v>
      </c>
      <c r="R53" s="8"/>
      <c r="T53"/>
    </row>
    <row r="54" spans="2:20" ht="23.1" customHeight="1" x14ac:dyDescent="0.25">
      <c r="B54" s="22" t="s">
        <v>81</v>
      </c>
      <c r="C54" s="48">
        <f>AVERAGE('29.07 BUSIA-BUSITEMA'!C54,'30.07 BUSIA-BUSITEMA'!C54,'31.07. BUSIA-BUSITEMA'!C54,'1.08. BUSIA-BUSITEMA'!C54,'2.08 BUSIA-BUSITEMA-24h'!C54,'3.08 BUSIA-BUSITEMA-24h'!C54,'4.08 BUSIA-BUSITEMA'!C54)</f>
        <v>0.7142857142857143</v>
      </c>
      <c r="D54" s="48">
        <f>AVERAGE('29.07 BUSIA-BUSITEMA'!D54,'30.07 BUSIA-BUSITEMA'!D54,'31.07. BUSIA-BUSITEMA'!D54,'1.08. BUSIA-BUSITEMA'!D54,'2.08 BUSIA-BUSITEMA-24h'!D54,'3.08 BUSIA-BUSITEMA-24h'!D54,'4.08 BUSIA-BUSITEMA'!D54)</f>
        <v>0.7142857142857143</v>
      </c>
      <c r="E54" s="48">
        <f>AVERAGE('29.07 BUSIA-BUSITEMA'!E54,'30.07 BUSIA-BUSITEMA'!E54,'31.07. BUSIA-BUSITEMA'!E54,'1.08. BUSIA-BUSITEMA'!E54,'2.08 BUSIA-BUSITEMA-24h'!E54,'3.08 BUSIA-BUSITEMA-24h'!E54,'4.08 BUSIA-BUSITEMA'!E54)</f>
        <v>2.2857142857142856</v>
      </c>
      <c r="F54" s="48">
        <f>AVERAGE('29.07 BUSIA-BUSITEMA'!F54,'30.07 BUSIA-BUSITEMA'!F54,'31.07. BUSIA-BUSITEMA'!F54,'1.08. BUSIA-BUSITEMA'!F54,'2.08 BUSIA-BUSITEMA-24h'!F54,'3.08 BUSIA-BUSITEMA-24h'!F54,'4.08 BUSIA-BUSITEMA'!F54)</f>
        <v>1.1428571428571428</v>
      </c>
      <c r="G54" s="48">
        <f>AVERAGE('29.07 BUSIA-BUSITEMA'!G54,'30.07 BUSIA-BUSITEMA'!G54,'31.07. BUSIA-BUSITEMA'!G54,'1.08. BUSIA-BUSITEMA'!G54,'2.08 BUSIA-BUSITEMA-24h'!G54,'3.08 BUSIA-BUSITEMA-24h'!G54,'4.08 BUSIA-BUSITEMA'!G54)</f>
        <v>0</v>
      </c>
      <c r="H54" s="48">
        <f>AVERAGE('29.07 BUSIA-BUSITEMA'!H54,'30.07 BUSIA-BUSITEMA'!H54,'31.07. BUSIA-BUSITEMA'!H54,'1.08. BUSIA-BUSITEMA'!H54,'2.08 BUSIA-BUSITEMA-24h'!H54,'3.08 BUSIA-BUSITEMA-24h'!H54,'4.08 BUSIA-BUSITEMA'!H54)</f>
        <v>1.4285714285714286</v>
      </c>
      <c r="I54" s="48">
        <f>AVERAGE('29.07 BUSIA-BUSITEMA'!I54,'30.07 BUSIA-BUSITEMA'!I54,'31.07. BUSIA-BUSITEMA'!I54,'1.08. BUSIA-BUSITEMA'!I54,'2.08 BUSIA-BUSITEMA-24h'!I54,'3.08 BUSIA-BUSITEMA-24h'!I54,'4.08 BUSIA-BUSITEMA'!I54)</f>
        <v>0.42857142857142855</v>
      </c>
      <c r="J54" s="48">
        <f>AVERAGE('29.07 BUSIA-BUSITEMA'!J54,'30.07 BUSIA-BUSITEMA'!J54,'31.07. BUSIA-BUSITEMA'!J54,'1.08. BUSIA-BUSITEMA'!J54,'2.08 BUSIA-BUSITEMA-24h'!J54,'3.08 BUSIA-BUSITEMA-24h'!J54,'4.08 BUSIA-BUSITEMA'!J54)</f>
        <v>0.5714285714285714</v>
      </c>
      <c r="K54" s="48">
        <f>AVERAGE('29.07 BUSIA-BUSITEMA'!K54,'30.07 BUSIA-BUSITEMA'!K54,'31.07. BUSIA-BUSITEMA'!K54,'1.08. BUSIA-BUSITEMA'!K54,'2.08 BUSIA-BUSITEMA-24h'!K54,'3.08 BUSIA-BUSITEMA-24h'!K54,'4.08 BUSIA-BUSITEMA'!K54)</f>
        <v>0.2857142857142857</v>
      </c>
      <c r="L54" s="48">
        <f>AVERAGE('29.07 BUSIA-BUSITEMA'!L54,'30.07 BUSIA-BUSITEMA'!L54,'31.07. BUSIA-BUSITEMA'!L54,'1.08. BUSIA-BUSITEMA'!L54,'2.08 BUSIA-BUSITEMA-24h'!L54,'3.08 BUSIA-BUSITEMA-24h'!L54,'4.08 BUSIA-BUSITEMA'!L54)</f>
        <v>0.7142857142857143</v>
      </c>
      <c r="M54" s="48">
        <f>AVERAGE('29.07 BUSIA-BUSITEMA'!M54,'30.07 BUSIA-BUSITEMA'!M54,'31.07. BUSIA-BUSITEMA'!M54,'1.08. BUSIA-BUSITEMA'!M54,'2.08 BUSIA-BUSITEMA-24h'!M54,'3.08 BUSIA-BUSITEMA-24h'!M54,'4.08 BUSIA-BUSITEMA'!M54)</f>
        <v>5.8571428571428568</v>
      </c>
      <c r="N54" s="48">
        <f>AVERAGE('29.07 BUSIA-BUSITEMA'!N54,'30.07 BUSIA-BUSITEMA'!N54,'31.07. BUSIA-BUSITEMA'!N54,'1.08. BUSIA-BUSITEMA'!N54,'2.08 BUSIA-BUSITEMA-24h'!N54,'3.08 BUSIA-BUSITEMA-24h'!N54,'4.08 BUSIA-BUSITEMA'!N54)</f>
        <v>0.2857142857142857</v>
      </c>
      <c r="O54" s="15">
        <f t="shared" si="0"/>
        <v>8.571428571428573</v>
      </c>
      <c r="P54" s="15">
        <f t="shared" si="1"/>
        <v>14.428571428571429</v>
      </c>
      <c r="R54" s="8"/>
      <c r="T54"/>
    </row>
    <row r="55" spans="2:20" ht="23.1" customHeight="1" x14ac:dyDescent="0.25">
      <c r="B55" s="22" t="s">
        <v>82</v>
      </c>
      <c r="C55" s="48">
        <f>AVERAGE('29.07 BUSIA-BUSITEMA'!C55,'30.07 BUSIA-BUSITEMA'!C55,'31.07. BUSIA-BUSITEMA'!C55,'1.08. BUSIA-BUSITEMA'!C55,'2.08 BUSIA-BUSITEMA-24h'!C55,'3.08 BUSIA-BUSITEMA-24h'!C55,'4.08 BUSIA-BUSITEMA'!C55)</f>
        <v>0.8571428571428571</v>
      </c>
      <c r="D55" s="48">
        <f>AVERAGE('29.07 BUSIA-BUSITEMA'!D55,'30.07 BUSIA-BUSITEMA'!D55,'31.07. BUSIA-BUSITEMA'!D55,'1.08. BUSIA-BUSITEMA'!D55,'2.08 BUSIA-BUSITEMA-24h'!D55,'3.08 BUSIA-BUSITEMA-24h'!D55,'4.08 BUSIA-BUSITEMA'!D55)</f>
        <v>0</v>
      </c>
      <c r="E55" s="48">
        <f>AVERAGE('29.07 BUSIA-BUSITEMA'!E55,'30.07 BUSIA-BUSITEMA'!E55,'31.07. BUSIA-BUSITEMA'!E55,'1.08. BUSIA-BUSITEMA'!E55,'2.08 BUSIA-BUSITEMA-24h'!E55,'3.08 BUSIA-BUSITEMA-24h'!E55,'4.08 BUSIA-BUSITEMA'!E55)</f>
        <v>1.8571428571428572</v>
      </c>
      <c r="F55" s="48">
        <f>AVERAGE('29.07 BUSIA-BUSITEMA'!F55,'30.07 BUSIA-BUSITEMA'!F55,'31.07. BUSIA-BUSITEMA'!F55,'1.08. BUSIA-BUSITEMA'!F55,'2.08 BUSIA-BUSITEMA-24h'!F55,'3.08 BUSIA-BUSITEMA-24h'!F55,'4.08 BUSIA-BUSITEMA'!F55)</f>
        <v>1.4285714285714286</v>
      </c>
      <c r="G55" s="48">
        <f>AVERAGE('29.07 BUSIA-BUSITEMA'!G55,'30.07 BUSIA-BUSITEMA'!G55,'31.07. BUSIA-BUSITEMA'!G55,'1.08. BUSIA-BUSITEMA'!G55,'2.08 BUSIA-BUSITEMA-24h'!G55,'3.08 BUSIA-BUSITEMA-24h'!G55,'4.08 BUSIA-BUSITEMA'!G55)</f>
        <v>0.2857142857142857</v>
      </c>
      <c r="H55" s="48">
        <f>AVERAGE('29.07 BUSIA-BUSITEMA'!H55,'30.07 BUSIA-BUSITEMA'!H55,'31.07. BUSIA-BUSITEMA'!H55,'1.08. BUSIA-BUSITEMA'!H55,'2.08 BUSIA-BUSITEMA-24h'!H55,'3.08 BUSIA-BUSITEMA-24h'!H55,'4.08 BUSIA-BUSITEMA'!H55)</f>
        <v>0.42857142857142855</v>
      </c>
      <c r="I55" s="48">
        <f>AVERAGE('29.07 BUSIA-BUSITEMA'!I55,'30.07 BUSIA-BUSITEMA'!I55,'31.07. BUSIA-BUSITEMA'!I55,'1.08. BUSIA-BUSITEMA'!I55,'2.08 BUSIA-BUSITEMA-24h'!I55,'3.08 BUSIA-BUSITEMA-24h'!I55,'4.08 BUSIA-BUSITEMA'!I55)</f>
        <v>0</v>
      </c>
      <c r="J55" s="48">
        <f>AVERAGE('29.07 BUSIA-BUSITEMA'!J55,'30.07 BUSIA-BUSITEMA'!J55,'31.07. BUSIA-BUSITEMA'!J55,'1.08. BUSIA-BUSITEMA'!J55,'2.08 BUSIA-BUSITEMA-24h'!J55,'3.08 BUSIA-BUSITEMA-24h'!J55,'4.08 BUSIA-BUSITEMA'!J55)</f>
        <v>0</v>
      </c>
      <c r="K55" s="48">
        <f>AVERAGE('29.07 BUSIA-BUSITEMA'!K55,'30.07 BUSIA-BUSITEMA'!K55,'31.07. BUSIA-BUSITEMA'!K55,'1.08. BUSIA-BUSITEMA'!K55,'2.08 BUSIA-BUSITEMA-24h'!K55,'3.08 BUSIA-BUSITEMA-24h'!K55,'4.08 BUSIA-BUSITEMA'!K55)</f>
        <v>0.2857142857142857</v>
      </c>
      <c r="L55" s="48">
        <f>AVERAGE('29.07 BUSIA-BUSITEMA'!L55,'30.07 BUSIA-BUSITEMA'!L55,'31.07. BUSIA-BUSITEMA'!L55,'1.08. BUSIA-BUSITEMA'!L55,'2.08 BUSIA-BUSITEMA-24h'!L55,'3.08 BUSIA-BUSITEMA-24h'!L55,'4.08 BUSIA-BUSITEMA'!L55)</f>
        <v>1</v>
      </c>
      <c r="M55" s="48">
        <f>AVERAGE('29.07 BUSIA-BUSITEMA'!M55,'30.07 BUSIA-BUSITEMA'!M55,'31.07. BUSIA-BUSITEMA'!M55,'1.08. BUSIA-BUSITEMA'!M55,'2.08 BUSIA-BUSITEMA-24h'!M55,'3.08 BUSIA-BUSITEMA-24h'!M55,'4.08 BUSIA-BUSITEMA'!M55)</f>
        <v>4.8571428571428568</v>
      </c>
      <c r="N55" s="48">
        <f>AVERAGE('29.07 BUSIA-BUSITEMA'!N55,'30.07 BUSIA-BUSITEMA'!N55,'31.07. BUSIA-BUSITEMA'!N55,'1.08. BUSIA-BUSITEMA'!N55,'2.08 BUSIA-BUSITEMA-24h'!N55,'3.08 BUSIA-BUSITEMA-24h'!N55,'4.08 BUSIA-BUSITEMA'!N55)</f>
        <v>0.42857142857142855</v>
      </c>
      <c r="O55" s="15">
        <f t="shared" si="0"/>
        <v>6.5714285714285721</v>
      </c>
      <c r="P55" s="15">
        <f t="shared" si="1"/>
        <v>11.428571428571429</v>
      </c>
      <c r="R55" s="8"/>
      <c r="T55"/>
    </row>
    <row r="56" spans="2:20" ht="23.1" customHeight="1" x14ac:dyDescent="0.25">
      <c r="B56" s="22" t="s">
        <v>83</v>
      </c>
      <c r="C56" s="48">
        <f>AVERAGE('29.07 BUSIA-BUSITEMA'!C56,'30.07 BUSIA-BUSITEMA'!C56,'31.07. BUSIA-BUSITEMA'!C56,'1.08. BUSIA-BUSITEMA'!C56,'2.08 BUSIA-BUSITEMA-24h'!C56,'3.08 BUSIA-BUSITEMA-24h'!C56,'4.08 BUSIA-BUSITEMA'!C56)</f>
        <v>0.42857142857142855</v>
      </c>
      <c r="D56" s="48">
        <f>AVERAGE('29.07 BUSIA-BUSITEMA'!D56,'30.07 BUSIA-BUSITEMA'!D56,'31.07. BUSIA-BUSITEMA'!D56,'1.08. BUSIA-BUSITEMA'!D56,'2.08 BUSIA-BUSITEMA-24h'!D56,'3.08 BUSIA-BUSITEMA-24h'!D56,'4.08 BUSIA-BUSITEMA'!D56)</f>
        <v>0.42857142857142855</v>
      </c>
      <c r="E56" s="48">
        <f>AVERAGE('29.07 BUSIA-BUSITEMA'!E56,'30.07 BUSIA-BUSITEMA'!E56,'31.07. BUSIA-BUSITEMA'!E56,'1.08. BUSIA-BUSITEMA'!E56,'2.08 BUSIA-BUSITEMA-24h'!E56,'3.08 BUSIA-BUSITEMA-24h'!E56,'4.08 BUSIA-BUSITEMA'!E56)</f>
        <v>1.8571428571428572</v>
      </c>
      <c r="F56" s="48">
        <f>AVERAGE('29.07 BUSIA-BUSITEMA'!F56,'30.07 BUSIA-BUSITEMA'!F56,'31.07. BUSIA-BUSITEMA'!F56,'1.08. BUSIA-BUSITEMA'!F56,'2.08 BUSIA-BUSITEMA-24h'!F56,'3.08 BUSIA-BUSITEMA-24h'!F56,'4.08 BUSIA-BUSITEMA'!F56)</f>
        <v>1</v>
      </c>
      <c r="G56" s="48">
        <f>AVERAGE('29.07 BUSIA-BUSITEMA'!G56,'30.07 BUSIA-BUSITEMA'!G56,'31.07. BUSIA-BUSITEMA'!G56,'1.08. BUSIA-BUSITEMA'!G56,'2.08 BUSIA-BUSITEMA-24h'!G56,'3.08 BUSIA-BUSITEMA-24h'!G56,'4.08 BUSIA-BUSITEMA'!G56)</f>
        <v>0</v>
      </c>
      <c r="H56" s="48">
        <f>AVERAGE('29.07 BUSIA-BUSITEMA'!H56,'30.07 BUSIA-BUSITEMA'!H56,'31.07. BUSIA-BUSITEMA'!H56,'1.08. BUSIA-BUSITEMA'!H56,'2.08 BUSIA-BUSITEMA-24h'!H56,'3.08 BUSIA-BUSITEMA-24h'!H56,'4.08 BUSIA-BUSITEMA'!H56)</f>
        <v>0.5714285714285714</v>
      </c>
      <c r="I56" s="48">
        <f>AVERAGE('29.07 BUSIA-BUSITEMA'!I56,'30.07 BUSIA-BUSITEMA'!I56,'31.07. BUSIA-BUSITEMA'!I56,'1.08. BUSIA-BUSITEMA'!I56,'2.08 BUSIA-BUSITEMA-24h'!I56,'3.08 BUSIA-BUSITEMA-24h'!I56,'4.08 BUSIA-BUSITEMA'!I56)</f>
        <v>0.7142857142857143</v>
      </c>
      <c r="J56" s="48">
        <f>AVERAGE('29.07 BUSIA-BUSITEMA'!J56,'30.07 BUSIA-BUSITEMA'!J56,'31.07. BUSIA-BUSITEMA'!J56,'1.08. BUSIA-BUSITEMA'!J56,'2.08 BUSIA-BUSITEMA-24h'!J56,'3.08 BUSIA-BUSITEMA-24h'!J56,'4.08 BUSIA-BUSITEMA'!J56)</f>
        <v>0.7142857142857143</v>
      </c>
      <c r="K56" s="48">
        <f>AVERAGE('29.07 BUSIA-BUSITEMA'!K56,'30.07 BUSIA-BUSITEMA'!K56,'31.07. BUSIA-BUSITEMA'!K56,'1.08. BUSIA-BUSITEMA'!K56,'2.08 BUSIA-BUSITEMA-24h'!K56,'3.08 BUSIA-BUSITEMA-24h'!K56,'4.08 BUSIA-BUSITEMA'!K56)</f>
        <v>0.42857142857142855</v>
      </c>
      <c r="L56" s="48">
        <f>AVERAGE('29.07 BUSIA-BUSITEMA'!L56,'30.07 BUSIA-BUSITEMA'!L56,'31.07. BUSIA-BUSITEMA'!L56,'1.08. BUSIA-BUSITEMA'!L56,'2.08 BUSIA-BUSITEMA-24h'!L56,'3.08 BUSIA-BUSITEMA-24h'!L56,'4.08 BUSIA-BUSITEMA'!L56)</f>
        <v>1</v>
      </c>
      <c r="M56" s="48">
        <f>AVERAGE('29.07 BUSIA-BUSITEMA'!M56,'30.07 BUSIA-BUSITEMA'!M56,'31.07. BUSIA-BUSITEMA'!M56,'1.08. BUSIA-BUSITEMA'!M56,'2.08 BUSIA-BUSITEMA-24h'!M56,'3.08 BUSIA-BUSITEMA-24h'!M56,'4.08 BUSIA-BUSITEMA'!M56)</f>
        <v>3.4285714285714284</v>
      </c>
      <c r="N56" s="48">
        <f>AVERAGE('29.07 BUSIA-BUSITEMA'!N56,'30.07 BUSIA-BUSITEMA'!N56,'31.07. BUSIA-BUSITEMA'!N56,'1.08. BUSIA-BUSITEMA'!N56,'2.08 BUSIA-BUSITEMA-24h'!N56,'3.08 BUSIA-BUSITEMA-24h'!N56,'4.08 BUSIA-BUSITEMA'!N56)</f>
        <v>0.14285714285714285</v>
      </c>
      <c r="O56" s="15">
        <f t="shared" si="0"/>
        <v>7.2857142857142865</v>
      </c>
      <c r="P56" s="15">
        <f t="shared" si="1"/>
        <v>10.714285714285714</v>
      </c>
      <c r="R56" s="8"/>
      <c r="T56"/>
    </row>
    <row r="57" spans="2:20" ht="23.1" customHeight="1" x14ac:dyDescent="0.25">
      <c r="B57" s="22" t="s">
        <v>84</v>
      </c>
      <c r="C57" s="48">
        <f>AVERAGE('29.07 BUSIA-BUSITEMA'!C57,'30.07 BUSIA-BUSITEMA'!C57,'31.07. BUSIA-BUSITEMA'!C57,'1.08. BUSIA-BUSITEMA'!C57,'2.08 BUSIA-BUSITEMA-24h'!C57,'3.08 BUSIA-BUSITEMA-24h'!C57,'4.08 BUSIA-BUSITEMA'!C57)</f>
        <v>0</v>
      </c>
      <c r="D57" s="48">
        <f>AVERAGE('29.07 BUSIA-BUSITEMA'!D57,'30.07 BUSIA-BUSITEMA'!D57,'31.07. BUSIA-BUSITEMA'!D57,'1.08. BUSIA-BUSITEMA'!D57,'2.08 BUSIA-BUSITEMA-24h'!D57,'3.08 BUSIA-BUSITEMA-24h'!D57,'4.08 BUSIA-BUSITEMA'!D57)</f>
        <v>0.42857142857142855</v>
      </c>
      <c r="E57" s="48">
        <f>AVERAGE('29.07 BUSIA-BUSITEMA'!E57,'30.07 BUSIA-BUSITEMA'!E57,'31.07. BUSIA-BUSITEMA'!E57,'1.08. BUSIA-BUSITEMA'!E57,'2.08 BUSIA-BUSITEMA-24h'!E57,'3.08 BUSIA-BUSITEMA-24h'!E57,'4.08 BUSIA-BUSITEMA'!E57)</f>
        <v>2</v>
      </c>
      <c r="F57" s="48">
        <f>AVERAGE('29.07 BUSIA-BUSITEMA'!F57,'30.07 BUSIA-BUSITEMA'!F57,'31.07. BUSIA-BUSITEMA'!F57,'1.08. BUSIA-BUSITEMA'!F57,'2.08 BUSIA-BUSITEMA-24h'!F57,'3.08 BUSIA-BUSITEMA-24h'!F57,'4.08 BUSIA-BUSITEMA'!F57)</f>
        <v>0.5714285714285714</v>
      </c>
      <c r="G57" s="48">
        <f>AVERAGE('29.07 BUSIA-BUSITEMA'!G57,'30.07 BUSIA-BUSITEMA'!G57,'31.07. BUSIA-BUSITEMA'!G57,'1.08. BUSIA-BUSITEMA'!G57,'2.08 BUSIA-BUSITEMA-24h'!G57,'3.08 BUSIA-BUSITEMA-24h'!G57,'4.08 BUSIA-BUSITEMA'!G57)</f>
        <v>0.2857142857142857</v>
      </c>
      <c r="H57" s="48">
        <f>AVERAGE('29.07 BUSIA-BUSITEMA'!H57,'30.07 BUSIA-BUSITEMA'!H57,'31.07. BUSIA-BUSITEMA'!H57,'1.08. BUSIA-BUSITEMA'!H57,'2.08 BUSIA-BUSITEMA-24h'!H57,'3.08 BUSIA-BUSITEMA-24h'!H57,'4.08 BUSIA-BUSITEMA'!H57)</f>
        <v>0.42857142857142855</v>
      </c>
      <c r="I57" s="48">
        <f>AVERAGE('29.07 BUSIA-BUSITEMA'!I57,'30.07 BUSIA-BUSITEMA'!I57,'31.07. BUSIA-BUSITEMA'!I57,'1.08. BUSIA-BUSITEMA'!I57,'2.08 BUSIA-BUSITEMA-24h'!I57,'3.08 BUSIA-BUSITEMA-24h'!I57,'4.08 BUSIA-BUSITEMA'!I57)</f>
        <v>0.14285714285714285</v>
      </c>
      <c r="J57" s="48">
        <f>AVERAGE('29.07 BUSIA-BUSITEMA'!J57,'30.07 BUSIA-BUSITEMA'!J57,'31.07. BUSIA-BUSITEMA'!J57,'1.08. BUSIA-BUSITEMA'!J57,'2.08 BUSIA-BUSITEMA-24h'!J57,'3.08 BUSIA-BUSITEMA-24h'!J57,'4.08 BUSIA-BUSITEMA'!J57)</f>
        <v>0</v>
      </c>
      <c r="K57" s="48">
        <f>AVERAGE('29.07 BUSIA-BUSITEMA'!K57,'30.07 BUSIA-BUSITEMA'!K57,'31.07. BUSIA-BUSITEMA'!K57,'1.08. BUSIA-BUSITEMA'!K57,'2.08 BUSIA-BUSITEMA-24h'!K57,'3.08 BUSIA-BUSITEMA-24h'!K57,'4.08 BUSIA-BUSITEMA'!K57)</f>
        <v>0.14285714285714285</v>
      </c>
      <c r="L57" s="48">
        <f>AVERAGE('29.07 BUSIA-BUSITEMA'!L57,'30.07 BUSIA-BUSITEMA'!L57,'31.07. BUSIA-BUSITEMA'!L57,'1.08. BUSIA-BUSITEMA'!L57,'2.08 BUSIA-BUSITEMA-24h'!L57,'3.08 BUSIA-BUSITEMA-24h'!L57,'4.08 BUSIA-BUSITEMA'!L57)</f>
        <v>1.1428571428571428</v>
      </c>
      <c r="M57" s="48">
        <f>AVERAGE('29.07 BUSIA-BUSITEMA'!M57,'30.07 BUSIA-BUSITEMA'!M57,'31.07. BUSIA-BUSITEMA'!M57,'1.08. BUSIA-BUSITEMA'!M57,'2.08 BUSIA-BUSITEMA-24h'!M57,'3.08 BUSIA-BUSITEMA-24h'!M57,'4.08 BUSIA-BUSITEMA'!M57)</f>
        <v>2.7142857142857144</v>
      </c>
      <c r="N57" s="48">
        <f>AVERAGE('29.07 BUSIA-BUSITEMA'!N57,'30.07 BUSIA-BUSITEMA'!N57,'31.07. BUSIA-BUSITEMA'!N57,'1.08. BUSIA-BUSITEMA'!N57,'2.08 BUSIA-BUSITEMA-24h'!N57,'3.08 BUSIA-BUSITEMA-24h'!N57,'4.08 BUSIA-BUSITEMA'!N57)</f>
        <v>0</v>
      </c>
      <c r="O57" s="15">
        <f t="shared" si="0"/>
        <v>5.1428571428571423</v>
      </c>
      <c r="P57" s="15">
        <f t="shared" si="1"/>
        <v>7.8571428571428568</v>
      </c>
      <c r="R57" s="8"/>
      <c r="T57"/>
    </row>
    <row r="58" spans="2:20" ht="23.1" customHeight="1" x14ac:dyDescent="0.25">
      <c r="B58" s="22" t="s">
        <v>99</v>
      </c>
      <c r="C58" s="48">
        <f>AVERAGE('2.08 BUSIA-BUSITEMA-24h'!C58,'3.08 BUSIA-BUSITEMA-24h'!C58)</f>
        <v>1.5</v>
      </c>
      <c r="D58" s="48">
        <f>AVERAGE('2.08 BUSIA-BUSITEMA-24h'!D58,'3.08 BUSIA-BUSITEMA-24h'!D58)</f>
        <v>0.5</v>
      </c>
      <c r="E58" s="48">
        <f>AVERAGE('2.08 BUSIA-BUSITEMA-24h'!E58,'3.08 BUSIA-BUSITEMA-24h'!E58)</f>
        <v>2.5</v>
      </c>
      <c r="F58" s="48">
        <f>AVERAGE('2.08 BUSIA-BUSITEMA-24h'!F58,'3.08 BUSIA-BUSITEMA-24h'!F58)</f>
        <v>0</v>
      </c>
      <c r="G58" s="48">
        <f>AVERAGE('2.08 BUSIA-BUSITEMA-24h'!G58,'3.08 BUSIA-BUSITEMA-24h'!G58)</f>
        <v>0</v>
      </c>
      <c r="H58" s="48">
        <f>AVERAGE('2.08 BUSIA-BUSITEMA-24h'!H58,'3.08 BUSIA-BUSITEMA-24h'!H58)</f>
        <v>0</v>
      </c>
      <c r="I58" s="48">
        <f>AVERAGE('2.08 BUSIA-BUSITEMA-24h'!I58,'3.08 BUSIA-BUSITEMA-24h'!I58)</f>
        <v>1</v>
      </c>
      <c r="J58" s="48">
        <f>AVERAGE('2.08 BUSIA-BUSITEMA-24h'!J58,'3.08 BUSIA-BUSITEMA-24h'!J58)</f>
        <v>0</v>
      </c>
      <c r="K58" s="48">
        <f>AVERAGE('2.08 BUSIA-BUSITEMA-24h'!K58,'3.08 BUSIA-BUSITEMA-24h'!K58)</f>
        <v>0</v>
      </c>
      <c r="L58" s="48">
        <f>AVERAGE('2.08 BUSIA-BUSITEMA-24h'!L58,'3.08 BUSIA-BUSITEMA-24h'!L58)</f>
        <v>1.5</v>
      </c>
      <c r="M58" s="48">
        <f>AVERAGE('2.08 BUSIA-BUSITEMA-24h'!M58,'3.08 BUSIA-BUSITEMA-24h'!M58)</f>
        <v>4</v>
      </c>
      <c r="N58" s="48">
        <f>AVERAGE('2.08 BUSIA-BUSITEMA-24h'!N58,'3.08 BUSIA-BUSITEMA-24h'!N58)</f>
        <v>0</v>
      </c>
      <c r="O58" s="15">
        <f t="shared" si="0"/>
        <v>7</v>
      </c>
      <c r="P58" s="15">
        <f t="shared" si="1"/>
        <v>11</v>
      </c>
      <c r="R58" s="8"/>
      <c r="T58"/>
    </row>
    <row r="59" spans="2:20" ht="23.1" customHeight="1" x14ac:dyDescent="0.25">
      <c r="B59" s="22" t="s">
        <v>100</v>
      </c>
      <c r="C59" s="48">
        <f>AVERAGE('2.08 BUSIA-BUSITEMA-24h'!C59,'3.08 BUSIA-BUSITEMA-24h'!C59)</f>
        <v>1</v>
      </c>
      <c r="D59" s="48">
        <f>AVERAGE('2.08 BUSIA-BUSITEMA-24h'!D59,'3.08 BUSIA-BUSITEMA-24h'!D59)</f>
        <v>0</v>
      </c>
      <c r="E59" s="48">
        <f>AVERAGE('2.08 BUSIA-BUSITEMA-24h'!E59,'3.08 BUSIA-BUSITEMA-24h'!E59)</f>
        <v>1.5</v>
      </c>
      <c r="F59" s="48">
        <f>AVERAGE('2.08 BUSIA-BUSITEMA-24h'!F59,'3.08 BUSIA-BUSITEMA-24h'!F59)</f>
        <v>0.5</v>
      </c>
      <c r="G59" s="48">
        <f>AVERAGE('2.08 BUSIA-BUSITEMA-24h'!G59,'3.08 BUSIA-BUSITEMA-24h'!G59)</f>
        <v>0</v>
      </c>
      <c r="H59" s="48">
        <f>AVERAGE('2.08 BUSIA-BUSITEMA-24h'!H59,'3.08 BUSIA-BUSITEMA-24h'!H59)</f>
        <v>0</v>
      </c>
      <c r="I59" s="48">
        <f>AVERAGE('2.08 BUSIA-BUSITEMA-24h'!I59,'3.08 BUSIA-BUSITEMA-24h'!I59)</f>
        <v>0</v>
      </c>
      <c r="J59" s="48">
        <f>AVERAGE('2.08 BUSIA-BUSITEMA-24h'!J59,'3.08 BUSIA-BUSITEMA-24h'!J59)</f>
        <v>0</v>
      </c>
      <c r="K59" s="48">
        <f>AVERAGE('2.08 BUSIA-BUSITEMA-24h'!K59,'3.08 BUSIA-BUSITEMA-24h'!K59)</f>
        <v>0.5</v>
      </c>
      <c r="L59" s="48">
        <f>AVERAGE('2.08 BUSIA-BUSITEMA-24h'!L59,'3.08 BUSIA-BUSITEMA-24h'!L59)</f>
        <v>1</v>
      </c>
      <c r="M59" s="48">
        <f>AVERAGE('2.08 BUSIA-BUSITEMA-24h'!M59,'3.08 BUSIA-BUSITEMA-24h'!M59)</f>
        <v>4</v>
      </c>
      <c r="N59" s="48">
        <f>AVERAGE('2.08 BUSIA-BUSITEMA-24h'!N59,'3.08 BUSIA-BUSITEMA-24h'!N59)</f>
        <v>0</v>
      </c>
      <c r="O59" s="15">
        <f t="shared" si="0"/>
        <v>4.5</v>
      </c>
      <c r="P59" s="15">
        <f t="shared" si="1"/>
        <v>8.5</v>
      </c>
      <c r="R59" s="8"/>
      <c r="T59"/>
    </row>
    <row r="60" spans="2:20" ht="23.1" customHeight="1" x14ac:dyDescent="0.25">
      <c r="B60" s="22" t="s">
        <v>101</v>
      </c>
      <c r="C60" s="48">
        <f>AVERAGE('2.08 BUSIA-BUSITEMA-24h'!C60,'3.08 BUSIA-BUSITEMA-24h'!C60)</f>
        <v>0</v>
      </c>
      <c r="D60" s="48">
        <f>AVERAGE('2.08 BUSIA-BUSITEMA-24h'!D60,'3.08 BUSIA-BUSITEMA-24h'!D60)</f>
        <v>0</v>
      </c>
      <c r="E60" s="48">
        <f>AVERAGE('2.08 BUSIA-BUSITEMA-24h'!E60,'3.08 BUSIA-BUSITEMA-24h'!E60)</f>
        <v>1.5</v>
      </c>
      <c r="F60" s="48">
        <f>AVERAGE('2.08 BUSIA-BUSITEMA-24h'!F60,'3.08 BUSIA-BUSITEMA-24h'!F60)</f>
        <v>0.5</v>
      </c>
      <c r="G60" s="48">
        <f>AVERAGE('2.08 BUSIA-BUSITEMA-24h'!G60,'3.08 BUSIA-BUSITEMA-24h'!G60)</f>
        <v>0.5</v>
      </c>
      <c r="H60" s="48">
        <f>AVERAGE('2.08 BUSIA-BUSITEMA-24h'!H60,'3.08 BUSIA-BUSITEMA-24h'!H60)</f>
        <v>0</v>
      </c>
      <c r="I60" s="48">
        <f>AVERAGE('2.08 BUSIA-BUSITEMA-24h'!I60,'3.08 BUSIA-BUSITEMA-24h'!I60)</f>
        <v>0</v>
      </c>
      <c r="J60" s="48">
        <f>AVERAGE('2.08 BUSIA-BUSITEMA-24h'!J60,'3.08 BUSIA-BUSITEMA-24h'!J60)</f>
        <v>0.5</v>
      </c>
      <c r="K60" s="48">
        <f>AVERAGE('2.08 BUSIA-BUSITEMA-24h'!K60,'3.08 BUSIA-BUSITEMA-24h'!K60)</f>
        <v>0</v>
      </c>
      <c r="L60" s="48">
        <f>AVERAGE('2.08 BUSIA-BUSITEMA-24h'!L60,'3.08 BUSIA-BUSITEMA-24h'!L60)</f>
        <v>1</v>
      </c>
      <c r="M60" s="48">
        <f>AVERAGE('2.08 BUSIA-BUSITEMA-24h'!M60,'3.08 BUSIA-BUSITEMA-24h'!M60)</f>
        <v>3</v>
      </c>
      <c r="N60" s="48">
        <f>AVERAGE('2.08 BUSIA-BUSITEMA-24h'!N60,'3.08 BUSIA-BUSITEMA-24h'!N60)</f>
        <v>0.5</v>
      </c>
      <c r="O60" s="15">
        <f t="shared" si="0"/>
        <v>4.5</v>
      </c>
      <c r="P60" s="15">
        <f t="shared" si="1"/>
        <v>7.5</v>
      </c>
      <c r="R60" s="8"/>
      <c r="T60"/>
    </row>
    <row r="61" spans="2:20" ht="23.1" customHeight="1" x14ac:dyDescent="0.25">
      <c r="B61" s="22" t="s">
        <v>102</v>
      </c>
      <c r="C61" s="48">
        <f>AVERAGE('2.08 BUSIA-BUSITEMA-24h'!C61,'3.08 BUSIA-BUSITEMA-24h'!C61)</f>
        <v>0.5</v>
      </c>
      <c r="D61" s="48">
        <f>AVERAGE('2.08 BUSIA-BUSITEMA-24h'!D61,'3.08 BUSIA-BUSITEMA-24h'!D61)</f>
        <v>0.5</v>
      </c>
      <c r="E61" s="48">
        <f>AVERAGE('2.08 BUSIA-BUSITEMA-24h'!E61,'3.08 BUSIA-BUSITEMA-24h'!E61)</f>
        <v>1.5</v>
      </c>
      <c r="F61" s="48">
        <f>AVERAGE('2.08 BUSIA-BUSITEMA-24h'!F61,'3.08 BUSIA-BUSITEMA-24h'!F61)</f>
        <v>0</v>
      </c>
      <c r="G61" s="48">
        <f>AVERAGE('2.08 BUSIA-BUSITEMA-24h'!G61,'3.08 BUSIA-BUSITEMA-24h'!G61)</f>
        <v>0</v>
      </c>
      <c r="H61" s="48">
        <f>AVERAGE('2.08 BUSIA-BUSITEMA-24h'!H61,'3.08 BUSIA-BUSITEMA-24h'!H61)</f>
        <v>0</v>
      </c>
      <c r="I61" s="48">
        <f>AVERAGE('2.08 BUSIA-BUSITEMA-24h'!I61,'3.08 BUSIA-BUSITEMA-24h'!I61)</f>
        <v>0</v>
      </c>
      <c r="J61" s="48">
        <f>AVERAGE('2.08 BUSIA-BUSITEMA-24h'!J61,'3.08 BUSIA-BUSITEMA-24h'!J61)</f>
        <v>1.5</v>
      </c>
      <c r="K61" s="48">
        <f>AVERAGE('2.08 BUSIA-BUSITEMA-24h'!K61,'3.08 BUSIA-BUSITEMA-24h'!K61)</f>
        <v>0</v>
      </c>
      <c r="L61" s="48">
        <f>AVERAGE('2.08 BUSIA-BUSITEMA-24h'!L61,'3.08 BUSIA-BUSITEMA-24h'!L61)</f>
        <v>2</v>
      </c>
      <c r="M61" s="48">
        <f>AVERAGE('2.08 BUSIA-BUSITEMA-24h'!M61,'3.08 BUSIA-BUSITEMA-24h'!M61)</f>
        <v>3.5</v>
      </c>
      <c r="N61" s="48">
        <f>AVERAGE('2.08 BUSIA-BUSITEMA-24h'!N61,'3.08 BUSIA-BUSITEMA-24h'!N61)</f>
        <v>0</v>
      </c>
      <c r="O61" s="15">
        <f t="shared" si="0"/>
        <v>6</v>
      </c>
      <c r="P61" s="15">
        <f t="shared" si="1"/>
        <v>9.5</v>
      </c>
      <c r="R61" s="8"/>
      <c r="T61"/>
    </row>
    <row r="62" spans="2:20" ht="23.1" customHeight="1" x14ac:dyDescent="0.25">
      <c r="B62" s="22" t="s">
        <v>107</v>
      </c>
      <c r="C62" s="48">
        <f>AVERAGE('2.08 BUSIA-BUSITEMA-24h'!C62,'3.08 BUSIA-BUSITEMA-24h'!C62)</f>
        <v>0.5</v>
      </c>
      <c r="D62" s="48">
        <f>AVERAGE('2.08 BUSIA-BUSITEMA-24h'!D62,'3.08 BUSIA-BUSITEMA-24h'!D62)</f>
        <v>0</v>
      </c>
      <c r="E62" s="48">
        <f>AVERAGE('2.08 BUSIA-BUSITEMA-24h'!E62,'3.08 BUSIA-BUSITEMA-24h'!E62)</f>
        <v>0</v>
      </c>
      <c r="F62" s="48">
        <f>AVERAGE('2.08 BUSIA-BUSITEMA-24h'!F62,'3.08 BUSIA-BUSITEMA-24h'!F62)</f>
        <v>0</v>
      </c>
      <c r="G62" s="48">
        <f>AVERAGE('2.08 BUSIA-BUSITEMA-24h'!G62,'3.08 BUSIA-BUSITEMA-24h'!G62)</f>
        <v>0</v>
      </c>
      <c r="H62" s="48">
        <f>AVERAGE('2.08 BUSIA-BUSITEMA-24h'!H62,'3.08 BUSIA-BUSITEMA-24h'!H62)</f>
        <v>0</v>
      </c>
      <c r="I62" s="48">
        <f>AVERAGE('2.08 BUSIA-BUSITEMA-24h'!I62,'3.08 BUSIA-BUSITEMA-24h'!I62)</f>
        <v>0</v>
      </c>
      <c r="J62" s="48">
        <f>AVERAGE('2.08 BUSIA-BUSITEMA-24h'!J62,'3.08 BUSIA-BUSITEMA-24h'!J62)</f>
        <v>0.5</v>
      </c>
      <c r="K62" s="48">
        <f>AVERAGE('2.08 BUSIA-BUSITEMA-24h'!K62,'3.08 BUSIA-BUSITEMA-24h'!K62)</f>
        <v>0</v>
      </c>
      <c r="L62" s="48">
        <f>AVERAGE('2.08 BUSIA-BUSITEMA-24h'!L62,'3.08 BUSIA-BUSITEMA-24h'!L62)</f>
        <v>1</v>
      </c>
      <c r="M62" s="48">
        <f>AVERAGE('2.08 BUSIA-BUSITEMA-24h'!M62,'3.08 BUSIA-BUSITEMA-24h'!M62)</f>
        <v>2</v>
      </c>
      <c r="N62" s="48">
        <f>AVERAGE('2.08 BUSIA-BUSITEMA-24h'!N62,'3.08 BUSIA-BUSITEMA-24h'!N62)</f>
        <v>0</v>
      </c>
      <c r="O62" s="15">
        <f t="shared" si="0"/>
        <v>2</v>
      </c>
      <c r="P62" s="15">
        <f t="shared" si="1"/>
        <v>4</v>
      </c>
      <c r="R62" s="8"/>
      <c r="T62"/>
    </row>
    <row r="63" spans="2:20" ht="23.1" customHeight="1" x14ac:dyDescent="0.25">
      <c r="B63" s="22" t="s">
        <v>108</v>
      </c>
      <c r="C63" s="48">
        <f>AVERAGE('2.08 BUSIA-BUSITEMA-24h'!C63,'3.08 BUSIA-BUSITEMA-24h'!C63)</f>
        <v>1</v>
      </c>
      <c r="D63" s="48">
        <f>AVERAGE('2.08 BUSIA-BUSITEMA-24h'!D63,'3.08 BUSIA-BUSITEMA-24h'!D63)</f>
        <v>0</v>
      </c>
      <c r="E63" s="48">
        <f>AVERAGE('2.08 BUSIA-BUSITEMA-24h'!E63,'3.08 BUSIA-BUSITEMA-24h'!E63)</f>
        <v>1</v>
      </c>
      <c r="F63" s="48">
        <f>AVERAGE('2.08 BUSIA-BUSITEMA-24h'!F63,'3.08 BUSIA-BUSITEMA-24h'!F63)</f>
        <v>1</v>
      </c>
      <c r="G63" s="48">
        <f>AVERAGE('2.08 BUSIA-BUSITEMA-24h'!G63,'3.08 BUSIA-BUSITEMA-24h'!G63)</f>
        <v>0</v>
      </c>
      <c r="H63" s="48">
        <f>AVERAGE('2.08 BUSIA-BUSITEMA-24h'!H63,'3.08 BUSIA-BUSITEMA-24h'!H63)</f>
        <v>0</v>
      </c>
      <c r="I63" s="48">
        <f>AVERAGE('2.08 BUSIA-BUSITEMA-24h'!I63,'3.08 BUSIA-BUSITEMA-24h'!I63)</f>
        <v>0.5</v>
      </c>
      <c r="J63" s="48">
        <f>AVERAGE('2.08 BUSIA-BUSITEMA-24h'!J63,'3.08 BUSIA-BUSITEMA-24h'!J63)</f>
        <v>0.5</v>
      </c>
      <c r="K63" s="48">
        <f>AVERAGE('2.08 BUSIA-BUSITEMA-24h'!K63,'3.08 BUSIA-BUSITEMA-24h'!K63)</f>
        <v>0.5</v>
      </c>
      <c r="L63" s="48">
        <f>AVERAGE('2.08 BUSIA-BUSITEMA-24h'!L63,'3.08 BUSIA-BUSITEMA-24h'!L63)</f>
        <v>1</v>
      </c>
      <c r="M63" s="48">
        <f>AVERAGE('2.08 BUSIA-BUSITEMA-24h'!M63,'3.08 BUSIA-BUSITEMA-24h'!M63)</f>
        <v>3</v>
      </c>
      <c r="N63" s="48">
        <f>AVERAGE('2.08 BUSIA-BUSITEMA-24h'!N63,'3.08 BUSIA-BUSITEMA-24h'!N63)</f>
        <v>0.5</v>
      </c>
      <c r="O63" s="15">
        <f t="shared" si="0"/>
        <v>6</v>
      </c>
      <c r="P63" s="15">
        <f t="shared" si="1"/>
        <v>9</v>
      </c>
      <c r="R63" s="8"/>
      <c r="T63"/>
    </row>
    <row r="64" spans="2:20" ht="23.1" customHeight="1" x14ac:dyDescent="0.25">
      <c r="B64" s="22" t="s">
        <v>109</v>
      </c>
      <c r="C64" s="48">
        <f>AVERAGE('2.08 BUSIA-BUSITEMA-24h'!C64,'3.08 BUSIA-BUSITEMA-24h'!C64)</f>
        <v>0.5</v>
      </c>
      <c r="D64" s="48">
        <f>AVERAGE('2.08 BUSIA-BUSITEMA-24h'!D64,'3.08 BUSIA-BUSITEMA-24h'!D64)</f>
        <v>0</v>
      </c>
      <c r="E64" s="48">
        <f>AVERAGE('2.08 BUSIA-BUSITEMA-24h'!E64,'3.08 BUSIA-BUSITEMA-24h'!E64)</f>
        <v>1</v>
      </c>
      <c r="F64" s="48">
        <f>AVERAGE('2.08 BUSIA-BUSITEMA-24h'!F64,'3.08 BUSIA-BUSITEMA-24h'!F64)</f>
        <v>0.5</v>
      </c>
      <c r="G64" s="48">
        <f>AVERAGE('2.08 BUSIA-BUSITEMA-24h'!G64,'3.08 BUSIA-BUSITEMA-24h'!G64)</f>
        <v>0</v>
      </c>
      <c r="H64" s="48">
        <f>AVERAGE('2.08 BUSIA-BUSITEMA-24h'!H64,'3.08 BUSIA-BUSITEMA-24h'!H64)</f>
        <v>0</v>
      </c>
      <c r="I64" s="48">
        <f>AVERAGE('2.08 BUSIA-BUSITEMA-24h'!I64,'3.08 BUSIA-BUSITEMA-24h'!I64)</f>
        <v>0</v>
      </c>
      <c r="J64" s="48">
        <f>AVERAGE('2.08 BUSIA-BUSITEMA-24h'!J64,'3.08 BUSIA-BUSITEMA-24h'!J64)</f>
        <v>0.5</v>
      </c>
      <c r="K64" s="48">
        <f>AVERAGE('2.08 BUSIA-BUSITEMA-24h'!K64,'3.08 BUSIA-BUSITEMA-24h'!K64)</f>
        <v>0.5</v>
      </c>
      <c r="L64" s="48">
        <f>AVERAGE('2.08 BUSIA-BUSITEMA-24h'!L64,'3.08 BUSIA-BUSITEMA-24h'!L64)</f>
        <v>1.5</v>
      </c>
      <c r="M64" s="48">
        <f>AVERAGE('2.08 BUSIA-BUSITEMA-24h'!M64,'3.08 BUSIA-BUSITEMA-24h'!M64)</f>
        <v>2.5</v>
      </c>
      <c r="N64" s="48">
        <f>AVERAGE('2.08 BUSIA-BUSITEMA-24h'!N64,'3.08 BUSIA-BUSITEMA-24h'!N64)</f>
        <v>0.5</v>
      </c>
      <c r="O64" s="15">
        <f t="shared" si="0"/>
        <v>5</v>
      </c>
      <c r="P64" s="15">
        <f t="shared" si="1"/>
        <v>7.5</v>
      </c>
      <c r="R64" s="8"/>
      <c r="T64"/>
    </row>
    <row r="65" spans="2:20" ht="23.1" customHeight="1" x14ac:dyDescent="0.25">
      <c r="B65" s="22" t="s">
        <v>158</v>
      </c>
      <c r="C65" s="48">
        <f>AVERAGE('2.08 BUSIA-BUSITEMA-24h'!C65,'3.08 BUSIA-BUSITEMA-24h'!C65)</f>
        <v>0.5</v>
      </c>
      <c r="D65" s="48">
        <f>AVERAGE('2.08 BUSIA-BUSITEMA-24h'!D65,'3.08 BUSIA-BUSITEMA-24h'!D65)</f>
        <v>0</v>
      </c>
      <c r="E65" s="48">
        <f>AVERAGE('2.08 BUSIA-BUSITEMA-24h'!E65,'3.08 BUSIA-BUSITEMA-24h'!E65)</f>
        <v>1</v>
      </c>
      <c r="F65" s="48">
        <f>AVERAGE('2.08 BUSIA-BUSITEMA-24h'!F65,'3.08 BUSIA-BUSITEMA-24h'!F65)</f>
        <v>0.5</v>
      </c>
      <c r="G65" s="48">
        <f>AVERAGE('2.08 BUSIA-BUSITEMA-24h'!G65,'3.08 BUSIA-BUSITEMA-24h'!G65)</f>
        <v>0</v>
      </c>
      <c r="H65" s="48">
        <f>AVERAGE('2.08 BUSIA-BUSITEMA-24h'!H65,'3.08 BUSIA-BUSITEMA-24h'!H65)</f>
        <v>0</v>
      </c>
      <c r="I65" s="48">
        <f>AVERAGE('2.08 BUSIA-BUSITEMA-24h'!I65,'3.08 BUSIA-BUSITEMA-24h'!I65)</f>
        <v>0</v>
      </c>
      <c r="J65" s="48">
        <f>AVERAGE('2.08 BUSIA-BUSITEMA-24h'!J65,'3.08 BUSIA-BUSITEMA-24h'!J65)</f>
        <v>1</v>
      </c>
      <c r="K65" s="48">
        <f>AVERAGE('2.08 BUSIA-BUSITEMA-24h'!K65,'3.08 BUSIA-BUSITEMA-24h'!K65)</f>
        <v>0</v>
      </c>
      <c r="L65" s="48">
        <f>AVERAGE('2.08 BUSIA-BUSITEMA-24h'!L65,'3.08 BUSIA-BUSITEMA-24h'!L65)</f>
        <v>1</v>
      </c>
      <c r="M65" s="48">
        <f>AVERAGE('2.08 BUSIA-BUSITEMA-24h'!M65,'3.08 BUSIA-BUSITEMA-24h'!M65)</f>
        <v>4.5</v>
      </c>
      <c r="N65" s="48">
        <f>AVERAGE('2.08 BUSIA-BUSITEMA-24h'!N65,'3.08 BUSIA-BUSITEMA-24h'!N65)</f>
        <v>0</v>
      </c>
      <c r="O65" s="15">
        <f t="shared" si="0"/>
        <v>4</v>
      </c>
      <c r="P65" s="15">
        <f t="shared" si="1"/>
        <v>8.5</v>
      </c>
      <c r="R65" s="8"/>
      <c r="T65"/>
    </row>
    <row r="66" spans="2:20" ht="23.1" customHeight="1" x14ac:dyDescent="0.25">
      <c r="B66" s="22" t="s">
        <v>103</v>
      </c>
      <c r="C66" s="48">
        <f>AVERAGE('2.08 BUSIA-BUSITEMA-24h'!C66,'3.08 BUSIA-BUSITEMA-24h'!C66)</f>
        <v>0.5</v>
      </c>
      <c r="D66" s="48">
        <f>AVERAGE('2.08 BUSIA-BUSITEMA-24h'!D66,'3.08 BUSIA-BUSITEMA-24h'!D66)</f>
        <v>0</v>
      </c>
      <c r="E66" s="48">
        <f>AVERAGE('2.08 BUSIA-BUSITEMA-24h'!E66,'3.08 BUSIA-BUSITEMA-24h'!E66)</f>
        <v>1</v>
      </c>
      <c r="F66" s="48">
        <f>AVERAGE('2.08 BUSIA-BUSITEMA-24h'!F66,'3.08 BUSIA-BUSITEMA-24h'!F66)</f>
        <v>0</v>
      </c>
      <c r="G66" s="48">
        <f>AVERAGE('2.08 BUSIA-BUSITEMA-24h'!G66,'3.08 BUSIA-BUSITEMA-24h'!G66)</f>
        <v>0</v>
      </c>
      <c r="H66" s="48">
        <f>AVERAGE('2.08 BUSIA-BUSITEMA-24h'!H66,'3.08 BUSIA-BUSITEMA-24h'!H66)</f>
        <v>0</v>
      </c>
      <c r="I66" s="48">
        <f>AVERAGE('2.08 BUSIA-BUSITEMA-24h'!I66,'3.08 BUSIA-BUSITEMA-24h'!I66)</f>
        <v>0</v>
      </c>
      <c r="J66" s="48">
        <f>AVERAGE('2.08 BUSIA-BUSITEMA-24h'!J66,'3.08 BUSIA-BUSITEMA-24h'!J66)</f>
        <v>0.5</v>
      </c>
      <c r="K66" s="48">
        <f>AVERAGE('2.08 BUSIA-BUSITEMA-24h'!K66,'3.08 BUSIA-BUSITEMA-24h'!K66)</f>
        <v>0</v>
      </c>
      <c r="L66" s="48">
        <f>AVERAGE('2.08 BUSIA-BUSITEMA-24h'!L66,'3.08 BUSIA-BUSITEMA-24h'!L66)</f>
        <v>0.5</v>
      </c>
      <c r="M66" s="48">
        <f>AVERAGE('2.08 BUSIA-BUSITEMA-24h'!M66,'3.08 BUSIA-BUSITEMA-24h'!M66)</f>
        <v>3.5</v>
      </c>
      <c r="N66" s="48">
        <f>AVERAGE('2.08 BUSIA-BUSITEMA-24h'!N66,'3.08 BUSIA-BUSITEMA-24h'!N66)</f>
        <v>0.5</v>
      </c>
      <c r="O66" s="15">
        <f t="shared" si="0"/>
        <v>3</v>
      </c>
      <c r="P66" s="15">
        <f t="shared" si="1"/>
        <v>6.5</v>
      </c>
      <c r="R66" s="8"/>
      <c r="T66"/>
    </row>
    <row r="67" spans="2:20" ht="23.1" customHeight="1" x14ac:dyDescent="0.25">
      <c r="B67" s="22" t="s">
        <v>104</v>
      </c>
      <c r="C67" s="48">
        <f>AVERAGE('2.08 BUSIA-BUSITEMA-24h'!C67,'3.08 BUSIA-BUSITEMA-24h'!C67)</f>
        <v>0</v>
      </c>
      <c r="D67" s="48">
        <f>AVERAGE('2.08 BUSIA-BUSITEMA-24h'!D67,'3.08 BUSIA-BUSITEMA-24h'!D67)</f>
        <v>0</v>
      </c>
      <c r="E67" s="48">
        <f>AVERAGE('2.08 BUSIA-BUSITEMA-24h'!E67,'3.08 BUSIA-BUSITEMA-24h'!E67)</f>
        <v>1</v>
      </c>
      <c r="F67" s="48">
        <f>AVERAGE('2.08 BUSIA-BUSITEMA-24h'!F67,'3.08 BUSIA-BUSITEMA-24h'!F67)</f>
        <v>0</v>
      </c>
      <c r="G67" s="48">
        <f>AVERAGE('2.08 BUSIA-BUSITEMA-24h'!G67,'3.08 BUSIA-BUSITEMA-24h'!G67)</f>
        <v>0</v>
      </c>
      <c r="H67" s="48">
        <f>AVERAGE('2.08 BUSIA-BUSITEMA-24h'!H67,'3.08 BUSIA-BUSITEMA-24h'!H67)</f>
        <v>0</v>
      </c>
      <c r="I67" s="48">
        <f>AVERAGE('2.08 BUSIA-BUSITEMA-24h'!I67,'3.08 BUSIA-BUSITEMA-24h'!I67)</f>
        <v>0</v>
      </c>
      <c r="J67" s="48">
        <f>AVERAGE('2.08 BUSIA-BUSITEMA-24h'!J67,'3.08 BUSIA-BUSITEMA-24h'!J67)</f>
        <v>0</v>
      </c>
      <c r="K67" s="48">
        <f>AVERAGE('2.08 BUSIA-BUSITEMA-24h'!K67,'3.08 BUSIA-BUSITEMA-24h'!K67)</f>
        <v>0</v>
      </c>
      <c r="L67" s="48">
        <f>AVERAGE('2.08 BUSIA-BUSITEMA-24h'!L67,'3.08 BUSIA-BUSITEMA-24h'!L67)</f>
        <v>0.5</v>
      </c>
      <c r="M67" s="48">
        <f>AVERAGE('2.08 BUSIA-BUSITEMA-24h'!M67,'3.08 BUSIA-BUSITEMA-24h'!M67)</f>
        <v>4</v>
      </c>
      <c r="N67" s="48">
        <f>AVERAGE('2.08 BUSIA-BUSITEMA-24h'!N67,'3.08 BUSIA-BUSITEMA-24h'!N67)</f>
        <v>0</v>
      </c>
      <c r="O67" s="15">
        <f t="shared" si="0"/>
        <v>1.5</v>
      </c>
      <c r="P67" s="15">
        <f t="shared" si="1"/>
        <v>5.5</v>
      </c>
      <c r="R67" s="8"/>
      <c r="T67"/>
    </row>
    <row r="68" spans="2:20" ht="23.1" customHeight="1" x14ac:dyDescent="0.25">
      <c r="B68" s="22" t="s">
        <v>105</v>
      </c>
      <c r="C68" s="48">
        <f>AVERAGE('2.08 BUSIA-BUSITEMA-24h'!C68,'3.08 BUSIA-BUSITEMA-24h'!C68)</f>
        <v>0.5</v>
      </c>
      <c r="D68" s="48">
        <f>AVERAGE('2.08 BUSIA-BUSITEMA-24h'!D68,'3.08 BUSIA-BUSITEMA-24h'!D68)</f>
        <v>0</v>
      </c>
      <c r="E68" s="48">
        <f>AVERAGE('2.08 BUSIA-BUSITEMA-24h'!E68,'3.08 BUSIA-BUSITEMA-24h'!E68)</f>
        <v>1</v>
      </c>
      <c r="F68" s="48">
        <f>AVERAGE('2.08 BUSIA-BUSITEMA-24h'!F68,'3.08 BUSIA-BUSITEMA-24h'!F68)</f>
        <v>1</v>
      </c>
      <c r="G68" s="48">
        <f>AVERAGE('2.08 BUSIA-BUSITEMA-24h'!G68,'3.08 BUSIA-BUSITEMA-24h'!G68)</f>
        <v>0</v>
      </c>
      <c r="H68" s="48">
        <f>AVERAGE('2.08 BUSIA-BUSITEMA-24h'!H68,'3.08 BUSIA-BUSITEMA-24h'!H68)</f>
        <v>0</v>
      </c>
      <c r="I68" s="48">
        <f>AVERAGE('2.08 BUSIA-BUSITEMA-24h'!I68,'3.08 BUSIA-BUSITEMA-24h'!I68)</f>
        <v>0</v>
      </c>
      <c r="J68" s="48">
        <f>AVERAGE('2.08 BUSIA-BUSITEMA-24h'!J68,'3.08 BUSIA-BUSITEMA-24h'!J68)</f>
        <v>1</v>
      </c>
      <c r="K68" s="48">
        <f>AVERAGE('2.08 BUSIA-BUSITEMA-24h'!K68,'3.08 BUSIA-BUSITEMA-24h'!K68)</f>
        <v>0</v>
      </c>
      <c r="L68" s="48">
        <f>AVERAGE('2.08 BUSIA-BUSITEMA-24h'!L68,'3.08 BUSIA-BUSITEMA-24h'!L68)</f>
        <v>1</v>
      </c>
      <c r="M68" s="48">
        <f>AVERAGE('2.08 BUSIA-BUSITEMA-24h'!M68,'3.08 BUSIA-BUSITEMA-24h'!M68)</f>
        <v>6.5</v>
      </c>
      <c r="N68" s="48">
        <f>AVERAGE('2.08 BUSIA-BUSITEMA-24h'!N68,'3.08 BUSIA-BUSITEMA-24h'!N68)</f>
        <v>0</v>
      </c>
      <c r="O68" s="15">
        <f t="shared" si="0"/>
        <v>4.5</v>
      </c>
      <c r="P68" s="15">
        <f t="shared" si="1"/>
        <v>11</v>
      </c>
      <c r="R68" s="8"/>
      <c r="T68"/>
    </row>
    <row r="69" spans="2:20" ht="23.1" customHeight="1" x14ac:dyDescent="0.25">
      <c r="B69" s="22" t="s">
        <v>106</v>
      </c>
      <c r="C69" s="48">
        <f>AVERAGE('2.08 BUSIA-BUSITEMA-24h'!C69,'3.08 BUSIA-BUSITEMA-24h'!C69)</f>
        <v>1</v>
      </c>
      <c r="D69" s="48">
        <f>AVERAGE('2.08 BUSIA-BUSITEMA-24h'!D69,'3.08 BUSIA-BUSITEMA-24h'!D69)</f>
        <v>0</v>
      </c>
      <c r="E69" s="48">
        <f>AVERAGE('2.08 BUSIA-BUSITEMA-24h'!E69,'3.08 BUSIA-BUSITEMA-24h'!E69)</f>
        <v>1.5</v>
      </c>
      <c r="F69" s="48">
        <f>AVERAGE('2.08 BUSIA-BUSITEMA-24h'!F69,'3.08 BUSIA-BUSITEMA-24h'!F69)</f>
        <v>1</v>
      </c>
      <c r="G69" s="48">
        <f>AVERAGE('2.08 BUSIA-BUSITEMA-24h'!G69,'3.08 BUSIA-BUSITEMA-24h'!G69)</f>
        <v>0</v>
      </c>
      <c r="H69" s="48">
        <f>AVERAGE('2.08 BUSIA-BUSITEMA-24h'!H69,'3.08 BUSIA-BUSITEMA-24h'!H69)</f>
        <v>0</v>
      </c>
      <c r="I69" s="48">
        <f>AVERAGE('2.08 BUSIA-BUSITEMA-24h'!I69,'3.08 BUSIA-BUSITEMA-24h'!I69)</f>
        <v>0.5</v>
      </c>
      <c r="J69" s="48">
        <f>AVERAGE('2.08 BUSIA-BUSITEMA-24h'!J69,'3.08 BUSIA-BUSITEMA-24h'!J69)</f>
        <v>1</v>
      </c>
      <c r="K69" s="48">
        <f>AVERAGE('2.08 BUSIA-BUSITEMA-24h'!K69,'3.08 BUSIA-BUSITEMA-24h'!K69)</f>
        <v>0</v>
      </c>
      <c r="L69" s="48">
        <f>AVERAGE('2.08 BUSIA-BUSITEMA-24h'!L69,'3.08 BUSIA-BUSITEMA-24h'!L69)</f>
        <v>0.5</v>
      </c>
      <c r="M69" s="48">
        <f>AVERAGE('2.08 BUSIA-BUSITEMA-24h'!M69,'3.08 BUSIA-BUSITEMA-24h'!M69)</f>
        <v>5</v>
      </c>
      <c r="N69" s="48">
        <f>AVERAGE('2.08 BUSIA-BUSITEMA-24h'!N69,'3.08 BUSIA-BUSITEMA-24h'!N69)</f>
        <v>0</v>
      </c>
      <c r="O69" s="15">
        <f t="shared" si="0"/>
        <v>5.5</v>
      </c>
      <c r="P69" s="15">
        <f t="shared" si="1"/>
        <v>10.5</v>
      </c>
      <c r="R69" s="8"/>
      <c r="T69"/>
    </row>
    <row r="70" spans="2:20" ht="23.1" customHeight="1" x14ac:dyDescent="0.25">
      <c r="B70" s="22" t="s">
        <v>110</v>
      </c>
      <c r="C70" s="48">
        <f>AVERAGE('2.08 BUSIA-BUSITEMA-24h'!C70,'3.08 BUSIA-BUSITEMA-24h'!C70)</f>
        <v>0.5</v>
      </c>
      <c r="D70" s="48">
        <f>AVERAGE('2.08 BUSIA-BUSITEMA-24h'!D70,'3.08 BUSIA-BUSITEMA-24h'!D70)</f>
        <v>0</v>
      </c>
      <c r="E70" s="48">
        <f>AVERAGE('2.08 BUSIA-BUSITEMA-24h'!E70,'3.08 BUSIA-BUSITEMA-24h'!E70)</f>
        <v>1</v>
      </c>
      <c r="F70" s="48">
        <f>AVERAGE('2.08 BUSIA-BUSITEMA-24h'!F70,'3.08 BUSIA-BUSITEMA-24h'!F70)</f>
        <v>1</v>
      </c>
      <c r="G70" s="48">
        <f>AVERAGE('2.08 BUSIA-BUSITEMA-24h'!G70,'3.08 BUSIA-BUSITEMA-24h'!G70)</f>
        <v>0</v>
      </c>
      <c r="H70" s="48">
        <f>AVERAGE('2.08 BUSIA-BUSITEMA-24h'!H70,'3.08 BUSIA-BUSITEMA-24h'!H70)</f>
        <v>0.5</v>
      </c>
      <c r="I70" s="48">
        <f>AVERAGE('2.08 BUSIA-BUSITEMA-24h'!I70,'3.08 BUSIA-BUSITEMA-24h'!I70)</f>
        <v>0.5</v>
      </c>
      <c r="J70" s="48">
        <f>AVERAGE('2.08 BUSIA-BUSITEMA-24h'!J70,'3.08 BUSIA-BUSITEMA-24h'!J70)</f>
        <v>0</v>
      </c>
      <c r="K70" s="48">
        <f>AVERAGE('2.08 BUSIA-BUSITEMA-24h'!K70,'3.08 BUSIA-BUSITEMA-24h'!K70)</f>
        <v>0</v>
      </c>
      <c r="L70" s="48">
        <f>AVERAGE('2.08 BUSIA-BUSITEMA-24h'!L70,'3.08 BUSIA-BUSITEMA-24h'!L70)</f>
        <v>0</v>
      </c>
      <c r="M70" s="48">
        <f>AVERAGE('2.08 BUSIA-BUSITEMA-24h'!M70,'3.08 BUSIA-BUSITEMA-24h'!M70)</f>
        <v>3</v>
      </c>
      <c r="N70" s="48">
        <f>AVERAGE('2.08 BUSIA-BUSITEMA-24h'!N70,'3.08 BUSIA-BUSITEMA-24h'!N70)</f>
        <v>0</v>
      </c>
      <c r="O70" s="15">
        <f t="shared" si="0"/>
        <v>3.5</v>
      </c>
      <c r="P70" s="15">
        <f t="shared" si="1"/>
        <v>6.5</v>
      </c>
      <c r="R70" s="8"/>
      <c r="T70"/>
    </row>
    <row r="71" spans="2:20" ht="23.1" customHeight="1" x14ac:dyDescent="0.25">
      <c r="B71" s="22" t="s">
        <v>111</v>
      </c>
      <c r="C71" s="48">
        <f>AVERAGE('2.08 BUSIA-BUSITEMA-24h'!C71,'3.08 BUSIA-BUSITEMA-24h'!C71)</f>
        <v>1</v>
      </c>
      <c r="D71" s="48">
        <f>AVERAGE('2.08 BUSIA-BUSITEMA-24h'!D71,'3.08 BUSIA-BUSITEMA-24h'!D71)</f>
        <v>0</v>
      </c>
      <c r="E71" s="48">
        <f>AVERAGE('2.08 BUSIA-BUSITEMA-24h'!E71,'3.08 BUSIA-BUSITEMA-24h'!E71)</f>
        <v>2</v>
      </c>
      <c r="F71" s="48">
        <f>AVERAGE('2.08 BUSIA-BUSITEMA-24h'!F71,'3.08 BUSIA-BUSITEMA-24h'!F71)</f>
        <v>1.5</v>
      </c>
      <c r="G71" s="48">
        <f>AVERAGE('2.08 BUSIA-BUSITEMA-24h'!G71,'3.08 BUSIA-BUSITEMA-24h'!G71)</f>
        <v>0</v>
      </c>
      <c r="H71" s="48">
        <f>AVERAGE('2.08 BUSIA-BUSITEMA-24h'!H71,'3.08 BUSIA-BUSITEMA-24h'!H71)</f>
        <v>0.5</v>
      </c>
      <c r="I71" s="48">
        <f>AVERAGE('2.08 BUSIA-BUSITEMA-24h'!I71,'3.08 BUSIA-BUSITEMA-24h'!I71)</f>
        <v>0</v>
      </c>
      <c r="J71" s="48">
        <f>AVERAGE('2.08 BUSIA-BUSITEMA-24h'!J71,'3.08 BUSIA-BUSITEMA-24h'!J71)</f>
        <v>0</v>
      </c>
      <c r="K71" s="48">
        <f>AVERAGE('2.08 BUSIA-BUSITEMA-24h'!K71,'3.08 BUSIA-BUSITEMA-24h'!K71)</f>
        <v>0</v>
      </c>
      <c r="L71" s="48">
        <f>AVERAGE('2.08 BUSIA-BUSITEMA-24h'!L71,'3.08 BUSIA-BUSITEMA-24h'!L71)</f>
        <v>0.5</v>
      </c>
      <c r="M71" s="48">
        <f>AVERAGE('2.08 BUSIA-BUSITEMA-24h'!M71,'3.08 BUSIA-BUSITEMA-24h'!M71)</f>
        <v>4.5</v>
      </c>
      <c r="N71" s="48">
        <f>AVERAGE('2.08 BUSIA-BUSITEMA-24h'!N71,'3.08 BUSIA-BUSITEMA-24h'!N71)</f>
        <v>0</v>
      </c>
      <c r="O71" s="15">
        <f t="shared" si="0"/>
        <v>5.5</v>
      </c>
      <c r="P71" s="15">
        <f t="shared" si="1"/>
        <v>10</v>
      </c>
      <c r="R71" s="8"/>
      <c r="T71"/>
    </row>
    <row r="72" spans="2:20" ht="23.1" customHeight="1" x14ac:dyDescent="0.25">
      <c r="B72" s="22" t="s">
        <v>112</v>
      </c>
      <c r="C72" s="48">
        <f>AVERAGE('2.08 BUSIA-BUSITEMA-24h'!C72,'3.08 BUSIA-BUSITEMA-24h'!C72)</f>
        <v>0</v>
      </c>
      <c r="D72" s="48">
        <f>AVERAGE('2.08 BUSIA-BUSITEMA-24h'!D72,'3.08 BUSIA-BUSITEMA-24h'!D72)</f>
        <v>0.5</v>
      </c>
      <c r="E72" s="48">
        <f>AVERAGE('2.08 BUSIA-BUSITEMA-24h'!E72,'3.08 BUSIA-BUSITEMA-24h'!E72)</f>
        <v>2</v>
      </c>
      <c r="F72" s="48">
        <f>AVERAGE('2.08 BUSIA-BUSITEMA-24h'!F72,'3.08 BUSIA-BUSITEMA-24h'!F72)</f>
        <v>0</v>
      </c>
      <c r="G72" s="48">
        <f>AVERAGE('2.08 BUSIA-BUSITEMA-24h'!G72,'3.08 BUSIA-BUSITEMA-24h'!G72)</f>
        <v>0</v>
      </c>
      <c r="H72" s="48">
        <f>AVERAGE('2.08 BUSIA-BUSITEMA-24h'!H72,'3.08 BUSIA-BUSITEMA-24h'!H72)</f>
        <v>0</v>
      </c>
      <c r="I72" s="48">
        <f>AVERAGE('2.08 BUSIA-BUSITEMA-24h'!I72,'3.08 BUSIA-BUSITEMA-24h'!I72)</f>
        <v>0</v>
      </c>
      <c r="J72" s="48">
        <f>AVERAGE('2.08 BUSIA-BUSITEMA-24h'!J72,'3.08 BUSIA-BUSITEMA-24h'!J72)</f>
        <v>1</v>
      </c>
      <c r="K72" s="48">
        <f>AVERAGE('2.08 BUSIA-BUSITEMA-24h'!K72,'3.08 BUSIA-BUSITEMA-24h'!K72)</f>
        <v>0</v>
      </c>
      <c r="L72" s="48">
        <f>AVERAGE('2.08 BUSIA-BUSITEMA-24h'!L72,'3.08 BUSIA-BUSITEMA-24h'!L72)</f>
        <v>0.5</v>
      </c>
      <c r="M72" s="48">
        <f>AVERAGE('2.08 BUSIA-BUSITEMA-24h'!M72,'3.08 BUSIA-BUSITEMA-24h'!M72)</f>
        <v>4</v>
      </c>
      <c r="N72" s="48">
        <f>AVERAGE('2.08 BUSIA-BUSITEMA-24h'!N72,'3.08 BUSIA-BUSITEMA-24h'!N72)</f>
        <v>0</v>
      </c>
      <c r="O72" s="15">
        <f t="shared" si="0"/>
        <v>4</v>
      </c>
      <c r="P72" s="15">
        <f t="shared" si="1"/>
        <v>8</v>
      </c>
      <c r="R72" s="8"/>
      <c r="T72"/>
    </row>
    <row r="73" spans="2:20" ht="23.1" customHeight="1" x14ac:dyDescent="0.25">
      <c r="B73" s="22" t="s">
        <v>113</v>
      </c>
      <c r="C73" s="48">
        <f>AVERAGE('2.08 BUSIA-BUSITEMA-24h'!C73,'3.08 BUSIA-BUSITEMA-24h'!C73)</f>
        <v>0</v>
      </c>
      <c r="D73" s="48">
        <f>AVERAGE('2.08 BUSIA-BUSITEMA-24h'!D73,'3.08 BUSIA-BUSITEMA-24h'!D73)</f>
        <v>0</v>
      </c>
      <c r="E73" s="48">
        <f>AVERAGE('2.08 BUSIA-BUSITEMA-24h'!E73,'3.08 BUSIA-BUSITEMA-24h'!E73)</f>
        <v>0.5</v>
      </c>
      <c r="F73" s="48">
        <f>AVERAGE('2.08 BUSIA-BUSITEMA-24h'!F73,'3.08 BUSIA-BUSITEMA-24h'!F73)</f>
        <v>1</v>
      </c>
      <c r="G73" s="48">
        <f>AVERAGE('2.08 BUSIA-BUSITEMA-24h'!G73,'3.08 BUSIA-BUSITEMA-24h'!G73)</f>
        <v>0</v>
      </c>
      <c r="H73" s="48">
        <f>AVERAGE('2.08 BUSIA-BUSITEMA-24h'!H73,'3.08 BUSIA-BUSITEMA-24h'!H73)</f>
        <v>0.5</v>
      </c>
      <c r="I73" s="48">
        <f>AVERAGE('2.08 BUSIA-BUSITEMA-24h'!I73,'3.08 BUSIA-BUSITEMA-24h'!I73)</f>
        <v>0</v>
      </c>
      <c r="J73" s="48">
        <f>AVERAGE('2.08 BUSIA-BUSITEMA-24h'!J73,'3.08 BUSIA-BUSITEMA-24h'!J73)</f>
        <v>0.5</v>
      </c>
      <c r="K73" s="48">
        <f>AVERAGE('2.08 BUSIA-BUSITEMA-24h'!K73,'3.08 BUSIA-BUSITEMA-24h'!K73)</f>
        <v>0</v>
      </c>
      <c r="L73" s="48">
        <f>AVERAGE('2.08 BUSIA-BUSITEMA-24h'!L73,'3.08 BUSIA-BUSITEMA-24h'!L73)</f>
        <v>0</v>
      </c>
      <c r="M73" s="48">
        <f>AVERAGE('2.08 BUSIA-BUSITEMA-24h'!M73,'3.08 BUSIA-BUSITEMA-24h'!M73)</f>
        <v>3</v>
      </c>
      <c r="N73" s="48">
        <f>AVERAGE('2.08 BUSIA-BUSITEMA-24h'!N73,'3.08 BUSIA-BUSITEMA-24h'!N73)</f>
        <v>0</v>
      </c>
      <c r="O73" s="15">
        <f t="shared" si="0"/>
        <v>2.5</v>
      </c>
      <c r="P73" s="15">
        <f t="shared" si="1"/>
        <v>5.5</v>
      </c>
      <c r="R73" s="8"/>
      <c r="T73"/>
    </row>
    <row r="74" spans="2:20" ht="23.1" customHeight="1" x14ac:dyDescent="0.25">
      <c r="B74" s="22" t="s">
        <v>114</v>
      </c>
      <c r="C74" s="48">
        <f>AVERAGE('2.08 BUSIA-BUSITEMA-24h'!C74,'3.08 BUSIA-BUSITEMA-24h'!C74)</f>
        <v>0</v>
      </c>
      <c r="D74" s="48">
        <f>AVERAGE('2.08 BUSIA-BUSITEMA-24h'!D74,'3.08 BUSIA-BUSITEMA-24h'!D74)</f>
        <v>0</v>
      </c>
      <c r="E74" s="48">
        <f>AVERAGE('2.08 BUSIA-BUSITEMA-24h'!E74,'3.08 BUSIA-BUSITEMA-24h'!E74)</f>
        <v>1</v>
      </c>
      <c r="F74" s="48">
        <f>AVERAGE('2.08 BUSIA-BUSITEMA-24h'!F74,'3.08 BUSIA-BUSITEMA-24h'!F74)</f>
        <v>2</v>
      </c>
      <c r="G74" s="48">
        <f>AVERAGE('2.08 BUSIA-BUSITEMA-24h'!G74,'3.08 BUSIA-BUSITEMA-24h'!G74)</f>
        <v>0</v>
      </c>
      <c r="H74" s="48">
        <f>AVERAGE('2.08 BUSIA-BUSITEMA-24h'!H74,'3.08 BUSIA-BUSITEMA-24h'!H74)</f>
        <v>0</v>
      </c>
      <c r="I74" s="48">
        <f>AVERAGE('2.08 BUSIA-BUSITEMA-24h'!I74,'3.08 BUSIA-BUSITEMA-24h'!I74)</f>
        <v>0</v>
      </c>
      <c r="J74" s="48">
        <f>AVERAGE('2.08 BUSIA-BUSITEMA-24h'!J74,'3.08 BUSIA-BUSITEMA-24h'!J74)</f>
        <v>0.5</v>
      </c>
      <c r="K74" s="48">
        <f>AVERAGE('2.08 BUSIA-BUSITEMA-24h'!K74,'3.08 BUSIA-BUSITEMA-24h'!K74)</f>
        <v>0</v>
      </c>
      <c r="L74" s="48">
        <f>AVERAGE('2.08 BUSIA-BUSITEMA-24h'!L74,'3.08 BUSIA-BUSITEMA-24h'!L74)</f>
        <v>0.5</v>
      </c>
      <c r="M74" s="48">
        <f>AVERAGE('2.08 BUSIA-BUSITEMA-24h'!M74,'3.08 BUSIA-BUSITEMA-24h'!M74)</f>
        <v>3</v>
      </c>
      <c r="N74" s="48">
        <f>AVERAGE('2.08 BUSIA-BUSITEMA-24h'!N74,'3.08 BUSIA-BUSITEMA-24h'!N74)</f>
        <v>0</v>
      </c>
      <c r="O74" s="15">
        <f t="shared" ref="O74:O105" si="35">SUM(C74:L74,N74)</f>
        <v>4</v>
      </c>
      <c r="P74" s="15">
        <f t="shared" ref="P74:P105" si="36">SUM(C74:N74)</f>
        <v>7</v>
      </c>
      <c r="R74" s="8"/>
      <c r="T74"/>
    </row>
    <row r="75" spans="2:20" ht="23.1" customHeight="1" x14ac:dyDescent="0.25">
      <c r="B75" s="22" t="s">
        <v>115</v>
      </c>
      <c r="C75" s="48">
        <f>AVERAGE('2.08 BUSIA-BUSITEMA-24h'!C75,'3.08 BUSIA-BUSITEMA-24h'!C75)</f>
        <v>0</v>
      </c>
      <c r="D75" s="48">
        <f>AVERAGE('2.08 BUSIA-BUSITEMA-24h'!D75,'3.08 BUSIA-BUSITEMA-24h'!D75)</f>
        <v>0</v>
      </c>
      <c r="E75" s="48">
        <f>AVERAGE('2.08 BUSIA-BUSITEMA-24h'!E75,'3.08 BUSIA-BUSITEMA-24h'!E75)</f>
        <v>0.5</v>
      </c>
      <c r="F75" s="48">
        <f>AVERAGE('2.08 BUSIA-BUSITEMA-24h'!F75,'3.08 BUSIA-BUSITEMA-24h'!F75)</f>
        <v>1</v>
      </c>
      <c r="G75" s="48">
        <f>AVERAGE('2.08 BUSIA-BUSITEMA-24h'!G75,'3.08 BUSIA-BUSITEMA-24h'!G75)</f>
        <v>0</v>
      </c>
      <c r="H75" s="48">
        <f>AVERAGE('2.08 BUSIA-BUSITEMA-24h'!H75,'3.08 BUSIA-BUSITEMA-24h'!H75)</f>
        <v>0</v>
      </c>
      <c r="I75" s="48">
        <f>AVERAGE('2.08 BUSIA-BUSITEMA-24h'!I75,'3.08 BUSIA-BUSITEMA-24h'!I75)</f>
        <v>0</v>
      </c>
      <c r="J75" s="48">
        <f>AVERAGE('2.08 BUSIA-BUSITEMA-24h'!J75,'3.08 BUSIA-BUSITEMA-24h'!J75)</f>
        <v>0</v>
      </c>
      <c r="K75" s="48">
        <f>AVERAGE('2.08 BUSIA-BUSITEMA-24h'!K75,'3.08 BUSIA-BUSITEMA-24h'!K75)</f>
        <v>0</v>
      </c>
      <c r="L75" s="48">
        <f>AVERAGE('2.08 BUSIA-BUSITEMA-24h'!L75,'3.08 BUSIA-BUSITEMA-24h'!L75)</f>
        <v>0.5</v>
      </c>
      <c r="M75" s="48">
        <f>AVERAGE('2.08 BUSIA-BUSITEMA-24h'!M75,'3.08 BUSIA-BUSITEMA-24h'!M75)</f>
        <v>4</v>
      </c>
      <c r="N75" s="48">
        <f>AVERAGE('2.08 BUSIA-BUSITEMA-24h'!N75,'3.08 BUSIA-BUSITEMA-24h'!N75)</f>
        <v>0</v>
      </c>
      <c r="O75" s="15">
        <f t="shared" si="35"/>
        <v>2</v>
      </c>
      <c r="P75" s="15">
        <f t="shared" si="36"/>
        <v>6</v>
      </c>
      <c r="R75" s="8"/>
      <c r="T75"/>
    </row>
    <row r="76" spans="2:20" ht="23.1" customHeight="1" x14ac:dyDescent="0.25">
      <c r="B76" s="22" t="s">
        <v>116</v>
      </c>
      <c r="C76" s="48">
        <f>AVERAGE('2.08 BUSIA-BUSITEMA-24h'!C76,'3.08 BUSIA-BUSITEMA-24h'!C76)</f>
        <v>0.5</v>
      </c>
      <c r="D76" s="48">
        <f>AVERAGE('2.08 BUSIA-BUSITEMA-24h'!D76,'3.08 BUSIA-BUSITEMA-24h'!D76)</f>
        <v>0.5</v>
      </c>
      <c r="E76" s="48">
        <f>AVERAGE('2.08 BUSIA-BUSITEMA-24h'!E76,'3.08 BUSIA-BUSITEMA-24h'!E76)</f>
        <v>1.5</v>
      </c>
      <c r="F76" s="48">
        <f>AVERAGE('2.08 BUSIA-BUSITEMA-24h'!F76,'3.08 BUSIA-BUSITEMA-24h'!F76)</f>
        <v>1</v>
      </c>
      <c r="G76" s="48">
        <f>AVERAGE('2.08 BUSIA-BUSITEMA-24h'!G76,'3.08 BUSIA-BUSITEMA-24h'!G76)</f>
        <v>0</v>
      </c>
      <c r="H76" s="48">
        <f>AVERAGE('2.08 BUSIA-BUSITEMA-24h'!H76,'3.08 BUSIA-BUSITEMA-24h'!H76)</f>
        <v>0</v>
      </c>
      <c r="I76" s="48">
        <f>AVERAGE('2.08 BUSIA-BUSITEMA-24h'!I76,'3.08 BUSIA-BUSITEMA-24h'!I76)</f>
        <v>0</v>
      </c>
      <c r="J76" s="48">
        <f>AVERAGE('2.08 BUSIA-BUSITEMA-24h'!J76,'3.08 BUSIA-BUSITEMA-24h'!J76)</f>
        <v>0</v>
      </c>
      <c r="K76" s="48">
        <f>AVERAGE('2.08 BUSIA-BUSITEMA-24h'!K76,'3.08 BUSIA-BUSITEMA-24h'!K76)</f>
        <v>0</v>
      </c>
      <c r="L76" s="48">
        <f>AVERAGE('2.08 BUSIA-BUSITEMA-24h'!L76,'3.08 BUSIA-BUSITEMA-24h'!L76)</f>
        <v>0</v>
      </c>
      <c r="M76" s="48">
        <f>AVERAGE('2.08 BUSIA-BUSITEMA-24h'!M76,'3.08 BUSIA-BUSITEMA-24h'!M76)</f>
        <v>2</v>
      </c>
      <c r="N76" s="48">
        <f>AVERAGE('2.08 BUSIA-BUSITEMA-24h'!N76,'3.08 BUSIA-BUSITEMA-24h'!N76)</f>
        <v>0</v>
      </c>
      <c r="O76" s="15">
        <f t="shared" si="35"/>
        <v>3.5</v>
      </c>
      <c r="P76" s="15">
        <f t="shared" si="36"/>
        <v>5.5</v>
      </c>
      <c r="R76" s="8"/>
      <c r="T76"/>
    </row>
    <row r="77" spans="2:20" ht="23.1" customHeight="1" x14ac:dyDescent="0.25">
      <c r="B77" s="22" t="s">
        <v>117</v>
      </c>
      <c r="C77" s="48">
        <f>AVERAGE('2.08 BUSIA-BUSITEMA-24h'!C77,'3.08 BUSIA-BUSITEMA-24h'!C77)</f>
        <v>0</v>
      </c>
      <c r="D77" s="48">
        <f>AVERAGE('2.08 BUSIA-BUSITEMA-24h'!D77,'3.08 BUSIA-BUSITEMA-24h'!D77)</f>
        <v>0.5</v>
      </c>
      <c r="E77" s="48">
        <f>AVERAGE('2.08 BUSIA-BUSITEMA-24h'!E77,'3.08 BUSIA-BUSITEMA-24h'!E77)</f>
        <v>1.5</v>
      </c>
      <c r="F77" s="48">
        <f>AVERAGE('2.08 BUSIA-BUSITEMA-24h'!F77,'3.08 BUSIA-BUSITEMA-24h'!F77)</f>
        <v>1</v>
      </c>
      <c r="G77" s="48">
        <f>AVERAGE('2.08 BUSIA-BUSITEMA-24h'!G77,'3.08 BUSIA-BUSITEMA-24h'!G77)</f>
        <v>0.5</v>
      </c>
      <c r="H77" s="48">
        <f>AVERAGE('2.08 BUSIA-BUSITEMA-24h'!H77,'3.08 BUSIA-BUSITEMA-24h'!H77)</f>
        <v>0</v>
      </c>
      <c r="I77" s="48">
        <f>AVERAGE('2.08 BUSIA-BUSITEMA-24h'!I77,'3.08 BUSIA-BUSITEMA-24h'!I77)</f>
        <v>1</v>
      </c>
      <c r="J77" s="48">
        <f>AVERAGE('2.08 BUSIA-BUSITEMA-24h'!J77,'3.08 BUSIA-BUSITEMA-24h'!J77)</f>
        <v>0.5</v>
      </c>
      <c r="K77" s="48">
        <f>AVERAGE('2.08 BUSIA-BUSITEMA-24h'!K77,'3.08 BUSIA-BUSITEMA-24h'!K77)</f>
        <v>0</v>
      </c>
      <c r="L77" s="48">
        <f>AVERAGE('2.08 BUSIA-BUSITEMA-24h'!L77,'3.08 BUSIA-BUSITEMA-24h'!L77)</f>
        <v>0</v>
      </c>
      <c r="M77" s="48">
        <f>AVERAGE('2.08 BUSIA-BUSITEMA-24h'!M77,'3.08 BUSIA-BUSITEMA-24h'!M77)</f>
        <v>3</v>
      </c>
      <c r="N77" s="48">
        <f>AVERAGE('2.08 BUSIA-BUSITEMA-24h'!N77,'3.08 BUSIA-BUSITEMA-24h'!N77)</f>
        <v>0</v>
      </c>
      <c r="O77" s="15">
        <f t="shared" si="35"/>
        <v>5</v>
      </c>
      <c r="P77" s="15">
        <f t="shared" si="36"/>
        <v>8</v>
      </c>
      <c r="R77" s="8"/>
      <c r="T77"/>
    </row>
    <row r="78" spans="2:20" ht="23.1" customHeight="1" x14ac:dyDescent="0.25">
      <c r="B78" s="23" t="s">
        <v>118</v>
      </c>
      <c r="C78" s="48">
        <f>AVERAGE('2.08 BUSIA-BUSITEMA-24h'!C78,'3.08 BUSIA-BUSITEMA-24h'!C78)</f>
        <v>0</v>
      </c>
      <c r="D78" s="48">
        <f>AVERAGE('2.08 BUSIA-BUSITEMA-24h'!D78,'3.08 BUSIA-BUSITEMA-24h'!D78)</f>
        <v>0</v>
      </c>
      <c r="E78" s="48">
        <f>AVERAGE('2.08 BUSIA-BUSITEMA-24h'!E78,'3.08 BUSIA-BUSITEMA-24h'!E78)</f>
        <v>0.5</v>
      </c>
      <c r="F78" s="48">
        <f>AVERAGE('2.08 BUSIA-BUSITEMA-24h'!F78,'3.08 BUSIA-BUSITEMA-24h'!F78)</f>
        <v>0.5</v>
      </c>
      <c r="G78" s="48">
        <f>AVERAGE('2.08 BUSIA-BUSITEMA-24h'!G78,'3.08 BUSIA-BUSITEMA-24h'!G78)</f>
        <v>0</v>
      </c>
      <c r="H78" s="48">
        <f>AVERAGE('2.08 BUSIA-BUSITEMA-24h'!H78,'3.08 BUSIA-BUSITEMA-24h'!H78)</f>
        <v>0</v>
      </c>
      <c r="I78" s="48">
        <f>AVERAGE('2.08 BUSIA-BUSITEMA-24h'!I78,'3.08 BUSIA-BUSITEMA-24h'!I78)</f>
        <v>0</v>
      </c>
      <c r="J78" s="48">
        <f>AVERAGE('2.08 BUSIA-BUSITEMA-24h'!J78,'3.08 BUSIA-BUSITEMA-24h'!J78)</f>
        <v>0</v>
      </c>
      <c r="K78" s="48">
        <f>AVERAGE('2.08 BUSIA-BUSITEMA-24h'!K78,'3.08 BUSIA-BUSITEMA-24h'!K78)</f>
        <v>0</v>
      </c>
      <c r="L78" s="48">
        <f>AVERAGE('2.08 BUSIA-BUSITEMA-24h'!L78,'3.08 BUSIA-BUSITEMA-24h'!L78)</f>
        <v>0</v>
      </c>
      <c r="M78" s="48">
        <f>AVERAGE('2.08 BUSIA-BUSITEMA-24h'!M78,'3.08 BUSIA-BUSITEMA-24h'!M78)</f>
        <v>2.5</v>
      </c>
      <c r="N78" s="48">
        <f>AVERAGE('2.08 BUSIA-BUSITEMA-24h'!N78,'3.08 BUSIA-BUSITEMA-24h'!N78)</f>
        <v>0</v>
      </c>
      <c r="O78" s="15">
        <f t="shared" si="35"/>
        <v>1</v>
      </c>
      <c r="P78" s="15">
        <f t="shared" si="36"/>
        <v>3.5</v>
      </c>
      <c r="R78" s="8"/>
      <c r="T78"/>
    </row>
    <row r="79" spans="2:20" ht="23.1" customHeight="1" x14ac:dyDescent="0.25">
      <c r="B79" s="22" t="s">
        <v>119</v>
      </c>
      <c r="C79" s="48">
        <f>AVERAGE('2.08 BUSIA-BUSITEMA-24h'!C79,'3.08 BUSIA-BUSITEMA-24h'!C79)</f>
        <v>0</v>
      </c>
      <c r="D79" s="48">
        <f>AVERAGE('2.08 BUSIA-BUSITEMA-24h'!D79,'3.08 BUSIA-BUSITEMA-24h'!D79)</f>
        <v>0</v>
      </c>
      <c r="E79" s="48">
        <f>AVERAGE('2.08 BUSIA-BUSITEMA-24h'!E79,'3.08 BUSIA-BUSITEMA-24h'!E79)</f>
        <v>1.5</v>
      </c>
      <c r="F79" s="48">
        <f>AVERAGE('2.08 BUSIA-BUSITEMA-24h'!F79,'3.08 BUSIA-BUSITEMA-24h'!F79)</f>
        <v>0</v>
      </c>
      <c r="G79" s="48">
        <f>AVERAGE('2.08 BUSIA-BUSITEMA-24h'!G79,'3.08 BUSIA-BUSITEMA-24h'!G79)</f>
        <v>0</v>
      </c>
      <c r="H79" s="48">
        <f>AVERAGE('2.08 BUSIA-BUSITEMA-24h'!H79,'3.08 BUSIA-BUSITEMA-24h'!H79)</f>
        <v>0</v>
      </c>
      <c r="I79" s="48">
        <f>AVERAGE('2.08 BUSIA-BUSITEMA-24h'!I79,'3.08 BUSIA-BUSITEMA-24h'!I79)</f>
        <v>0</v>
      </c>
      <c r="J79" s="48">
        <f>AVERAGE('2.08 BUSIA-BUSITEMA-24h'!J79,'3.08 BUSIA-BUSITEMA-24h'!J79)</f>
        <v>0.5</v>
      </c>
      <c r="K79" s="48">
        <f>AVERAGE('2.08 BUSIA-BUSITEMA-24h'!K79,'3.08 BUSIA-BUSITEMA-24h'!K79)</f>
        <v>0</v>
      </c>
      <c r="L79" s="48">
        <f>AVERAGE('2.08 BUSIA-BUSITEMA-24h'!L79,'3.08 BUSIA-BUSITEMA-24h'!L79)</f>
        <v>0</v>
      </c>
      <c r="M79" s="48">
        <f>AVERAGE('2.08 BUSIA-BUSITEMA-24h'!M79,'3.08 BUSIA-BUSITEMA-24h'!M79)</f>
        <v>2.5</v>
      </c>
      <c r="N79" s="48">
        <f>AVERAGE('2.08 BUSIA-BUSITEMA-24h'!N79,'3.08 BUSIA-BUSITEMA-24h'!N79)</f>
        <v>0</v>
      </c>
      <c r="O79" s="15">
        <f t="shared" si="35"/>
        <v>2</v>
      </c>
      <c r="P79" s="15">
        <f t="shared" si="36"/>
        <v>4.5</v>
      </c>
      <c r="R79" s="8"/>
      <c r="T79"/>
    </row>
    <row r="80" spans="2:20" ht="23.1" customHeight="1" x14ac:dyDescent="0.25">
      <c r="B80" s="24" t="s">
        <v>120</v>
      </c>
      <c r="C80" s="48">
        <f>AVERAGE('2.08 BUSIA-BUSITEMA-24h'!C80,'3.08 BUSIA-BUSITEMA-24h'!C80)</f>
        <v>0.5</v>
      </c>
      <c r="D80" s="48">
        <f>AVERAGE('2.08 BUSIA-BUSITEMA-24h'!D80,'3.08 BUSIA-BUSITEMA-24h'!D80)</f>
        <v>0</v>
      </c>
      <c r="E80" s="48">
        <f>AVERAGE('2.08 BUSIA-BUSITEMA-24h'!E80,'3.08 BUSIA-BUSITEMA-24h'!E80)</f>
        <v>1</v>
      </c>
      <c r="F80" s="48">
        <f>AVERAGE('2.08 BUSIA-BUSITEMA-24h'!F80,'3.08 BUSIA-BUSITEMA-24h'!F80)</f>
        <v>1</v>
      </c>
      <c r="G80" s="48">
        <f>AVERAGE('2.08 BUSIA-BUSITEMA-24h'!G80,'3.08 BUSIA-BUSITEMA-24h'!G80)</f>
        <v>0</v>
      </c>
      <c r="H80" s="48">
        <f>AVERAGE('2.08 BUSIA-BUSITEMA-24h'!H80,'3.08 BUSIA-BUSITEMA-24h'!H80)</f>
        <v>0</v>
      </c>
      <c r="I80" s="48">
        <f>AVERAGE('2.08 BUSIA-BUSITEMA-24h'!I80,'3.08 BUSIA-BUSITEMA-24h'!I80)</f>
        <v>0</v>
      </c>
      <c r="J80" s="48">
        <f>AVERAGE('2.08 BUSIA-BUSITEMA-24h'!J80,'3.08 BUSIA-BUSITEMA-24h'!J80)</f>
        <v>0</v>
      </c>
      <c r="K80" s="48">
        <f>AVERAGE('2.08 BUSIA-BUSITEMA-24h'!K80,'3.08 BUSIA-BUSITEMA-24h'!K80)</f>
        <v>0</v>
      </c>
      <c r="L80" s="48">
        <f>AVERAGE('2.08 BUSIA-BUSITEMA-24h'!L80,'3.08 BUSIA-BUSITEMA-24h'!L80)</f>
        <v>0</v>
      </c>
      <c r="M80" s="48">
        <f>AVERAGE('2.08 BUSIA-BUSITEMA-24h'!M80,'3.08 BUSIA-BUSITEMA-24h'!M80)</f>
        <v>3</v>
      </c>
      <c r="N80" s="48">
        <f>AVERAGE('2.08 BUSIA-BUSITEMA-24h'!N80,'3.08 BUSIA-BUSITEMA-24h'!N80)</f>
        <v>0</v>
      </c>
      <c r="O80" s="15">
        <f t="shared" si="35"/>
        <v>2.5</v>
      </c>
      <c r="P80" s="15">
        <f t="shared" si="36"/>
        <v>5.5</v>
      </c>
      <c r="R80" s="8"/>
      <c r="T80"/>
    </row>
    <row r="81" spans="2:20" ht="23.1" customHeight="1" x14ac:dyDescent="0.25">
      <c r="B81" s="22" t="s">
        <v>121</v>
      </c>
      <c r="C81" s="48">
        <f>AVERAGE('2.08 BUSIA-BUSITEMA-24h'!C81,'3.08 BUSIA-BUSITEMA-24h'!C81)</f>
        <v>1</v>
      </c>
      <c r="D81" s="48">
        <f>AVERAGE('2.08 BUSIA-BUSITEMA-24h'!D81,'3.08 BUSIA-BUSITEMA-24h'!D81)</f>
        <v>0</v>
      </c>
      <c r="E81" s="48">
        <f>AVERAGE('2.08 BUSIA-BUSITEMA-24h'!E81,'3.08 BUSIA-BUSITEMA-24h'!E81)</f>
        <v>1</v>
      </c>
      <c r="F81" s="48">
        <f>AVERAGE('2.08 BUSIA-BUSITEMA-24h'!F81,'3.08 BUSIA-BUSITEMA-24h'!F81)</f>
        <v>1</v>
      </c>
      <c r="G81" s="48">
        <f>AVERAGE('2.08 BUSIA-BUSITEMA-24h'!G81,'3.08 BUSIA-BUSITEMA-24h'!G81)</f>
        <v>0</v>
      </c>
      <c r="H81" s="48">
        <f>AVERAGE('2.08 BUSIA-BUSITEMA-24h'!H81,'3.08 BUSIA-BUSITEMA-24h'!H81)</f>
        <v>0</v>
      </c>
      <c r="I81" s="48">
        <f>AVERAGE('2.08 BUSIA-BUSITEMA-24h'!I81,'3.08 BUSIA-BUSITEMA-24h'!I81)</f>
        <v>0</v>
      </c>
      <c r="J81" s="48">
        <f>AVERAGE('2.08 BUSIA-BUSITEMA-24h'!J81,'3.08 BUSIA-BUSITEMA-24h'!J81)</f>
        <v>0</v>
      </c>
      <c r="K81" s="48">
        <f>AVERAGE('2.08 BUSIA-BUSITEMA-24h'!K81,'3.08 BUSIA-BUSITEMA-24h'!K81)</f>
        <v>0.5</v>
      </c>
      <c r="L81" s="48">
        <f>AVERAGE('2.08 BUSIA-BUSITEMA-24h'!L81,'3.08 BUSIA-BUSITEMA-24h'!L81)</f>
        <v>0</v>
      </c>
      <c r="M81" s="48">
        <f>AVERAGE('2.08 BUSIA-BUSITEMA-24h'!M81,'3.08 BUSIA-BUSITEMA-24h'!M81)</f>
        <v>4</v>
      </c>
      <c r="N81" s="48">
        <f>AVERAGE('2.08 BUSIA-BUSITEMA-24h'!N81,'3.08 BUSIA-BUSITEMA-24h'!N81)</f>
        <v>0</v>
      </c>
      <c r="O81" s="15">
        <f t="shared" si="35"/>
        <v>3.5</v>
      </c>
      <c r="P81" s="15">
        <f t="shared" si="36"/>
        <v>7.5</v>
      </c>
      <c r="R81" s="8"/>
      <c r="T81"/>
    </row>
    <row r="82" spans="2:20" ht="23.1" customHeight="1" x14ac:dyDescent="0.25">
      <c r="B82" s="23" t="s">
        <v>122</v>
      </c>
      <c r="C82" s="48">
        <f>AVERAGE('2.08 BUSIA-BUSITEMA-24h'!C82,'3.08 BUSIA-BUSITEMA-24h'!C82)</f>
        <v>1</v>
      </c>
      <c r="D82" s="48">
        <f>AVERAGE('2.08 BUSIA-BUSITEMA-24h'!D82,'3.08 BUSIA-BUSITEMA-24h'!D82)</f>
        <v>0</v>
      </c>
      <c r="E82" s="48">
        <f>AVERAGE('2.08 BUSIA-BUSITEMA-24h'!E82,'3.08 BUSIA-BUSITEMA-24h'!E82)</f>
        <v>1</v>
      </c>
      <c r="F82" s="48">
        <f>AVERAGE('2.08 BUSIA-BUSITEMA-24h'!F82,'3.08 BUSIA-BUSITEMA-24h'!F82)</f>
        <v>1</v>
      </c>
      <c r="G82" s="48">
        <f>AVERAGE('2.08 BUSIA-BUSITEMA-24h'!G82,'3.08 BUSIA-BUSITEMA-24h'!G82)</f>
        <v>0</v>
      </c>
      <c r="H82" s="48">
        <f>AVERAGE('2.08 BUSIA-BUSITEMA-24h'!H82,'3.08 BUSIA-BUSITEMA-24h'!H82)</f>
        <v>0</v>
      </c>
      <c r="I82" s="48">
        <f>AVERAGE('2.08 BUSIA-BUSITEMA-24h'!I82,'3.08 BUSIA-BUSITEMA-24h'!I82)</f>
        <v>0</v>
      </c>
      <c r="J82" s="48">
        <f>AVERAGE('2.08 BUSIA-BUSITEMA-24h'!J82,'3.08 BUSIA-BUSITEMA-24h'!J82)</f>
        <v>0</v>
      </c>
      <c r="K82" s="48">
        <f>AVERAGE('2.08 BUSIA-BUSITEMA-24h'!K82,'3.08 BUSIA-BUSITEMA-24h'!K82)</f>
        <v>0</v>
      </c>
      <c r="L82" s="48">
        <f>AVERAGE('2.08 BUSIA-BUSITEMA-24h'!L82,'3.08 BUSIA-BUSITEMA-24h'!L82)</f>
        <v>0</v>
      </c>
      <c r="M82" s="48">
        <f>AVERAGE('2.08 BUSIA-BUSITEMA-24h'!M82,'3.08 BUSIA-BUSITEMA-24h'!M82)</f>
        <v>3</v>
      </c>
      <c r="N82" s="48">
        <f>AVERAGE('2.08 BUSIA-BUSITEMA-24h'!N82,'3.08 BUSIA-BUSITEMA-24h'!N82)</f>
        <v>0</v>
      </c>
      <c r="O82" s="15">
        <f t="shared" si="35"/>
        <v>3</v>
      </c>
      <c r="P82" s="15">
        <f t="shared" si="36"/>
        <v>6</v>
      </c>
      <c r="R82" s="8"/>
      <c r="T82"/>
    </row>
    <row r="83" spans="2:20" ht="23.1" customHeight="1" x14ac:dyDescent="0.25">
      <c r="B83" s="22" t="s">
        <v>123</v>
      </c>
      <c r="C83" s="48">
        <f>AVERAGE('2.08 BUSIA-BUSITEMA-24h'!C83,'3.08 BUSIA-BUSITEMA-24h'!C83)</f>
        <v>0.5</v>
      </c>
      <c r="D83" s="48">
        <f>AVERAGE('2.08 BUSIA-BUSITEMA-24h'!D83,'3.08 BUSIA-BUSITEMA-24h'!D83)</f>
        <v>0</v>
      </c>
      <c r="E83" s="48">
        <f>AVERAGE('2.08 BUSIA-BUSITEMA-24h'!E83,'3.08 BUSIA-BUSITEMA-24h'!E83)</f>
        <v>1</v>
      </c>
      <c r="F83" s="48">
        <f>AVERAGE('2.08 BUSIA-BUSITEMA-24h'!F83,'3.08 BUSIA-BUSITEMA-24h'!F83)</f>
        <v>1</v>
      </c>
      <c r="G83" s="48">
        <f>AVERAGE('2.08 BUSIA-BUSITEMA-24h'!G83,'3.08 BUSIA-BUSITEMA-24h'!G83)</f>
        <v>0</v>
      </c>
      <c r="H83" s="48">
        <f>AVERAGE('2.08 BUSIA-BUSITEMA-24h'!H83,'3.08 BUSIA-BUSITEMA-24h'!H83)</f>
        <v>0</v>
      </c>
      <c r="I83" s="48">
        <f>AVERAGE('2.08 BUSIA-BUSITEMA-24h'!I83,'3.08 BUSIA-BUSITEMA-24h'!I83)</f>
        <v>0</v>
      </c>
      <c r="J83" s="48">
        <f>AVERAGE('2.08 BUSIA-BUSITEMA-24h'!J83,'3.08 BUSIA-BUSITEMA-24h'!J83)</f>
        <v>0</v>
      </c>
      <c r="K83" s="48">
        <f>AVERAGE('2.08 BUSIA-BUSITEMA-24h'!K83,'3.08 BUSIA-BUSITEMA-24h'!K83)</f>
        <v>0</v>
      </c>
      <c r="L83" s="48">
        <f>AVERAGE('2.08 BUSIA-BUSITEMA-24h'!L83,'3.08 BUSIA-BUSITEMA-24h'!L83)</f>
        <v>0.5</v>
      </c>
      <c r="M83" s="48">
        <f>AVERAGE('2.08 BUSIA-BUSITEMA-24h'!M83,'3.08 BUSIA-BUSITEMA-24h'!M83)</f>
        <v>2</v>
      </c>
      <c r="N83" s="48">
        <f>AVERAGE('2.08 BUSIA-BUSITEMA-24h'!N83,'3.08 BUSIA-BUSITEMA-24h'!N83)</f>
        <v>0</v>
      </c>
      <c r="O83" s="15">
        <f t="shared" si="35"/>
        <v>3</v>
      </c>
      <c r="P83" s="15">
        <f t="shared" si="36"/>
        <v>5</v>
      </c>
      <c r="R83" s="8"/>
      <c r="T83"/>
    </row>
    <row r="84" spans="2:20" ht="23.1" customHeight="1" x14ac:dyDescent="0.25">
      <c r="B84" s="24" t="s">
        <v>124</v>
      </c>
      <c r="C84" s="48">
        <f>AVERAGE('2.08 BUSIA-BUSITEMA-24h'!C84,'3.08 BUSIA-BUSITEMA-24h'!C84)</f>
        <v>0.5</v>
      </c>
      <c r="D84" s="48">
        <f>AVERAGE('2.08 BUSIA-BUSITEMA-24h'!D84,'3.08 BUSIA-BUSITEMA-24h'!D84)</f>
        <v>0</v>
      </c>
      <c r="E84" s="48">
        <f>AVERAGE('2.08 BUSIA-BUSITEMA-24h'!E84,'3.08 BUSIA-BUSITEMA-24h'!E84)</f>
        <v>1</v>
      </c>
      <c r="F84" s="48">
        <f>AVERAGE('2.08 BUSIA-BUSITEMA-24h'!F84,'3.08 BUSIA-BUSITEMA-24h'!F84)</f>
        <v>0.5</v>
      </c>
      <c r="G84" s="48">
        <f>AVERAGE('2.08 BUSIA-BUSITEMA-24h'!G84,'3.08 BUSIA-BUSITEMA-24h'!G84)</f>
        <v>0.5</v>
      </c>
      <c r="H84" s="48">
        <f>AVERAGE('2.08 BUSIA-BUSITEMA-24h'!H84,'3.08 BUSIA-BUSITEMA-24h'!H84)</f>
        <v>0</v>
      </c>
      <c r="I84" s="48">
        <f>AVERAGE('2.08 BUSIA-BUSITEMA-24h'!I84,'3.08 BUSIA-BUSITEMA-24h'!I84)</f>
        <v>0.5</v>
      </c>
      <c r="J84" s="48">
        <f>AVERAGE('2.08 BUSIA-BUSITEMA-24h'!J84,'3.08 BUSIA-BUSITEMA-24h'!J84)</f>
        <v>0.5</v>
      </c>
      <c r="K84" s="48">
        <f>AVERAGE('2.08 BUSIA-BUSITEMA-24h'!K84,'3.08 BUSIA-BUSITEMA-24h'!K84)</f>
        <v>0.5</v>
      </c>
      <c r="L84" s="48">
        <f>AVERAGE('2.08 BUSIA-BUSITEMA-24h'!L84,'3.08 BUSIA-BUSITEMA-24h'!L84)</f>
        <v>1</v>
      </c>
      <c r="M84" s="48">
        <f>AVERAGE('2.08 BUSIA-BUSITEMA-24h'!M84,'3.08 BUSIA-BUSITEMA-24h'!M84)</f>
        <v>2</v>
      </c>
      <c r="N84" s="48">
        <f>AVERAGE('2.08 BUSIA-BUSITEMA-24h'!N84,'3.08 BUSIA-BUSITEMA-24h'!N84)</f>
        <v>0</v>
      </c>
      <c r="O84" s="15">
        <f t="shared" si="35"/>
        <v>5</v>
      </c>
      <c r="P84" s="15">
        <f t="shared" si="36"/>
        <v>7</v>
      </c>
      <c r="R84" s="8"/>
      <c r="T84"/>
    </row>
    <row r="85" spans="2:20" ht="23.1" customHeight="1" x14ac:dyDescent="0.25">
      <c r="B85" s="22" t="s">
        <v>125</v>
      </c>
      <c r="C85" s="48">
        <f>AVERAGE('2.08 BUSIA-BUSITEMA-24h'!C85,'3.08 BUSIA-BUSITEMA-24h'!C85)</f>
        <v>0.5</v>
      </c>
      <c r="D85" s="48">
        <f>AVERAGE('2.08 BUSIA-BUSITEMA-24h'!D85,'3.08 BUSIA-BUSITEMA-24h'!D85)</f>
        <v>0</v>
      </c>
      <c r="E85" s="48">
        <f>AVERAGE('2.08 BUSIA-BUSITEMA-24h'!E85,'3.08 BUSIA-BUSITEMA-24h'!E85)</f>
        <v>1.5</v>
      </c>
      <c r="F85" s="48">
        <f>AVERAGE('2.08 BUSIA-BUSITEMA-24h'!F85,'3.08 BUSIA-BUSITEMA-24h'!F85)</f>
        <v>0</v>
      </c>
      <c r="G85" s="48">
        <f>AVERAGE('2.08 BUSIA-BUSITEMA-24h'!G85,'3.08 BUSIA-BUSITEMA-24h'!G85)</f>
        <v>0</v>
      </c>
      <c r="H85" s="48">
        <f>AVERAGE('2.08 BUSIA-BUSITEMA-24h'!H85,'3.08 BUSIA-BUSITEMA-24h'!H85)</f>
        <v>0.5</v>
      </c>
      <c r="I85" s="48">
        <f>AVERAGE('2.08 BUSIA-BUSITEMA-24h'!I85,'3.08 BUSIA-BUSITEMA-24h'!I85)</f>
        <v>0</v>
      </c>
      <c r="J85" s="48">
        <f>AVERAGE('2.08 BUSIA-BUSITEMA-24h'!J85,'3.08 BUSIA-BUSITEMA-24h'!J85)</f>
        <v>0</v>
      </c>
      <c r="K85" s="48">
        <f>AVERAGE('2.08 BUSIA-BUSITEMA-24h'!K85,'3.08 BUSIA-BUSITEMA-24h'!K85)</f>
        <v>0</v>
      </c>
      <c r="L85" s="48">
        <f>AVERAGE('2.08 BUSIA-BUSITEMA-24h'!L85,'3.08 BUSIA-BUSITEMA-24h'!L85)</f>
        <v>0</v>
      </c>
      <c r="M85" s="48">
        <f>AVERAGE('2.08 BUSIA-BUSITEMA-24h'!M85,'3.08 BUSIA-BUSITEMA-24h'!M85)</f>
        <v>2</v>
      </c>
      <c r="N85" s="48">
        <f>AVERAGE('2.08 BUSIA-BUSITEMA-24h'!N85,'3.08 BUSIA-BUSITEMA-24h'!N85)</f>
        <v>0</v>
      </c>
      <c r="O85" s="15">
        <f t="shared" si="35"/>
        <v>2.5</v>
      </c>
      <c r="P85" s="15">
        <f t="shared" si="36"/>
        <v>4.5</v>
      </c>
      <c r="R85" s="8"/>
      <c r="T85"/>
    </row>
    <row r="86" spans="2:20" ht="23.1" customHeight="1" x14ac:dyDescent="0.25">
      <c r="B86" s="23" t="s">
        <v>126</v>
      </c>
      <c r="C86" s="48">
        <f>AVERAGE('2.08 BUSIA-BUSITEMA-24h'!C86,'3.08 BUSIA-BUSITEMA-24h'!C86)</f>
        <v>1</v>
      </c>
      <c r="D86" s="48">
        <f>AVERAGE('2.08 BUSIA-BUSITEMA-24h'!D86,'3.08 BUSIA-BUSITEMA-24h'!D86)</f>
        <v>0</v>
      </c>
      <c r="E86" s="48">
        <f>AVERAGE('2.08 BUSIA-BUSITEMA-24h'!E86,'3.08 BUSIA-BUSITEMA-24h'!E86)</f>
        <v>1.5</v>
      </c>
      <c r="F86" s="48">
        <f>AVERAGE('2.08 BUSIA-BUSITEMA-24h'!F86,'3.08 BUSIA-BUSITEMA-24h'!F86)</f>
        <v>0.5</v>
      </c>
      <c r="G86" s="48">
        <f>AVERAGE('2.08 BUSIA-BUSITEMA-24h'!G86,'3.08 BUSIA-BUSITEMA-24h'!G86)</f>
        <v>0</v>
      </c>
      <c r="H86" s="48">
        <f>AVERAGE('2.08 BUSIA-BUSITEMA-24h'!H86,'3.08 BUSIA-BUSITEMA-24h'!H86)</f>
        <v>0.5</v>
      </c>
      <c r="I86" s="48">
        <f>AVERAGE('2.08 BUSIA-BUSITEMA-24h'!I86,'3.08 BUSIA-BUSITEMA-24h'!I86)</f>
        <v>0</v>
      </c>
      <c r="J86" s="48">
        <f>AVERAGE('2.08 BUSIA-BUSITEMA-24h'!J86,'3.08 BUSIA-BUSITEMA-24h'!J86)</f>
        <v>0.5</v>
      </c>
      <c r="K86" s="48">
        <f>AVERAGE('2.08 BUSIA-BUSITEMA-24h'!K86,'3.08 BUSIA-BUSITEMA-24h'!K86)</f>
        <v>0.5</v>
      </c>
      <c r="L86" s="48">
        <f>AVERAGE('2.08 BUSIA-BUSITEMA-24h'!L86,'3.08 BUSIA-BUSITEMA-24h'!L86)</f>
        <v>1.5</v>
      </c>
      <c r="M86" s="48">
        <f>AVERAGE('2.08 BUSIA-BUSITEMA-24h'!M86,'3.08 BUSIA-BUSITEMA-24h'!M86)</f>
        <v>3</v>
      </c>
      <c r="N86" s="48">
        <f>AVERAGE('2.08 BUSIA-BUSITEMA-24h'!N86,'3.08 BUSIA-BUSITEMA-24h'!N86)</f>
        <v>0</v>
      </c>
      <c r="O86" s="15">
        <f t="shared" si="35"/>
        <v>6</v>
      </c>
      <c r="P86" s="15">
        <f t="shared" si="36"/>
        <v>9</v>
      </c>
      <c r="R86" s="8"/>
      <c r="T86"/>
    </row>
    <row r="87" spans="2:20" ht="23.1" customHeight="1" x14ac:dyDescent="0.25">
      <c r="B87" s="22" t="s">
        <v>127</v>
      </c>
      <c r="C87" s="48">
        <f>AVERAGE('2.08 BUSIA-BUSITEMA-24h'!C87,'3.08 BUSIA-BUSITEMA-24h'!C87)</f>
        <v>0.5</v>
      </c>
      <c r="D87" s="48">
        <f>AVERAGE('2.08 BUSIA-BUSITEMA-24h'!D87,'3.08 BUSIA-BUSITEMA-24h'!D87)</f>
        <v>0</v>
      </c>
      <c r="E87" s="48">
        <f>AVERAGE('2.08 BUSIA-BUSITEMA-24h'!E87,'3.08 BUSIA-BUSITEMA-24h'!E87)</f>
        <v>1</v>
      </c>
      <c r="F87" s="48">
        <f>AVERAGE('2.08 BUSIA-BUSITEMA-24h'!F87,'3.08 BUSIA-BUSITEMA-24h'!F87)</f>
        <v>1</v>
      </c>
      <c r="G87" s="48">
        <f>AVERAGE('2.08 BUSIA-BUSITEMA-24h'!G87,'3.08 BUSIA-BUSITEMA-24h'!G87)</f>
        <v>0</v>
      </c>
      <c r="H87" s="48">
        <f>AVERAGE('2.08 BUSIA-BUSITEMA-24h'!H87,'3.08 BUSIA-BUSITEMA-24h'!H87)</f>
        <v>0</v>
      </c>
      <c r="I87" s="48">
        <f>AVERAGE('2.08 BUSIA-BUSITEMA-24h'!I87,'3.08 BUSIA-BUSITEMA-24h'!I87)</f>
        <v>0</v>
      </c>
      <c r="J87" s="48">
        <f>AVERAGE('2.08 BUSIA-BUSITEMA-24h'!J87,'3.08 BUSIA-BUSITEMA-24h'!J87)</f>
        <v>0</v>
      </c>
      <c r="K87" s="48">
        <f>AVERAGE('2.08 BUSIA-BUSITEMA-24h'!K87,'3.08 BUSIA-BUSITEMA-24h'!K87)</f>
        <v>0</v>
      </c>
      <c r="L87" s="48">
        <f>AVERAGE('2.08 BUSIA-BUSITEMA-24h'!L87,'3.08 BUSIA-BUSITEMA-24h'!L87)</f>
        <v>0.5</v>
      </c>
      <c r="M87" s="48">
        <f>AVERAGE('2.08 BUSIA-BUSITEMA-24h'!M87,'3.08 BUSIA-BUSITEMA-24h'!M87)</f>
        <v>2</v>
      </c>
      <c r="N87" s="48">
        <f>AVERAGE('2.08 BUSIA-BUSITEMA-24h'!N87,'3.08 BUSIA-BUSITEMA-24h'!N87)</f>
        <v>0</v>
      </c>
      <c r="O87" s="15">
        <f t="shared" si="35"/>
        <v>3</v>
      </c>
      <c r="P87" s="15">
        <f t="shared" si="36"/>
        <v>5</v>
      </c>
      <c r="R87" s="8"/>
      <c r="T87"/>
    </row>
    <row r="88" spans="2:20" ht="23.1" customHeight="1" x14ac:dyDescent="0.25">
      <c r="B88" s="24" t="s">
        <v>128</v>
      </c>
      <c r="C88" s="48">
        <f>AVERAGE('2.08 BUSIA-BUSITEMA-24h'!C88,'3.08 BUSIA-BUSITEMA-24h'!C88)</f>
        <v>0.5</v>
      </c>
      <c r="D88" s="48">
        <f>AVERAGE('2.08 BUSIA-BUSITEMA-24h'!D88,'3.08 BUSIA-BUSITEMA-24h'!D88)</f>
        <v>0</v>
      </c>
      <c r="E88" s="48">
        <f>AVERAGE('2.08 BUSIA-BUSITEMA-24h'!E88,'3.08 BUSIA-BUSITEMA-24h'!E88)</f>
        <v>1</v>
      </c>
      <c r="F88" s="48">
        <f>AVERAGE('2.08 BUSIA-BUSITEMA-24h'!F88,'3.08 BUSIA-BUSITEMA-24h'!F88)</f>
        <v>0</v>
      </c>
      <c r="G88" s="48">
        <f>AVERAGE('2.08 BUSIA-BUSITEMA-24h'!G88,'3.08 BUSIA-BUSITEMA-24h'!G88)</f>
        <v>0</v>
      </c>
      <c r="H88" s="48">
        <f>AVERAGE('2.08 BUSIA-BUSITEMA-24h'!H88,'3.08 BUSIA-BUSITEMA-24h'!H88)</f>
        <v>1</v>
      </c>
      <c r="I88" s="48">
        <f>AVERAGE('2.08 BUSIA-BUSITEMA-24h'!I88,'3.08 BUSIA-BUSITEMA-24h'!I88)</f>
        <v>0</v>
      </c>
      <c r="J88" s="48">
        <f>AVERAGE('2.08 BUSIA-BUSITEMA-24h'!J88,'3.08 BUSIA-BUSITEMA-24h'!J88)</f>
        <v>1</v>
      </c>
      <c r="K88" s="48">
        <f>AVERAGE('2.08 BUSIA-BUSITEMA-24h'!K88,'3.08 BUSIA-BUSITEMA-24h'!K88)</f>
        <v>0</v>
      </c>
      <c r="L88" s="48">
        <f>AVERAGE('2.08 BUSIA-BUSITEMA-24h'!L88,'3.08 BUSIA-BUSITEMA-24h'!L88)</f>
        <v>1</v>
      </c>
      <c r="M88" s="48">
        <f>AVERAGE('2.08 BUSIA-BUSITEMA-24h'!M88,'3.08 BUSIA-BUSITEMA-24h'!M88)</f>
        <v>3</v>
      </c>
      <c r="N88" s="48">
        <f>AVERAGE('2.08 BUSIA-BUSITEMA-24h'!N88,'3.08 BUSIA-BUSITEMA-24h'!N88)</f>
        <v>0</v>
      </c>
      <c r="O88" s="15">
        <f t="shared" si="35"/>
        <v>4.5</v>
      </c>
      <c r="P88" s="15">
        <f t="shared" si="36"/>
        <v>7.5</v>
      </c>
      <c r="R88" s="8"/>
      <c r="T88"/>
    </row>
    <row r="89" spans="2:20" ht="23.1" customHeight="1" x14ac:dyDescent="0.25">
      <c r="B89" s="22" t="s">
        <v>129</v>
      </c>
      <c r="C89" s="48">
        <f>AVERAGE('2.08 BUSIA-BUSITEMA-24h'!C89,'3.08 BUSIA-BUSITEMA-24h'!C89)</f>
        <v>0.5</v>
      </c>
      <c r="D89" s="48">
        <f>AVERAGE('2.08 BUSIA-BUSITEMA-24h'!D89,'3.08 BUSIA-BUSITEMA-24h'!D89)</f>
        <v>0</v>
      </c>
      <c r="E89" s="48">
        <f>AVERAGE('2.08 BUSIA-BUSITEMA-24h'!E89,'3.08 BUSIA-BUSITEMA-24h'!E89)</f>
        <v>1</v>
      </c>
      <c r="F89" s="48">
        <f>AVERAGE('2.08 BUSIA-BUSITEMA-24h'!F89,'3.08 BUSIA-BUSITEMA-24h'!F89)</f>
        <v>1</v>
      </c>
      <c r="G89" s="48">
        <f>AVERAGE('2.08 BUSIA-BUSITEMA-24h'!G89,'3.08 BUSIA-BUSITEMA-24h'!G89)</f>
        <v>0</v>
      </c>
      <c r="H89" s="48">
        <f>AVERAGE('2.08 BUSIA-BUSITEMA-24h'!H89,'3.08 BUSIA-BUSITEMA-24h'!H89)</f>
        <v>0.5</v>
      </c>
      <c r="I89" s="48">
        <f>AVERAGE('2.08 BUSIA-BUSITEMA-24h'!I89,'3.08 BUSIA-BUSITEMA-24h'!I89)</f>
        <v>0.5</v>
      </c>
      <c r="J89" s="48">
        <f>AVERAGE('2.08 BUSIA-BUSITEMA-24h'!J89,'3.08 BUSIA-BUSITEMA-24h'!J89)</f>
        <v>0</v>
      </c>
      <c r="K89" s="48">
        <f>AVERAGE('2.08 BUSIA-BUSITEMA-24h'!K89,'3.08 BUSIA-BUSITEMA-24h'!K89)</f>
        <v>0</v>
      </c>
      <c r="L89" s="48">
        <f>AVERAGE('2.08 BUSIA-BUSITEMA-24h'!L89,'3.08 BUSIA-BUSITEMA-24h'!L89)</f>
        <v>0</v>
      </c>
      <c r="M89" s="48">
        <f>AVERAGE('2.08 BUSIA-BUSITEMA-24h'!M89,'3.08 BUSIA-BUSITEMA-24h'!M89)</f>
        <v>2</v>
      </c>
      <c r="N89" s="48">
        <f>AVERAGE('2.08 BUSIA-BUSITEMA-24h'!N89,'3.08 BUSIA-BUSITEMA-24h'!N89)</f>
        <v>0</v>
      </c>
      <c r="O89" s="15">
        <f t="shared" si="35"/>
        <v>3.5</v>
      </c>
      <c r="P89" s="15">
        <f t="shared" si="36"/>
        <v>5.5</v>
      </c>
      <c r="R89" s="8"/>
      <c r="T89"/>
    </row>
    <row r="90" spans="2:20" ht="23.1" customHeight="1" x14ac:dyDescent="0.25">
      <c r="B90" s="23" t="s">
        <v>130</v>
      </c>
      <c r="C90" s="48">
        <f>AVERAGE('2.08 BUSIA-BUSITEMA-24h'!C90,'3.08 BUSIA-BUSITEMA-24h'!C90)</f>
        <v>0</v>
      </c>
      <c r="D90" s="48">
        <f>AVERAGE('2.08 BUSIA-BUSITEMA-24h'!D90,'3.08 BUSIA-BUSITEMA-24h'!D90)</f>
        <v>0</v>
      </c>
      <c r="E90" s="48">
        <f>AVERAGE('2.08 BUSIA-BUSITEMA-24h'!E90,'3.08 BUSIA-BUSITEMA-24h'!E90)</f>
        <v>1.5</v>
      </c>
      <c r="F90" s="48">
        <f>AVERAGE('2.08 BUSIA-BUSITEMA-24h'!F90,'3.08 BUSIA-BUSITEMA-24h'!F90)</f>
        <v>1</v>
      </c>
      <c r="G90" s="48">
        <f>AVERAGE('2.08 BUSIA-BUSITEMA-24h'!G90,'3.08 BUSIA-BUSITEMA-24h'!G90)</f>
        <v>0</v>
      </c>
      <c r="H90" s="48">
        <f>AVERAGE('2.08 BUSIA-BUSITEMA-24h'!H90,'3.08 BUSIA-BUSITEMA-24h'!H90)</f>
        <v>0.5</v>
      </c>
      <c r="I90" s="48">
        <f>AVERAGE('2.08 BUSIA-BUSITEMA-24h'!I90,'3.08 BUSIA-BUSITEMA-24h'!I90)</f>
        <v>0.5</v>
      </c>
      <c r="J90" s="48">
        <f>AVERAGE('2.08 BUSIA-BUSITEMA-24h'!J90,'3.08 BUSIA-BUSITEMA-24h'!J90)</f>
        <v>0.5</v>
      </c>
      <c r="K90" s="48">
        <f>AVERAGE('2.08 BUSIA-BUSITEMA-24h'!K90,'3.08 BUSIA-BUSITEMA-24h'!K90)</f>
        <v>0</v>
      </c>
      <c r="L90" s="48">
        <f>AVERAGE('2.08 BUSIA-BUSITEMA-24h'!L90,'3.08 BUSIA-BUSITEMA-24h'!L90)</f>
        <v>0.5</v>
      </c>
      <c r="M90" s="48">
        <f>AVERAGE('2.08 BUSIA-BUSITEMA-24h'!M90,'3.08 BUSIA-BUSITEMA-24h'!M90)</f>
        <v>5</v>
      </c>
      <c r="N90" s="48">
        <f>AVERAGE('2.08 BUSIA-BUSITEMA-24h'!N90,'3.08 BUSIA-BUSITEMA-24h'!N90)</f>
        <v>0</v>
      </c>
      <c r="O90" s="15">
        <f t="shared" si="35"/>
        <v>4.5</v>
      </c>
      <c r="P90" s="15">
        <f t="shared" si="36"/>
        <v>9.5</v>
      </c>
      <c r="R90" s="8"/>
      <c r="T90"/>
    </row>
    <row r="91" spans="2:20" ht="23.1" customHeight="1" x14ac:dyDescent="0.25">
      <c r="B91" s="22" t="s">
        <v>131</v>
      </c>
      <c r="C91" s="48">
        <f>AVERAGE('2.08 BUSIA-BUSITEMA-24h'!C91,'3.08 BUSIA-BUSITEMA-24h'!C91)</f>
        <v>0</v>
      </c>
      <c r="D91" s="48">
        <f>AVERAGE('2.08 BUSIA-BUSITEMA-24h'!D91,'3.08 BUSIA-BUSITEMA-24h'!D91)</f>
        <v>0</v>
      </c>
      <c r="E91" s="48">
        <f>AVERAGE('2.08 BUSIA-BUSITEMA-24h'!E91,'3.08 BUSIA-BUSITEMA-24h'!E91)</f>
        <v>1</v>
      </c>
      <c r="F91" s="48">
        <f>AVERAGE('2.08 BUSIA-BUSITEMA-24h'!F91,'3.08 BUSIA-BUSITEMA-24h'!F91)</f>
        <v>1</v>
      </c>
      <c r="G91" s="48">
        <f>AVERAGE('2.08 BUSIA-BUSITEMA-24h'!G91,'3.08 BUSIA-BUSITEMA-24h'!G91)</f>
        <v>0</v>
      </c>
      <c r="H91" s="48">
        <f>AVERAGE('2.08 BUSIA-BUSITEMA-24h'!H91,'3.08 BUSIA-BUSITEMA-24h'!H91)</f>
        <v>0</v>
      </c>
      <c r="I91" s="48">
        <f>AVERAGE('2.08 BUSIA-BUSITEMA-24h'!I91,'3.08 BUSIA-BUSITEMA-24h'!I91)</f>
        <v>0</v>
      </c>
      <c r="J91" s="48">
        <f>AVERAGE('2.08 BUSIA-BUSITEMA-24h'!J91,'3.08 BUSIA-BUSITEMA-24h'!J91)</f>
        <v>0</v>
      </c>
      <c r="K91" s="48">
        <f>AVERAGE('2.08 BUSIA-BUSITEMA-24h'!K91,'3.08 BUSIA-BUSITEMA-24h'!K91)</f>
        <v>0</v>
      </c>
      <c r="L91" s="48">
        <f>AVERAGE('2.08 BUSIA-BUSITEMA-24h'!L91,'3.08 BUSIA-BUSITEMA-24h'!L91)</f>
        <v>1</v>
      </c>
      <c r="M91" s="48">
        <f>AVERAGE('2.08 BUSIA-BUSITEMA-24h'!M91,'3.08 BUSIA-BUSITEMA-24h'!M91)</f>
        <v>3</v>
      </c>
      <c r="N91" s="48">
        <f>AVERAGE('2.08 BUSIA-BUSITEMA-24h'!N91,'3.08 BUSIA-BUSITEMA-24h'!N91)</f>
        <v>0</v>
      </c>
      <c r="O91" s="15">
        <f t="shared" si="35"/>
        <v>3</v>
      </c>
      <c r="P91" s="15">
        <f t="shared" si="36"/>
        <v>6</v>
      </c>
      <c r="R91" s="8"/>
      <c r="T91"/>
    </row>
    <row r="92" spans="2:20" ht="23.1" customHeight="1" x14ac:dyDescent="0.25">
      <c r="B92" s="24" t="s">
        <v>132</v>
      </c>
      <c r="C92" s="48">
        <f>AVERAGE('2.08 BUSIA-BUSITEMA-24h'!C92,'3.08 BUSIA-BUSITEMA-24h'!C92)</f>
        <v>1</v>
      </c>
      <c r="D92" s="48">
        <f>AVERAGE('2.08 BUSIA-BUSITEMA-24h'!D92,'3.08 BUSIA-BUSITEMA-24h'!D92)</f>
        <v>0</v>
      </c>
      <c r="E92" s="48">
        <f>AVERAGE('2.08 BUSIA-BUSITEMA-24h'!E92,'3.08 BUSIA-BUSITEMA-24h'!E92)</f>
        <v>1.5</v>
      </c>
      <c r="F92" s="48">
        <f>AVERAGE('2.08 BUSIA-BUSITEMA-24h'!F92,'3.08 BUSIA-BUSITEMA-24h'!F92)</f>
        <v>0.5</v>
      </c>
      <c r="G92" s="48">
        <f>AVERAGE('2.08 BUSIA-BUSITEMA-24h'!G92,'3.08 BUSIA-BUSITEMA-24h'!G92)</f>
        <v>0</v>
      </c>
      <c r="H92" s="48">
        <f>AVERAGE('2.08 BUSIA-BUSITEMA-24h'!H92,'3.08 BUSIA-BUSITEMA-24h'!H92)</f>
        <v>0.5</v>
      </c>
      <c r="I92" s="48">
        <f>AVERAGE('2.08 BUSIA-BUSITEMA-24h'!I92,'3.08 BUSIA-BUSITEMA-24h'!I92)</f>
        <v>0</v>
      </c>
      <c r="J92" s="48">
        <f>AVERAGE('2.08 BUSIA-BUSITEMA-24h'!J92,'3.08 BUSIA-BUSITEMA-24h'!J92)</f>
        <v>0</v>
      </c>
      <c r="K92" s="48">
        <f>AVERAGE('2.08 BUSIA-BUSITEMA-24h'!K92,'3.08 BUSIA-BUSITEMA-24h'!K92)</f>
        <v>0.5</v>
      </c>
      <c r="L92" s="48">
        <f>AVERAGE('2.08 BUSIA-BUSITEMA-24h'!L92,'3.08 BUSIA-BUSITEMA-24h'!L92)</f>
        <v>0.5</v>
      </c>
      <c r="M92" s="48">
        <f>AVERAGE('2.08 BUSIA-BUSITEMA-24h'!M92,'3.08 BUSIA-BUSITEMA-24h'!M92)</f>
        <v>2</v>
      </c>
      <c r="N92" s="48">
        <f>AVERAGE('2.08 BUSIA-BUSITEMA-24h'!N92,'3.08 BUSIA-BUSITEMA-24h'!N92)</f>
        <v>0</v>
      </c>
      <c r="O92" s="15">
        <f t="shared" si="35"/>
        <v>4.5</v>
      </c>
      <c r="P92" s="15">
        <f t="shared" si="36"/>
        <v>6.5</v>
      </c>
      <c r="R92" s="8"/>
      <c r="T92"/>
    </row>
    <row r="93" spans="2:20" ht="23.1" customHeight="1" x14ac:dyDescent="0.25">
      <c r="B93" s="22" t="s">
        <v>133</v>
      </c>
      <c r="C93" s="48">
        <f>AVERAGE('2.08 BUSIA-BUSITEMA-24h'!C93,'3.08 BUSIA-BUSITEMA-24h'!C93)</f>
        <v>0.5</v>
      </c>
      <c r="D93" s="48">
        <f>AVERAGE('2.08 BUSIA-BUSITEMA-24h'!D93,'3.08 BUSIA-BUSITEMA-24h'!D93)</f>
        <v>0</v>
      </c>
      <c r="E93" s="48">
        <f>AVERAGE('2.08 BUSIA-BUSITEMA-24h'!E93,'3.08 BUSIA-BUSITEMA-24h'!E93)</f>
        <v>1</v>
      </c>
      <c r="F93" s="48">
        <f>AVERAGE('2.08 BUSIA-BUSITEMA-24h'!F93,'3.08 BUSIA-BUSITEMA-24h'!F93)</f>
        <v>1.5</v>
      </c>
      <c r="G93" s="48">
        <f>AVERAGE('2.08 BUSIA-BUSITEMA-24h'!G93,'3.08 BUSIA-BUSITEMA-24h'!G93)</f>
        <v>0</v>
      </c>
      <c r="H93" s="48">
        <f>AVERAGE('2.08 BUSIA-BUSITEMA-24h'!H93,'3.08 BUSIA-BUSITEMA-24h'!H93)</f>
        <v>0.5</v>
      </c>
      <c r="I93" s="48">
        <f>AVERAGE('2.08 BUSIA-BUSITEMA-24h'!I93,'3.08 BUSIA-BUSITEMA-24h'!I93)</f>
        <v>0</v>
      </c>
      <c r="J93" s="48">
        <f>AVERAGE('2.08 BUSIA-BUSITEMA-24h'!J93,'3.08 BUSIA-BUSITEMA-24h'!J93)</f>
        <v>0.5</v>
      </c>
      <c r="K93" s="48">
        <f>AVERAGE('2.08 BUSIA-BUSITEMA-24h'!K93,'3.08 BUSIA-BUSITEMA-24h'!K93)</f>
        <v>0.5</v>
      </c>
      <c r="L93" s="48">
        <f>AVERAGE('2.08 BUSIA-BUSITEMA-24h'!L93,'3.08 BUSIA-BUSITEMA-24h'!L93)</f>
        <v>1</v>
      </c>
      <c r="M93" s="48">
        <f>AVERAGE('2.08 BUSIA-BUSITEMA-24h'!M93,'3.08 BUSIA-BUSITEMA-24h'!M93)</f>
        <v>2.5</v>
      </c>
      <c r="N93" s="48">
        <f>AVERAGE('2.08 BUSIA-BUSITEMA-24h'!N93,'3.08 BUSIA-BUSITEMA-24h'!N93)</f>
        <v>0</v>
      </c>
      <c r="O93" s="15">
        <f t="shared" si="35"/>
        <v>5.5</v>
      </c>
      <c r="P93" s="15">
        <f t="shared" si="36"/>
        <v>8</v>
      </c>
      <c r="R93" s="8"/>
      <c r="T93"/>
    </row>
    <row r="94" spans="2:20" ht="23.1" customHeight="1" x14ac:dyDescent="0.25">
      <c r="B94" s="23" t="s">
        <v>134</v>
      </c>
      <c r="C94" s="48">
        <f>AVERAGE('2.08 BUSIA-BUSITEMA-24h'!C94,'3.08 BUSIA-BUSITEMA-24h'!C94)</f>
        <v>0</v>
      </c>
      <c r="D94" s="48">
        <f>AVERAGE('2.08 BUSIA-BUSITEMA-24h'!D94,'3.08 BUSIA-BUSITEMA-24h'!D94)</f>
        <v>0</v>
      </c>
      <c r="E94" s="48">
        <f>AVERAGE('2.08 BUSIA-BUSITEMA-24h'!E94,'3.08 BUSIA-BUSITEMA-24h'!E94)</f>
        <v>1</v>
      </c>
      <c r="F94" s="48">
        <f>AVERAGE('2.08 BUSIA-BUSITEMA-24h'!F94,'3.08 BUSIA-BUSITEMA-24h'!F94)</f>
        <v>1</v>
      </c>
      <c r="G94" s="48">
        <f>AVERAGE('2.08 BUSIA-BUSITEMA-24h'!G94,'3.08 BUSIA-BUSITEMA-24h'!G94)</f>
        <v>0</v>
      </c>
      <c r="H94" s="48">
        <f>AVERAGE('2.08 BUSIA-BUSITEMA-24h'!H94,'3.08 BUSIA-BUSITEMA-24h'!H94)</f>
        <v>0</v>
      </c>
      <c r="I94" s="48">
        <f>AVERAGE('2.08 BUSIA-BUSITEMA-24h'!I94,'3.08 BUSIA-BUSITEMA-24h'!I94)</f>
        <v>0</v>
      </c>
      <c r="J94" s="48">
        <f>AVERAGE('2.08 BUSIA-BUSITEMA-24h'!J94,'3.08 BUSIA-BUSITEMA-24h'!J94)</f>
        <v>0</v>
      </c>
      <c r="K94" s="48">
        <f>AVERAGE('2.08 BUSIA-BUSITEMA-24h'!K94,'3.08 BUSIA-BUSITEMA-24h'!K94)</f>
        <v>0</v>
      </c>
      <c r="L94" s="48">
        <f>AVERAGE('2.08 BUSIA-BUSITEMA-24h'!L94,'3.08 BUSIA-BUSITEMA-24h'!L94)</f>
        <v>1</v>
      </c>
      <c r="M94" s="48">
        <f>AVERAGE('2.08 BUSIA-BUSITEMA-24h'!M94,'3.08 BUSIA-BUSITEMA-24h'!M94)</f>
        <v>3.5</v>
      </c>
      <c r="N94" s="48">
        <f>AVERAGE('2.08 BUSIA-BUSITEMA-24h'!N94,'3.08 BUSIA-BUSITEMA-24h'!N94)</f>
        <v>0</v>
      </c>
      <c r="O94" s="15">
        <f t="shared" si="35"/>
        <v>3</v>
      </c>
      <c r="P94" s="15">
        <f t="shared" si="36"/>
        <v>6.5</v>
      </c>
      <c r="R94" s="8"/>
      <c r="T94"/>
    </row>
    <row r="95" spans="2:20" ht="23.1" customHeight="1" x14ac:dyDescent="0.25">
      <c r="B95" s="22" t="s">
        <v>135</v>
      </c>
      <c r="C95" s="48">
        <f>AVERAGE('2.08 BUSIA-BUSITEMA-24h'!C95,'3.08 BUSIA-BUSITEMA-24h'!C95)</f>
        <v>0.5</v>
      </c>
      <c r="D95" s="48">
        <f>AVERAGE('2.08 BUSIA-BUSITEMA-24h'!D95,'3.08 BUSIA-BUSITEMA-24h'!D95)</f>
        <v>0</v>
      </c>
      <c r="E95" s="48">
        <f>AVERAGE('2.08 BUSIA-BUSITEMA-24h'!E95,'3.08 BUSIA-BUSITEMA-24h'!E95)</f>
        <v>1</v>
      </c>
      <c r="F95" s="48">
        <f>AVERAGE('2.08 BUSIA-BUSITEMA-24h'!F95,'3.08 BUSIA-BUSITEMA-24h'!F95)</f>
        <v>0.5</v>
      </c>
      <c r="G95" s="48">
        <f>AVERAGE('2.08 BUSIA-BUSITEMA-24h'!G95,'3.08 BUSIA-BUSITEMA-24h'!G95)</f>
        <v>0</v>
      </c>
      <c r="H95" s="48">
        <f>AVERAGE('2.08 BUSIA-BUSITEMA-24h'!H95,'3.08 BUSIA-BUSITEMA-24h'!H95)</f>
        <v>1</v>
      </c>
      <c r="I95" s="48">
        <f>AVERAGE('2.08 BUSIA-BUSITEMA-24h'!I95,'3.08 BUSIA-BUSITEMA-24h'!I95)</f>
        <v>0.5</v>
      </c>
      <c r="J95" s="48">
        <f>AVERAGE('2.08 BUSIA-BUSITEMA-24h'!J95,'3.08 BUSIA-BUSITEMA-24h'!J95)</f>
        <v>0</v>
      </c>
      <c r="K95" s="48">
        <f>AVERAGE('2.08 BUSIA-BUSITEMA-24h'!K95,'3.08 BUSIA-BUSITEMA-24h'!K95)</f>
        <v>0</v>
      </c>
      <c r="L95" s="48">
        <f>AVERAGE('2.08 BUSIA-BUSITEMA-24h'!L95,'3.08 BUSIA-BUSITEMA-24h'!L95)</f>
        <v>1</v>
      </c>
      <c r="M95" s="48">
        <f>AVERAGE('2.08 BUSIA-BUSITEMA-24h'!M95,'3.08 BUSIA-BUSITEMA-24h'!M95)</f>
        <v>2.5</v>
      </c>
      <c r="N95" s="48">
        <f>AVERAGE('2.08 BUSIA-BUSITEMA-24h'!N95,'3.08 BUSIA-BUSITEMA-24h'!N95)</f>
        <v>0</v>
      </c>
      <c r="O95" s="15">
        <f t="shared" si="35"/>
        <v>4.5</v>
      </c>
      <c r="P95" s="15">
        <f t="shared" si="36"/>
        <v>7</v>
      </c>
      <c r="R95" s="8"/>
      <c r="T95"/>
    </row>
    <row r="96" spans="2:20" ht="23.1" customHeight="1" x14ac:dyDescent="0.25">
      <c r="B96" s="24" t="s">
        <v>136</v>
      </c>
      <c r="C96" s="48">
        <f>AVERAGE('2.08 BUSIA-BUSITEMA-24h'!C96,'3.08 BUSIA-BUSITEMA-24h'!C96)</f>
        <v>1</v>
      </c>
      <c r="D96" s="48">
        <f>AVERAGE('2.08 BUSIA-BUSITEMA-24h'!D96,'3.08 BUSIA-BUSITEMA-24h'!D96)</f>
        <v>0</v>
      </c>
      <c r="E96" s="48">
        <f>AVERAGE('2.08 BUSIA-BUSITEMA-24h'!E96,'3.08 BUSIA-BUSITEMA-24h'!E96)</f>
        <v>1</v>
      </c>
      <c r="F96" s="48">
        <f>AVERAGE('2.08 BUSIA-BUSITEMA-24h'!F96,'3.08 BUSIA-BUSITEMA-24h'!F96)</f>
        <v>1</v>
      </c>
      <c r="G96" s="48">
        <f>AVERAGE('2.08 BUSIA-BUSITEMA-24h'!G96,'3.08 BUSIA-BUSITEMA-24h'!G96)</f>
        <v>0</v>
      </c>
      <c r="H96" s="48">
        <f>AVERAGE('2.08 BUSIA-BUSITEMA-24h'!H96,'3.08 BUSIA-BUSITEMA-24h'!H96)</f>
        <v>0</v>
      </c>
      <c r="I96" s="48">
        <f>AVERAGE('2.08 BUSIA-BUSITEMA-24h'!I96,'3.08 BUSIA-BUSITEMA-24h'!I96)</f>
        <v>0</v>
      </c>
      <c r="J96" s="48">
        <f>AVERAGE('2.08 BUSIA-BUSITEMA-24h'!J96,'3.08 BUSIA-BUSITEMA-24h'!J96)</f>
        <v>0</v>
      </c>
      <c r="K96" s="48">
        <f>AVERAGE('2.08 BUSIA-BUSITEMA-24h'!K96,'3.08 BUSIA-BUSITEMA-24h'!K96)</f>
        <v>0</v>
      </c>
      <c r="L96" s="48">
        <f>AVERAGE('2.08 BUSIA-BUSITEMA-24h'!L96,'3.08 BUSIA-BUSITEMA-24h'!L96)</f>
        <v>1</v>
      </c>
      <c r="M96" s="48">
        <f>AVERAGE('2.08 BUSIA-BUSITEMA-24h'!M96,'3.08 BUSIA-BUSITEMA-24h'!M96)</f>
        <v>3.5</v>
      </c>
      <c r="N96" s="48">
        <f>AVERAGE('2.08 BUSIA-BUSITEMA-24h'!N96,'3.08 BUSIA-BUSITEMA-24h'!N96)</f>
        <v>0</v>
      </c>
      <c r="O96" s="15">
        <f t="shared" si="35"/>
        <v>4</v>
      </c>
      <c r="P96" s="15">
        <f t="shared" si="36"/>
        <v>7.5</v>
      </c>
      <c r="R96" s="8"/>
      <c r="T96"/>
    </row>
    <row r="97" spans="2:20" ht="23.1" customHeight="1" x14ac:dyDescent="0.25">
      <c r="B97" s="22" t="s">
        <v>137</v>
      </c>
      <c r="C97" s="48">
        <f>AVERAGE('2.08 BUSIA-BUSITEMA-24h'!C97,'3.08 BUSIA-BUSITEMA-24h'!C97)</f>
        <v>1</v>
      </c>
      <c r="D97" s="48">
        <f>AVERAGE('2.08 BUSIA-BUSITEMA-24h'!D97,'3.08 BUSIA-BUSITEMA-24h'!D97)</f>
        <v>0</v>
      </c>
      <c r="E97" s="48">
        <f>AVERAGE('2.08 BUSIA-BUSITEMA-24h'!E97,'3.08 BUSIA-BUSITEMA-24h'!E97)</f>
        <v>1</v>
      </c>
      <c r="F97" s="48">
        <f>AVERAGE('2.08 BUSIA-BUSITEMA-24h'!F97,'3.08 BUSIA-BUSITEMA-24h'!F97)</f>
        <v>1</v>
      </c>
      <c r="G97" s="48">
        <f>AVERAGE('2.08 BUSIA-BUSITEMA-24h'!G97,'3.08 BUSIA-BUSITEMA-24h'!G97)</f>
        <v>0</v>
      </c>
      <c r="H97" s="48">
        <f>AVERAGE('2.08 BUSIA-BUSITEMA-24h'!H97,'3.08 BUSIA-BUSITEMA-24h'!H97)</f>
        <v>0</v>
      </c>
      <c r="I97" s="48">
        <f>AVERAGE('2.08 BUSIA-BUSITEMA-24h'!I97,'3.08 BUSIA-BUSITEMA-24h'!I97)</f>
        <v>0</v>
      </c>
      <c r="J97" s="48">
        <f>AVERAGE('2.08 BUSIA-BUSITEMA-24h'!J97,'3.08 BUSIA-BUSITEMA-24h'!J97)</f>
        <v>0</v>
      </c>
      <c r="K97" s="48">
        <f>AVERAGE('2.08 BUSIA-BUSITEMA-24h'!K97,'3.08 BUSIA-BUSITEMA-24h'!K97)</f>
        <v>0</v>
      </c>
      <c r="L97" s="48">
        <f>AVERAGE('2.08 BUSIA-BUSITEMA-24h'!L97,'3.08 BUSIA-BUSITEMA-24h'!L97)</f>
        <v>1.5</v>
      </c>
      <c r="M97" s="48">
        <f>AVERAGE('2.08 BUSIA-BUSITEMA-24h'!M97,'3.08 BUSIA-BUSITEMA-24h'!M97)</f>
        <v>3.5</v>
      </c>
      <c r="N97" s="48">
        <f>AVERAGE('2.08 BUSIA-BUSITEMA-24h'!N97,'3.08 BUSIA-BUSITEMA-24h'!N97)</f>
        <v>0</v>
      </c>
      <c r="O97" s="15">
        <f t="shared" si="35"/>
        <v>4.5</v>
      </c>
      <c r="P97" s="15">
        <f t="shared" si="36"/>
        <v>8</v>
      </c>
      <c r="R97" s="8"/>
      <c r="T97"/>
    </row>
    <row r="98" spans="2:20" ht="23.1" customHeight="1" x14ac:dyDescent="0.25">
      <c r="B98" s="23" t="s">
        <v>138</v>
      </c>
      <c r="C98" s="48">
        <f>AVERAGE('2.08 BUSIA-BUSITEMA-24h'!C98,'3.08 BUSIA-BUSITEMA-24h'!C98)</f>
        <v>1</v>
      </c>
      <c r="D98" s="48">
        <f>AVERAGE('2.08 BUSIA-BUSITEMA-24h'!D98,'3.08 BUSIA-BUSITEMA-24h'!D98)</f>
        <v>0</v>
      </c>
      <c r="E98" s="48">
        <f>AVERAGE('2.08 BUSIA-BUSITEMA-24h'!E98,'3.08 BUSIA-BUSITEMA-24h'!E98)</f>
        <v>1</v>
      </c>
      <c r="F98" s="48">
        <f>AVERAGE('2.08 BUSIA-BUSITEMA-24h'!F98,'3.08 BUSIA-BUSITEMA-24h'!F98)</f>
        <v>1.5</v>
      </c>
      <c r="G98" s="48">
        <f>AVERAGE('2.08 BUSIA-BUSITEMA-24h'!G98,'3.08 BUSIA-BUSITEMA-24h'!G98)</f>
        <v>0</v>
      </c>
      <c r="H98" s="48">
        <f>AVERAGE('2.08 BUSIA-BUSITEMA-24h'!H98,'3.08 BUSIA-BUSITEMA-24h'!H98)</f>
        <v>0</v>
      </c>
      <c r="I98" s="48">
        <f>AVERAGE('2.08 BUSIA-BUSITEMA-24h'!I98,'3.08 BUSIA-BUSITEMA-24h'!I98)</f>
        <v>0</v>
      </c>
      <c r="J98" s="48">
        <f>AVERAGE('2.08 BUSIA-BUSITEMA-24h'!J98,'3.08 BUSIA-BUSITEMA-24h'!J98)</f>
        <v>0</v>
      </c>
      <c r="K98" s="48">
        <f>AVERAGE('2.08 BUSIA-BUSITEMA-24h'!K98,'3.08 BUSIA-BUSITEMA-24h'!K98)</f>
        <v>0</v>
      </c>
      <c r="L98" s="48">
        <f>AVERAGE('2.08 BUSIA-BUSITEMA-24h'!L98,'3.08 BUSIA-BUSITEMA-24h'!L98)</f>
        <v>2</v>
      </c>
      <c r="M98" s="48">
        <f>AVERAGE('2.08 BUSIA-BUSITEMA-24h'!M98,'3.08 BUSIA-BUSITEMA-24h'!M98)</f>
        <v>4</v>
      </c>
      <c r="N98" s="48">
        <f>AVERAGE('2.08 BUSIA-BUSITEMA-24h'!N98,'3.08 BUSIA-BUSITEMA-24h'!N98)</f>
        <v>0</v>
      </c>
      <c r="O98" s="15">
        <f t="shared" si="35"/>
        <v>5.5</v>
      </c>
      <c r="P98" s="15">
        <f t="shared" si="36"/>
        <v>9.5</v>
      </c>
      <c r="R98" s="8"/>
      <c r="T98"/>
    </row>
    <row r="99" spans="2:20" ht="23.1" customHeight="1" x14ac:dyDescent="0.25">
      <c r="B99" s="22" t="s">
        <v>139</v>
      </c>
      <c r="C99" s="48">
        <f>AVERAGE('2.08 BUSIA-BUSITEMA-24h'!C99,'3.08 BUSIA-BUSITEMA-24h'!C99)</f>
        <v>1</v>
      </c>
      <c r="D99" s="48">
        <f>AVERAGE('2.08 BUSIA-BUSITEMA-24h'!D99,'3.08 BUSIA-BUSITEMA-24h'!D99)</f>
        <v>0.5</v>
      </c>
      <c r="E99" s="48">
        <f>AVERAGE('2.08 BUSIA-BUSITEMA-24h'!E99,'3.08 BUSIA-BUSITEMA-24h'!E99)</f>
        <v>1.5</v>
      </c>
      <c r="F99" s="48">
        <f>AVERAGE('2.08 BUSIA-BUSITEMA-24h'!F99,'3.08 BUSIA-BUSITEMA-24h'!F99)</f>
        <v>1</v>
      </c>
      <c r="G99" s="48">
        <f>AVERAGE('2.08 BUSIA-BUSITEMA-24h'!G99,'3.08 BUSIA-BUSITEMA-24h'!G99)</f>
        <v>0</v>
      </c>
      <c r="H99" s="48">
        <f>AVERAGE('2.08 BUSIA-BUSITEMA-24h'!H99,'3.08 BUSIA-BUSITEMA-24h'!H99)</f>
        <v>0</v>
      </c>
      <c r="I99" s="48">
        <f>AVERAGE('2.08 BUSIA-BUSITEMA-24h'!I99,'3.08 BUSIA-BUSITEMA-24h'!I99)</f>
        <v>0</v>
      </c>
      <c r="J99" s="48">
        <f>AVERAGE('2.08 BUSIA-BUSITEMA-24h'!J99,'3.08 BUSIA-BUSITEMA-24h'!J99)</f>
        <v>1</v>
      </c>
      <c r="K99" s="48">
        <f>AVERAGE('2.08 BUSIA-BUSITEMA-24h'!K99,'3.08 BUSIA-BUSITEMA-24h'!K99)</f>
        <v>0</v>
      </c>
      <c r="L99" s="48">
        <f>AVERAGE('2.08 BUSIA-BUSITEMA-24h'!L99,'3.08 BUSIA-BUSITEMA-24h'!L99)</f>
        <v>1</v>
      </c>
      <c r="M99" s="48">
        <f>AVERAGE('2.08 BUSIA-BUSITEMA-24h'!M99,'3.08 BUSIA-BUSITEMA-24h'!M99)</f>
        <v>3</v>
      </c>
      <c r="N99" s="48">
        <f>AVERAGE('2.08 BUSIA-BUSITEMA-24h'!N99,'3.08 BUSIA-BUSITEMA-24h'!N99)</f>
        <v>0</v>
      </c>
      <c r="O99" s="15">
        <f t="shared" si="35"/>
        <v>6</v>
      </c>
      <c r="P99" s="15">
        <f t="shared" si="36"/>
        <v>9</v>
      </c>
      <c r="R99" s="8"/>
      <c r="T99"/>
    </row>
    <row r="100" spans="2:20" ht="23.1" customHeight="1" x14ac:dyDescent="0.25">
      <c r="B100" s="24" t="s">
        <v>140</v>
      </c>
      <c r="C100" s="48">
        <f>AVERAGE('2.08 BUSIA-BUSITEMA-24h'!C100,'3.08 BUSIA-BUSITEMA-24h'!C100)</f>
        <v>1</v>
      </c>
      <c r="D100" s="48">
        <f>AVERAGE('2.08 BUSIA-BUSITEMA-24h'!D100,'3.08 BUSIA-BUSITEMA-24h'!D100)</f>
        <v>0.5</v>
      </c>
      <c r="E100" s="48">
        <f>AVERAGE('2.08 BUSIA-BUSITEMA-24h'!E100,'3.08 BUSIA-BUSITEMA-24h'!E100)</f>
        <v>2</v>
      </c>
      <c r="F100" s="48">
        <f>AVERAGE('2.08 BUSIA-BUSITEMA-24h'!F100,'3.08 BUSIA-BUSITEMA-24h'!F100)</f>
        <v>1</v>
      </c>
      <c r="G100" s="48">
        <f>AVERAGE('2.08 BUSIA-BUSITEMA-24h'!G100,'3.08 BUSIA-BUSITEMA-24h'!G100)</f>
        <v>0</v>
      </c>
      <c r="H100" s="48">
        <f>AVERAGE('2.08 BUSIA-BUSITEMA-24h'!H100,'3.08 BUSIA-BUSITEMA-24h'!H100)</f>
        <v>0.5</v>
      </c>
      <c r="I100" s="48">
        <f>AVERAGE('2.08 BUSIA-BUSITEMA-24h'!I100,'3.08 BUSIA-BUSITEMA-24h'!I100)</f>
        <v>0</v>
      </c>
      <c r="J100" s="48">
        <f>AVERAGE('2.08 BUSIA-BUSITEMA-24h'!J100,'3.08 BUSIA-BUSITEMA-24h'!J100)</f>
        <v>1</v>
      </c>
      <c r="K100" s="48">
        <f>AVERAGE('2.08 BUSIA-BUSITEMA-24h'!K100,'3.08 BUSIA-BUSITEMA-24h'!K100)</f>
        <v>0</v>
      </c>
      <c r="L100" s="48">
        <f>AVERAGE('2.08 BUSIA-BUSITEMA-24h'!L100,'3.08 BUSIA-BUSITEMA-24h'!L100)</f>
        <v>0.5</v>
      </c>
      <c r="M100" s="48">
        <f>AVERAGE('2.08 BUSIA-BUSITEMA-24h'!M100,'3.08 BUSIA-BUSITEMA-24h'!M100)</f>
        <v>3</v>
      </c>
      <c r="N100" s="48">
        <f>AVERAGE('2.08 BUSIA-BUSITEMA-24h'!N100,'3.08 BUSIA-BUSITEMA-24h'!N100)</f>
        <v>0</v>
      </c>
      <c r="O100" s="15">
        <f t="shared" si="35"/>
        <v>6.5</v>
      </c>
      <c r="P100" s="15">
        <f t="shared" si="36"/>
        <v>9.5</v>
      </c>
      <c r="R100" s="8"/>
      <c r="T100"/>
    </row>
    <row r="101" spans="2:20" ht="23.1" customHeight="1" x14ac:dyDescent="0.25">
      <c r="B101" s="22" t="s">
        <v>141</v>
      </c>
      <c r="C101" s="48">
        <f>AVERAGE('2.08 BUSIA-BUSITEMA-24h'!C101,'3.08 BUSIA-BUSITEMA-24h'!C101)</f>
        <v>1.5</v>
      </c>
      <c r="D101" s="48">
        <f>AVERAGE('2.08 BUSIA-BUSITEMA-24h'!D101,'3.08 BUSIA-BUSITEMA-24h'!D101)</f>
        <v>0.5</v>
      </c>
      <c r="E101" s="48">
        <f>AVERAGE('2.08 BUSIA-BUSITEMA-24h'!E101,'3.08 BUSIA-BUSITEMA-24h'!E101)</f>
        <v>2</v>
      </c>
      <c r="F101" s="48">
        <f>AVERAGE('2.08 BUSIA-BUSITEMA-24h'!F101,'3.08 BUSIA-BUSITEMA-24h'!F101)</f>
        <v>0.5</v>
      </c>
      <c r="G101" s="48">
        <f>AVERAGE('2.08 BUSIA-BUSITEMA-24h'!G101,'3.08 BUSIA-BUSITEMA-24h'!G101)</f>
        <v>0</v>
      </c>
      <c r="H101" s="48">
        <f>AVERAGE('2.08 BUSIA-BUSITEMA-24h'!H101,'3.08 BUSIA-BUSITEMA-24h'!H101)</f>
        <v>0</v>
      </c>
      <c r="I101" s="48">
        <f>AVERAGE('2.08 BUSIA-BUSITEMA-24h'!I101,'3.08 BUSIA-BUSITEMA-24h'!I101)</f>
        <v>0.5</v>
      </c>
      <c r="J101" s="48">
        <f>AVERAGE('2.08 BUSIA-BUSITEMA-24h'!J101,'3.08 BUSIA-BUSITEMA-24h'!J101)</f>
        <v>1</v>
      </c>
      <c r="K101" s="48">
        <f>AVERAGE('2.08 BUSIA-BUSITEMA-24h'!K101,'3.08 BUSIA-BUSITEMA-24h'!K101)</f>
        <v>0</v>
      </c>
      <c r="L101" s="48">
        <f>AVERAGE('2.08 BUSIA-BUSITEMA-24h'!L101,'3.08 BUSIA-BUSITEMA-24h'!L101)</f>
        <v>1.5</v>
      </c>
      <c r="M101" s="48">
        <f>AVERAGE('2.08 BUSIA-BUSITEMA-24h'!M101,'3.08 BUSIA-BUSITEMA-24h'!M101)</f>
        <v>4</v>
      </c>
      <c r="N101" s="48">
        <f>AVERAGE('2.08 BUSIA-BUSITEMA-24h'!N101,'3.08 BUSIA-BUSITEMA-24h'!N101)</f>
        <v>0</v>
      </c>
      <c r="O101" s="15">
        <f t="shared" si="35"/>
        <v>7.5</v>
      </c>
      <c r="P101" s="15">
        <f t="shared" si="36"/>
        <v>11.5</v>
      </c>
      <c r="R101" s="8"/>
      <c r="T101"/>
    </row>
    <row r="102" spans="2:20" ht="23.1" customHeight="1" x14ac:dyDescent="0.25">
      <c r="B102" s="23" t="s">
        <v>142</v>
      </c>
      <c r="C102" s="48">
        <f>AVERAGE('2.08 BUSIA-BUSITEMA-24h'!C102,'3.08 BUSIA-BUSITEMA-24h'!C102)</f>
        <v>1</v>
      </c>
      <c r="D102" s="48">
        <f>AVERAGE('2.08 BUSIA-BUSITEMA-24h'!D102,'3.08 BUSIA-BUSITEMA-24h'!D102)</f>
        <v>0.5</v>
      </c>
      <c r="E102" s="48">
        <f>AVERAGE('2.08 BUSIA-BUSITEMA-24h'!E102,'3.08 BUSIA-BUSITEMA-24h'!E102)</f>
        <v>1.5</v>
      </c>
      <c r="F102" s="48">
        <f>AVERAGE('2.08 BUSIA-BUSITEMA-24h'!F102,'3.08 BUSIA-BUSITEMA-24h'!F102)</f>
        <v>1.5</v>
      </c>
      <c r="G102" s="48">
        <f>AVERAGE('2.08 BUSIA-BUSITEMA-24h'!G102,'3.08 BUSIA-BUSITEMA-24h'!G102)</f>
        <v>0</v>
      </c>
      <c r="H102" s="48">
        <f>AVERAGE('2.08 BUSIA-BUSITEMA-24h'!H102,'3.08 BUSIA-BUSITEMA-24h'!H102)</f>
        <v>2</v>
      </c>
      <c r="I102" s="48">
        <f>AVERAGE('2.08 BUSIA-BUSITEMA-24h'!I102,'3.08 BUSIA-BUSITEMA-24h'!I102)</f>
        <v>0</v>
      </c>
      <c r="J102" s="48">
        <f>AVERAGE('2.08 BUSIA-BUSITEMA-24h'!J102,'3.08 BUSIA-BUSITEMA-24h'!J102)</f>
        <v>0</v>
      </c>
      <c r="K102" s="48">
        <f>AVERAGE('2.08 BUSIA-BUSITEMA-24h'!K102,'3.08 BUSIA-BUSITEMA-24h'!K102)</f>
        <v>0.5</v>
      </c>
      <c r="L102" s="48">
        <f>AVERAGE('2.08 BUSIA-BUSITEMA-24h'!L102,'3.08 BUSIA-BUSITEMA-24h'!L102)</f>
        <v>1.5</v>
      </c>
      <c r="M102" s="48">
        <f>AVERAGE('2.08 BUSIA-BUSITEMA-24h'!M102,'3.08 BUSIA-BUSITEMA-24h'!M102)</f>
        <v>6.5</v>
      </c>
      <c r="N102" s="48">
        <f>AVERAGE('2.08 BUSIA-BUSITEMA-24h'!N102,'3.08 BUSIA-BUSITEMA-24h'!N102)</f>
        <v>1</v>
      </c>
      <c r="O102" s="15">
        <f t="shared" si="35"/>
        <v>9.5</v>
      </c>
      <c r="P102" s="15">
        <f t="shared" si="36"/>
        <v>16</v>
      </c>
      <c r="R102" s="8"/>
      <c r="T102"/>
    </row>
    <row r="103" spans="2:20" ht="23.1" customHeight="1" x14ac:dyDescent="0.25">
      <c r="B103" s="22" t="s">
        <v>143</v>
      </c>
      <c r="C103" s="48">
        <f>AVERAGE('2.08 BUSIA-BUSITEMA-24h'!C103,'3.08 BUSIA-BUSITEMA-24h'!C103)</f>
        <v>1</v>
      </c>
      <c r="D103" s="48">
        <f>AVERAGE('2.08 BUSIA-BUSITEMA-24h'!D103,'3.08 BUSIA-BUSITEMA-24h'!D103)</f>
        <v>0</v>
      </c>
      <c r="E103" s="48">
        <f>AVERAGE('2.08 BUSIA-BUSITEMA-24h'!E103,'3.08 BUSIA-BUSITEMA-24h'!E103)</f>
        <v>1</v>
      </c>
      <c r="F103" s="48">
        <f>AVERAGE('2.08 BUSIA-BUSITEMA-24h'!F103,'3.08 BUSIA-BUSITEMA-24h'!F103)</f>
        <v>0.5</v>
      </c>
      <c r="G103" s="48">
        <f>AVERAGE('2.08 BUSIA-BUSITEMA-24h'!G103,'3.08 BUSIA-BUSITEMA-24h'!G103)</f>
        <v>0</v>
      </c>
      <c r="H103" s="48">
        <f>AVERAGE('2.08 BUSIA-BUSITEMA-24h'!H103,'3.08 BUSIA-BUSITEMA-24h'!H103)</f>
        <v>0</v>
      </c>
      <c r="I103" s="48">
        <f>AVERAGE('2.08 BUSIA-BUSITEMA-24h'!I103,'3.08 BUSIA-BUSITEMA-24h'!I103)</f>
        <v>0</v>
      </c>
      <c r="J103" s="48">
        <f>AVERAGE('2.08 BUSIA-BUSITEMA-24h'!J103,'3.08 BUSIA-BUSITEMA-24h'!J103)</f>
        <v>0</v>
      </c>
      <c r="K103" s="48">
        <f>AVERAGE('2.08 BUSIA-BUSITEMA-24h'!K103,'3.08 BUSIA-BUSITEMA-24h'!K103)</f>
        <v>0</v>
      </c>
      <c r="L103" s="48">
        <f>AVERAGE('2.08 BUSIA-BUSITEMA-24h'!L103,'3.08 BUSIA-BUSITEMA-24h'!L103)</f>
        <v>1</v>
      </c>
      <c r="M103" s="48">
        <f>AVERAGE('2.08 BUSIA-BUSITEMA-24h'!M103,'3.08 BUSIA-BUSITEMA-24h'!M103)</f>
        <v>5.5</v>
      </c>
      <c r="N103" s="48">
        <f>AVERAGE('2.08 BUSIA-BUSITEMA-24h'!N103,'3.08 BUSIA-BUSITEMA-24h'!N103)</f>
        <v>0</v>
      </c>
      <c r="O103" s="15">
        <f t="shared" si="35"/>
        <v>3.5</v>
      </c>
      <c r="P103" s="15">
        <f t="shared" si="36"/>
        <v>9</v>
      </c>
      <c r="R103" s="8"/>
      <c r="T103"/>
    </row>
    <row r="104" spans="2:20" ht="23.1" customHeight="1" x14ac:dyDescent="0.25">
      <c r="B104" s="24" t="s">
        <v>144</v>
      </c>
      <c r="C104" s="48">
        <f>AVERAGE('2.08 BUSIA-BUSITEMA-24h'!C104,'3.08 BUSIA-BUSITEMA-24h'!C104)</f>
        <v>0.5</v>
      </c>
      <c r="D104" s="48">
        <f>AVERAGE('2.08 BUSIA-BUSITEMA-24h'!D104,'3.08 BUSIA-BUSITEMA-24h'!D104)</f>
        <v>0.5</v>
      </c>
      <c r="E104" s="48">
        <f>AVERAGE('2.08 BUSIA-BUSITEMA-24h'!E104,'3.08 BUSIA-BUSITEMA-24h'!E104)</f>
        <v>1.5</v>
      </c>
      <c r="F104" s="48">
        <f>AVERAGE('2.08 BUSIA-BUSITEMA-24h'!F104,'3.08 BUSIA-BUSITEMA-24h'!F104)</f>
        <v>1</v>
      </c>
      <c r="G104" s="48">
        <f>AVERAGE('2.08 BUSIA-BUSITEMA-24h'!G104,'3.08 BUSIA-BUSITEMA-24h'!G104)</f>
        <v>0</v>
      </c>
      <c r="H104" s="48">
        <f>AVERAGE('2.08 BUSIA-BUSITEMA-24h'!H104,'3.08 BUSIA-BUSITEMA-24h'!H104)</f>
        <v>0.5</v>
      </c>
      <c r="I104" s="48">
        <f>AVERAGE('2.08 BUSIA-BUSITEMA-24h'!I104,'3.08 BUSIA-BUSITEMA-24h'!I104)</f>
        <v>0.5</v>
      </c>
      <c r="J104" s="48">
        <f>AVERAGE('2.08 BUSIA-BUSITEMA-24h'!J104,'3.08 BUSIA-BUSITEMA-24h'!J104)</f>
        <v>1</v>
      </c>
      <c r="K104" s="48">
        <f>AVERAGE('2.08 BUSIA-BUSITEMA-24h'!K104,'3.08 BUSIA-BUSITEMA-24h'!K104)</f>
        <v>0.5</v>
      </c>
      <c r="L104" s="48">
        <f>AVERAGE('2.08 BUSIA-BUSITEMA-24h'!L104,'3.08 BUSIA-BUSITEMA-24h'!L104)</f>
        <v>1</v>
      </c>
      <c r="M104" s="48">
        <f>AVERAGE('2.08 BUSIA-BUSITEMA-24h'!M104,'3.08 BUSIA-BUSITEMA-24h'!M104)</f>
        <v>3</v>
      </c>
      <c r="N104" s="48">
        <f>AVERAGE('2.08 BUSIA-BUSITEMA-24h'!N104,'3.08 BUSIA-BUSITEMA-24h'!N104)</f>
        <v>0.5</v>
      </c>
      <c r="O104" s="15">
        <f t="shared" si="35"/>
        <v>7.5</v>
      </c>
      <c r="P104" s="15">
        <f t="shared" si="36"/>
        <v>10.5</v>
      </c>
      <c r="R104" s="8"/>
      <c r="T104"/>
    </row>
    <row r="105" spans="2:20" ht="23.1" customHeight="1" x14ac:dyDescent="0.25">
      <c r="B105" s="22" t="s">
        <v>145</v>
      </c>
      <c r="C105" s="48">
        <f>AVERAGE('2.08 BUSIA-BUSITEMA-24h'!C105,'3.08 BUSIA-BUSITEMA-24h'!C105)</f>
        <v>0</v>
      </c>
      <c r="D105" s="48">
        <f>AVERAGE('2.08 BUSIA-BUSITEMA-24h'!D105,'3.08 BUSIA-BUSITEMA-24h'!D105)</f>
        <v>0.5</v>
      </c>
      <c r="E105" s="48">
        <f>AVERAGE('2.08 BUSIA-BUSITEMA-24h'!E105,'3.08 BUSIA-BUSITEMA-24h'!E105)</f>
        <v>2</v>
      </c>
      <c r="F105" s="48">
        <f>AVERAGE('2.08 BUSIA-BUSITEMA-24h'!F105,'3.08 BUSIA-BUSITEMA-24h'!F105)</f>
        <v>0.5</v>
      </c>
      <c r="G105" s="48">
        <f>AVERAGE('2.08 BUSIA-BUSITEMA-24h'!G105,'3.08 BUSIA-BUSITEMA-24h'!G105)</f>
        <v>0.5</v>
      </c>
      <c r="H105" s="48">
        <f>AVERAGE('2.08 BUSIA-BUSITEMA-24h'!H105,'3.08 BUSIA-BUSITEMA-24h'!H105)</f>
        <v>0.5</v>
      </c>
      <c r="I105" s="48">
        <f>AVERAGE('2.08 BUSIA-BUSITEMA-24h'!I105,'3.08 BUSIA-BUSITEMA-24h'!I105)</f>
        <v>0</v>
      </c>
      <c r="J105" s="48">
        <f>AVERAGE('2.08 BUSIA-BUSITEMA-24h'!J105,'3.08 BUSIA-BUSITEMA-24h'!J105)</f>
        <v>0</v>
      </c>
      <c r="K105" s="48">
        <f>AVERAGE('2.08 BUSIA-BUSITEMA-24h'!K105,'3.08 BUSIA-BUSITEMA-24h'!K105)</f>
        <v>0</v>
      </c>
      <c r="L105" s="48">
        <f>AVERAGE('2.08 BUSIA-BUSITEMA-24h'!L105,'3.08 BUSIA-BUSITEMA-24h'!L105)</f>
        <v>2</v>
      </c>
      <c r="M105" s="48">
        <f>AVERAGE('2.08 BUSIA-BUSITEMA-24h'!M105,'3.08 BUSIA-BUSITEMA-24h'!M105)</f>
        <v>2.5</v>
      </c>
      <c r="N105" s="48">
        <f>AVERAGE('2.08 BUSIA-BUSITEMA-24h'!N105,'3.08 BUSIA-BUSITEMA-24h'!N105)</f>
        <v>0</v>
      </c>
      <c r="O105" s="15">
        <f t="shared" si="35"/>
        <v>6</v>
      </c>
      <c r="P105" s="15">
        <f t="shared" si="36"/>
        <v>8.5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62.142857142857139</v>
      </c>
      <c r="D106" s="16">
        <f t="shared" ref="D106:P106" si="37">SUM(D10:D105)</f>
        <v>22.071428571428566</v>
      </c>
      <c r="E106" s="16">
        <f t="shared" si="37"/>
        <v>143.14285714285717</v>
      </c>
      <c r="F106" s="16">
        <f t="shared" si="37"/>
        <v>80.285714285714278</v>
      </c>
      <c r="G106" s="16">
        <f t="shared" si="37"/>
        <v>6.9999999999999991</v>
      </c>
      <c r="H106" s="16">
        <f t="shared" si="37"/>
        <v>25.571428571428569</v>
      </c>
      <c r="I106" s="16">
        <f t="shared" si="37"/>
        <v>21.642857142857142</v>
      </c>
      <c r="J106" s="16">
        <f t="shared" si="37"/>
        <v>36.857142857142861</v>
      </c>
      <c r="K106" s="16">
        <f t="shared" si="37"/>
        <v>19.428571428571431</v>
      </c>
      <c r="L106" s="16">
        <f t="shared" si="37"/>
        <v>87.000000000000014</v>
      </c>
      <c r="M106" s="16">
        <f t="shared" si="37"/>
        <v>357.57142857142861</v>
      </c>
      <c r="N106" s="16">
        <f t="shared" si="37"/>
        <v>12.500000000000002</v>
      </c>
      <c r="O106" s="16">
        <f t="shared" si="37"/>
        <v>517.64285714285711</v>
      </c>
      <c r="P106" s="16">
        <f t="shared" si="37"/>
        <v>875.21428571428567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7.1003019668652578E-2</v>
      </c>
      <c r="D107" s="42">
        <f t="shared" si="38"/>
        <v>2.521831388231453E-2</v>
      </c>
      <c r="E107" s="42">
        <f t="shared" si="38"/>
        <v>0.16355178323675837</v>
      </c>
      <c r="F107" s="42">
        <f t="shared" si="38"/>
        <v>9.1732636905247689E-2</v>
      </c>
      <c r="G107" s="42">
        <f t="shared" si="38"/>
        <v>7.9980412960091399E-3</v>
      </c>
      <c r="H107" s="42">
        <f t="shared" si="38"/>
        <v>2.9217334530319106E-2</v>
      </c>
      <c r="I107" s="42">
        <f t="shared" si="38"/>
        <v>2.472863788459969E-2</v>
      </c>
      <c r="J107" s="42">
        <f t="shared" si="38"/>
        <v>4.2112135803476704E-2</v>
      </c>
      <c r="K107" s="42">
        <f t="shared" si="38"/>
        <v>2.2198645229739661E-2</v>
      </c>
      <c r="L107" s="42">
        <f t="shared" si="38"/>
        <v>9.9404227536113623E-2</v>
      </c>
      <c r="M107" s="42">
        <f t="shared" si="38"/>
        <v>0.40855300742675271</v>
      </c>
      <c r="N107" s="42">
        <f t="shared" si="38"/>
        <v>1.4282216600016325E-2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0.1200496757278874</v>
      </c>
      <c r="D108" s="43">
        <f t="shared" ref="D108:N108" si="39">D106/$O$106</f>
        <v>4.2638333103353104E-2</v>
      </c>
      <c r="E108" s="43">
        <f t="shared" si="39"/>
        <v>0.27652821857320276</v>
      </c>
      <c r="F108" s="43">
        <f t="shared" si="39"/>
        <v>0.1550986615151097</v>
      </c>
      <c r="G108" s="43">
        <f t="shared" si="39"/>
        <v>1.3522837036014902E-2</v>
      </c>
      <c r="H108" s="43">
        <f t="shared" si="39"/>
        <v>4.9399751621360559E-2</v>
      </c>
      <c r="I108" s="43">
        <f t="shared" si="39"/>
        <v>4.1810404305229754E-2</v>
      </c>
      <c r="J108" s="43">
        <f t="shared" si="39"/>
        <v>7.1201876638609093E-2</v>
      </c>
      <c r="K108" s="43">
        <f t="shared" si="39"/>
        <v>3.7532772181592386E-2</v>
      </c>
      <c r="L108" s="43">
        <f t="shared" si="39"/>
        <v>0.16806954601904239</v>
      </c>
      <c r="M108" s="43"/>
      <c r="N108" s="43">
        <f t="shared" si="39"/>
        <v>2.4147923278598046E-2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zoomScale="60" workbookViewId="0">
      <selection activeCell="P106" sqref="P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6" t="str">
        <f>'4.08 BUSIA-BUSITEMA'!C3:G3</f>
        <v>MCC - C5- STN142 - BUSIA-BORDER POST</v>
      </c>
      <c r="D3" s="66"/>
      <c r="E3" s="66"/>
      <c r="F3" s="66"/>
      <c r="G3" s="66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67" t="s">
        <v>165</v>
      </c>
      <c r="E5" s="68"/>
      <c r="F5" s="40" t="s">
        <v>1</v>
      </c>
      <c r="G5" s="63" t="e">
        <f>'Avg Week BUSIA-BUSITEMA'!G5:H5</f>
        <v>#REF!</v>
      </c>
      <c r="H5" s="64"/>
      <c r="I5" s="14"/>
      <c r="J5" s="2" t="s">
        <v>5</v>
      </c>
      <c r="K5" s="63" t="e">
        <f>'Avg Week BUSIA-BUSITEMA'!K5:L5</f>
        <v>#REF!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9" t="s">
        <v>161</v>
      </c>
      <c r="E6" s="70"/>
      <c r="F6" s="2" t="s">
        <v>2</v>
      </c>
      <c r="G6" s="69" t="s">
        <v>161</v>
      </c>
      <c r="H6" s="70"/>
      <c r="J6" s="2" t="s">
        <v>21</v>
      </c>
      <c r="K6" s="63" t="e">
        <f>'Avg Week BUSIA-BUSITEMA'!K6:L6</f>
        <v>#REF!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5" t="s">
        <v>88</v>
      </c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8">
        <f>'Avg Week BUSITEMA-BUSIA'!C10+'Avg Week BUSIA-BUSITEMA'!C10</f>
        <v>1.8571428571428572</v>
      </c>
      <c r="D10" s="48">
        <f>'Avg Week BUSITEMA-BUSIA'!D10+'Avg Week BUSIA-BUSITEMA'!D10</f>
        <v>0.2857142857142857</v>
      </c>
      <c r="E10" s="48">
        <f>'Avg Week BUSITEMA-BUSIA'!E10+'Avg Week BUSIA-BUSITEMA'!E10</f>
        <v>2.7142857142857144</v>
      </c>
      <c r="F10" s="48">
        <f>'Avg Week BUSITEMA-BUSIA'!F10+'Avg Week BUSIA-BUSITEMA'!F10</f>
        <v>0.71428571428571419</v>
      </c>
      <c r="G10" s="48">
        <f>'Avg Week BUSITEMA-BUSIA'!G10+'Avg Week BUSIA-BUSITEMA'!G10</f>
        <v>0</v>
      </c>
      <c r="H10" s="48">
        <f>'Avg Week BUSITEMA-BUSIA'!H10+'Avg Week BUSIA-BUSITEMA'!H10</f>
        <v>0</v>
      </c>
      <c r="I10" s="48">
        <f>'Avg Week BUSITEMA-BUSIA'!I10+'Avg Week BUSIA-BUSITEMA'!I10</f>
        <v>1.2857142857142856</v>
      </c>
      <c r="J10" s="48">
        <f>'Avg Week BUSITEMA-BUSIA'!J10+'Avg Week BUSIA-BUSITEMA'!J10</f>
        <v>0.71428571428571419</v>
      </c>
      <c r="K10" s="48">
        <f>'Avg Week BUSITEMA-BUSIA'!K10+'Avg Week BUSIA-BUSITEMA'!K10</f>
        <v>0</v>
      </c>
      <c r="L10" s="48">
        <f>'Avg Week BUSITEMA-BUSIA'!L10+'Avg Week BUSIA-BUSITEMA'!L10</f>
        <v>3.1428571428571432</v>
      </c>
      <c r="M10" s="48">
        <f>'Avg Week BUSITEMA-BUSIA'!M10+'Avg Week BUSIA-BUSITEMA'!M10</f>
        <v>5.5714285714285712</v>
      </c>
      <c r="N10" s="48">
        <f>'Avg Week BUSITEMA-BUSIA'!N10+'Avg Week BUSIA-BUSITEMA'!N10</f>
        <v>0.5714285714285714</v>
      </c>
      <c r="O10" s="15">
        <f t="shared" ref="O10:O73" si="0">SUM(C10:L10,N10)</f>
        <v>11.285714285714286</v>
      </c>
      <c r="P10" s="15">
        <f t="shared" ref="P10:P73" si="1">SUM(C10:N10)</f>
        <v>16.857142857142858</v>
      </c>
      <c r="R10" s="1" t="s">
        <v>6</v>
      </c>
      <c r="S10" s="17">
        <f t="shared" ref="S10:AF10" si="2">SUM(C10:C13)</f>
        <v>4.8571428571428568</v>
      </c>
      <c r="T10" s="17">
        <f t="shared" si="2"/>
        <v>0.8571428571428571</v>
      </c>
      <c r="U10" s="17">
        <f t="shared" si="2"/>
        <v>8</v>
      </c>
      <c r="V10" s="17">
        <f t="shared" si="2"/>
        <v>3.1428571428571423</v>
      </c>
      <c r="W10" s="17">
        <f t="shared" si="2"/>
        <v>0.5714285714285714</v>
      </c>
      <c r="X10" s="17">
        <f t="shared" si="2"/>
        <v>0.5714285714285714</v>
      </c>
      <c r="Y10" s="17">
        <f t="shared" si="2"/>
        <v>2.5714285714285712</v>
      </c>
      <c r="Z10" s="17">
        <f t="shared" si="2"/>
        <v>3.7142857142857144</v>
      </c>
      <c r="AA10" s="17">
        <f t="shared" si="2"/>
        <v>1.2857142857142856</v>
      </c>
      <c r="AB10" s="17">
        <f t="shared" si="2"/>
        <v>10</v>
      </c>
      <c r="AC10" s="17">
        <f t="shared" si="2"/>
        <v>22</v>
      </c>
      <c r="AD10" s="17">
        <f t="shared" si="2"/>
        <v>1.857142857142857</v>
      </c>
      <c r="AE10" s="30">
        <f t="shared" si="2"/>
        <v>37.428571428571431</v>
      </c>
      <c r="AF10" s="30">
        <f t="shared" si="2"/>
        <v>59.428571428571431</v>
      </c>
    </row>
    <row r="11" spans="2:32" s="6" customFormat="1" ht="23.1" customHeight="1" x14ac:dyDescent="0.25">
      <c r="B11" s="22" t="s">
        <v>38</v>
      </c>
      <c r="C11" s="48">
        <f>'Avg Week BUSITEMA-BUSIA'!C11+'Avg Week BUSIA-BUSITEMA'!C11</f>
        <v>1.1428571428571428</v>
      </c>
      <c r="D11" s="48">
        <f>'Avg Week BUSITEMA-BUSIA'!D11+'Avg Week BUSIA-BUSITEMA'!D11</f>
        <v>0.14285714285714285</v>
      </c>
      <c r="E11" s="48">
        <f>'Avg Week BUSITEMA-BUSIA'!E11+'Avg Week BUSIA-BUSITEMA'!E11</f>
        <v>1.5714285714285714</v>
      </c>
      <c r="F11" s="48">
        <f>'Avg Week BUSITEMA-BUSIA'!F11+'Avg Week BUSIA-BUSITEMA'!F11</f>
        <v>0.42857142857142855</v>
      </c>
      <c r="G11" s="48">
        <f>'Avg Week BUSITEMA-BUSIA'!G11+'Avg Week BUSIA-BUSITEMA'!G11</f>
        <v>0</v>
      </c>
      <c r="H11" s="48">
        <f>'Avg Week BUSITEMA-BUSIA'!H11+'Avg Week BUSIA-BUSITEMA'!H11</f>
        <v>0.2857142857142857</v>
      </c>
      <c r="I11" s="48">
        <f>'Avg Week BUSITEMA-BUSIA'!I11+'Avg Week BUSIA-BUSITEMA'!I11</f>
        <v>0.5714285714285714</v>
      </c>
      <c r="J11" s="48">
        <f>'Avg Week BUSITEMA-BUSIA'!J11+'Avg Week BUSIA-BUSITEMA'!J11</f>
        <v>0.5714285714285714</v>
      </c>
      <c r="K11" s="48">
        <f>'Avg Week BUSITEMA-BUSIA'!K11+'Avg Week BUSIA-BUSITEMA'!K11</f>
        <v>0.42857142857142855</v>
      </c>
      <c r="L11" s="48">
        <f>'Avg Week BUSITEMA-BUSIA'!L11+'Avg Week BUSIA-BUSITEMA'!L11</f>
        <v>1.5714285714285714</v>
      </c>
      <c r="M11" s="48">
        <f>'Avg Week BUSITEMA-BUSIA'!M11+'Avg Week BUSIA-BUSITEMA'!M11</f>
        <v>4.5714285714285712</v>
      </c>
      <c r="N11" s="48">
        <f>'Avg Week BUSITEMA-BUSIA'!N11+'Avg Week BUSIA-BUSITEMA'!N11</f>
        <v>0</v>
      </c>
      <c r="O11" s="15">
        <f t="shared" si="0"/>
        <v>6.7142857142857135</v>
      </c>
      <c r="P11" s="15">
        <f t="shared" si="1"/>
        <v>11.285714285714285</v>
      </c>
      <c r="R11" s="1" t="s">
        <v>7</v>
      </c>
      <c r="S11" s="17">
        <f t="shared" ref="S11:AF11" si="3">SUM(C14:C17)</f>
        <v>3.714285714285714</v>
      </c>
      <c r="T11" s="17">
        <f t="shared" si="3"/>
        <v>0.85714285714285698</v>
      </c>
      <c r="U11" s="17">
        <f t="shared" si="3"/>
        <v>8.5714285714285712</v>
      </c>
      <c r="V11" s="17">
        <f t="shared" si="3"/>
        <v>4.2857142857142856</v>
      </c>
      <c r="W11" s="17">
        <f t="shared" si="3"/>
        <v>0.2857142857142857</v>
      </c>
      <c r="X11" s="17">
        <f t="shared" si="3"/>
        <v>0.85714285714285698</v>
      </c>
      <c r="Y11" s="17">
        <f t="shared" si="3"/>
        <v>3.714285714285714</v>
      </c>
      <c r="Z11" s="17">
        <f t="shared" si="3"/>
        <v>3.1428571428571428</v>
      </c>
      <c r="AA11" s="17">
        <f t="shared" si="3"/>
        <v>1.7142857142857142</v>
      </c>
      <c r="AB11" s="17">
        <f t="shared" si="3"/>
        <v>9.571428571428573</v>
      </c>
      <c r="AC11" s="17">
        <f t="shared" si="3"/>
        <v>26.285714285714285</v>
      </c>
      <c r="AD11" s="17">
        <f t="shared" si="3"/>
        <v>1.9999999999999998</v>
      </c>
      <c r="AE11" s="30">
        <f t="shared" si="3"/>
        <v>38.714285714285708</v>
      </c>
      <c r="AF11" s="30">
        <f t="shared" si="3"/>
        <v>65</v>
      </c>
    </row>
    <row r="12" spans="2:32" ht="23.1" customHeight="1" x14ac:dyDescent="0.25">
      <c r="B12" s="22" t="s">
        <v>39</v>
      </c>
      <c r="C12" s="48">
        <f>'Avg Week BUSITEMA-BUSIA'!C12+'Avg Week BUSIA-BUSITEMA'!C12</f>
        <v>1.2857142857142856</v>
      </c>
      <c r="D12" s="48">
        <f>'Avg Week BUSITEMA-BUSIA'!D12+'Avg Week BUSIA-BUSITEMA'!D12</f>
        <v>0</v>
      </c>
      <c r="E12" s="48">
        <f>'Avg Week BUSITEMA-BUSIA'!E12+'Avg Week BUSIA-BUSITEMA'!E12</f>
        <v>1.8571428571428572</v>
      </c>
      <c r="F12" s="48">
        <f>'Avg Week BUSITEMA-BUSIA'!F12+'Avg Week BUSIA-BUSITEMA'!F12</f>
        <v>1.4285714285714284</v>
      </c>
      <c r="G12" s="48">
        <f>'Avg Week BUSITEMA-BUSIA'!G12+'Avg Week BUSIA-BUSITEMA'!G12</f>
        <v>0.42857142857142855</v>
      </c>
      <c r="H12" s="48">
        <f>'Avg Week BUSITEMA-BUSIA'!H12+'Avg Week BUSIA-BUSITEMA'!H12</f>
        <v>0.2857142857142857</v>
      </c>
      <c r="I12" s="48">
        <f>'Avg Week BUSITEMA-BUSIA'!I12+'Avg Week BUSIA-BUSITEMA'!I12</f>
        <v>0.14285714285714285</v>
      </c>
      <c r="J12" s="48">
        <f>'Avg Week BUSITEMA-BUSIA'!J12+'Avg Week BUSIA-BUSITEMA'!J12</f>
        <v>1</v>
      </c>
      <c r="K12" s="48">
        <f>'Avg Week BUSITEMA-BUSIA'!K12+'Avg Week BUSIA-BUSITEMA'!K12</f>
        <v>0.5714285714285714</v>
      </c>
      <c r="L12" s="48">
        <f>'Avg Week BUSITEMA-BUSIA'!L12+'Avg Week BUSIA-BUSITEMA'!L12</f>
        <v>2.2857142857142856</v>
      </c>
      <c r="M12" s="48">
        <f>'Avg Week BUSITEMA-BUSIA'!M12+'Avg Week BUSIA-BUSITEMA'!M12</f>
        <v>6.4285714285714288</v>
      </c>
      <c r="N12" s="48">
        <f>'Avg Week BUSITEMA-BUSIA'!N12+'Avg Week BUSIA-BUSITEMA'!N12</f>
        <v>0.71428571428571419</v>
      </c>
      <c r="O12" s="15">
        <f t="shared" si="0"/>
        <v>9.9999999999999982</v>
      </c>
      <c r="P12" s="15">
        <f t="shared" si="1"/>
        <v>16.428571428571427</v>
      </c>
      <c r="R12" s="1" t="s">
        <v>8</v>
      </c>
      <c r="S12" s="17">
        <f t="shared" ref="S12:AF12" si="4">SUM(C18:C21)</f>
        <v>4.2857142857142856</v>
      </c>
      <c r="T12" s="17">
        <f t="shared" si="4"/>
        <v>1.2857142857142856</v>
      </c>
      <c r="U12" s="17">
        <f t="shared" si="4"/>
        <v>9.2857142857142847</v>
      </c>
      <c r="V12" s="17">
        <f t="shared" si="4"/>
        <v>7.5714285714285712</v>
      </c>
      <c r="W12" s="17">
        <f t="shared" si="4"/>
        <v>0.42857142857142855</v>
      </c>
      <c r="X12" s="17">
        <f t="shared" si="4"/>
        <v>4.2857142857142856</v>
      </c>
      <c r="Y12" s="17">
        <f t="shared" si="4"/>
        <v>1.9999999999999998</v>
      </c>
      <c r="Z12" s="17">
        <f t="shared" si="4"/>
        <v>3</v>
      </c>
      <c r="AA12" s="17">
        <f t="shared" si="4"/>
        <v>0.99999999999999989</v>
      </c>
      <c r="AB12" s="17">
        <f t="shared" si="4"/>
        <v>6</v>
      </c>
      <c r="AC12" s="17">
        <f t="shared" si="4"/>
        <v>38.428571428571431</v>
      </c>
      <c r="AD12" s="17">
        <f t="shared" si="4"/>
        <v>0.71428571428571419</v>
      </c>
      <c r="AE12" s="30">
        <f t="shared" si="4"/>
        <v>39.857142857142861</v>
      </c>
      <c r="AF12" s="30">
        <f t="shared" si="4"/>
        <v>78.285714285714278</v>
      </c>
    </row>
    <row r="13" spans="2:32" ht="23.1" customHeight="1" x14ac:dyDescent="0.25">
      <c r="B13" s="22" t="s">
        <v>40</v>
      </c>
      <c r="C13" s="48">
        <f>'Avg Week BUSITEMA-BUSIA'!C13+'Avg Week BUSIA-BUSITEMA'!C13</f>
        <v>0.5714285714285714</v>
      </c>
      <c r="D13" s="48">
        <f>'Avg Week BUSITEMA-BUSIA'!D13+'Avg Week BUSIA-BUSITEMA'!D13</f>
        <v>0.42857142857142855</v>
      </c>
      <c r="E13" s="48">
        <f>'Avg Week BUSITEMA-BUSIA'!E13+'Avg Week BUSIA-BUSITEMA'!E13</f>
        <v>1.8571428571428572</v>
      </c>
      <c r="F13" s="48">
        <f>'Avg Week BUSITEMA-BUSIA'!F13+'Avg Week BUSIA-BUSITEMA'!F13</f>
        <v>0.5714285714285714</v>
      </c>
      <c r="G13" s="48">
        <f>'Avg Week BUSITEMA-BUSIA'!G13+'Avg Week BUSIA-BUSITEMA'!G13</f>
        <v>0.14285714285714285</v>
      </c>
      <c r="H13" s="48">
        <f>'Avg Week BUSITEMA-BUSIA'!H13+'Avg Week BUSIA-BUSITEMA'!H13</f>
        <v>0</v>
      </c>
      <c r="I13" s="48">
        <f>'Avg Week BUSITEMA-BUSIA'!I13+'Avg Week BUSIA-BUSITEMA'!I13</f>
        <v>0.5714285714285714</v>
      </c>
      <c r="J13" s="48">
        <f>'Avg Week BUSITEMA-BUSIA'!J13+'Avg Week BUSIA-BUSITEMA'!J13</f>
        <v>1.4285714285714286</v>
      </c>
      <c r="K13" s="48">
        <f>'Avg Week BUSITEMA-BUSIA'!K13+'Avg Week BUSIA-BUSITEMA'!K13</f>
        <v>0.2857142857142857</v>
      </c>
      <c r="L13" s="48">
        <f>'Avg Week BUSITEMA-BUSIA'!L13+'Avg Week BUSIA-BUSITEMA'!L13</f>
        <v>3</v>
      </c>
      <c r="M13" s="48">
        <f>'Avg Week BUSITEMA-BUSIA'!M13+'Avg Week BUSIA-BUSITEMA'!M13</f>
        <v>5.4285714285714288</v>
      </c>
      <c r="N13" s="48">
        <f>'Avg Week BUSITEMA-BUSIA'!N13+'Avg Week BUSIA-BUSITEMA'!N13</f>
        <v>0.5714285714285714</v>
      </c>
      <c r="O13" s="15">
        <f t="shared" si="0"/>
        <v>9.4285714285714288</v>
      </c>
      <c r="P13" s="15">
        <f t="shared" si="1"/>
        <v>14.857142857142858</v>
      </c>
      <c r="R13" s="1" t="s">
        <v>9</v>
      </c>
      <c r="S13" s="17">
        <f t="shared" ref="S13:AF13" si="5">SUM(C22:C25)</f>
        <v>4.1428571428571423</v>
      </c>
      <c r="T13" s="17">
        <f t="shared" si="5"/>
        <v>2.1428571428571428</v>
      </c>
      <c r="U13" s="17">
        <f t="shared" si="5"/>
        <v>12.428571428571427</v>
      </c>
      <c r="V13" s="17">
        <f t="shared" si="5"/>
        <v>9.2857142857142865</v>
      </c>
      <c r="W13" s="17">
        <f t="shared" si="5"/>
        <v>0.99999999999999989</v>
      </c>
      <c r="X13" s="17">
        <f t="shared" si="5"/>
        <v>5.1428571428571423</v>
      </c>
      <c r="Y13" s="17">
        <f t="shared" si="5"/>
        <v>3.5714285714285712</v>
      </c>
      <c r="Z13" s="17">
        <f t="shared" si="5"/>
        <v>3.5714285714285712</v>
      </c>
      <c r="AA13" s="17">
        <f t="shared" si="5"/>
        <v>1.857142857142857</v>
      </c>
      <c r="AB13" s="17">
        <f t="shared" si="5"/>
        <v>4.8571428571428568</v>
      </c>
      <c r="AC13" s="17">
        <f t="shared" si="5"/>
        <v>29.857142857142854</v>
      </c>
      <c r="AD13" s="17">
        <f t="shared" si="5"/>
        <v>0.85714285714285698</v>
      </c>
      <c r="AE13" s="30">
        <f t="shared" si="5"/>
        <v>48.857142857142861</v>
      </c>
      <c r="AF13" s="30">
        <f t="shared" si="5"/>
        <v>78.714285714285722</v>
      </c>
    </row>
    <row r="14" spans="2:32" ht="23.1" customHeight="1" x14ac:dyDescent="0.25">
      <c r="B14" s="22" t="s">
        <v>41</v>
      </c>
      <c r="C14" s="48">
        <f>'Avg Week BUSITEMA-BUSIA'!C14+'Avg Week BUSIA-BUSITEMA'!C14</f>
        <v>0.42857142857142855</v>
      </c>
      <c r="D14" s="48">
        <f>'Avg Week BUSITEMA-BUSIA'!D14+'Avg Week BUSIA-BUSITEMA'!D14</f>
        <v>0.2857142857142857</v>
      </c>
      <c r="E14" s="48">
        <f>'Avg Week BUSITEMA-BUSIA'!E14+'Avg Week BUSIA-BUSITEMA'!E14</f>
        <v>1.2857142857142856</v>
      </c>
      <c r="F14" s="48">
        <f>'Avg Week BUSITEMA-BUSIA'!F14+'Avg Week BUSIA-BUSITEMA'!F14</f>
        <v>0.14285714285714285</v>
      </c>
      <c r="G14" s="48">
        <f>'Avg Week BUSITEMA-BUSIA'!G14+'Avg Week BUSIA-BUSITEMA'!G14</f>
        <v>0</v>
      </c>
      <c r="H14" s="48">
        <f>'Avg Week BUSITEMA-BUSIA'!H14+'Avg Week BUSIA-BUSITEMA'!H14</f>
        <v>0.5714285714285714</v>
      </c>
      <c r="I14" s="48">
        <f>'Avg Week BUSITEMA-BUSIA'!I14+'Avg Week BUSIA-BUSITEMA'!I14</f>
        <v>1.2857142857142856</v>
      </c>
      <c r="J14" s="48">
        <f>'Avg Week BUSITEMA-BUSIA'!J14+'Avg Week BUSIA-BUSITEMA'!J14</f>
        <v>0.85714285714285721</v>
      </c>
      <c r="K14" s="48">
        <f>'Avg Week BUSITEMA-BUSIA'!K14+'Avg Week BUSIA-BUSITEMA'!K14</f>
        <v>0.42857142857142855</v>
      </c>
      <c r="L14" s="48">
        <f>'Avg Week BUSITEMA-BUSIA'!L14+'Avg Week BUSIA-BUSITEMA'!L14</f>
        <v>2.7142857142857144</v>
      </c>
      <c r="M14" s="48">
        <f>'Avg Week BUSITEMA-BUSIA'!M14+'Avg Week BUSIA-BUSITEMA'!M14</f>
        <v>4.8571428571428577</v>
      </c>
      <c r="N14" s="48">
        <f>'Avg Week BUSITEMA-BUSIA'!N14+'Avg Week BUSIA-BUSITEMA'!N14</f>
        <v>0.14285714285714285</v>
      </c>
      <c r="O14" s="15">
        <f t="shared" si="0"/>
        <v>8.1428571428571423</v>
      </c>
      <c r="P14" s="15">
        <f t="shared" si="1"/>
        <v>13</v>
      </c>
      <c r="R14" s="1" t="s">
        <v>10</v>
      </c>
      <c r="S14" s="17">
        <f t="shared" ref="S14:AF14" si="6">SUM(C26:C29)</f>
        <v>4.7142857142857135</v>
      </c>
      <c r="T14" s="17">
        <f t="shared" si="6"/>
        <v>3</v>
      </c>
      <c r="U14" s="17">
        <f t="shared" si="6"/>
        <v>12.428571428571429</v>
      </c>
      <c r="V14" s="17">
        <f t="shared" si="6"/>
        <v>10.571428571428571</v>
      </c>
      <c r="W14" s="17">
        <f t="shared" si="6"/>
        <v>1.2857142857142858</v>
      </c>
      <c r="X14" s="17">
        <f t="shared" si="6"/>
        <v>2.2857142857142856</v>
      </c>
      <c r="Y14" s="17">
        <f t="shared" si="6"/>
        <v>4.5714285714285712</v>
      </c>
      <c r="Z14" s="17">
        <f t="shared" si="6"/>
        <v>2.7142857142857144</v>
      </c>
      <c r="AA14" s="17">
        <f t="shared" si="6"/>
        <v>2</v>
      </c>
      <c r="AB14" s="17">
        <f t="shared" si="6"/>
        <v>6.1428571428571423</v>
      </c>
      <c r="AC14" s="17">
        <f t="shared" si="6"/>
        <v>30.571428571428569</v>
      </c>
      <c r="AD14" s="17">
        <f t="shared" si="6"/>
        <v>1</v>
      </c>
      <c r="AE14" s="30">
        <f t="shared" si="6"/>
        <v>50.714285714285715</v>
      </c>
      <c r="AF14" s="30">
        <f t="shared" si="6"/>
        <v>81.285714285714292</v>
      </c>
    </row>
    <row r="15" spans="2:32" ht="23.1" customHeight="1" x14ac:dyDescent="0.25">
      <c r="B15" s="22" t="s">
        <v>42</v>
      </c>
      <c r="C15" s="48">
        <f>'Avg Week BUSITEMA-BUSIA'!C15+'Avg Week BUSIA-BUSITEMA'!C15</f>
        <v>1.1428571428571428</v>
      </c>
      <c r="D15" s="48">
        <f>'Avg Week BUSITEMA-BUSIA'!D15+'Avg Week BUSIA-BUSITEMA'!D15</f>
        <v>0.14285714285714285</v>
      </c>
      <c r="E15" s="48">
        <f>'Avg Week BUSITEMA-BUSIA'!E15+'Avg Week BUSIA-BUSITEMA'!E15</f>
        <v>2.2857142857142856</v>
      </c>
      <c r="F15" s="48">
        <f>'Avg Week BUSITEMA-BUSIA'!F15+'Avg Week BUSIA-BUSITEMA'!F15</f>
        <v>0.71428571428571419</v>
      </c>
      <c r="G15" s="48">
        <f>'Avg Week BUSITEMA-BUSIA'!G15+'Avg Week BUSIA-BUSITEMA'!G15</f>
        <v>0.14285714285714285</v>
      </c>
      <c r="H15" s="48">
        <f>'Avg Week BUSITEMA-BUSIA'!H15+'Avg Week BUSIA-BUSITEMA'!H15</f>
        <v>0</v>
      </c>
      <c r="I15" s="48">
        <f>'Avg Week BUSITEMA-BUSIA'!I15+'Avg Week BUSIA-BUSITEMA'!I15</f>
        <v>1.2857142857142856</v>
      </c>
      <c r="J15" s="48">
        <f>'Avg Week BUSITEMA-BUSIA'!J15+'Avg Week BUSIA-BUSITEMA'!J15</f>
        <v>0.8571428571428571</v>
      </c>
      <c r="K15" s="48">
        <f>'Avg Week BUSITEMA-BUSIA'!K15+'Avg Week BUSIA-BUSITEMA'!K15</f>
        <v>0.5714285714285714</v>
      </c>
      <c r="L15" s="48">
        <f>'Avg Week BUSITEMA-BUSIA'!L15+'Avg Week BUSIA-BUSITEMA'!L15</f>
        <v>2.5714285714285716</v>
      </c>
      <c r="M15" s="48">
        <f>'Avg Week BUSITEMA-BUSIA'!M15+'Avg Week BUSIA-BUSITEMA'!M15</f>
        <v>6.2857142857142856</v>
      </c>
      <c r="N15" s="48">
        <f>'Avg Week BUSITEMA-BUSIA'!N15+'Avg Week BUSIA-BUSITEMA'!N15</f>
        <v>1</v>
      </c>
      <c r="O15" s="15">
        <f t="shared" si="0"/>
        <v>10.714285714285714</v>
      </c>
      <c r="P15" s="15">
        <f t="shared" si="1"/>
        <v>17</v>
      </c>
      <c r="R15" s="1" t="s">
        <v>11</v>
      </c>
      <c r="S15" s="17">
        <f t="shared" ref="S15:AF15" si="7">SUM(C30:C33)</f>
        <v>5.1428571428571423</v>
      </c>
      <c r="T15" s="17">
        <f t="shared" si="7"/>
        <v>1.9999999999999998</v>
      </c>
      <c r="U15" s="17">
        <f t="shared" si="7"/>
        <v>12</v>
      </c>
      <c r="V15" s="17">
        <f t="shared" si="7"/>
        <v>5.8571428571428577</v>
      </c>
      <c r="W15" s="17">
        <f t="shared" si="7"/>
        <v>0.42857142857142855</v>
      </c>
      <c r="X15" s="17">
        <f t="shared" si="7"/>
        <v>3.4285714285714284</v>
      </c>
      <c r="Y15" s="17">
        <f t="shared" si="7"/>
        <v>1.4285714285714286</v>
      </c>
      <c r="Z15" s="17">
        <f t="shared" si="7"/>
        <v>2.1428571428571428</v>
      </c>
      <c r="AA15" s="17">
        <f t="shared" si="7"/>
        <v>1.7142857142857142</v>
      </c>
      <c r="AB15" s="17">
        <f t="shared" si="7"/>
        <v>3.5714285714285712</v>
      </c>
      <c r="AC15" s="17">
        <f t="shared" si="7"/>
        <v>30.285714285714288</v>
      </c>
      <c r="AD15" s="17">
        <f t="shared" si="7"/>
        <v>0.99999999999999989</v>
      </c>
      <c r="AE15" s="30">
        <f t="shared" si="7"/>
        <v>38.714285714285715</v>
      </c>
      <c r="AF15" s="30">
        <f t="shared" si="7"/>
        <v>69</v>
      </c>
    </row>
    <row r="16" spans="2:32" ht="23.1" customHeight="1" x14ac:dyDescent="0.25">
      <c r="B16" s="22" t="s">
        <v>43</v>
      </c>
      <c r="C16" s="48">
        <f>'Avg Week BUSITEMA-BUSIA'!C16+'Avg Week BUSIA-BUSITEMA'!C16</f>
        <v>1</v>
      </c>
      <c r="D16" s="48">
        <f>'Avg Week BUSITEMA-BUSIA'!D16+'Avg Week BUSIA-BUSITEMA'!D16</f>
        <v>0.2857142857142857</v>
      </c>
      <c r="E16" s="48">
        <f>'Avg Week BUSITEMA-BUSIA'!E16+'Avg Week BUSIA-BUSITEMA'!E16</f>
        <v>2.7142857142857144</v>
      </c>
      <c r="F16" s="48">
        <f>'Avg Week BUSITEMA-BUSIA'!F16+'Avg Week BUSIA-BUSITEMA'!F16</f>
        <v>1.7142857142857144</v>
      </c>
      <c r="G16" s="48">
        <f>'Avg Week BUSITEMA-BUSIA'!G16+'Avg Week BUSIA-BUSITEMA'!G16</f>
        <v>0</v>
      </c>
      <c r="H16" s="48">
        <f>'Avg Week BUSITEMA-BUSIA'!H16+'Avg Week BUSIA-BUSITEMA'!H16</f>
        <v>0.14285714285714285</v>
      </c>
      <c r="I16" s="48">
        <f>'Avg Week BUSITEMA-BUSIA'!I16+'Avg Week BUSIA-BUSITEMA'!I16</f>
        <v>0.71428571428571419</v>
      </c>
      <c r="J16" s="48">
        <f>'Avg Week BUSITEMA-BUSIA'!J16+'Avg Week BUSIA-BUSITEMA'!J16</f>
        <v>0.5714285714285714</v>
      </c>
      <c r="K16" s="48">
        <f>'Avg Week BUSITEMA-BUSIA'!K16+'Avg Week BUSIA-BUSITEMA'!K16</f>
        <v>0.5714285714285714</v>
      </c>
      <c r="L16" s="48">
        <f>'Avg Week BUSITEMA-BUSIA'!L16+'Avg Week BUSIA-BUSITEMA'!L16</f>
        <v>2.4285714285714284</v>
      </c>
      <c r="M16" s="48">
        <f>'Avg Week BUSITEMA-BUSIA'!M16+'Avg Week BUSIA-BUSITEMA'!M16</f>
        <v>6.7142857142857144</v>
      </c>
      <c r="N16" s="48">
        <f>'Avg Week BUSITEMA-BUSIA'!N16+'Avg Week BUSIA-BUSITEMA'!N16</f>
        <v>0.71428571428571419</v>
      </c>
      <c r="O16" s="15">
        <f t="shared" si="0"/>
        <v>10.857142857142856</v>
      </c>
      <c r="P16" s="15">
        <f t="shared" si="1"/>
        <v>17.571428571428573</v>
      </c>
      <c r="R16" s="1" t="s">
        <v>12</v>
      </c>
      <c r="S16" s="17">
        <f t="shared" ref="S16:AF16" si="8">SUM(C34:C37)</f>
        <v>6.7142857142857135</v>
      </c>
      <c r="T16" s="17">
        <f t="shared" si="8"/>
        <v>1.2857142857142856</v>
      </c>
      <c r="U16" s="17">
        <f t="shared" si="8"/>
        <v>11.142857142857142</v>
      </c>
      <c r="V16" s="17">
        <f t="shared" si="8"/>
        <v>6.2857142857142856</v>
      </c>
      <c r="W16" s="17">
        <f t="shared" si="8"/>
        <v>1.2857142857142856</v>
      </c>
      <c r="X16" s="17">
        <f t="shared" si="8"/>
        <v>4.1428571428571423</v>
      </c>
      <c r="Y16" s="17">
        <f t="shared" si="8"/>
        <v>3.8571428571428568</v>
      </c>
      <c r="Z16" s="17">
        <f t="shared" si="8"/>
        <v>1.857142857142857</v>
      </c>
      <c r="AA16" s="17">
        <f t="shared" si="8"/>
        <v>2.1428571428571428</v>
      </c>
      <c r="AB16" s="17">
        <f t="shared" si="8"/>
        <v>7.1428571428571423</v>
      </c>
      <c r="AC16" s="17">
        <f t="shared" si="8"/>
        <v>25.857142857142858</v>
      </c>
      <c r="AD16" s="17">
        <f t="shared" si="8"/>
        <v>1.4285714285714284</v>
      </c>
      <c r="AE16" s="30">
        <f t="shared" si="8"/>
        <v>47.285714285714285</v>
      </c>
      <c r="AF16" s="30">
        <f t="shared" si="8"/>
        <v>73.142857142857139</v>
      </c>
    </row>
    <row r="17" spans="2:32" ht="23.1" customHeight="1" x14ac:dyDescent="0.25">
      <c r="B17" s="22" t="s">
        <v>44</v>
      </c>
      <c r="C17" s="48">
        <f>'Avg Week BUSITEMA-BUSIA'!C17+'Avg Week BUSIA-BUSITEMA'!C17</f>
        <v>1.1428571428571428</v>
      </c>
      <c r="D17" s="48">
        <f>'Avg Week BUSITEMA-BUSIA'!D17+'Avg Week BUSIA-BUSITEMA'!D17</f>
        <v>0.14285714285714285</v>
      </c>
      <c r="E17" s="48">
        <f>'Avg Week BUSITEMA-BUSIA'!E17+'Avg Week BUSIA-BUSITEMA'!E17</f>
        <v>2.2857142857142856</v>
      </c>
      <c r="F17" s="48">
        <f>'Avg Week BUSITEMA-BUSIA'!F17+'Avg Week BUSIA-BUSITEMA'!F17</f>
        <v>1.7142857142857144</v>
      </c>
      <c r="G17" s="48">
        <f>'Avg Week BUSITEMA-BUSIA'!G17+'Avg Week BUSIA-BUSITEMA'!G17</f>
        <v>0.14285714285714285</v>
      </c>
      <c r="H17" s="48">
        <f>'Avg Week BUSITEMA-BUSIA'!H17+'Avg Week BUSIA-BUSITEMA'!H17</f>
        <v>0.14285714285714285</v>
      </c>
      <c r="I17" s="48">
        <f>'Avg Week BUSITEMA-BUSIA'!I17+'Avg Week BUSIA-BUSITEMA'!I17</f>
        <v>0.42857142857142855</v>
      </c>
      <c r="J17" s="48">
        <f>'Avg Week BUSITEMA-BUSIA'!J17+'Avg Week BUSIA-BUSITEMA'!J17</f>
        <v>0.8571428571428571</v>
      </c>
      <c r="K17" s="48">
        <f>'Avg Week BUSITEMA-BUSIA'!K17+'Avg Week BUSIA-BUSITEMA'!K17</f>
        <v>0.14285714285714285</v>
      </c>
      <c r="L17" s="48">
        <f>'Avg Week BUSITEMA-BUSIA'!L17+'Avg Week BUSIA-BUSITEMA'!L17</f>
        <v>1.8571428571428572</v>
      </c>
      <c r="M17" s="48">
        <f>'Avg Week BUSITEMA-BUSIA'!M17+'Avg Week BUSIA-BUSITEMA'!M17</f>
        <v>8.4285714285714288</v>
      </c>
      <c r="N17" s="48">
        <f>'Avg Week BUSITEMA-BUSIA'!N17+'Avg Week BUSIA-BUSITEMA'!N17</f>
        <v>0.14285714285714285</v>
      </c>
      <c r="O17" s="15">
        <f t="shared" si="0"/>
        <v>9</v>
      </c>
      <c r="P17" s="15">
        <f t="shared" si="1"/>
        <v>17.428571428571427</v>
      </c>
      <c r="R17" s="1" t="s">
        <v>13</v>
      </c>
      <c r="S17" s="17">
        <f t="shared" ref="S17:AF17" si="9">SUM(C38:C41)</f>
        <v>7.4285714285714288</v>
      </c>
      <c r="T17" s="17">
        <f t="shared" si="9"/>
        <v>2.2857142857142856</v>
      </c>
      <c r="U17" s="17">
        <f t="shared" si="9"/>
        <v>14.285714285714286</v>
      </c>
      <c r="V17" s="17">
        <f t="shared" si="9"/>
        <v>6.8571428571428577</v>
      </c>
      <c r="W17" s="17">
        <f t="shared" si="9"/>
        <v>1.2857142857142856</v>
      </c>
      <c r="X17" s="17">
        <f t="shared" si="9"/>
        <v>6.4285714285714288</v>
      </c>
      <c r="Y17" s="17">
        <f t="shared" si="9"/>
        <v>3.8571428571428572</v>
      </c>
      <c r="Z17" s="17">
        <f t="shared" si="9"/>
        <v>3.2857142857142856</v>
      </c>
      <c r="AA17" s="17">
        <f t="shared" si="9"/>
        <v>2.8571428571428568</v>
      </c>
      <c r="AB17" s="17">
        <f t="shared" si="9"/>
        <v>11.857142857142858</v>
      </c>
      <c r="AC17" s="17">
        <f t="shared" si="9"/>
        <v>27.142857142857142</v>
      </c>
      <c r="AD17" s="17">
        <f t="shared" si="9"/>
        <v>0.85714285714285698</v>
      </c>
      <c r="AE17" s="30">
        <f t="shared" si="9"/>
        <v>61.285714285714292</v>
      </c>
      <c r="AF17" s="30">
        <f t="shared" si="9"/>
        <v>88.428571428571431</v>
      </c>
    </row>
    <row r="18" spans="2:32" ht="23.1" customHeight="1" x14ac:dyDescent="0.25">
      <c r="B18" s="22" t="s">
        <v>45</v>
      </c>
      <c r="C18" s="48">
        <f>'Avg Week BUSITEMA-BUSIA'!C18+'Avg Week BUSIA-BUSITEMA'!C18</f>
        <v>0.42857142857142855</v>
      </c>
      <c r="D18" s="48">
        <f>'Avg Week BUSITEMA-BUSIA'!D18+'Avg Week BUSIA-BUSITEMA'!D18</f>
        <v>0</v>
      </c>
      <c r="E18" s="48">
        <f>'Avg Week BUSITEMA-BUSIA'!E18+'Avg Week BUSIA-BUSITEMA'!E18</f>
        <v>1.2857142857142856</v>
      </c>
      <c r="F18" s="48">
        <f>'Avg Week BUSITEMA-BUSIA'!F18+'Avg Week BUSIA-BUSITEMA'!F18</f>
        <v>1.1428571428571428</v>
      </c>
      <c r="G18" s="48">
        <f>'Avg Week BUSITEMA-BUSIA'!G18+'Avg Week BUSIA-BUSITEMA'!G18</f>
        <v>0.14285714285714285</v>
      </c>
      <c r="H18" s="48">
        <f>'Avg Week BUSITEMA-BUSIA'!H18+'Avg Week BUSIA-BUSITEMA'!H18</f>
        <v>1.2857142857142858</v>
      </c>
      <c r="I18" s="48">
        <f>'Avg Week BUSITEMA-BUSIA'!I18+'Avg Week BUSIA-BUSITEMA'!I18</f>
        <v>0.42857142857142855</v>
      </c>
      <c r="J18" s="48">
        <f>'Avg Week BUSITEMA-BUSIA'!J18+'Avg Week BUSIA-BUSITEMA'!J18</f>
        <v>0.5714285714285714</v>
      </c>
      <c r="K18" s="48">
        <f>'Avg Week BUSITEMA-BUSIA'!K18+'Avg Week BUSIA-BUSITEMA'!K18</f>
        <v>0.14285714285714285</v>
      </c>
      <c r="L18" s="48">
        <f>'Avg Week BUSITEMA-BUSIA'!L18+'Avg Week BUSIA-BUSITEMA'!L18</f>
        <v>1.4285714285714284</v>
      </c>
      <c r="M18" s="48">
        <f>'Avg Week BUSITEMA-BUSIA'!M18+'Avg Week BUSIA-BUSITEMA'!M18</f>
        <v>8.1428571428571423</v>
      </c>
      <c r="N18" s="48">
        <f>'Avg Week BUSITEMA-BUSIA'!N18+'Avg Week BUSIA-BUSITEMA'!N18</f>
        <v>0.42857142857142855</v>
      </c>
      <c r="O18" s="15">
        <f t="shared" si="0"/>
        <v>7.2857142857142865</v>
      </c>
      <c r="P18" s="15">
        <f t="shared" si="1"/>
        <v>15.428571428571429</v>
      </c>
      <c r="R18" s="1" t="s">
        <v>14</v>
      </c>
      <c r="S18" s="17">
        <f t="shared" ref="S18:AF18" si="10">SUM(C42:C45)</f>
        <v>6.2857142857142856</v>
      </c>
      <c r="T18" s="17">
        <f t="shared" si="10"/>
        <v>1.857142857142857</v>
      </c>
      <c r="U18" s="17">
        <f t="shared" si="10"/>
        <v>12.428571428571427</v>
      </c>
      <c r="V18" s="17">
        <f t="shared" si="10"/>
        <v>7.4285714285714288</v>
      </c>
      <c r="W18" s="17">
        <f t="shared" si="10"/>
        <v>1.1428571428571428</v>
      </c>
      <c r="X18" s="17">
        <f t="shared" si="10"/>
        <v>6.1428571428571423</v>
      </c>
      <c r="Y18" s="17">
        <f t="shared" si="10"/>
        <v>4.2857142857142856</v>
      </c>
      <c r="Z18" s="17">
        <f t="shared" si="10"/>
        <v>2.8571428571428568</v>
      </c>
      <c r="AA18" s="17">
        <f t="shared" si="10"/>
        <v>4.7142857142857144</v>
      </c>
      <c r="AB18" s="17">
        <f t="shared" si="10"/>
        <v>11.428571428571429</v>
      </c>
      <c r="AC18" s="17">
        <f t="shared" si="10"/>
        <v>32.857142857142861</v>
      </c>
      <c r="AD18" s="17">
        <f t="shared" si="10"/>
        <v>1.2857142857142856</v>
      </c>
      <c r="AE18" s="30">
        <f t="shared" si="10"/>
        <v>59.857142857142847</v>
      </c>
      <c r="AF18" s="30">
        <f t="shared" si="10"/>
        <v>92.714285714285694</v>
      </c>
    </row>
    <row r="19" spans="2:32" ht="23.1" customHeight="1" x14ac:dyDescent="0.25">
      <c r="B19" s="22" t="s">
        <v>46</v>
      </c>
      <c r="C19" s="48">
        <f>'Avg Week BUSITEMA-BUSIA'!C19+'Avg Week BUSIA-BUSITEMA'!C19</f>
        <v>0.42857142857142855</v>
      </c>
      <c r="D19" s="48">
        <f>'Avg Week BUSITEMA-BUSIA'!D19+'Avg Week BUSIA-BUSITEMA'!D19</f>
        <v>0.8571428571428571</v>
      </c>
      <c r="E19" s="48">
        <f>'Avg Week BUSITEMA-BUSIA'!E19+'Avg Week BUSIA-BUSITEMA'!E19</f>
        <v>2.7142857142857144</v>
      </c>
      <c r="F19" s="48">
        <f>'Avg Week BUSITEMA-BUSIA'!F19+'Avg Week BUSIA-BUSITEMA'!F19</f>
        <v>1.1428571428571428</v>
      </c>
      <c r="G19" s="48">
        <f>'Avg Week BUSITEMA-BUSIA'!G19+'Avg Week BUSIA-BUSITEMA'!G19</f>
        <v>0</v>
      </c>
      <c r="H19" s="48">
        <f>'Avg Week BUSITEMA-BUSIA'!H19+'Avg Week BUSIA-BUSITEMA'!H19</f>
        <v>0.85714285714285721</v>
      </c>
      <c r="I19" s="48">
        <f>'Avg Week BUSITEMA-BUSIA'!I19+'Avg Week BUSIA-BUSITEMA'!I19</f>
        <v>0.42857142857142855</v>
      </c>
      <c r="J19" s="48">
        <f>'Avg Week BUSITEMA-BUSIA'!J19+'Avg Week BUSIA-BUSITEMA'!J19</f>
        <v>0.2857142857142857</v>
      </c>
      <c r="K19" s="48">
        <f>'Avg Week BUSITEMA-BUSIA'!K19+'Avg Week BUSIA-BUSITEMA'!K19</f>
        <v>0.14285714285714285</v>
      </c>
      <c r="L19" s="48">
        <f>'Avg Week BUSITEMA-BUSIA'!L19+'Avg Week BUSIA-BUSITEMA'!L19</f>
        <v>1.5714285714285714</v>
      </c>
      <c r="M19" s="48">
        <f>'Avg Week BUSITEMA-BUSIA'!M19+'Avg Week BUSIA-BUSITEMA'!M19</f>
        <v>6</v>
      </c>
      <c r="N19" s="48">
        <f>'Avg Week BUSITEMA-BUSIA'!N19+'Avg Week BUSIA-BUSITEMA'!N19</f>
        <v>0</v>
      </c>
      <c r="O19" s="15">
        <f t="shared" si="0"/>
        <v>8.4285714285714288</v>
      </c>
      <c r="P19" s="15">
        <f t="shared" si="1"/>
        <v>14.428571428571429</v>
      </c>
      <c r="R19" s="1" t="s">
        <v>15</v>
      </c>
      <c r="S19" s="17">
        <f t="shared" ref="S19:AF19" si="11">SUM(C46:C49)</f>
        <v>6.8571428571428568</v>
      </c>
      <c r="T19" s="17">
        <f t="shared" si="11"/>
        <v>2.4285714285714284</v>
      </c>
      <c r="U19" s="17">
        <f t="shared" si="11"/>
        <v>11.285714285714286</v>
      </c>
      <c r="V19" s="17">
        <f t="shared" si="11"/>
        <v>9.4285714285714288</v>
      </c>
      <c r="W19" s="17">
        <f t="shared" si="11"/>
        <v>0.42857142857142855</v>
      </c>
      <c r="X19" s="17">
        <f t="shared" si="11"/>
        <v>4.8571428571428568</v>
      </c>
      <c r="Y19" s="17">
        <f t="shared" si="11"/>
        <v>3.8571428571428568</v>
      </c>
      <c r="Z19" s="17">
        <f t="shared" si="11"/>
        <v>1.2857142857142856</v>
      </c>
      <c r="AA19" s="17">
        <f t="shared" si="11"/>
        <v>3.2857142857142856</v>
      </c>
      <c r="AB19" s="17">
        <f t="shared" si="11"/>
        <v>13.142857142857144</v>
      </c>
      <c r="AC19" s="17">
        <f t="shared" si="11"/>
        <v>31.857142857142861</v>
      </c>
      <c r="AD19" s="17">
        <f t="shared" si="11"/>
        <v>1.7142857142857144</v>
      </c>
      <c r="AE19" s="30">
        <f t="shared" si="11"/>
        <v>58.571428571428577</v>
      </c>
      <c r="AF19" s="30">
        <f t="shared" si="11"/>
        <v>90.428571428571431</v>
      </c>
    </row>
    <row r="20" spans="2:32" ht="23.1" customHeight="1" x14ac:dyDescent="0.25">
      <c r="B20" s="22" t="s">
        <v>47</v>
      </c>
      <c r="C20" s="48">
        <f>'Avg Week BUSITEMA-BUSIA'!C20+'Avg Week BUSIA-BUSITEMA'!C20</f>
        <v>1.7142857142857142</v>
      </c>
      <c r="D20" s="48">
        <f>'Avg Week BUSITEMA-BUSIA'!D20+'Avg Week BUSIA-BUSITEMA'!D20</f>
        <v>0.14285714285714285</v>
      </c>
      <c r="E20" s="48">
        <f>'Avg Week BUSITEMA-BUSIA'!E20+'Avg Week BUSIA-BUSITEMA'!E20</f>
        <v>3</v>
      </c>
      <c r="F20" s="48">
        <f>'Avg Week BUSITEMA-BUSIA'!F20+'Avg Week BUSIA-BUSITEMA'!F20</f>
        <v>2.5714285714285712</v>
      </c>
      <c r="G20" s="48">
        <f>'Avg Week BUSITEMA-BUSIA'!G20+'Avg Week BUSIA-BUSITEMA'!G20</f>
        <v>0</v>
      </c>
      <c r="H20" s="48">
        <f>'Avg Week BUSITEMA-BUSIA'!H20+'Avg Week BUSIA-BUSITEMA'!H20</f>
        <v>1.8571428571428572</v>
      </c>
      <c r="I20" s="48">
        <f>'Avg Week BUSITEMA-BUSIA'!I20+'Avg Week BUSIA-BUSITEMA'!I20</f>
        <v>0.5714285714285714</v>
      </c>
      <c r="J20" s="48">
        <f>'Avg Week BUSITEMA-BUSIA'!J20+'Avg Week BUSIA-BUSITEMA'!J20</f>
        <v>1.2857142857142856</v>
      </c>
      <c r="K20" s="48">
        <f>'Avg Week BUSITEMA-BUSIA'!K20+'Avg Week BUSIA-BUSITEMA'!K20</f>
        <v>0.42857142857142855</v>
      </c>
      <c r="L20" s="48">
        <f>'Avg Week BUSITEMA-BUSIA'!L20+'Avg Week BUSIA-BUSITEMA'!L20</f>
        <v>1.7142857142857142</v>
      </c>
      <c r="M20" s="48">
        <f>'Avg Week BUSITEMA-BUSIA'!M20+'Avg Week BUSIA-BUSITEMA'!M20</f>
        <v>13.857142857142858</v>
      </c>
      <c r="N20" s="48">
        <f>'Avg Week BUSITEMA-BUSIA'!N20+'Avg Week BUSIA-BUSITEMA'!N20</f>
        <v>0.2857142857142857</v>
      </c>
      <c r="O20" s="15">
        <f t="shared" si="0"/>
        <v>13.571428571428571</v>
      </c>
      <c r="P20" s="15">
        <f t="shared" si="1"/>
        <v>27.428571428571427</v>
      </c>
      <c r="R20" s="1" t="s">
        <v>16</v>
      </c>
      <c r="S20" s="17">
        <f t="shared" ref="S20:AF20" si="12">SUM(C50:C53)</f>
        <v>9.7142857142857153</v>
      </c>
      <c r="T20" s="17">
        <f t="shared" si="12"/>
        <v>3.1428571428571428</v>
      </c>
      <c r="U20" s="17">
        <f t="shared" si="12"/>
        <v>14.857142857142858</v>
      </c>
      <c r="V20" s="17">
        <f t="shared" si="12"/>
        <v>8.1428571428571423</v>
      </c>
      <c r="W20" s="17">
        <f t="shared" si="12"/>
        <v>0.42857142857142855</v>
      </c>
      <c r="X20" s="17">
        <f t="shared" si="12"/>
        <v>4.5714285714285712</v>
      </c>
      <c r="Y20" s="17">
        <f t="shared" si="12"/>
        <v>3</v>
      </c>
      <c r="Z20" s="17">
        <f t="shared" si="12"/>
        <v>4.2857142857142856</v>
      </c>
      <c r="AA20" s="17">
        <f t="shared" si="12"/>
        <v>1.1428571428571428</v>
      </c>
      <c r="AB20" s="17">
        <f t="shared" si="12"/>
        <v>13</v>
      </c>
      <c r="AC20" s="17">
        <f t="shared" si="12"/>
        <v>32</v>
      </c>
      <c r="AD20" s="17">
        <f t="shared" si="12"/>
        <v>1.714285714285714</v>
      </c>
      <c r="AE20" s="30">
        <f t="shared" si="12"/>
        <v>64</v>
      </c>
      <c r="AF20" s="30">
        <f t="shared" si="12"/>
        <v>96</v>
      </c>
    </row>
    <row r="21" spans="2:32" ht="23.1" customHeight="1" x14ac:dyDescent="0.25">
      <c r="B21" s="22" t="s">
        <v>48</v>
      </c>
      <c r="C21" s="48">
        <f>'Avg Week BUSITEMA-BUSIA'!C21+'Avg Week BUSIA-BUSITEMA'!C21</f>
        <v>1.7142857142857142</v>
      </c>
      <c r="D21" s="48">
        <f>'Avg Week BUSITEMA-BUSIA'!D21+'Avg Week BUSIA-BUSITEMA'!D21</f>
        <v>0.2857142857142857</v>
      </c>
      <c r="E21" s="48">
        <f>'Avg Week BUSITEMA-BUSIA'!E21+'Avg Week BUSIA-BUSITEMA'!E21</f>
        <v>2.2857142857142856</v>
      </c>
      <c r="F21" s="48">
        <f>'Avg Week BUSITEMA-BUSIA'!F21+'Avg Week BUSIA-BUSITEMA'!F21</f>
        <v>2.7142857142857144</v>
      </c>
      <c r="G21" s="48">
        <f>'Avg Week BUSITEMA-BUSIA'!G21+'Avg Week BUSIA-BUSITEMA'!G21</f>
        <v>0.2857142857142857</v>
      </c>
      <c r="H21" s="48">
        <f>'Avg Week BUSITEMA-BUSIA'!H21+'Avg Week BUSIA-BUSITEMA'!H21</f>
        <v>0.2857142857142857</v>
      </c>
      <c r="I21" s="48">
        <f>'Avg Week BUSITEMA-BUSIA'!I21+'Avg Week BUSIA-BUSITEMA'!I21</f>
        <v>0.5714285714285714</v>
      </c>
      <c r="J21" s="48">
        <f>'Avg Week BUSITEMA-BUSIA'!J21+'Avg Week BUSIA-BUSITEMA'!J21</f>
        <v>0.85714285714285721</v>
      </c>
      <c r="K21" s="48">
        <f>'Avg Week BUSITEMA-BUSIA'!K21+'Avg Week BUSIA-BUSITEMA'!K21</f>
        <v>0.2857142857142857</v>
      </c>
      <c r="L21" s="48">
        <f>'Avg Week BUSITEMA-BUSIA'!L21+'Avg Week BUSIA-BUSITEMA'!L21</f>
        <v>1.2857142857142856</v>
      </c>
      <c r="M21" s="48">
        <f>'Avg Week BUSITEMA-BUSIA'!M21+'Avg Week BUSIA-BUSITEMA'!M21</f>
        <v>10.428571428571429</v>
      </c>
      <c r="N21" s="48">
        <f>'Avg Week BUSITEMA-BUSIA'!N21+'Avg Week BUSIA-BUSITEMA'!N21</f>
        <v>0</v>
      </c>
      <c r="O21" s="15">
        <f t="shared" si="0"/>
        <v>10.571428571428573</v>
      </c>
      <c r="P21" s="15">
        <f t="shared" si="1"/>
        <v>21</v>
      </c>
      <c r="R21" s="35" t="s">
        <v>20</v>
      </c>
      <c r="S21" s="33">
        <f t="shared" ref="S21:AF21" si="13">SUM(C54:C57)</f>
        <v>4.4285714285714279</v>
      </c>
      <c r="T21" s="17">
        <f t="shared" si="13"/>
        <v>1.7142857142857144</v>
      </c>
      <c r="U21" s="17">
        <f t="shared" si="13"/>
        <v>11.857142857142858</v>
      </c>
      <c r="V21" s="17">
        <f t="shared" si="13"/>
        <v>6.2857142857142847</v>
      </c>
      <c r="W21" s="17">
        <f t="shared" si="13"/>
        <v>0.71428571428571419</v>
      </c>
      <c r="X21" s="17">
        <f t="shared" si="13"/>
        <v>7</v>
      </c>
      <c r="Y21" s="17">
        <f t="shared" si="13"/>
        <v>2.714285714285714</v>
      </c>
      <c r="Z21" s="17">
        <f t="shared" si="13"/>
        <v>2.1428571428571428</v>
      </c>
      <c r="AA21" s="17">
        <f t="shared" si="13"/>
        <v>2.9999999999999996</v>
      </c>
      <c r="AB21" s="17">
        <f t="shared" si="13"/>
        <v>10.142857142857142</v>
      </c>
      <c r="AC21" s="17">
        <f t="shared" si="13"/>
        <v>31.142857142857146</v>
      </c>
      <c r="AD21" s="17">
        <f t="shared" si="13"/>
        <v>2.1428571428571428</v>
      </c>
      <c r="AE21" s="30">
        <f t="shared" si="13"/>
        <v>52.142857142857146</v>
      </c>
      <c r="AF21" s="30">
        <f t="shared" si="13"/>
        <v>83.285714285714292</v>
      </c>
    </row>
    <row r="22" spans="2:32" ht="23.1" customHeight="1" x14ac:dyDescent="0.25">
      <c r="B22" s="22" t="s">
        <v>49</v>
      </c>
      <c r="C22" s="48">
        <f>'Avg Week BUSITEMA-BUSIA'!C22+'Avg Week BUSIA-BUSITEMA'!C22</f>
        <v>1.4285714285714284</v>
      </c>
      <c r="D22" s="48">
        <f>'Avg Week BUSITEMA-BUSIA'!D22+'Avg Week BUSIA-BUSITEMA'!D22</f>
        <v>0.2857142857142857</v>
      </c>
      <c r="E22" s="48">
        <f>'Avg Week BUSITEMA-BUSIA'!E22+'Avg Week BUSIA-BUSITEMA'!E22</f>
        <v>2.4285714285714288</v>
      </c>
      <c r="F22" s="48">
        <f>'Avg Week BUSITEMA-BUSIA'!F22+'Avg Week BUSIA-BUSITEMA'!F22</f>
        <v>2.2857142857142856</v>
      </c>
      <c r="G22" s="48">
        <f>'Avg Week BUSITEMA-BUSIA'!G22+'Avg Week BUSIA-BUSITEMA'!G22</f>
        <v>0.42857142857142855</v>
      </c>
      <c r="H22" s="48">
        <f>'Avg Week BUSITEMA-BUSIA'!H22+'Avg Week BUSIA-BUSITEMA'!H22</f>
        <v>1.1428571428571428</v>
      </c>
      <c r="I22" s="48">
        <f>'Avg Week BUSITEMA-BUSIA'!I22+'Avg Week BUSIA-BUSITEMA'!I22</f>
        <v>1.1428571428571428</v>
      </c>
      <c r="J22" s="48">
        <f>'Avg Week BUSITEMA-BUSIA'!J22+'Avg Week BUSIA-BUSITEMA'!J22</f>
        <v>0.42857142857142855</v>
      </c>
      <c r="K22" s="48">
        <f>'Avg Week BUSITEMA-BUSIA'!K22+'Avg Week BUSIA-BUSITEMA'!K22</f>
        <v>0.85714285714285721</v>
      </c>
      <c r="L22" s="48">
        <f>'Avg Week BUSITEMA-BUSIA'!L22+'Avg Week BUSIA-BUSITEMA'!L22</f>
        <v>0.71428571428571419</v>
      </c>
      <c r="M22" s="48">
        <f>'Avg Week BUSITEMA-BUSIA'!M22+'Avg Week BUSIA-BUSITEMA'!M22</f>
        <v>7.5714285714285712</v>
      </c>
      <c r="N22" s="48">
        <f>'Avg Week BUSITEMA-BUSIA'!N22+'Avg Week BUSIA-BUSITEMA'!N22</f>
        <v>0</v>
      </c>
      <c r="O22" s="15">
        <f t="shared" si="0"/>
        <v>11.142857142857142</v>
      </c>
      <c r="P22" s="15">
        <f t="shared" si="1"/>
        <v>18.714285714285715</v>
      </c>
      <c r="R22" s="1" t="s">
        <v>146</v>
      </c>
      <c r="S22" s="33">
        <f>SUM(C58:C61)</f>
        <v>4</v>
      </c>
      <c r="T22" s="33">
        <f t="shared" ref="T22:AF22" si="14">SUM(D58:D61)</f>
        <v>1</v>
      </c>
      <c r="U22" s="33">
        <f t="shared" si="14"/>
        <v>11</v>
      </c>
      <c r="V22" s="33">
        <f t="shared" si="14"/>
        <v>1</v>
      </c>
      <c r="W22" s="33">
        <f t="shared" si="14"/>
        <v>1</v>
      </c>
      <c r="X22" s="33">
        <f t="shared" si="14"/>
        <v>0</v>
      </c>
      <c r="Y22" s="33">
        <f t="shared" si="14"/>
        <v>1.5</v>
      </c>
      <c r="Z22" s="33">
        <f t="shared" si="14"/>
        <v>2.5</v>
      </c>
      <c r="AA22" s="33">
        <f t="shared" si="14"/>
        <v>0.5</v>
      </c>
      <c r="AB22" s="33">
        <f t="shared" si="14"/>
        <v>10.5</v>
      </c>
      <c r="AC22" s="33">
        <f t="shared" si="14"/>
        <v>23.5</v>
      </c>
      <c r="AD22" s="33">
        <f t="shared" si="14"/>
        <v>0.5</v>
      </c>
      <c r="AE22" s="30">
        <f t="shared" si="14"/>
        <v>33.5</v>
      </c>
      <c r="AF22" s="30">
        <f t="shared" si="14"/>
        <v>57</v>
      </c>
    </row>
    <row r="23" spans="2:32" ht="23.1" customHeight="1" x14ac:dyDescent="0.25">
      <c r="B23" s="22" t="s">
        <v>50</v>
      </c>
      <c r="C23" s="48">
        <f>'Avg Week BUSITEMA-BUSIA'!C23+'Avg Week BUSIA-BUSITEMA'!C23</f>
        <v>1.2857142857142856</v>
      </c>
      <c r="D23" s="48">
        <f>'Avg Week BUSITEMA-BUSIA'!D23+'Avg Week BUSIA-BUSITEMA'!D23</f>
        <v>0.8571428571428571</v>
      </c>
      <c r="E23" s="48">
        <f>'Avg Week BUSITEMA-BUSIA'!E23+'Avg Week BUSIA-BUSITEMA'!E23</f>
        <v>3.5714285714285712</v>
      </c>
      <c r="F23" s="48">
        <f>'Avg Week BUSITEMA-BUSIA'!F23+'Avg Week BUSIA-BUSITEMA'!F23</f>
        <v>2.7142857142857144</v>
      </c>
      <c r="G23" s="48">
        <f>'Avg Week BUSITEMA-BUSIA'!G23+'Avg Week BUSIA-BUSITEMA'!G23</f>
        <v>0.2857142857142857</v>
      </c>
      <c r="H23" s="48">
        <f>'Avg Week BUSITEMA-BUSIA'!H23+'Avg Week BUSIA-BUSITEMA'!H23</f>
        <v>1.4285714285714284</v>
      </c>
      <c r="I23" s="48">
        <f>'Avg Week BUSITEMA-BUSIA'!I23+'Avg Week BUSIA-BUSITEMA'!I23</f>
        <v>0.5714285714285714</v>
      </c>
      <c r="J23" s="48">
        <f>'Avg Week BUSITEMA-BUSIA'!J23+'Avg Week BUSIA-BUSITEMA'!J23</f>
        <v>0.2857142857142857</v>
      </c>
      <c r="K23" s="48">
        <f>'Avg Week BUSITEMA-BUSIA'!K23+'Avg Week BUSIA-BUSITEMA'!K23</f>
        <v>0.2857142857142857</v>
      </c>
      <c r="L23" s="48">
        <f>'Avg Week BUSITEMA-BUSIA'!L23+'Avg Week BUSIA-BUSITEMA'!L23</f>
        <v>1.7142857142857142</v>
      </c>
      <c r="M23" s="48">
        <f>'Avg Week BUSITEMA-BUSIA'!M23+'Avg Week BUSIA-BUSITEMA'!M23</f>
        <v>9.2857142857142847</v>
      </c>
      <c r="N23" s="48">
        <f>'Avg Week BUSITEMA-BUSIA'!N23+'Avg Week BUSIA-BUSITEMA'!N23</f>
        <v>0.2857142857142857</v>
      </c>
      <c r="O23" s="15">
        <f t="shared" si="0"/>
        <v>13.285714285714286</v>
      </c>
      <c r="P23" s="15">
        <f t="shared" si="1"/>
        <v>22.571428571428569</v>
      </c>
      <c r="R23" s="1" t="s">
        <v>147</v>
      </c>
      <c r="S23" s="33">
        <f>SUM(C62:C65)</f>
        <v>3</v>
      </c>
      <c r="T23" s="33">
        <f t="shared" ref="T23:AF23" si="15">SUM(D62:D65)</f>
        <v>0</v>
      </c>
      <c r="U23" s="33">
        <f t="shared" si="15"/>
        <v>6</v>
      </c>
      <c r="V23" s="33">
        <f t="shared" si="15"/>
        <v>6</v>
      </c>
      <c r="W23" s="33">
        <f t="shared" si="15"/>
        <v>0.5</v>
      </c>
      <c r="X23" s="33">
        <f t="shared" si="15"/>
        <v>0</v>
      </c>
      <c r="Y23" s="33">
        <f t="shared" si="15"/>
        <v>1.5</v>
      </c>
      <c r="Z23" s="33">
        <f t="shared" si="15"/>
        <v>3.5</v>
      </c>
      <c r="AA23" s="33">
        <f t="shared" si="15"/>
        <v>1</v>
      </c>
      <c r="AB23" s="33">
        <f t="shared" si="15"/>
        <v>7.5</v>
      </c>
      <c r="AC23" s="33">
        <f t="shared" si="15"/>
        <v>27</v>
      </c>
      <c r="AD23" s="33">
        <f t="shared" si="15"/>
        <v>2</v>
      </c>
      <c r="AE23" s="30">
        <f t="shared" si="15"/>
        <v>31</v>
      </c>
      <c r="AF23" s="30">
        <f t="shared" si="15"/>
        <v>58</v>
      </c>
    </row>
    <row r="24" spans="2:32" ht="23.1" customHeight="1" x14ac:dyDescent="0.25">
      <c r="B24" s="22" t="s">
        <v>51</v>
      </c>
      <c r="C24" s="48">
        <f>'Avg Week BUSITEMA-BUSIA'!C24+'Avg Week BUSIA-BUSITEMA'!C24</f>
        <v>0.71428571428571419</v>
      </c>
      <c r="D24" s="48">
        <f>'Avg Week BUSITEMA-BUSIA'!D24+'Avg Week BUSIA-BUSITEMA'!D24</f>
        <v>0.5714285714285714</v>
      </c>
      <c r="E24" s="48">
        <f>'Avg Week BUSITEMA-BUSIA'!E24+'Avg Week BUSIA-BUSITEMA'!E24</f>
        <v>3.1428571428571432</v>
      </c>
      <c r="F24" s="48">
        <f>'Avg Week BUSITEMA-BUSIA'!F24+'Avg Week BUSIA-BUSITEMA'!F24</f>
        <v>1.8571428571428572</v>
      </c>
      <c r="G24" s="48">
        <f>'Avg Week BUSITEMA-BUSIA'!G24+'Avg Week BUSIA-BUSITEMA'!G24</f>
        <v>0.2857142857142857</v>
      </c>
      <c r="H24" s="48">
        <f>'Avg Week BUSITEMA-BUSIA'!H24+'Avg Week BUSIA-BUSITEMA'!H24</f>
        <v>0.8571428571428571</v>
      </c>
      <c r="I24" s="48">
        <f>'Avg Week BUSITEMA-BUSIA'!I24+'Avg Week BUSIA-BUSITEMA'!I24</f>
        <v>0.42857142857142855</v>
      </c>
      <c r="J24" s="48">
        <f>'Avg Week BUSITEMA-BUSIA'!J24+'Avg Week BUSIA-BUSITEMA'!J24</f>
        <v>1.8571428571428572</v>
      </c>
      <c r="K24" s="48">
        <f>'Avg Week BUSITEMA-BUSIA'!K24+'Avg Week BUSIA-BUSITEMA'!K24</f>
        <v>0.2857142857142857</v>
      </c>
      <c r="L24" s="48">
        <f>'Avg Week BUSITEMA-BUSIA'!L24+'Avg Week BUSIA-BUSITEMA'!L24</f>
        <v>0.71428571428571419</v>
      </c>
      <c r="M24" s="48">
        <f>'Avg Week BUSITEMA-BUSIA'!M24+'Avg Week BUSIA-BUSITEMA'!M24</f>
        <v>6.4285714285714288</v>
      </c>
      <c r="N24" s="48">
        <f>'Avg Week BUSITEMA-BUSIA'!N24+'Avg Week BUSIA-BUSITEMA'!N24</f>
        <v>0.42857142857142855</v>
      </c>
      <c r="O24" s="15">
        <f t="shared" si="0"/>
        <v>11.142857142857144</v>
      </c>
      <c r="P24" s="15">
        <f t="shared" si="1"/>
        <v>17.571428571428573</v>
      </c>
      <c r="R24" s="1" t="s">
        <v>148</v>
      </c>
      <c r="S24" s="33">
        <f>SUM(C66:C69)</f>
        <v>3</v>
      </c>
      <c r="T24" s="33">
        <f t="shared" ref="T24:AF24" si="16">SUM(D66:D69)</f>
        <v>0.5</v>
      </c>
      <c r="U24" s="33">
        <f t="shared" si="16"/>
        <v>9</v>
      </c>
      <c r="V24" s="33">
        <f t="shared" si="16"/>
        <v>5</v>
      </c>
      <c r="W24" s="33">
        <f t="shared" si="16"/>
        <v>0</v>
      </c>
      <c r="X24" s="33">
        <f t="shared" si="16"/>
        <v>1.5</v>
      </c>
      <c r="Y24" s="33">
        <f t="shared" si="16"/>
        <v>1</v>
      </c>
      <c r="Z24" s="33">
        <f t="shared" si="16"/>
        <v>4</v>
      </c>
      <c r="AA24" s="33">
        <f t="shared" si="16"/>
        <v>0.5</v>
      </c>
      <c r="AB24" s="33">
        <f t="shared" si="16"/>
        <v>5</v>
      </c>
      <c r="AC24" s="33">
        <f t="shared" si="16"/>
        <v>40</v>
      </c>
      <c r="AD24" s="33">
        <f t="shared" si="16"/>
        <v>0.5</v>
      </c>
      <c r="AE24" s="30">
        <f t="shared" si="16"/>
        <v>30</v>
      </c>
      <c r="AF24" s="30">
        <f t="shared" si="16"/>
        <v>70</v>
      </c>
    </row>
    <row r="25" spans="2:32" ht="23.1" customHeight="1" x14ac:dyDescent="0.25">
      <c r="B25" s="22" t="s">
        <v>52</v>
      </c>
      <c r="C25" s="48">
        <f>'Avg Week BUSITEMA-BUSIA'!C25+'Avg Week BUSIA-BUSITEMA'!C25</f>
        <v>0.71428571428571419</v>
      </c>
      <c r="D25" s="48">
        <f>'Avg Week BUSITEMA-BUSIA'!D25+'Avg Week BUSIA-BUSITEMA'!D25</f>
        <v>0.42857142857142855</v>
      </c>
      <c r="E25" s="48">
        <f>'Avg Week BUSITEMA-BUSIA'!E25+'Avg Week BUSIA-BUSITEMA'!E25</f>
        <v>3.2857142857142856</v>
      </c>
      <c r="F25" s="48">
        <f>'Avg Week BUSITEMA-BUSIA'!F25+'Avg Week BUSIA-BUSITEMA'!F25</f>
        <v>2.4285714285714284</v>
      </c>
      <c r="G25" s="48">
        <f>'Avg Week BUSITEMA-BUSIA'!G25+'Avg Week BUSIA-BUSITEMA'!G25</f>
        <v>0</v>
      </c>
      <c r="H25" s="48">
        <f>'Avg Week BUSITEMA-BUSIA'!H25+'Avg Week BUSIA-BUSITEMA'!H25</f>
        <v>1.7142857142857142</v>
      </c>
      <c r="I25" s="48">
        <f>'Avg Week BUSITEMA-BUSIA'!I25+'Avg Week BUSIA-BUSITEMA'!I25</f>
        <v>1.4285714285714284</v>
      </c>
      <c r="J25" s="48">
        <f>'Avg Week BUSITEMA-BUSIA'!J25+'Avg Week BUSIA-BUSITEMA'!J25</f>
        <v>1</v>
      </c>
      <c r="K25" s="48">
        <f>'Avg Week BUSITEMA-BUSIA'!K25+'Avg Week BUSIA-BUSITEMA'!K25</f>
        <v>0.42857142857142855</v>
      </c>
      <c r="L25" s="48">
        <f>'Avg Week BUSITEMA-BUSIA'!L25+'Avg Week BUSIA-BUSITEMA'!L25</f>
        <v>1.7142857142857144</v>
      </c>
      <c r="M25" s="48">
        <f>'Avg Week BUSITEMA-BUSIA'!M25+'Avg Week BUSIA-BUSITEMA'!M25</f>
        <v>6.5714285714285712</v>
      </c>
      <c r="N25" s="48">
        <f>'Avg Week BUSITEMA-BUSIA'!N25+'Avg Week BUSIA-BUSITEMA'!N25</f>
        <v>0.14285714285714285</v>
      </c>
      <c r="O25" s="15">
        <f t="shared" si="0"/>
        <v>13.285714285714285</v>
      </c>
      <c r="P25" s="15">
        <f t="shared" si="1"/>
        <v>19.857142857142858</v>
      </c>
      <c r="R25" s="1" t="s">
        <v>149</v>
      </c>
      <c r="S25" s="33">
        <f>SUM(C70:C73)</f>
        <v>3.5</v>
      </c>
      <c r="T25" s="33">
        <f t="shared" ref="T25:AF25" si="17">SUM(D70:D73)</f>
        <v>0.5</v>
      </c>
      <c r="U25" s="33">
        <f t="shared" si="17"/>
        <v>12</v>
      </c>
      <c r="V25" s="33">
        <f t="shared" si="17"/>
        <v>8.5</v>
      </c>
      <c r="W25" s="33">
        <f t="shared" si="17"/>
        <v>0</v>
      </c>
      <c r="X25" s="33">
        <f t="shared" si="17"/>
        <v>5</v>
      </c>
      <c r="Y25" s="33">
        <f t="shared" si="17"/>
        <v>1</v>
      </c>
      <c r="Z25" s="33">
        <f t="shared" si="17"/>
        <v>2</v>
      </c>
      <c r="AA25" s="33">
        <f t="shared" si="17"/>
        <v>1</v>
      </c>
      <c r="AB25" s="33">
        <f t="shared" si="17"/>
        <v>1.5</v>
      </c>
      <c r="AC25" s="33">
        <f t="shared" si="17"/>
        <v>30</v>
      </c>
      <c r="AD25" s="33">
        <f t="shared" si="17"/>
        <v>0</v>
      </c>
      <c r="AE25" s="30">
        <f t="shared" si="17"/>
        <v>35</v>
      </c>
      <c r="AF25" s="30">
        <f t="shared" si="17"/>
        <v>65</v>
      </c>
    </row>
    <row r="26" spans="2:32" ht="23.1" customHeight="1" x14ac:dyDescent="0.25">
      <c r="B26" s="22" t="s">
        <v>53</v>
      </c>
      <c r="C26" s="48">
        <f>'Avg Week BUSITEMA-BUSIA'!C26+'Avg Week BUSIA-BUSITEMA'!C26</f>
        <v>1.4285714285714284</v>
      </c>
      <c r="D26" s="48">
        <f>'Avg Week BUSITEMA-BUSIA'!D26+'Avg Week BUSIA-BUSITEMA'!D26</f>
        <v>0.2857142857142857</v>
      </c>
      <c r="E26" s="48">
        <f>'Avg Week BUSITEMA-BUSIA'!E26+'Avg Week BUSIA-BUSITEMA'!E26</f>
        <v>2.4285714285714288</v>
      </c>
      <c r="F26" s="48">
        <f>'Avg Week BUSITEMA-BUSIA'!F26+'Avg Week BUSIA-BUSITEMA'!F26</f>
        <v>4.2857142857142856</v>
      </c>
      <c r="G26" s="48">
        <f>'Avg Week BUSITEMA-BUSIA'!G26+'Avg Week BUSIA-BUSITEMA'!G26</f>
        <v>0</v>
      </c>
      <c r="H26" s="48">
        <f>'Avg Week BUSITEMA-BUSIA'!H26+'Avg Week BUSIA-BUSITEMA'!H26</f>
        <v>0.8571428571428571</v>
      </c>
      <c r="I26" s="48">
        <f>'Avg Week BUSITEMA-BUSIA'!I26+'Avg Week BUSIA-BUSITEMA'!I26</f>
        <v>0.71428571428571419</v>
      </c>
      <c r="J26" s="48">
        <f>'Avg Week BUSITEMA-BUSIA'!J26+'Avg Week BUSIA-BUSITEMA'!J26</f>
        <v>1</v>
      </c>
      <c r="K26" s="48">
        <f>'Avg Week BUSITEMA-BUSIA'!K26+'Avg Week BUSIA-BUSITEMA'!K26</f>
        <v>0.2857142857142857</v>
      </c>
      <c r="L26" s="48">
        <f>'Avg Week BUSITEMA-BUSIA'!L26+'Avg Week BUSIA-BUSITEMA'!L26</f>
        <v>1.5714285714285714</v>
      </c>
      <c r="M26" s="48">
        <f>'Avg Week BUSITEMA-BUSIA'!M26+'Avg Week BUSIA-BUSITEMA'!M26</f>
        <v>7.4285714285714288</v>
      </c>
      <c r="N26" s="48">
        <f>'Avg Week BUSITEMA-BUSIA'!N26+'Avg Week BUSIA-BUSITEMA'!N26</f>
        <v>0.14285714285714285</v>
      </c>
      <c r="O26" s="15">
        <f t="shared" si="0"/>
        <v>12.999999999999998</v>
      </c>
      <c r="P26" s="15">
        <f t="shared" si="1"/>
        <v>20.428571428571427</v>
      </c>
      <c r="R26" s="1" t="s">
        <v>150</v>
      </c>
      <c r="S26" s="33">
        <f>SUM(C74:C77)</f>
        <v>2</v>
      </c>
      <c r="T26" s="33">
        <f t="shared" ref="T26:AF26" si="18">SUM(D74:D77)</f>
        <v>2</v>
      </c>
      <c r="U26" s="33">
        <f t="shared" si="18"/>
        <v>9</v>
      </c>
      <c r="V26" s="33">
        <f t="shared" si="18"/>
        <v>9</v>
      </c>
      <c r="W26" s="33">
        <f t="shared" si="18"/>
        <v>2.5</v>
      </c>
      <c r="X26" s="33">
        <f t="shared" si="18"/>
        <v>0.5</v>
      </c>
      <c r="Y26" s="33">
        <f t="shared" si="18"/>
        <v>2</v>
      </c>
      <c r="Z26" s="33">
        <f t="shared" si="18"/>
        <v>3</v>
      </c>
      <c r="AA26" s="33">
        <f t="shared" si="18"/>
        <v>0</v>
      </c>
      <c r="AB26" s="33">
        <f t="shared" si="18"/>
        <v>3.5</v>
      </c>
      <c r="AC26" s="33">
        <f t="shared" si="18"/>
        <v>23</v>
      </c>
      <c r="AD26" s="33">
        <f t="shared" si="18"/>
        <v>0</v>
      </c>
      <c r="AE26" s="30">
        <f t="shared" si="18"/>
        <v>33.5</v>
      </c>
      <c r="AF26" s="30">
        <f t="shared" si="18"/>
        <v>56.5</v>
      </c>
    </row>
    <row r="27" spans="2:32" ht="23.1" customHeight="1" x14ac:dyDescent="0.25">
      <c r="B27" s="22" t="s">
        <v>54</v>
      </c>
      <c r="C27" s="48">
        <f>'Avg Week BUSITEMA-BUSIA'!C27+'Avg Week BUSIA-BUSITEMA'!C27</f>
        <v>0.8571428571428571</v>
      </c>
      <c r="D27" s="48">
        <f>'Avg Week BUSITEMA-BUSIA'!D27+'Avg Week BUSIA-BUSITEMA'!D27</f>
        <v>0.2857142857142857</v>
      </c>
      <c r="E27" s="48">
        <f>'Avg Week BUSITEMA-BUSIA'!E27+'Avg Week BUSIA-BUSITEMA'!E27</f>
        <v>2.1428571428571428</v>
      </c>
      <c r="F27" s="48">
        <f>'Avg Week BUSITEMA-BUSIA'!F27+'Avg Week BUSIA-BUSITEMA'!F27</f>
        <v>1.8571428571428572</v>
      </c>
      <c r="G27" s="48">
        <f>'Avg Week BUSITEMA-BUSIA'!G27+'Avg Week BUSIA-BUSITEMA'!G27</f>
        <v>0.2857142857142857</v>
      </c>
      <c r="H27" s="48">
        <f>'Avg Week BUSITEMA-BUSIA'!H27+'Avg Week BUSIA-BUSITEMA'!H27</f>
        <v>0.2857142857142857</v>
      </c>
      <c r="I27" s="48">
        <f>'Avg Week BUSITEMA-BUSIA'!I27+'Avg Week BUSIA-BUSITEMA'!I27</f>
        <v>1.8571428571428572</v>
      </c>
      <c r="J27" s="48">
        <f>'Avg Week BUSITEMA-BUSIA'!J27+'Avg Week BUSIA-BUSITEMA'!J27</f>
        <v>0.42857142857142855</v>
      </c>
      <c r="K27" s="48">
        <f>'Avg Week BUSITEMA-BUSIA'!K27+'Avg Week BUSIA-BUSITEMA'!K27</f>
        <v>0.42857142857142855</v>
      </c>
      <c r="L27" s="48">
        <f>'Avg Week BUSITEMA-BUSIA'!L27+'Avg Week BUSIA-BUSITEMA'!L27</f>
        <v>1.8571428571428572</v>
      </c>
      <c r="M27" s="48">
        <f>'Avg Week BUSITEMA-BUSIA'!M27+'Avg Week BUSIA-BUSITEMA'!M27</f>
        <v>8.5714285714285712</v>
      </c>
      <c r="N27" s="48">
        <f>'Avg Week BUSITEMA-BUSIA'!N27+'Avg Week BUSIA-BUSITEMA'!N27</f>
        <v>0.2857142857142857</v>
      </c>
      <c r="O27" s="15">
        <f t="shared" si="0"/>
        <v>10.571428571428573</v>
      </c>
      <c r="P27" s="15">
        <f t="shared" si="1"/>
        <v>19.142857142857142</v>
      </c>
      <c r="R27" s="1" t="s">
        <v>151</v>
      </c>
      <c r="S27" s="33">
        <f>SUM(C78:C81)</f>
        <v>3</v>
      </c>
      <c r="T27" s="33">
        <f t="shared" ref="T27:AF27" si="19">SUM(D78:D81)</f>
        <v>0.5</v>
      </c>
      <c r="U27" s="33">
        <f t="shared" si="19"/>
        <v>8</v>
      </c>
      <c r="V27" s="33">
        <f t="shared" si="19"/>
        <v>4.5</v>
      </c>
      <c r="W27" s="33">
        <f t="shared" si="19"/>
        <v>0</v>
      </c>
      <c r="X27" s="33">
        <f t="shared" si="19"/>
        <v>2</v>
      </c>
      <c r="Y27" s="33">
        <f t="shared" si="19"/>
        <v>0</v>
      </c>
      <c r="Z27" s="33">
        <f t="shared" si="19"/>
        <v>2.5</v>
      </c>
      <c r="AA27" s="33">
        <f t="shared" si="19"/>
        <v>2.5</v>
      </c>
      <c r="AB27" s="33">
        <f t="shared" si="19"/>
        <v>0.5</v>
      </c>
      <c r="AC27" s="33">
        <f t="shared" si="19"/>
        <v>28</v>
      </c>
      <c r="AD27" s="33">
        <f t="shared" si="19"/>
        <v>0</v>
      </c>
      <c r="AE27" s="30">
        <f t="shared" si="19"/>
        <v>23.5</v>
      </c>
      <c r="AF27" s="30">
        <f t="shared" si="19"/>
        <v>51.5</v>
      </c>
    </row>
    <row r="28" spans="2:32" ht="23.1" customHeight="1" x14ac:dyDescent="0.25">
      <c r="B28" s="22" t="s">
        <v>55</v>
      </c>
      <c r="C28" s="48">
        <f>'Avg Week BUSITEMA-BUSIA'!C28+'Avg Week BUSIA-BUSITEMA'!C28</f>
        <v>1.5714285714285714</v>
      </c>
      <c r="D28" s="48">
        <f>'Avg Week BUSITEMA-BUSIA'!D28+'Avg Week BUSIA-BUSITEMA'!D28</f>
        <v>1.4285714285714284</v>
      </c>
      <c r="E28" s="48">
        <f>'Avg Week BUSITEMA-BUSIA'!E28+'Avg Week BUSIA-BUSITEMA'!E28</f>
        <v>4</v>
      </c>
      <c r="F28" s="48">
        <f>'Avg Week BUSITEMA-BUSIA'!F28+'Avg Week BUSIA-BUSITEMA'!F28</f>
        <v>1.2857142857142856</v>
      </c>
      <c r="G28" s="48">
        <f>'Avg Week BUSITEMA-BUSIA'!G28+'Avg Week BUSIA-BUSITEMA'!G28</f>
        <v>0.14285714285714285</v>
      </c>
      <c r="H28" s="48">
        <f>'Avg Week BUSITEMA-BUSIA'!H28+'Avg Week BUSIA-BUSITEMA'!H28</f>
        <v>0.8571428571428571</v>
      </c>
      <c r="I28" s="48">
        <f>'Avg Week BUSITEMA-BUSIA'!I28+'Avg Week BUSIA-BUSITEMA'!I28</f>
        <v>0.42857142857142855</v>
      </c>
      <c r="J28" s="48">
        <f>'Avg Week BUSITEMA-BUSIA'!J28+'Avg Week BUSIA-BUSITEMA'!J28</f>
        <v>0.42857142857142855</v>
      </c>
      <c r="K28" s="48">
        <f>'Avg Week BUSITEMA-BUSIA'!K28+'Avg Week BUSIA-BUSITEMA'!K28</f>
        <v>1</v>
      </c>
      <c r="L28" s="48">
        <f>'Avg Week BUSITEMA-BUSIA'!L28+'Avg Week BUSIA-BUSITEMA'!L28</f>
        <v>1.5714285714285714</v>
      </c>
      <c r="M28" s="48">
        <f>'Avg Week BUSITEMA-BUSIA'!M28+'Avg Week BUSIA-BUSITEMA'!M28</f>
        <v>7</v>
      </c>
      <c r="N28" s="48">
        <f>'Avg Week BUSITEMA-BUSIA'!N28+'Avg Week BUSIA-BUSITEMA'!N28</f>
        <v>0.5714285714285714</v>
      </c>
      <c r="O28" s="15">
        <f t="shared" si="0"/>
        <v>13.285714285714285</v>
      </c>
      <c r="P28" s="15">
        <f t="shared" si="1"/>
        <v>20.285714285714288</v>
      </c>
      <c r="R28" s="1" t="s">
        <v>152</v>
      </c>
      <c r="S28" s="33">
        <f>SUM(C82:C85)</f>
        <v>7.5</v>
      </c>
      <c r="T28" s="33">
        <f t="shared" ref="T28:AF28" si="20">SUM(D82:D85)</f>
        <v>0.5</v>
      </c>
      <c r="U28" s="33">
        <f t="shared" si="20"/>
        <v>10</v>
      </c>
      <c r="V28" s="33">
        <f t="shared" si="20"/>
        <v>6</v>
      </c>
      <c r="W28" s="33">
        <f t="shared" si="20"/>
        <v>2</v>
      </c>
      <c r="X28" s="33">
        <f t="shared" si="20"/>
        <v>3</v>
      </c>
      <c r="Y28" s="33">
        <f t="shared" si="20"/>
        <v>3</v>
      </c>
      <c r="Z28" s="33">
        <f t="shared" si="20"/>
        <v>3</v>
      </c>
      <c r="AA28" s="33">
        <f t="shared" si="20"/>
        <v>2</v>
      </c>
      <c r="AB28" s="33">
        <f t="shared" si="20"/>
        <v>5</v>
      </c>
      <c r="AC28" s="33">
        <f t="shared" si="20"/>
        <v>18.5</v>
      </c>
      <c r="AD28" s="33">
        <f t="shared" si="20"/>
        <v>0.5</v>
      </c>
      <c r="AE28" s="30">
        <f t="shared" si="20"/>
        <v>42.5</v>
      </c>
      <c r="AF28" s="30">
        <f t="shared" si="20"/>
        <v>61</v>
      </c>
    </row>
    <row r="29" spans="2:32" ht="23.1" customHeight="1" x14ac:dyDescent="0.25">
      <c r="B29" s="22" t="s">
        <v>56</v>
      </c>
      <c r="C29" s="48">
        <f>'Avg Week BUSITEMA-BUSIA'!C29+'Avg Week BUSIA-BUSITEMA'!C29</f>
        <v>0.85714285714285721</v>
      </c>
      <c r="D29" s="48">
        <f>'Avg Week BUSITEMA-BUSIA'!D29+'Avg Week BUSIA-BUSITEMA'!D29</f>
        <v>1</v>
      </c>
      <c r="E29" s="48">
        <f>'Avg Week BUSITEMA-BUSIA'!E29+'Avg Week BUSIA-BUSITEMA'!E29</f>
        <v>3.8571428571428572</v>
      </c>
      <c r="F29" s="48">
        <f>'Avg Week BUSITEMA-BUSIA'!F29+'Avg Week BUSIA-BUSITEMA'!F29</f>
        <v>3.1428571428571428</v>
      </c>
      <c r="G29" s="48">
        <f>'Avg Week BUSITEMA-BUSIA'!G29+'Avg Week BUSIA-BUSITEMA'!G29</f>
        <v>0.85714285714285721</v>
      </c>
      <c r="H29" s="48">
        <f>'Avg Week BUSITEMA-BUSIA'!H29+'Avg Week BUSIA-BUSITEMA'!H29</f>
        <v>0.2857142857142857</v>
      </c>
      <c r="I29" s="48">
        <f>'Avg Week BUSITEMA-BUSIA'!I29+'Avg Week BUSIA-BUSITEMA'!I29</f>
        <v>1.5714285714285714</v>
      </c>
      <c r="J29" s="48">
        <f>'Avg Week BUSITEMA-BUSIA'!J29+'Avg Week BUSIA-BUSITEMA'!J29</f>
        <v>0.8571428571428571</v>
      </c>
      <c r="K29" s="48">
        <f>'Avg Week BUSITEMA-BUSIA'!K29+'Avg Week BUSIA-BUSITEMA'!K29</f>
        <v>0.2857142857142857</v>
      </c>
      <c r="L29" s="48">
        <f>'Avg Week BUSITEMA-BUSIA'!L29+'Avg Week BUSIA-BUSITEMA'!L29</f>
        <v>1.1428571428571428</v>
      </c>
      <c r="M29" s="48">
        <f>'Avg Week BUSITEMA-BUSIA'!M29+'Avg Week BUSIA-BUSITEMA'!M29</f>
        <v>7.5714285714285712</v>
      </c>
      <c r="N29" s="48">
        <f>'Avg Week BUSITEMA-BUSIA'!N29+'Avg Week BUSIA-BUSITEMA'!N29</f>
        <v>0</v>
      </c>
      <c r="O29" s="15">
        <f t="shared" si="0"/>
        <v>13.857142857142859</v>
      </c>
      <c r="P29" s="15">
        <f t="shared" si="1"/>
        <v>21.428571428571431</v>
      </c>
      <c r="R29" s="1" t="s">
        <v>153</v>
      </c>
      <c r="S29" s="33">
        <f>SUM(C86:C89)</f>
        <v>6.5</v>
      </c>
      <c r="T29" s="33">
        <f t="shared" ref="T29:AF29" si="21">SUM(D86:D89)</f>
        <v>0.5</v>
      </c>
      <c r="U29" s="33">
        <f t="shared" si="21"/>
        <v>11</v>
      </c>
      <c r="V29" s="33">
        <f t="shared" si="21"/>
        <v>4.5</v>
      </c>
      <c r="W29" s="33">
        <f t="shared" si="21"/>
        <v>0</v>
      </c>
      <c r="X29" s="33">
        <f t="shared" si="21"/>
        <v>5.5</v>
      </c>
      <c r="Y29" s="33">
        <f t="shared" si="21"/>
        <v>3</v>
      </c>
      <c r="Z29" s="33">
        <f t="shared" si="21"/>
        <v>5.5</v>
      </c>
      <c r="AA29" s="33">
        <f t="shared" si="21"/>
        <v>1.5</v>
      </c>
      <c r="AB29" s="33">
        <f t="shared" si="21"/>
        <v>10.5</v>
      </c>
      <c r="AC29" s="33">
        <f t="shared" si="21"/>
        <v>22</v>
      </c>
      <c r="AD29" s="33">
        <f t="shared" si="21"/>
        <v>0</v>
      </c>
      <c r="AE29" s="30">
        <f t="shared" si="21"/>
        <v>48.5</v>
      </c>
      <c r="AF29" s="30">
        <f t="shared" si="21"/>
        <v>70.5</v>
      </c>
    </row>
    <row r="30" spans="2:32" ht="23.1" customHeight="1" x14ac:dyDescent="0.25">
      <c r="B30" s="22" t="s">
        <v>57</v>
      </c>
      <c r="C30" s="48">
        <f>'Avg Week BUSITEMA-BUSIA'!C30+'Avg Week BUSIA-BUSITEMA'!C30</f>
        <v>1.1428571428571428</v>
      </c>
      <c r="D30" s="48">
        <f>'Avg Week BUSITEMA-BUSIA'!D30+'Avg Week BUSIA-BUSITEMA'!D30</f>
        <v>0.2857142857142857</v>
      </c>
      <c r="E30" s="48">
        <f>'Avg Week BUSITEMA-BUSIA'!E30+'Avg Week BUSIA-BUSITEMA'!E30</f>
        <v>2.8571428571428568</v>
      </c>
      <c r="F30" s="48">
        <f>'Avg Week BUSITEMA-BUSIA'!F30+'Avg Week BUSIA-BUSITEMA'!F30</f>
        <v>1.4285714285714284</v>
      </c>
      <c r="G30" s="48">
        <f>'Avg Week BUSITEMA-BUSIA'!G30+'Avg Week BUSIA-BUSITEMA'!G30</f>
        <v>0</v>
      </c>
      <c r="H30" s="48">
        <f>'Avg Week BUSITEMA-BUSIA'!H30+'Avg Week BUSIA-BUSITEMA'!H30</f>
        <v>0.71428571428571419</v>
      </c>
      <c r="I30" s="48">
        <f>'Avg Week BUSITEMA-BUSIA'!I30+'Avg Week BUSIA-BUSITEMA'!I30</f>
        <v>0</v>
      </c>
      <c r="J30" s="48">
        <f>'Avg Week BUSITEMA-BUSIA'!J30+'Avg Week BUSIA-BUSITEMA'!J30</f>
        <v>0.14285714285714285</v>
      </c>
      <c r="K30" s="48">
        <f>'Avg Week BUSITEMA-BUSIA'!K30+'Avg Week BUSIA-BUSITEMA'!K30</f>
        <v>0.2857142857142857</v>
      </c>
      <c r="L30" s="48">
        <f>'Avg Week BUSITEMA-BUSIA'!L30+'Avg Week BUSIA-BUSITEMA'!L30</f>
        <v>0.5714285714285714</v>
      </c>
      <c r="M30" s="48">
        <f>'Avg Week BUSITEMA-BUSIA'!M30+'Avg Week BUSIA-BUSITEMA'!M30</f>
        <v>5.7142857142857144</v>
      </c>
      <c r="N30" s="48">
        <f>'Avg Week BUSITEMA-BUSIA'!N30+'Avg Week BUSIA-BUSITEMA'!N30</f>
        <v>0.14285714285714285</v>
      </c>
      <c r="O30" s="15">
        <f t="shared" si="0"/>
        <v>7.5714285714285712</v>
      </c>
      <c r="P30" s="15">
        <f t="shared" si="1"/>
        <v>13.285714285714285</v>
      </c>
      <c r="R30" s="1" t="s">
        <v>154</v>
      </c>
      <c r="S30" s="33">
        <f>SUM(C90:C93)</f>
        <v>4</v>
      </c>
      <c r="T30" s="33">
        <f t="shared" ref="T30:AF30" si="22">SUM(D90:D93)</f>
        <v>1</v>
      </c>
      <c r="U30" s="33">
        <f t="shared" si="22"/>
        <v>12</v>
      </c>
      <c r="V30" s="33">
        <f t="shared" si="22"/>
        <v>11</v>
      </c>
      <c r="W30" s="33">
        <f t="shared" si="22"/>
        <v>0</v>
      </c>
      <c r="X30" s="33">
        <f t="shared" si="22"/>
        <v>6</v>
      </c>
      <c r="Y30" s="33">
        <f t="shared" si="22"/>
        <v>2.5</v>
      </c>
      <c r="Z30" s="33">
        <f t="shared" si="22"/>
        <v>3</v>
      </c>
      <c r="AA30" s="33">
        <f t="shared" si="22"/>
        <v>5</v>
      </c>
      <c r="AB30" s="33">
        <f t="shared" si="22"/>
        <v>9.5</v>
      </c>
      <c r="AC30" s="33">
        <f t="shared" si="22"/>
        <v>31</v>
      </c>
      <c r="AD30" s="33">
        <f t="shared" si="22"/>
        <v>0</v>
      </c>
      <c r="AE30" s="30">
        <f t="shared" si="22"/>
        <v>54</v>
      </c>
      <c r="AF30" s="30">
        <f t="shared" si="22"/>
        <v>85</v>
      </c>
    </row>
    <row r="31" spans="2:32" ht="23.1" customHeight="1" x14ac:dyDescent="0.25">
      <c r="B31" s="23" t="s">
        <v>58</v>
      </c>
      <c r="C31" s="48">
        <f>'Avg Week BUSITEMA-BUSIA'!C31+'Avg Week BUSIA-BUSITEMA'!C31</f>
        <v>1.4285714285714284</v>
      </c>
      <c r="D31" s="48">
        <f>'Avg Week BUSITEMA-BUSIA'!D31+'Avg Week BUSIA-BUSITEMA'!D31</f>
        <v>0.71428571428571419</v>
      </c>
      <c r="E31" s="48">
        <f>'Avg Week BUSITEMA-BUSIA'!E31+'Avg Week BUSIA-BUSITEMA'!E31</f>
        <v>3.5714285714285712</v>
      </c>
      <c r="F31" s="48">
        <f>'Avg Week BUSITEMA-BUSIA'!F31+'Avg Week BUSIA-BUSITEMA'!F31</f>
        <v>0.42857142857142855</v>
      </c>
      <c r="G31" s="48">
        <f>'Avg Week BUSITEMA-BUSIA'!G31+'Avg Week BUSIA-BUSITEMA'!G31</f>
        <v>0</v>
      </c>
      <c r="H31" s="48">
        <f>'Avg Week BUSITEMA-BUSIA'!H31+'Avg Week BUSIA-BUSITEMA'!H31</f>
        <v>0.8571428571428571</v>
      </c>
      <c r="I31" s="48">
        <f>'Avg Week BUSITEMA-BUSIA'!I31+'Avg Week BUSIA-BUSITEMA'!I31</f>
        <v>0.42857142857142855</v>
      </c>
      <c r="J31" s="48">
        <f>'Avg Week BUSITEMA-BUSIA'!J31+'Avg Week BUSIA-BUSITEMA'!J31</f>
        <v>0.8571428571428571</v>
      </c>
      <c r="K31" s="48">
        <f>'Avg Week BUSITEMA-BUSIA'!K31+'Avg Week BUSIA-BUSITEMA'!K31</f>
        <v>0.14285714285714285</v>
      </c>
      <c r="L31" s="48">
        <f>'Avg Week BUSITEMA-BUSIA'!L31+'Avg Week BUSIA-BUSITEMA'!L31</f>
        <v>0.2857142857142857</v>
      </c>
      <c r="M31" s="48">
        <f>'Avg Week BUSITEMA-BUSIA'!M31+'Avg Week BUSIA-BUSITEMA'!M31</f>
        <v>6.8571428571428577</v>
      </c>
      <c r="N31" s="48">
        <f>'Avg Week BUSITEMA-BUSIA'!N31+'Avg Week BUSIA-BUSITEMA'!N31</f>
        <v>0.14285714285714285</v>
      </c>
      <c r="O31" s="15">
        <f t="shared" si="0"/>
        <v>8.8571428571428559</v>
      </c>
      <c r="P31" s="15">
        <f t="shared" si="1"/>
        <v>15.714285714285714</v>
      </c>
      <c r="R31" s="1" t="s">
        <v>155</v>
      </c>
      <c r="S31" s="33">
        <f>SUM(C94:C97)</f>
        <v>5.5</v>
      </c>
      <c r="T31" s="33">
        <f t="shared" ref="T31:AF31" si="23">SUM(D94:D97)</f>
        <v>0</v>
      </c>
      <c r="U31" s="33">
        <f t="shared" si="23"/>
        <v>8.5</v>
      </c>
      <c r="V31" s="33">
        <f t="shared" si="23"/>
        <v>8.5</v>
      </c>
      <c r="W31" s="33">
        <f t="shared" si="23"/>
        <v>1</v>
      </c>
      <c r="X31" s="33">
        <f t="shared" si="23"/>
        <v>2</v>
      </c>
      <c r="Y31" s="33">
        <f t="shared" si="23"/>
        <v>2.5</v>
      </c>
      <c r="Z31" s="33">
        <f t="shared" si="23"/>
        <v>0.5</v>
      </c>
      <c r="AA31" s="33">
        <f t="shared" si="23"/>
        <v>0.5</v>
      </c>
      <c r="AB31" s="33">
        <f t="shared" si="23"/>
        <v>12</v>
      </c>
      <c r="AC31" s="33">
        <f t="shared" si="23"/>
        <v>30</v>
      </c>
      <c r="AD31" s="33">
        <f t="shared" si="23"/>
        <v>0.5</v>
      </c>
      <c r="AE31" s="30">
        <f t="shared" si="23"/>
        <v>41.5</v>
      </c>
      <c r="AF31" s="30">
        <f t="shared" si="23"/>
        <v>71.5</v>
      </c>
    </row>
    <row r="32" spans="2:32" ht="23.1" customHeight="1" x14ac:dyDescent="0.25">
      <c r="B32" s="23" t="s">
        <v>59</v>
      </c>
      <c r="C32" s="48">
        <f>'Avg Week BUSITEMA-BUSIA'!C32+'Avg Week BUSIA-BUSITEMA'!C32</f>
        <v>1.1428571428571428</v>
      </c>
      <c r="D32" s="48">
        <f>'Avg Week BUSITEMA-BUSIA'!D32+'Avg Week BUSIA-BUSITEMA'!D32</f>
        <v>0.42857142857142855</v>
      </c>
      <c r="E32" s="48">
        <f>'Avg Week BUSITEMA-BUSIA'!E32+'Avg Week BUSIA-BUSITEMA'!E32</f>
        <v>2.5714285714285712</v>
      </c>
      <c r="F32" s="48">
        <f>'Avg Week BUSITEMA-BUSIA'!F32+'Avg Week BUSIA-BUSITEMA'!F32</f>
        <v>2.1428571428571428</v>
      </c>
      <c r="G32" s="48">
        <f>'Avg Week BUSITEMA-BUSIA'!G32+'Avg Week BUSIA-BUSITEMA'!G32</f>
        <v>0.14285714285714285</v>
      </c>
      <c r="H32" s="48">
        <f>'Avg Week BUSITEMA-BUSIA'!H32+'Avg Week BUSIA-BUSITEMA'!H32</f>
        <v>0.42857142857142855</v>
      </c>
      <c r="I32" s="48">
        <f>'Avg Week BUSITEMA-BUSIA'!I32+'Avg Week BUSIA-BUSITEMA'!I32</f>
        <v>0.5714285714285714</v>
      </c>
      <c r="J32" s="48">
        <f>'Avg Week BUSITEMA-BUSIA'!J32+'Avg Week BUSIA-BUSITEMA'!J32</f>
        <v>0.2857142857142857</v>
      </c>
      <c r="K32" s="48">
        <f>'Avg Week BUSITEMA-BUSIA'!K32+'Avg Week BUSIA-BUSITEMA'!K32</f>
        <v>0.2857142857142857</v>
      </c>
      <c r="L32" s="48">
        <f>'Avg Week BUSITEMA-BUSIA'!L32+'Avg Week BUSIA-BUSITEMA'!L32</f>
        <v>1.4285714285714286</v>
      </c>
      <c r="M32" s="48">
        <f>'Avg Week BUSITEMA-BUSIA'!M32+'Avg Week BUSIA-BUSITEMA'!M32</f>
        <v>8</v>
      </c>
      <c r="N32" s="48">
        <f>'Avg Week BUSITEMA-BUSIA'!N32+'Avg Week BUSIA-BUSITEMA'!N32</f>
        <v>0.42857142857142855</v>
      </c>
      <c r="O32" s="15">
        <f t="shared" si="0"/>
        <v>9.8571428571428559</v>
      </c>
      <c r="P32" s="15">
        <f t="shared" si="1"/>
        <v>17.857142857142854</v>
      </c>
      <c r="R32" s="1" t="s">
        <v>156</v>
      </c>
      <c r="S32" s="33">
        <f>SUM(C98:C101)</f>
        <v>11</v>
      </c>
      <c r="T32" s="33">
        <f t="shared" ref="T32:AF32" si="24">SUM(D98:D101)</f>
        <v>1.5</v>
      </c>
      <c r="U32" s="33">
        <f t="shared" si="24"/>
        <v>12.5</v>
      </c>
      <c r="V32" s="33">
        <f t="shared" si="24"/>
        <v>9.5</v>
      </c>
      <c r="W32" s="33">
        <f t="shared" si="24"/>
        <v>0.5</v>
      </c>
      <c r="X32" s="33">
        <f t="shared" si="24"/>
        <v>1.5</v>
      </c>
      <c r="Y32" s="33">
        <f t="shared" si="24"/>
        <v>1.5</v>
      </c>
      <c r="Z32" s="33">
        <f t="shared" si="24"/>
        <v>5.5</v>
      </c>
      <c r="AA32" s="33">
        <f t="shared" si="24"/>
        <v>0</v>
      </c>
      <c r="AB32" s="33">
        <f t="shared" si="24"/>
        <v>14</v>
      </c>
      <c r="AC32" s="33">
        <f t="shared" si="24"/>
        <v>28.5</v>
      </c>
      <c r="AD32" s="33">
        <f t="shared" si="24"/>
        <v>0.5</v>
      </c>
      <c r="AE32" s="30">
        <f t="shared" si="24"/>
        <v>58</v>
      </c>
      <c r="AF32" s="30">
        <f t="shared" si="24"/>
        <v>86.5</v>
      </c>
    </row>
    <row r="33" spans="2:32" ht="23.1" customHeight="1" x14ac:dyDescent="0.25">
      <c r="B33" s="22" t="s">
        <v>60</v>
      </c>
      <c r="C33" s="48">
        <f>'Avg Week BUSITEMA-BUSIA'!C33+'Avg Week BUSIA-BUSITEMA'!C33</f>
        <v>1.4285714285714284</v>
      </c>
      <c r="D33" s="48">
        <f>'Avg Week BUSITEMA-BUSIA'!D33+'Avg Week BUSIA-BUSITEMA'!D33</f>
        <v>0.5714285714285714</v>
      </c>
      <c r="E33" s="48">
        <f>'Avg Week BUSITEMA-BUSIA'!E33+'Avg Week BUSIA-BUSITEMA'!E33</f>
        <v>3</v>
      </c>
      <c r="F33" s="48">
        <f>'Avg Week BUSITEMA-BUSIA'!F33+'Avg Week BUSIA-BUSITEMA'!F33</f>
        <v>1.8571428571428572</v>
      </c>
      <c r="G33" s="48">
        <f>'Avg Week BUSITEMA-BUSIA'!G33+'Avg Week BUSIA-BUSITEMA'!G33</f>
        <v>0.2857142857142857</v>
      </c>
      <c r="H33" s="48">
        <f>'Avg Week BUSITEMA-BUSIA'!H33+'Avg Week BUSIA-BUSITEMA'!H33</f>
        <v>1.4285714285714286</v>
      </c>
      <c r="I33" s="48">
        <f>'Avg Week BUSITEMA-BUSIA'!I33+'Avg Week BUSIA-BUSITEMA'!I33</f>
        <v>0.42857142857142855</v>
      </c>
      <c r="J33" s="48">
        <f>'Avg Week BUSITEMA-BUSIA'!J33+'Avg Week BUSIA-BUSITEMA'!J33</f>
        <v>0.85714285714285721</v>
      </c>
      <c r="K33" s="48">
        <f>'Avg Week BUSITEMA-BUSIA'!K33+'Avg Week BUSIA-BUSITEMA'!K33</f>
        <v>1</v>
      </c>
      <c r="L33" s="48">
        <f>'Avg Week BUSITEMA-BUSIA'!L33+'Avg Week BUSIA-BUSITEMA'!L33</f>
        <v>1.2857142857142856</v>
      </c>
      <c r="M33" s="48">
        <f>'Avg Week BUSITEMA-BUSIA'!M33+'Avg Week BUSIA-BUSITEMA'!M33</f>
        <v>9.7142857142857153</v>
      </c>
      <c r="N33" s="48">
        <f>'Avg Week BUSITEMA-BUSIA'!N33+'Avg Week BUSIA-BUSITEMA'!N33</f>
        <v>0.2857142857142857</v>
      </c>
      <c r="O33" s="15">
        <f t="shared" si="0"/>
        <v>12.428571428571429</v>
      </c>
      <c r="P33" s="15">
        <f t="shared" si="1"/>
        <v>22.142857142857142</v>
      </c>
      <c r="R33" s="1" t="s">
        <v>157</v>
      </c>
      <c r="S33" s="33">
        <f>SUM(C102:C105)</f>
        <v>5.5</v>
      </c>
      <c r="T33" s="33">
        <f t="shared" ref="T33:AF33" si="25">SUM(D102:D105)</f>
        <v>1.5</v>
      </c>
      <c r="U33" s="33">
        <f t="shared" si="25"/>
        <v>9.5</v>
      </c>
      <c r="V33" s="33">
        <f t="shared" si="25"/>
        <v>5.5</v>
      </c>
      <c r="W33" s="33">
        <f t="shared" si="25"/>
        <v>1</v>
      </c>
      <c r="X33" s="33">
        <f t="shared" si="25"/>
        <v>8</v>
      </c>
      <c r="Y33" s="33">
        <f t="shared" si="25"/>
        <v>0.5</v>
      </c>
      <c r="Z33" s="33">
        <f t="shared" si="25"/>
        <v>2.5</v>
      </c>
      <c r="AA33" s="33">
        <f t="shared" si="25"/>
        <v>4.5</v>
      </c>
      <c r="AB33" s="33">
        <f t="shared" si="25"/>
        <v>12</v>
      </c>
      <c r="AC33" s="33">
        <f t="shared" si="25"/>
        <v>32</v>
      </c>
      <c r="AD33" s="33">
        <f t="shared" si="25"/>
        <v>4</v>
      </c>
      <c r="AE33" s="30">
        <f t="shared" si="25"/>
        <v>54.5</v>
      </c>
      <c r="AF33" s="30">
        <f t="shared" si="25"/>
        <v>86.5</v>
      </c>
    </row>
    <row r="34" spans="2:32" ht="23.1" customHeight="1" x14ac:dyDescent="0.25">
      <c r="B34" s="23" t="s">
        <v>61</v>
      </c>
      <c r="C34" s="48">
        <f>'Avg Week BUSITEMA-BUSIA'!C34+'Avg Week BUSIA-BUSITEMA'!C34</f>
        <v>1.7142857142857144</v>
      </c>
      <c r="D34" s="48">
        <f>'Avg Week BUSITEMA-BUSIA'!D34+'Avg Week BUSIA-BUSITEMA'!D34</f>
        <v>0.14285714285714285</v>
      </c>
      <c r="E34" s="48">
        <f>'Avg Week BUSITEMA-BUSIA'!E34+'Avg Week BUSIA-BUSITEMA'!E34</f>
        <v>3.5714285714285712</v>
      </c>
      <c r="F34" s="48">
        <f>'Avg Week BUSITEMA-BUSIA'!F34+'Avg Week BUSIA-BUSITEMA'!F34</f>
        <v>1.7142857142857142</v>
      </c>
      <c r="G34" s="48">
        <f>'Avg Week BUSITEMA-BUSIA'!G34+'Avg Week BUSIA-BUSITEMA'!G34</f>
        <v>0.14285714285714285</v>
      </c>
      <c r="H34" s="48">
        <f>'Avg Week BUSITEMA-BUSIA'!H34+'Avg Week BUSIA-BUSITEMA'!H34</f>
        <v>1</v>
      </c>
      <c r="I34" s="48">
        <f>'Avg Week BUSITEMA-BUSIA'!I34+'Avg Week BUSIA-BUSITEMA'!I34</f>
        <v>0.5714285714285714</v>
      </c>
      <c r="J34" s="48">
        <f>'Avg Week BUSITEMA-BUSIA'!J34+'Avg Week BUSIA-BUSITEMA'!J34</f>
        <v>0.14285714285714285</v>
      </c>
      <c r="K34" s="48">
        <f>'Avg Week BUSITEMA-BUSIA'!K34+'Avg Week BUSIA-BUSITEMA'!K34</f>
        <v>0.2857142857142857</v>
      </c>
      <c r="L34" s="48">
        <f>'Avg Week BUSITEMA-BUSIA'!L34+'Avg Week BUSIA-BUSITEMA'!L34</f>
        <v>1.7142857142857142</v>
      </c>
      <c r="M34" s="48">
        <f>'Avg Week BUSITEMA-BUSIA'!M34+'Avg Week BUSIA-BUSITEMA'!M34</f>
        <v>9.4285714285714288</v>
      </c>
      <c r="N34" s="48">
        <f>'Avg Week BUSITEMA-BUSIA'!N34+'Avg Week BUSIA-BUSITEMA'!N34</f>
        <v>0.8571428571428571</v>
      </c>
      <c r="O34" s="15">
        <f t="shared" si="0"/>
        <v>11.857142857142858</v>
      </c>
      <c r="P34" s="15">
        <f t="shared" si="1"/>
        <v>21.285714285714288</v>
      </c>
      <c r="R34" s="37" t="s">
        <v>90</v>
      </c>
      <c r="S34" s="38">
        <f t="shared" ref="S34:AF34" si="26">MAX(S10:S12)</f>
        <v>4.8571428571428568</v>
      </c>
      <c r="T34" s="38">
        <f t="shared" si="26"/>
        <v>1.2857142857142856</v>
      </c>
      <c r="U34" s="38">
        <f t="shared" si="26"/>
        <v>9.2857142857142847</v>
      </c>
      <c r="V34" s="38">
        <f t="shared" si="26"/>
        <v>7.5714285714285712</v>
      </c>
      <c r="W34" s="38">
        <f t="shared" si="26"/>
        <v>0.5714285714285714</v>
      </c>
      <c r="X34" s="38">
        <f t="shared" si="26"/>
        <v>4.2857142857142856</v>
      </c>
      <c r="Y34" s="38">
        <f t="shared" si="26"/>
        <v>3.714285714285714</v>
      </c>
      <c r="Z34" s="38">
        <f t="shared" si="26"/>
        <v>3.7142857142857144</v>
      </c>
      <c r="AA34" s="38">
        <f t="shared" si="26"/>
        <v>1.7142857142857142</v>
      </c>
      <c r="AB34" s="38">
        <f t="shared" si="26"/>
        <v>10</v>
      </c>
      <c r="AC34" s="38">
        <f t="shared" si="26"/>
        <v>38.428571428571431</v>
      </c>
      <c r="AD34" s="38">
        <f t="shared" si="26"/>
        <v>1.9999999999999998</v>
      </c>
      <c r="AE34" s="39">
        <f t="shared" si="26"/>
        <v>39.857142857142861</v>
      </c>
      <c r="AF34" s="39">
        <f t="shared" si="26"/>
        <v>78.285714285714278</v>
      </c>
    </row>
    <row r="35" spans="2:32" ht="23.1" customHeight="1" x14ac:dyDescent="0.25">
      <c r="B35" s="23" t="s">
        <v>62</v>
      </c>
      <c r="C35" s="48">
        <f>'Avg Week BUSITEMA-BUSIA'!C35+'Avg Week BUSIA-BUSITEMA'!C35</f>
        <v>2.1428571428571428</v>
      </c>
      <c r="D35" s="48">
        <f>'Avg Week BUSITEMA-BUSIA'!D35+'Avg Week BUSIA-BUSITEMA'!D35</f>
        <v>0.42857142857142855</v>
      </c>
      <c r="E35" s="48">
        <f>'Avg Week BUSITEMA-BUSIA'!E35+'Avg Week BUSIA-BUSITEMA'!E35</f>
        <v>1.4285714285714286</v>
      </c>
      <c r="F35" s="48">
        <f>'Avg Week BUSITEMA-BUSIA'!F35+'Avg Week BUSIA-BUSITEMA'!F35</f>
        <v>2</v>
      </c>
      <c r="G35" s="48">
        <f>'Avg Week BUSITEMA-BUSIA'!G35+'Avg Week BUSIA-BUSITEMA'!G35</f>
        <v>0.2857142857142857</v>
      </c>
      <c r="H35" s="48">
        <f>'Avg Week BUSITEMA-BUSIA'!H35+'Avg Week BUSIA-BUSITEMA'!H35</f>
        <v>0.8571428571428571</v>
      </c>
      <c r="I35" s="48">
        <f>'Avg Week BUSITEMA-BUSIA'!I35+'Avg Week BUSIA-BUSITEMA'!I35</f>
        <v>1</v>
      </c>
      <c r="J35" s="48">
        <f>'Avg Week BUSITEMA-BUSIA'!J35+'Avg Week BUSIA-BUSITEMA'!J35</f>
        <v>0.71428571428571419</v>
      </c>
      <c r="K35" s="48">
        <f>'Avg Week BUSITEMA-BUSIA'!K35+'Avg Week BUSIA-BUSITEMA'!K35</f>
        <v>0.7142857142857143</v>
      </c>
      <c r="L35" s="48">
        <f>'Avg Week BUSITEMA-BUSIA'!L35+'Avg Week BUSIA-BUSITEMA'!L35</f>
        <v>1.5714285714285714</v>
      </c>
      <c r="M35" s="48">
        <f>'Avg Week BUSITEMA-BUSIA'!M35+'Avg Week BUSIA-BUSITEMA'!M35</f>
        <v>4.8571428571428568</v>
      </c>
      <c r="N35" s="48">
        <f>'Avg Week BUSITEMA-BUSIA'!N35+'Avg Week BUSIA-BUSITEMA'!N35</f>
        <v>0.2857142857142857</v>
      </c>
      <c r="O35" s="15">
        <f t="shared" si="0"/>
        <v>11.428571428571427</v>
      </c>
      <c r="P35" s="15">
        <f t="shared" si="1"/>
        <v>16.285714285714281</v>
      </c>
      <c r="R35" s="37" t="s">
        <v>91</v>
      </c>
      <c r="S35" s="38">
        <f t="shared" ref="S35:AF35" si="27">MAX(S13:S18)</f>
        <v>7.4285714285714288</v>
      </c>
      <c r="T35" s="38">
        <f t="shared" si="27"/>
        <v>3</v>
      </c>
      <c r="U35" s="38">
        <f t="shared" si="27"/>
        <v>14.285714285714286</v>
      </c>
      <c r="V35" s="38">
        <f t="shared" si="27"/>
        <v>10.571428571428571</v>
      </c>
      <c r="W35" s="38">
        <f t="shared" si="27"/>
        <v>1.2857142857142858</v>
      </c>
      <c r="X35" s="38">
        <f t="shared" si="27"/>
        <v>6.4285714285714288</v>
      </c>
      <c r="Y35" s="38">
        <f t="shared" si="27"/>
        <v>4.5714285714285712</v>
      </c>
      <c r="Z35" s="38">
        <f t="shared" si="27"/>
        <v>3.5714285714285712</v>
      </c>
      <c r="AA35" s="38">
        <f t="shared" si="27"/>
        <v>4.7142857142857144</v>
      </c>
      <c r="AB35" s="38">
        <f t="shared" si="27"/>
        <v>11.857142857142858</v>
      </c>
      <c r="AC35" s="38">
        <f t="shared" si="27"/>
        <v>32.857142857142861</v>
      </c>
      <c r="AD35" s="38">
        <f t="shared" si="27"/>
        <v>1.4285714285714284</v>
      </c>
      <c r="AE35" s="39">
        <f t="shared" si="27"/>
        <v>61.285714285714292</v>
      </c>
      <c r="AF35" s="39">
        <f t="shared" si="27"/>
        <v>92.714285714285694</v>
      </c>
    </row>
    <row r="36" spans="2:32" ht="23.1" customHeight="1" x14ac:dyDescent="0.25">
      <c r="B36" s="23" t="s">
        <v>63</v>
      </c>
      <c r="C36" s="48">
        <f>'Avg Week BUSITEMA-BUSIA'!C36+'Avg Week BUSIA-BUSITEMA'!C36</f>
        <v>1.7142857142857144</v>
      </c>
      <c r="D36" s="48">
        <f>'Avg Week BUSITEMA-BUSIA'!D36+'Avg Week BUSIA-BUSITEMA'!D36</f>
        <v>0.2857142857142857</v>
      </c>
      <c r="E36" s="48">
        <f>'Avg Week BUSITEMA-BUSIA'!E36+'Avg Week BUSIA-BUSITEMA'!E36</f>
        <v>3</v>
      </c>
      <c r="F36" s="48">
        <f>'Avg Week BUSITEMA-BUSIA'!F36+'Avg Week BUSIA-BUSITEMA'!F36</f>
        <v>1.2857142857142856</v>
      </c>
      <c r="G36" s="48">
        <f>'Avg Week BUSITEMA-BUSIA'!G36+'Avg Week BUSIA-BUSITEMA'!G36</f>
        <v>0.8571428571428571</v>
      </c>
      <c r="H36" s="48">
        <f>'Avg Week BUSITEMA-BUSIA'!H36+'Avg Week BUSIA-BUSITEMA'!H36</f>
        <v>1.1428571428571428</v>
      </c>
      <c r="I36" s="48">
        <f>'Avg Week BUSITEMA-BUSIA'!I36+'Avg Week BUSIA-BUSITEMA'!I36</f>
        <v>1.5714285714285714</v>
      </c>
      <c r="J36" s="48">
        <f>'Avg Week BUSITEMA-BUSIA'!J36+'Avg Week BUSIA-BUSITEMA'!J36</f>
        <v>0.85714285714285721</v>
      </c>
      <c r="K36" s="48">
        <f>'Avg Week BUSITEMA-BUSIA'!K36+'Avg Week BUSIA-BUSITEMA'!K36</f>
        <v>0.85714285714285721</v>
      </c>
      <c r="L36" s="48">
        <f>'Avg Week BUSITEMA-BUSIA'!L36+'Avg Week BUSIA-BUSITEMA'!L36</f>
        <v>3</v>
      </c>
      <c r="M36" s="48">
        <f>'Avg Week BUSITEMA-BUSIA'!M36+'Avg Week BUSIA-BUSITEMA'!M36</f>
        <v>5.7142857142857135</v>
      </c>
      <c r="N36" s="48">
        <f>'Avg Week BUSITEMA-BUSIA'!N36+'Avg Week BUSIA-BUSITEMA'!N36</f>
        <v>0.14285714285714285</v>
      </c>
      <c r="O36" s="15">
        <f t="shared" si="0"/>
        <v>14.714285714285714</v>
      </c>
      <c r="P36" s="15">
        <f t="shared" si="1"/>
        <v>20.428571428571427</v>
      </c>
      <c r="R36" s="37" t="s">
        <v>92</v>
      </c>
      <c r="S36" s="38">
        <f t="shared" ref="S36:AF36" si="28">MAX(S19:S21)</f>
        <v>9.7142857142857153</v>
      </c>
      <c r="T36" s="38">
        <f t="shared" si="28"/>
        <v>3.1428571428571428</v>
      </c>
      <c r="U36" s="38">
        <f t="shared" si="28"/>
        <v>14.857142857142858</v>
      </c>
      <c r="V36" s="38">
        <f t="shared" si="28"/>
        <v>9.4285714285714288</v>
      </c>
      <c r="W36" s="38">
        <f t="shared" si="28"/>
        <v>0.71428571428571419</v>
      </c>
      <c r="X36" s="38">
        <f t="shared" si="28"/>
        <v>7</v>
      </c>
      <c r="Y36" s="38">
        <f t="shared" si="28"/>
        <v>3.8571428571428568</v>
      </c>
      <c r="Z36" s="38">
        <f t="shared" si="28"/>
        <v>4.2857142857142856</v>
      </c>
      <c r="AA36" s="38">
        <f t="shared" si="28"/>
        <v>3.2857142857142856</v>
      </c>
      <c r="AB36" s="38">
        <f t="shared" si="28"/>
        <v>13.142857142857144</v>
      </c>
      <c r="AC36" s="38">
        <f t="shared" si="28"/>
        <v>32</v>
      </c>
      <c r="AD36" s="38">
        <f t="shared" si="28"/>
        <v>2.1428571428571428</v>
      </c>
      <c r="AE36" s="39">
        <f t="shared" si="28"/>
        <v>64</v>
      </c>
      <c r="AF36" s="39">
        <f t="shared" si="28"/>
        <v>96</v>
      </c>
    </row>
    <row r="37" spans="2:32" ht="23.1" customHeight="1" x14ac:dyDescent="0.25">
      <c r="B37" s="22" t="s">
        <v>64</v>
      </c>
      <c r="C37" s="48">
        <f>'Avg Week BUSITEMA-BUSIA'!C37+'Avg Week BUSIA-BUSITEMA'!C37</f>
        <v>1.1428571428571428</v>
      </c>
      <c r="D37" s="48">
        <f>'Avg Week BUSITEMA-BUSIA'!D37+'Avg Week BUSIA-BUSITEMA'!D37</f>
        <v>0.42857142857142855</v>
      </c>
      <c r="E37" s="48">
        <f>'Avg Week BUSITEMA-BUSIA'!E37+'Avg Week BUSIA-BUSITEMA'!E37</f>
        <v>3.1428571428571428</v>
      </c>
      <c r="F37" s="48">
        <f>'Avg Week BUSITEMA-BUSIA'!F37+'Avg Week BUSIA-BUSITEMA'!F37</f>
        <v>1.2857142857142856</v>
      </c>
      <c r="G37" s="48">
        <f>'Avg Week BUSITEMA-BUSIA'!G37+'Avg Week BUSIA-BUSITEMA'!G37</f>
        <v>0</v>
      </c>
      <c r="H37" s="48">
        <f>'Avg Week BUSITEMA-BUSIA'!H37+'Avg Week BUSIA-BUSITEMA'!H37</f>
        <v>1.1428571428571428</v>
      </c>
      <c r="I37" s="48">
        <f>'Avg Week BUSITEMA-BUSIA'!I37+'Avg Week BUSIA-BUSITEMA'!I37</f>
        <v>0.71428571428571419</v>
      </c>
      <c r="J37" s="48">
        <f>'Avg Week BUSITEMA-BUSIA'!J37+'Avg Week BUSIA-BUSITEMA'!J37</f>
        <v>0.14285714285714285</v>
      </c>
      <c r="K37" s="48">
        <f>'Avg Week BUSITEMA-BUSIA'!K37+'Avg Week BUSIA-BUSITEMA'!K37</f>
        <v>0.2857142857142857</v>
      </c>
      <c r="L37" s="48">
        <f>'Avg Week BUSITEMA-BUSIA'!L37+'Avg Week BUSIA-BUSITEMA'!L37</f>
        <v>0.8571428571428571</v>
      </c>
      <c r="M37" s="48">
        <f>'Avg Week BUSITEMA-BUSIA'!M37+'Avg Week BUSIA-BUSITEMA'!M37</f>
        <v>5.8571428571428577</v>
      </c>
      <c r="N37" s="48">
        <f>'Avg Week BUSITEMA-BUSIA'!N37+'Avg Week BUSIA-BUSITEMA'!N37</f>
        <v>0.14285714285714285</v>
      </c>
      <c r="O37" s="15">
        <f t="shared" si="0"/>
        <v>9.2857142857142865</v>
      </c>
      <c r="P37" s="15">
        <f t="shared" si="1"/>
        <v>15.142857142857144</v>
      </c>
      <c r="R37" s="36" t="s">
        <v>85</v>
      </c>
      <c r="S37" s="34">
        <f t="shared" ref="S37:AF37" si="29">SUM(S10:S12)</f>
        <v>12.857142857142858</v>
      </c>
      <c r="T37" s="16">
        <f t="shared" si="29"/>
        <v>2.9999999999999996</v>
      </c>
      <c r="U37" s="16">
        <f t="shared" si="29"/>
        <v>25.857142857142854</v>
      </c>
      <c r="V37" s="16">
        <f t="shared" si="29"/>
        <v>15</v>
      </c>
      <c r="W37" s="16">
        <f t="shared" si="29"/>
        <v>1.2857142857142856</v>
      </c>
      <c r="X37" s="16">
        <f t="shared" si="29"/>
        <v>5.7142857142857135</v>
      </c>
      <c r="Y37" s="16">
        <f t="shared" si="29"/>
        <v>8.2857142857142847</v>
      </c>
      <c r="Z37" s="16">
        <f t="shared" si="29"/>
        <v>9.8571428571428577</v>
      </c>
      <c r="AA37" s="16">
        <f t="shared" si="29"/>
        <v>4</v>
      </c>
      <c r="AB37" s="16">
        <f t="shared" si="29"/>
        <v>25.571428571428573</v>
      </c>
      <c r="AC37" s="16">
        <f t="shared" si="29"/>
        <v>86.714285714285722</v>
      </c>
      <c r="AD37" s="16">
        <f t="shared" si="29"/>
        <v>4.5714285714285712</v>
      </c>
      <c r="AE37" s="31">
        <f t="shared" si="29"/>
        <v>116</v>
      </c>
      <c r="AF37" s="31">
        <f t="shared" si="29"/>
        <v>202.71428571428572</v>
      </c>
    </row>
    <row r="38" spans="2:32" ht="23.1" customHeight="1" x14ac:dyDescent="0.25">
      <c r="B38" s="23" t="s">
        <v>65</v>
      </c>
      <c r="C38" s="48">
        <f>'Avg Week BUSITEMA-BUSIA'!C38+'Avg Week BUSIA-BUSITEMA'!C38</f>
        <v>2.1428571428571428</v>
      </c>
      <c r="D38" s="48">
        <f>'Avg Week BUSITEMA-BUSIA'!D38+'Avg Week BUSIA-BUSITEMA'!D38</f>
        <v>1.2857142857142856</v>
      </c>
      <c r="E38" s="48">
        <f>'Avg Week BUSITEMA-BUSIA'!E38+'Avg Week BUSIA-BUSITEMA'!E38</f>
        <v>4.4285714285714288</v>
      </c>
      <c r="F38" s="48">
        <f>'Avg Week BUSITEMA-BUSIA'!F38+'Avg Week BUSIA-BUSITEMA'!F38</f>
        <v>1.7142857142857144</v>
      </c>
      <c r="G38" s="48">
        <f>'Avg Week BUSITEMA-BUSIA'!G38+'Avg Week BUSIA-BUSITEMA'!G38</f>
        <v>0</v>
      </c>
      <c r="H38" s="48">
        <f>'Avg Week BUSITEMA-BUSIA'!H38+'Avg Week BUSIA-BUSITEMA'!H38</f>
        <v>1.4285714285714286</v>
      </c>
      <c r="I38" s="48">
        <f>'Avg Week BUSITEMA-BUSIA'!I38+'Avg Week BUSIA-BUSITEMA'!I38</f>
        <v>0.42857142857142855</v>
      </c>
      <c r="J38" s="48">
        <f>'Avg Week BUSITEMA-BUSIA'!J38+'Avg Week BUSIA-BUSITEMA'!J38</f>
        <v>0.85714285714285721</v>
      </c>
      <c r="K38" s="48">
        <f>'Avg Week BUSITEMA-BUSIA'!K38+'Avg Week BUSIA-BUSITEMA'!K38</f>
        <v>1.2857142857142856</v>
      </c>
      <c r="L38" s="48">
        <f>'Avg Week BUSITEMA-BUSIA'!L38+'Avg Week BUSIA-BUSITEMA'!L38</f>
        <v>3.7142857142857144</v>
      </c>
      <c r="M38" s="48">
        <f>'Avg Week BUSITEMA-BUSIA'!M38+'Avg Week BUSIA-BUSITEMA'!M38</f>
        <v>8.4285714285714288</v>
      </c>
      <c r="N38" s="48">
        <f>'Avg Week BUSITEMA-BUSIA'!N38+'Avg Week BUSIA-BUSITEMA'!N38</f>
        <v>0.42857142857142855</v>
      </c>
      <c r="O38" s="15">
        <f t="shared" si="0"/>
        <v>17.714285714285715</v>
      </c>
      <c r="P38" s="15">
        <f t="shared" si="1"/>
        <v>26.142857142857142</v>
      </c>
      <c r="R38" s="27" t="s">
        <v>86</v>
      </c>
      <c r="S38" s="16">
        <f t="shared" ref="S38:AF38" si="30">SUM(S13:S18)</f>
        <v>34.428571428571423</v>
      </c>
      <c r="T38" s="16">
        <f t="shared" si="30"/>
        <v>12.571428571428569</v>
      </c>
      <c r="U38" s="16">
        <f t="shared" si="30"/>
        <v>74.714285714285708</v>
      </c>
      <c r="V38" s="16">
        <f t="shared" si="30"/>
        <v>46.285714285714292</v>
      </c>
      <c r="W38" s="16">
        <f t="shared" si="30"/>
        <v>6.428571428571427</v>
      </c>
      <c r="X38" s="16">
        <f t="shared" si="30"/>
        <v>27.571428571428569</v>
      </c>
      <c r="Y38" s="16">
        <f t="shared" si="30"/>
        <v>21.571428571428569</v>
      </c>
      <c r="Z38" s="16">
        <f t="shared" si="30"/>
        <v>16.428571428571431</v>
      </c>
      <c r="AA38" s="16">
        <f t="shared" si="30"/>
        <v>15.285714285714285</v>
      </c>
      <c r="AB38" s="16">
        <f t="shared" si="30"/>
        <v>45</v>
      </c>
      <c r="AC38" s="16">
        <f t="shared" si="30"/>
        <v>176.57142857142858</v>
      </c>
      <c r="AD38" s="16">
        <f t="shared" si="30"/>
        <v>6.428571428571427</v>
      </c>
      <c r="AE38" s="31">
        <f t="shared" si="30"/>
        <v>306.71428571428572</v>
      </c>
      <c r="AF38" s="31">
        <f t="shared" si="30"/>
        <v>483.28571428571422</v>
      </c>
    </row>
    <row r="39" spans="2:32" ht="23.1" customHeight="1" x14ac:dyDescent="0.25">
      <c r="B39" s="23" t="s">
        <v>66</v>
      </c>
      <c r="C39" s="48">
        <f>'Avg Week BUSITEMA-BUSIA'!C39+'Avg Week BUSIA-BUSITEMA'!C39</f>
        <v>1.1428571428571428</v>
      </c>
      <c r="D39" s="48">
        <f>'Avg Week BUSITEMA-BUSIA'!D39+'Avg Week BUSIA-BUSITEMA'!D39</f>
        <v>0.14285714285714285</v>
      </c>
      <c r="E39" s="48">
        <f>'Avg Week BUSITEMA-BUSIA'!E39+'Avg Week BUSIA-BUSITEMA'!E39</f>
        <v>3</v>
      </c>
      <c r="F39" s="48">
        <f>'Avg Week BUSITEMA-BUSIA'!F39+'Avg Week BUSIA-BUSITEMA'!F39</f>
        <v>1.4285714285714284</v>
      </c>
      <c r="G39" s="48">
        <f>'Avg Week BUSITEMA-BUSIA'!G39+'Avg Week BUSIA-BUSITEMA'!G39</f>
        <v>0</v>
      </c>
      <c r="H39" s="48">
        <f>'Avg Week BUSITEMA-BUSIA'!H39+'Avg Week BUSIA-BUSITEMA'!H39</f>
        <v>1.4285714285714284</v>
      </c>
      <c r="I39" s="48">
        <f>'Avg Week BUSITEMA-BUSIA'!I39+'Avg Week BUSIA-BUSITEMA'!I39</f>
        <v>0.85714285714285721</v>
      </c>
      <c r="J39" s="48">
        <f>'Avg Week BUSITEMA-BUSIA'!J39+'Avg Week BUSIA-BUSITEMA'!J39</f>
        <v>0.2857142857142857</v>
      </c>
      <c r="K39" s="48">
        <f>'Avg Week BUSITEMA-BUSIA'!K39+'Avg Week BUSIA-BUSITEMA'!K39</f>
        <v>0.42857142857142855</v>
      </c>
      <c r="L39" s="48">
        <f>'Avg Week BUSITEMA-BUSIA'!L39+'Avg Week BUSIA-BUSITEMA'!L39</f>
        <v>2.1428571428571428</v>
      </c>
      <c r="M39" s="48">
        <f>'Avg Week BUSITEMA-BUSIA'!M39+'Avg Week BUSIA-BUSITEMA'!M39</f>
        <v>5.8571428571428577</v>
      </c>
      <c r="N39" s="48">
        <f>'Avg Week BUSITEMA-BUSIA'!N39+'Avg Week BUSIA-BUSITEMA'!N39</f>
        <v>0</v>
      </c>
      <c r="O39" s="15">
        <f t="shared" si="0"/>
        <v>10.857142857142858</v>
      </c>
      <c r="P39" s="15">
        <f t="shared" si="1"/>
        <v>16.714285714285715</v>
      </c>
      <c r="R39" s="28" t="s">
        <v>87</v>
      </c>
      <c r="S39" s="16">
        <f t="shared" ref="S39:AF39" si="31">SUM(S19:S21)</f>
        <v>21</v>
      </c>
      <c r="T39" s="16">
        <f t="shared" si="31"/>
        <v>7.2857142857142856</v>
      </c>
      <c r="U39" s="16">
        <f t="shared" si="31"/>
        <v>38</v>
      </c>
      <c r="V39" s="16">
        <f t="shared" si="31"/>
        <v>23.857142857142854</v>
      </c>
      <c r="W39" s="16">
        <f t="shared" si="31"/>
        <v>1.5714285714285712</v>
      </c>
      <c r="X39" s="16">
        <f t="shared" si="31"/>
        <v>16.428571428571427</v>
      </c>
      <c r="Y39" s="16">
        <f t="shared" si="31"/>
        <v>9.5714285714285712</v>
      </c>
      <c r="Z39" s="16">
        <f t="shared" si="31"/>
        <v>7.7142857142857135</v>
      </c>
      <c r="AA39" s="16">
        <f t="shared" si="31"/>
        <v>7.4285714285714288</v>
      </c>
      <c r="AB39" s="16">
        <f t="shared" si="31"/>
        <v>36.285714285714292</v>
      </c>
      <c r="AC39" s="16">
        <f t="shared" si="31"/>
        <v>95</v>
      </c>
      <c r="AD39" s="16">
        <f t="shared" si="31"/>
        <v>5.5714285714285712</v>
      </c>
      <c r="AE39" s="31">
        <f t="shared" si="31"/>
        <v>174.71428571428572</v>
      </c>
      <c r="AF39" s="31">
        <f t="shared" si="31"/>
        <v>269.71428571428572</v>
      </c>
    </row>
    <row r="40" spans="2:32" ht="23.1" customHeight="1" x14ac:dyDescent="0.25">
      <c r="B40" s="23" t="s">
        <v>67</v>
      </c>
      <c r="C40" s="48">
        <f>'Avg Week BUSITEMA-BUSIA'!C40+'Avg Week BUSIA-BUSITEMA'!C40</f>
        <v>1.4285714285714286</v>
      </c>
      <c r="D40" s="48">
        <f>'Avg Week BUSITEMA-BUSIA'!D40+'Avg Week BUSIA-BUSITEMA'!D40</f>
        <v>0.42857142857142855</v>
      </c>
      <c r="E40" s="48">
        <f>'Avg Week BUSITEMA-BUSIA'!E40+'Avg Week BUSIA-BUSITEMA'!E40</f>
        <v>2.8571428571428572</v>
      </c>
      <c r="F40" s="48">
        <f>'Avg Week BUSITEMA-BUSIA'!F40+'Avg Week BUSIA-BUSITEMA'!F40</f>
        <v>1.1428571428571428</v>
      </c>
      <c r="G40" s="48">
        <f>'Avg Week BUSITEMA-BUSIA'!G40+'Avg Week BUSIA-BUSITEMA'!G40</f>
        <v>0.7142857142857143</v>
      </c>
      <c r="H40" s="48">
        <f>'Avg Week BUSITEMA-BUSIA'!H40+'Avg Week BUSIA-BUSITEMA'!H40</f>
        <v>1.7142857142857142</v>
      </c>
      <c r="I40" s="48">
        <f>'Avg Week BUSITEMA-BUSIA'!I40+'Avg Week BUSIA-BUSITEMA'!I40</f>
        <v>0.71428571428571419</v>
      </c>
      <c r="J40" s="48">
        <f>'Avg Week BUSITEMA-BUSIA'!J40+'Avg Week BUSIA-BUSITEMA'!J40</f>
        <v>1.2857142857142856</v>
      </c>
      <c r="K40" s="48">
        <f>'Avg Week BUSITEMA-BUSIA'!K40+'Avg Week BUSIA-BUSITEMA'!K40</f>
        <v>0.14285714285714285</v>
      </c>
      <c r="L40" s="48">
        <f>'Avg Week BUSITEMA-BUSIA'!L40+'Avg Week BUSIA-BUSITEMA'!L40</f>
        <v>2.8571428571428572</v>
      </c>
      <c r="M40" s="48">
        <f>'Avg Week BUSITEMA-BUSIA'!M40+'Avg Week BUSIA-BUSITEMA'!M40</f>
        <v>6.5714285714285712</v>
      </c>
      <c r="N40" s="48">
        <f>'Avg Week BUSITEMA-BUSIA'!N40+'Avg Week BUSIA-BUSITEMA'!N40</f>
        <v>0.2857142857142857</v>
      </c>
      <c r="O40" s="15">
        <f t="shared" si="0"/>
        <v>13.571428571428571</v>
      </c>
      <c r="P40" s="15">
        <f t="shared" si="1"/>
        <v>20.142857142857139</v>
      </c>
      <c r="R40" s="5" t="s">
        <v>17</v>
      </c>
      <c r="S40" s="16">
        <f t="shared" ref="S40:AF40" si="32">SUM(S10:S21)</f>
        <v>68.285714285714278</v>
      </c>
      <c r="T40" s="16">
        <f t="shared" si="32"/>
        <v>22.857142857142854</v>
      </c>
      <c r="U40" s="16">
        <f t="shared" si="32"/>
        <v>138.57142857142858</v>
      </c>
      <c r="V40" s="16">
        <f t="shared" si="32"/>
        <v>85.142857142857139</v>
      </c>
      <c r="W40" s="16">
        <f t="shared" si="32"/>
        <v>9.2857142857142847</v>
      </c>
      <c r="X40" s="16">
        <f t="shared" si="32"/>
        <v>49.714285714285701</v>
      </c>
      <c r="Y40" s="16">
        <f t="shared" si="32"/>
        <v>39.428571428571423</v>
      </c>
      <c r="Z40" s="16">
        <f t="shared" si="32"/>
        <v>34</v>
      </c>
      <c r="AA40" s="16">
        <f t="shared" si="32"/>
        <v>26.714285714285712</v>
      </c>
      <c r="AB40" s="16">
        <f t="shared" si="32"/>
        <v>106.85714285714285</v>
      </c>
      <c r="AC40" s="16">
        <f t="shared" si="32"/>
        <v>358.28571428571439</v>
      </c>
      <c r="AD40" s="16">
        <f t="shared" si="32"/>
        <v>16.571428571428573</v>
      </c>
      <c r="AE40" s="31">
        <f t="shared" si="32"/>
        <v>597.42857142857133</v>
      </c>
      <c r="AF40" s="31">
        <f t="shared" si="32"/>
        <v>955.71428571428578</v>
      </c>
    </row>
    <row r="41" spans="2:32" ht="23.1" customHeight="1" x14ac:dyDescent="0.25">
      <c r="B41" s="22" t="s">
        <v>68</v>
      </c>
      <c r="C41" s="48">
        <f>'Avg Week BUSITEMA-BUSIA'!C41+'Avg Week BUSIA-BUSITEMA'!C41</f>
        <v>2.7142857142857144</v>
      </c>
      <c r="D41" s="48">
        <f>'Avg Week BUSITEMA-BUSIA'!D41+'Avg Week BUSIA-BUSITEMA'!D41</f>
        <v>0.42857142857142855</v>
      </c>
      <c r="E41" s="48">
        <f>'Avg Week BUSITEMA-BUSIA'!E41+'Avg Week BUSIA-BUSITEMA'!E41</f>
        <v>4</v>
      </c>
      <c r="F41" s="48">
        <f>'Avg Week BUSITEMA-BUSIA'!F41+'Avg Week BUSIA-BUSITEMA'!F41</f>
        <v>2.5714285714285716</v>
      </c>
      <c r="G41" s="48">
        <f>'Avg Week BUSITEMA-BUSIA'!G41+'Avg Week BUSIA-BUSITEMA'!G41</f>
        <v>0.5714285714285714</v>
      </c>
      <c r="H41" s="48">
        <f>'Avg Week BUSITEMA-BUSIA'!H41+'Avg Week BUSIA-BUSITEMA'!H41</f>
        <v>1.8571428571428572</v>
      </c>
      <c r="I41" s="48">
        <f>'Avg Week BUSITEMA-BUSIA'!I41+'Avg Week BUSIA-BUSITEMA'!I41</f>
        <v>1.8571428571428572</v>
      </c>
      <c r="J41" s="48">
        <f>'Avg Week BUSITEMA-BUSIA'!J41+'Avg Week BUSIA-BUSITEMA'!J41</f>
        <v>0.8571428571428571</v>
      </c>
      <c r="K41" s="48">
        <f>'Avg Week BUSITEMA-BUSIA'!K41+'Avg Week BUSIA-BUSITEMA'!K41</f>
        <v>1</v>
      </c>
      <c r="L41" s="48">
        <f>'Avg Week BUSITEMA-BUSIA'!L41+'Avg Week BUSIA-BUSITEMA'!L41</f>
        <v>3.1428571428571428</v>
      </c>
      <c r="M41" s="48">
        <f>'Avg Week BUSITEMA-BUSIA'!M41+'Avg Week BUSIA-BUSITEMA'!M41</f>
        <v>6.2857142857142856</v>
      </c>
      <c r="N41" s="48">
        <f>'Avg Week BUSITEMA-BUSIA'!N41+'Avg Week BUSIA-BUSITEMA'!N41</f>
        <v>0.14285714285714285</v>
      </c>
      <c r="O41" s="15">
        <f t="shared" si="0"/>
        <v>19.142857142857142</v>
      </c>
      <c r="P41" s="15">
        <f t="shared" si="1"/>
        <v>25.428571428571427</v>
      </c>
      <c r="R41" s="5" t="s">
        <v>175</v>
      </c>
      <c r="S41" s="55">
        <f>SUM(S10:S33)</f>
        <v>126.78571428571428</v>
      </c>
      <c r="T41" s="55">
        <f t="shared" ref="T41:AD41" si="33">SUM(T10:T33)</f>
        <v>32.357142857142854</v>
      </c>
      <c r="U41" s="55">
        <f t="shared" si="33"/>
        <v>257.07142857142856</v>
      </c>
      <c r="V41" s="55">
        <f t="shared" si="33"/>
        <v>164.14285714285714</v>
      </c>
      <c r="W41" s="55">
        <f t="shared" si="33"/>
        <v>17.785714285714285</v>
      </c>
      <c r="X41" s="55">
        <f t="shared" si="33"/>
        <v>84.714285714285694</v>
      </c>
      <c r="Y41" s="55">
        <f t="shared" si="33"/>
        <v>59.428571428571423</v>
      </c>
      <c r="Z41" s="55">
        <f t="shared" si="33"/>
        <v>71.5</v>
      </c>
      <c r="AA41" s="55">
        <f t="shared" si="33"/>
        <v>45.714285714285708</v>
      </c>
      <c r="AB41" s="55">
        <f t="shared" si="33"/>
        <v>198.35714285714283</v>
      </c>
      <c r="AC41" s="55">
        <f t="shared" si="33"/>
        <v>691.78571428571445</v>
      </c>
      <c r="AD41" s="55">
        <f t="shared" si="33"/>
        <v>25.071428571428573</v>
      </c>
      <c r="AE41" s="56">
        <f>SUM(AE10:AE33)</f>
        <v>1082.9285714285713</v>
      </c>
      <c r="AF41" s="56">
        <f>SUM(AF10:AF33)</f>
        <v>1774.7142857142858</v>
      </c>
    </row>
    <row r="42" spans="2:32" ht="23.1" customHeight="1" x14ac:dyDescent="0.25">
      <c r="B42" s="23" t="s">
        <v>69</v>
      </c>
      <c r="C42" s="48">
        <f>'Avg Week BUSITEMA-BUSIA'!C42+'Avg Week BUSIA-BUSITEMA'!C42</f>
        <v>1.1428571428571428</v>
      </c>
      <c r="D42" s="48">
        <f>'Avg Week BUSITEMA-BUSIA'!D42+'Avg Week BUSIA-BUSITEMA'!D42</f>
        <v>0.2857142857142857</v>
      </c>
      <c r="E42" s="48">
        <f>'Avg Week BUSITEMA-BUSIA'!E42+'Avg Week BUSIA-BUSITEMA'!E42</f>
        <v>3.2857142857142856</v>
      </c>
      <c r="F42" s="48">
        <f>'Avg Week BUSITEMA-BUSIA'!F42+'Avg Week BUSIA-BUSITEMA'!F42</f>
        <v>1.8571428571428572</v>
      </c>
      <c r="G42" s="48">
        <f>'Avg Week BUSITEMA-BUSIA'!G42+'Avg Week BUSIA-BUSITEMA'!G42</f>
        <v>0.71428571428571419</v>
      </c>
      <c r="H42" s="48">
        <f>'Avg Week BUSITEMA-BUSIA'!H42+'Avg Week BUSIA-BUSITEMA'!H42</f>
        <v>1.7142857142857142</v>
      </c>
      <c r="I42" s="48">
        <f>'Avg Week BUSITEMA-BUSIA'!I42+'Avg Week BUSIA-BUSITEMA'!I42</f>
        <v>1.5714285714285714</v>
      </c>
      <c r="J42" s="48">
        <f>'Avg Week BUSITEMA-BUSIA'!J42+'Avg Week BUSIA-BUSITEMA'!J42</f>
        <v>1.4285714285714284</v>
      </c>
      <c r="K42" s="48">
        <f>'Avg Week BUSITEMA-BUSIA'!K42+'Avg Week BUSIA-BUSITEMA'!K42</f>
        <v>1.1428571428571428</v>
      </c>
      <c r="L42" s="48">
        <f>'Avg Week BUSITEMA-BUSIA'!L42+'Avg Week BUSIA-BUSITEMA'!L42</f>
        <v>2.8571428571428572</v>
      </c>
      <c r="M42" s="48">
        <f>'Avg Week BUSITEMA-BUSIA'!M42+'Avg Week BUSIA-BUSITEMA'!M42</f>
        <v>11.285714285714286</v>
      </c>
      <c r="N42" s="48">
        <f>'Avg Week BUSITEMA-BUSIA'!N42+'Avg Week BUSIA-BUSITEMA'!N42</f>
        <v>0.2857142857142857</v>
      </c>
      <c r="O42" s="15">
        <f t="shared" si="0"/>
        <v>16.285714285714285</v>
      </c>
      <c r="P42" s="15">
        <f t="shared" si="1"/>
        <v>27.571428571428569</v>
      </c>
      <c r="R42" s="5" t="s">
        <v>160</v>
      </c>
      <c r="S42" s="47">
        <f>S41/S40</f>
        <v>1.8566945606694563</v>
      </c>
      <c r="T42" s="47">
        <f t="shared" ref="T42:AF42" si="34">T41/T40</f>
        <v>1.4156250000000001</v>
      </c>
      <c r="U42" s="47">
        <f t="shared" si="34"/>
        <v>1.8551546391752574</v>
      </c>
      <c r="V42" s="47">
        <f t="shared" si="34"/>
        <v>1.9278523489932886</v>
      </c>
      <c r="W42" s="47">
        <f t="shared" si="34"/>
        <v>1.9153846153846155</v>
      </c>
      <c r="X42" s="47">
        <f t="shared" si="34"/>
        <v>1.7040229885057472</v>
      </c>
      <c r="Y42" s="47">
        <f t="shared" si="34"/>
        <v>1.5072463768115942</v>
      </c>
      <c r="Z42" s="47">
        <f t="shared" si="34"/>
        <v>2.1029411764705883</v>
      </c>
      <c r="AA42" s="47">
        <f t="shared" si="34"/>
        <v>1.7112299465240641</v>
      </c>
      <c r="AB42" s="47">
        <f t="shared" si="34"/>
        <v>1.856283422459893</v>
      </c>
      <c r="AC42" s="47">
        <f t="shared" si="34"/>
        <v>1.9308213716108451</v>
      </c>
      <c r="AD42" s="47">
        <f t="shared" si="34"/>
        <v>1.5129310344827587</v>
      </c>
      <c r="AE42" s="54">
        <f t="shared" si="34"/>
        <v>1.8126494500239121</v>
      </c>
      <c r="AF42" s="54">
        <f t="shared" si="34"/>
        <v>1.8569506726457399</v>
      </c>
    </row>
    <row r="43" spans="2:32" ht="23.1" customHeight="1" x14ac:dyDescent="0.25">
      <c r="B43" s="22" t="s">
        <v>70</v>
      </c>
      <c r="C43" s="48">
        <f>'Avg Week BUSITEMA-BUSIA'!C43+'Avg Week BUSIA-BUSITEMA'!C43</f>
        <v>2.2857142857142856</v>
      </c>
      <c r="D43" s="48">
        <f>'Avg Week BUSITEMA-BUSIA'!D43+'Avg Week BUSIA-BUSITEMA'!D43</f>
        <v>0.71428571428571419</v>
      </c>
      <c r="E43" s="48">
        <f>'Avg Week BUSITEMA-BUSIA'!E43+'Avg Week BUSIA-BUSITEMA'!E43</f>
        <v>3</v>
      </c>
      <c r="F43" s="48">
        <f>'Avg Week BUSITEMA-BUSIA'!F43+'Avg Week BUSIA-BUSITEMA'!F43</f>
        <v>1.5714285714285714</v>
      </c>
      <c r="G43" s="48">
        <f>'Avg Week BUSITEMA-BUSIA'!G43+'Avg Week BUSIA-BUSITEMA'!G43</f>
        <v>0</v>
      </c>
      <c r="H43" s="48">
        <f>'Avg Week BUSITEMA-BUSIA'!H43+'Avg Week BUSIA-BUSITEMA'!H43</f>
        <v>1.4285714285714284</v>
      </c>
      <c r="I43" s="48">
        <f>'Avg Week BUSITEMA-BUSIA'!I43+'Avg Week BUSIA-BUSITEMA'!I43</f>
        <v>1.4285714285714284</v>
      </c>
      <c r="J43" s="48">
        <f>'Avg Week BUSITEMA-BUSIA'!J43+'Avg Week BUSIA-BUSITEMA'!J43</f>
        <v>0.14285714285714285</v>
      </c>
      <c r="K43" s="48">
        <f>'Avg Week BUSITEMA-BUSIA'!K43+'Avg Week BUSIA-BUSITEMA'!K43</f>
        <v>1</v>
      </c>
      <c r="L43" s="48">
        <f>'Avg Week BUSITEMA-BUSIA'!L43+'Avg Week BUSIA-BUSITEMA'!L43</f>
        <v>3.8571428571428577</v>
      </c>
      <c r="M43" s="48">
        <f>'Avg Week BUSITEMA-BUSIA'!M43+'Avg Week BUSIA-BUSITEMA'!M43</f>
        <v>8.8571428571428577</v>
      </c>
      <c r="N43" s="48">
        <f>'Avg Week BUSITEMA-BUSIA'!N43+'Avg Week BUSIA-BUSITEMA'!N43</f>
        <v>0.8571428571428571</v>
      </c>
      <c r="O43" s="15">
        <f t="shared" si="0"/>
        <v>16.285714285714285</v>
      </c>
      <c r="P43" s="15">
        <f t="shared" si="1"/>
        <v>25.142857142857142</v>
      </c>
    </row>
    <row r="44" spans="2:32" ht="23.1" customHeight="1" x14ac:dyDescent="0.25">
      <c r="B44" s="24" t="s">
        <v>71</v>
      </c>
      <c r="C44" s="48">
        <f>'Avg Week BUSITEMA-BUSIA'!C44+'Avg Week BUSIA-BUSITEMA'!C44</f>
        <v>1.5714285714285714</v>
      </c>
      <c r="D44" s="48">
        <f>'Avg Week BUSITEMA-BUSIA'!D44+'Avg Week BUSIA-BUSITEMA'!D44</f>
        <v>0.8571428571428571</v>
      </c>
      <c r="E44" s="48">
        <f>'Avg Week BUSITEMA-BUSIA'!E44+'Avg Week BUSIA-BUSITEMA'!E44</f>
        <v>3.8571428571428572</v>
      </c>
      <c r="F44" s="48">
        <f>'Avg Week BUSITEMA-BUSIA'!F44+'Avg Week BUSIA-BUSITEMA'!F44</f>
        <v>1.4285714285714286</v>
      </c>
      <c r="G44" s="48">
        <f>'Avg Week BUSITEMA-BUSIA'!G44+'Avg Week BUSIA-BUSITEMA'!G44</f>
        <v>0.42857142857142855</v>
      </c>
      <c r="H44" s="48">
        <f>'Avg Week BUSITEMA-BUSIA'!H44+'Avg Week BUSIA-BUSITEMA'!H44</f>
        <v>2.1428571428571428</v>
      </c>
      <c r="I44" s="48">
        <f>'Avg Week BUSITEMA-BUSIA'!I44+'Avg Week BUSIA-BUSITEMA'!I44</f>
        <v>0.42857142857142855</v>
      </c>
      <c r="J44" s="48">
        <f>'Avg Week BUSITEMA-BUSIA'!J44+'Avg Week BUSIA-BUSITEMA'!J44</f>
        <v>0.42857142857142855</v>
      </c>
      <c r="K44" s="48">
        <f>'Avg Week BUSITEMA-BUSIA'!K44+'Avg Week BUSIA-BUSITEMA'!K44</f>
        <v>0.8571428571428571</v>
      </c>
      <c r="L44" s="48">
        <f>'Avg Week BUSITEMA-BUSIA'!L44+'Avg Week BUSIA-BUSITEMA'!L44</f>
        <v>2.1428571428571428</v>
      </c>
      <c r="M44" s="48">
        <f>'Avg Week BUSITEMA-BUSIA'!M44+'Avg Week BUSIA-BUSITEMA'!M44</f>
        <v>6</v>
      </c>
      <c r="N44" s="48">
        <f>'Avg Week BUSITEMA-BUSIA'!N44+'Avg Week BUSIA-BUSITEMA'!N44</f>
        <v>0</v>
      </c>
      <c r="O44" s="15">
        <f t="shared" si="0"/>
        <v>14.142857142857142</v>
      </c>
      <c r="P44" s="15">
        <f t="shared" si="1"/>
        <v>20.142857142857142</v>
      </c>
    </row>
    <row r="45" spans="2:32" ht="23.1" customHeight="1" x14ac:dyDescent="0.25">
      <c r="B45" s="22" t="s">
        <v>72</v>
      </c>
      <c r="C45" s="48">
        <f>'Avg Week BUSITEMA-BUSIA'!C45+'Avg Week BUSIA-BUSITEMA'!C45</f>
        <v>1.2857142857142856</v>
      </c>
      <c r="D45" s="48">
        <f>'Avg Week BUSITEMA-BUSIA'!D45+'Avg Week BUSIA-BUSITEMA'!D45</f>
        <v>0</v>
      </c>
      <c r="E45" s="48">
        <f>'Avg Week BUSITEMA-BUSIA'!E45+'Avg Week BUSIA-BUSITEMA'!E45</f>
        <v>2.2857142857142856</v>
      </c>
      <c r="F45" s="48">
        <f>'Avg Week BUSITEMA-BUSIA'!F45+'Avg Week BUSIA-BUSITEMA'!F45</f>
        <v>2.5714285714285712</v>
      </c>
      <c r="G45" s="48">
        <f>'Avg Week BUSITEMA-BUSIA'!G45+'Avg Week BUSIA-BUSITEMA'!G45</f>
        <v>0</v>
      </c>
      <c r="H45" s="48">
        <f>'Avg Week BUSITEMA-BUSIA'!H45+'Avg Week BUSIA-BUSITEMA'!H45</f>
        <v>0.85714285714285721</v>
      </c>
      <c r="I45" s="48">
        <f>'Avg Week BUSITEMA-BUSIA'!I45+'Avg Week BUSIA-BUSITEMA'!I45</f>
        <v>0.8571428571428571</v>
      </c>
      <c r="J45" s="48">
        <f>'Avg Week BUSITEMA-BUSIA'!J45+'Avg Week BUSIA-BUSITEMA'!J45</f>
        <v>0.8571428571428571</v>
      </c>
      <c r="K45" s="48">
        <f>'Avg Week BUSITEMA-BUSIA'!K45+'Avg Week BUSIA-BUSITEMA'!K45</f>
        <v>1.7142857142857142</v>
      </c>
      <c r="L45" s="48">
        <f>'Avg Week BUSITEMA-BUSIA'!L45+'Avg Week BUSIA-BUSITEMA'!L45</f>
        <v>2.5714285714285716</v>
      </c>
      <c r="M45" s="48">
        <f>'Avg Week BUSITEMA-BUSIA'!M45+'Avg Week BUSIA-BUSITEMA'!M45</f>
        <v>6.7142857142857144</v>
      </c>
      <c r="N45" s="48">
        <f>'Avg Week BUSITEMA-BUSIA'!N45+'Avg Week BUSIA-BUSITEMA'!N45</f>
        <v>0.14285714285714285</v>
      </c>
      <c r="O45" s="15">
        <f t="shared" si="0"/>
        <v>13.142857142857141</v>
      </c>
      <c r="P45" s="15">
        <f t="shared" si="1"/>
        <v>19.857142857142854</v>
      </c>
    </row>
    <row r="46" spans="2:32" ht="23.1" customHeight="1" x14ac:dyDescent="0.25">
      <c r="B46" s="23" t="s">
        <v>73</v>
      </c>
      <c r="C46" s="48">
        <f>'Avg Week BUSITEMA-BUSIA'!C46+'Avg Week BUSIA-BUSITEMA'!C46</f>
        <v>1.4285714285714284</v>
      </c>
      <c r="D46" s="48">
        <f>'Avg Week BUSITEMA-BUSIA'!D46+'Avg Week BUSIA-BUSITEMA'!D46</f>
        <v>0.5714285714285714</v>
      </c>
      <c r="E46" s="48">
        <f>'Avg Week BUSITEMA-BUSIA'!E46+'Avg Week BUSIA-BUSITEMA'!E46</f>
        <v>2.4285714285714284</v>
      </c>
      <c r="F46" s="48">
        <f>'Avg Week BUSITEMA-BUSIA'!F46+'Avg Week BUSIA-BUSITEMA'!F46</f>
        <v>2.1428571428571428</v>
      </c>
      <c r="G46" s="48">
        <f>'Avg Week BUSITEMA-BUSIA'!G46+'Avg Week BUSIA-BUSITEMA'!G46</f>
        <v>0</v>
      </c>
      <c r="H46" s="48">
        <f>'Avg Week BUSITEMA-BUSIA'!H46+'Avg Week BUSIA-BUSITEMA'!H46</f>
        <v>0.2857142857142857</v>
      </c>
      <c r="I46" s="48">
        <f>'Avg Week BUSITEMA-BUSIA'!I46+'Avg Week BUSIA-BUSITEMA'!I46</f>
        <v>1.1428571428571428</v>
      </c>
      <c r="J46" s="48">
        <f>'Avg Week BUSITEMA-BUSIA'!J46+'Avg Week BUSIA-BUSITEMA'!J46</f>
        <v>0.42857142857142855</v>
      </c>
      <c r="K46" s="48">
        <f>'Avg Week BUSITEMA-BUSIA'!K46+'Avg Week BUSIA-BUSITEMA'!K46</f>
        <v>0.42857142857142855</v>
      </c>
      <c r="L46" s="48">
        <f>'Avg Week BUSITEMA-BUSIA'!L46+'Avg Week BUSIA-BUSITEMA'!L46</f>
        <v>2.4285714285714288</v>
      </c>
      <c r="M46" s="48">
        <f>'Avg Week BUSITEMA-BUSIA'!M46+'Avg Week BUSIA-BUSITEMA'!M46</f>
        <v>7.1428571428571432</v>
      </c>
      <c r="N46" s="48">
        <f>'Avg Week BUSITEMA-BUSIA'!N46+'Avg Week BUSIA-BUSITEMA'!N46</f>
        <v>0.42857142857142855</v>
      </c>
      <c r="O46" s="15">
        <f t="shared" si="0"/>
        <v>11.714285714285715</v>
      </c>
      <c r="P46" s="15">
        <f t="shared" si="1"/>
        <v>18.857142857142858</v>
      </c>
      <c r="R46" s="8"/>
      <c r="T46"/>
    </row>
    <row r="47" spans="2:32" ht="23.1" customHeight="1" x14ac:dyDescent="0.25">
      <c r="B47" s="23" t="s">
        <v>74</v>
      </c>
      <c r="C47" s="48">
        <f>'Avg Week BUSITEMA-BUSIA'!C47+'Avg Week BUSIA-BUSITEMA'!C47</f>
        <v>1.4285714285714286</v>
      </c>
      <c r="D47" s="48">
        <f>'Avg Week BUSITEMA-BUSIA'!D47+'Avg Week BUSIA-BUSITEMA'!D47</f>
        <v>0.42857142857142855</v>
      </c>
      <c r="E47" s="48">
        <f>'Avg Week BUSITEMA-BUSIA'!E47+'Avg Week BUSIA-BUSITEMA'!E47</f>
        <v>3.1428571428571428</v>
      </c>
      <c r="F47" s="48">
        <f>'Avg Week BUSITEMA-BUSIA'!F47+'Avg Week BUSIA-BUSITEMA'!F47</f>
        <v>1.7142857142857144</v>
      </c>
      <c r="G47" s="48">
        <f>'Avg Week BUSITEMA-BUSIA'!G47+'Avg Week BUSIA-BUSITEMA'!G47</f>
        <v>0.14285714285714285</v>
      </c>
      <c r="H47" s="48">
        <f>'Avg Week BUSITEMA-BUSIA'!H47+'Avg Week BUSIA-BUSITEMA'!H47</f>
        <v>1.8571428571428572</v>
      </c>
      <c r="I47" s="48">
        <f>'Avg Week BUSITEMA-BUSIA'!I47+'Avg Week BUSIA-BUSITEMA'!I47</f>
        <v>1.2857142857142856</v>
      </c>
      <c r="J47" s="48">
        <f>'Avg Week BUSITEMA-BUSIA'!J47+'Avg Week BUSIA-BUSITEMA'!J47</f>
        <v>0.42857142857142855</v>
      </c>
      <c r="K47" s="48">
        <f>'Avg Week BUSITEMA-BUSIA'!K47+'Avg Week BUSIA-BUSITEMA'!K47</f>
        <v>1</v>
      </c>
      <c r="L47" s="48">
        <f>'Avg Week BUSITEMA-BUSIA'!L47+'Avg Week BUSIA-BUSITEMA'!L47</f>
        <v>3.4285714285714284</v>
      </c>
      <c r="M47" s="48">
        <f>'Avg Week BUSITEMA-BUSIA'!M47+'Avg Week BUSIA-BUSITEMA'!M47</f>
        <v>7.5714285714285712</v>
      </c>
      <c r="N47" s="48">
        <f>'Avg Week BUSITEMA-BUSIA'!N47+'Avg Week BUSIA-BUSITEMA'!N47</f>
        <v>0</v>
      </c>
      <c r="O47" s="15">
        <f t="shared" si="0"/>
        <v>14.857142857142858</v>
      </c>
      <c r="P47" s="15">
        <f t="shared" si="1"/>
        <v>22.428571428571431</v>
      </c>
      <c r="R47" s="8"/>
      <c r="T47"/>
    </row>
    <row r="48" spans="2:32" ht="23.1" customHeight="1" x14ac:dyDescent="0.25">
      <c r="B48" s="23" t="s">
        <v>75</v>
      </c>
      <c r="C48" s="48">
        <f>'Avg Week BUSITEMA-BUSIA'!C48+'Avg Week BUSIA-BUSITEMA'!C48</f>
        <v>2.2857142857142856</v>
      </c>
      <c r="D48" s="48">
        <f>'Avg Week BUSITEMA-BUSIA'!D48+'Avg Week BUSIA-BUSITEMA'!D48</f>
        <v>0.71428571428571419</v>
      </c>
      <c r="E48" s="48">
        <f>'Avg Week BUSITEMA-BUSIA'!E48+'Avg Week BUSIA-BUSITEMA'!E48</f>
        <v>3.2857142857142856</v>
      </c>
      <c r="F48" s="48">
        <f>'Avg Week BUSITEMA-BUSIA'!F48+'Avg Week BUSIA-BUSITEMA'!F48</f>
        <v>2.4285714285714284</v>
      </c>
      <c r="G48" s="48">
        <f>'Avg Week BUSITEMA-BUSIA'!G48+'Avg Week BUSIA-BUSITEMA'!G48</f>
        <v>0.14285714285714285</v>
      </c>
      <c r="H48" s="48">
        <f>'Avg Week BUSITEMA-BUSIA'!H48+'Avg Week BUSIA-BUSITEMA'!H48</f>
        <v>1.2857142857142856</v>
      </c>
      <c r="I48" s="48">
        <f>'Avg Week BUSITEMA-BUSIA'!I48+'Avg Week BUSIA-BUSITEMA'!I48</f>
        <v>0.2857142857142857</v>
      </c>
      <c r="J48" s="48">
        <f>'Avg Week BUSITEMA-BUSIA'!J48+'Avg Week BUSIA-BUSITEMA'!J48</f>
        <v>0.2857142857142857</v>
      </c>
      <c r="K48" s="48">
        <f>'Avg Week BUSITEMA-BUSIA'!K48+'Avg Week BUSIA-BUSITEMA'!K48</f>
        <v>1.2857142857142856</v>
      </c>
      <c r="L48" s="48">
        <f>'Avg Week BUSITEMA-BUSIA'!L48+'Avg Week BUSIA-BUSITEMA'!L48</f>
        <v>2.7142857142857144</v>
      </c>
      <c r="M48" s="48">
        <f>'Avg Week BUSITEMA-BUSIA'!M48+'Avg Week BUSIA-BUSITEMA'!M48</f>
        <v>8.7142857142857153</v>
      </c>
      <c r="N48" s="48">
        <f>'Avg Week BUSITEMA-BUSIA'!N48+'Avg Week BUSIA-BUSITEMA'!N48</f>
        <v>1</v>
      </c>
      <c r="O48" s="15">
        <f t="shared" si="0"/>
        <v>15.714285714285715</v>
      </c>
      <c r="P48" s="15">
        <f t="shared" si="1"/>
        <v>24.428571428571431</v>
      </c>
      <c r="R48" s="8"/>
      <c r="T48"/>
    </row>
    <row r="49" spans="2:20" ht="23.1" customHeight="1" x14ac:dyDescent="0.25">
      <c r="B49" s="22" t="s">
        <v>76</v>
      </c>
      <c r="C49" s="48">
        <f>'Avg Week BUSITEMA-BUSIA'!C49+'Avg Week BUSIA-BUSITEMA'!C49</f>
        <v>1.7142857142857142</v>
      </c>
      <c r="D49" s="48">
        <f>'Avg Week BUSITEMA-BUSIA'!D49+'Avg Week BUSIA-BUSITEMA'!D49</f>
        <v>0.7142857142857143</v>
      </c>
      <c r="E49" s="48">
        <f>'Avg Week BUSITEMA-BUSIA'!E49+'Avg Week BUSIA-BUSITEMA'!E49</f>
        <v>2.4285714285714288</v>
      </c>
      <c r="F49" s="48">
        <f>'Avg Week BUSITEMA-BUSIA'!F49+'Avg Week BUSIA-BUSITEMA'!F49</f>
        <v>3.1428571428571432</v>
      </c>
      <c r="G49" s="48">
        <f>'Avg Week BUSITEMA-BUSIA'!G49+'Avg Week BUSIA-BUSITEMA'!G49</f>
        <v>0.14285714285714285</v>
      </c>
      <c r="H49" s="48">
        <f>'Avg Week BUSITEMA-BUSIA'!H49+'Avg Week BUSIA-BUSITEMA'!H49</f>
        <v>1.4285714285714286</v>
      </c>
      <c r="I49" s="48">
        <f>'Avg Week BUSITEMA-BUSIA'!I49+'Avg Week BUSIA-BUSITEMA'!I49</f>
        <v>1.1428571428571428</v>
      </c>
      <c r="J49" s="48">
        <f>'Avg Week BUSITEMA-BUSIA'!J49+'Avg Week BUSIA-BUSITEMA'!J49</f>
        <v>0.14285714285714285</v>
      </c>
      <c r="K49" s="48">
        <f>'Avg Week BUSITEMA-BUSIA'!K49+'Avg Week BUSIA-BUSITEMA'!K49</f>
        <v>0.5714285714285714</v>
      </c>
      <c r="L49" s="48">
        <f>'Avg Week BUSITEMA-BUSIA'!L49+'Avg Week BUSIA-BUSITEMA'!L49</f>
        <v>4.5714285714285712</v>
      </c>
      <c r="M49" s="48">
        <f>'Avg Week BUSITEMA-BUSIA'!M49+'Avg Week BUSIA-BUSITEMA'!M49</f>
        <v>8.4285714285714288</v>
      </c>
      <c r="N49" s="48">
        <f>'Avg Week BUSITEMA-BUSIA'!N49+'Avg Week BUSIA-BUSITEMA'!N49</f>
        <v>0.2857142857142857</v>
      </c>
      <c r="O49" s="15">
        <f t="shared" si="0"/>
        <v>16.285714285714285</v>
      </c>
      <c r="P49" s="15">
        <f t="shared" si="1"/>
        <v>24.714285714285712</v>
      </c>
      <c r="R49" s="8"/>
      <c r="T49"/>
    </row>
    <row r="50" spans="2:20" ht="23.1" customHeight="1" x14ac:dyDescent="0.25">
      <c r="B50" s="23" t="s">
        <v>77</v>
      </c>
      <c r="C50" s="48">
        <f>'Avg Week BUSITEMA-BUSIA'!C50+'Avg Week BUSIA-BUSITEMA'!C50</f>
        <v>2</v>
      </c>
      <c r="D50" s="48">
        <f>'Avg Week BUSITEMA-BUSIA'!D50+'Avg Week BUSIA-BUSITEMA'!D50</f>
        <v>0.42857142857142855</v>
      </c>
      <c r="E50" s="48">
        <f>'Avg Week BUSITEMA-BUSIA'!E50+'Avg Week BUSIA-BUSITEMA'!E50</f>
        <v>3.8571428571428572</v>
      </c>
      <c r="F50" s="48">
        <f>'Avg Week BUSITEMA-BUSIA'!F50+'Avg Week BUSIA-BUSITEMA'!F50</f>
        <v>2.5714285714285712</v>
      </c>
      <c r="G50" s="48">
        <f>'Avg Week BUSITEMA-BUSIA'!G50+'Avg Week BUSIA-BUSITEMA'!G50</f>
        <v>0</v>
      </c>
      <c r="H50" s="48">
        <f>'Avg Week BUSITEMA-BUSIA'!H50+'Avg Week BUSIA-BUSITEMA'!H50</f>
        <v>1.7142857142857144</v>
      </c>
      <c r="I50" s="48">
        <f>'Avg Week BUSITEMA-BUSIA'!I50+'Avg Week BUSIA-BUSITEMA'!I50</f>
        <v>0.8571428571428571</v>
      </c>
      <c r="J50" s="48">
        <f>'Avg Week BUSITEMA-BUSIA'!J50+'Avg Week BUSIA-BUSITEMA'!J50</f>
        <v>0.42857142857142855</v>
      </c>
      <c r="K50" s="48">
        <f>'Avg Week BUSITEMA-BUSIA'!K50+'Avg Week BUSIA-BUSITEMA'!K50</f>
        <v>0.42857142857142855</v>
      </c>
      <c r="L50" s="48">
        <f>'Avg Week BUSITEMA-BUSIA'!L50+'Avg Week BUSIA-BUSITEMA'!L50</f>
        <v>3.4285714285714284</v>
      </c>
      <c r="M50" s="48">
        <f>'Avg Week BUSITEMA-BUSIA'!M50+'Avg Week BUSIA-BUSITEMA'!M50</f>
        <v>9.4285714285714288</v>
      </c>
      <c r="N50" s="48">
        <f>'Avg Week BUSITEMA-BUSIA'!N50+'Avg Week BUSIA-BUSITEMA'!N50</f>
        <v>1</v>
      </c>
      <c r="O50" s="15">
        <f t="shared" si="0"/>
        <v>16.714285714285715</v>
      </c>
      <c r="P50" s="15">
        <f t="shared" si="1"/>
        <v>26.142857142857146</v>
      </c>
      <c r="R50" s="8"/>
      <c r="T50"/>
    </row>
    <row r="51" spans="2:20" ht="23.1" customHeight="1" x14ac:dyDescent="0.25">
      <c r="B51" s="23" t="s">
        <v>78</v>
      </c>
      <c r="C51" s="48">
        <f>'Avg Week BUSITEMA-BUSIA'!C51+'Avg Week BUSIA-BUSITEMA'!C51</f>
        <v>1.5714285714285716</v>
      </c>
      <c r="D51" s="48">
        <f>'Avg Week BUSITEMA-BUSIA'!D51+'Avg Week BUSIA-BUSITEMA'!D51</f>
        <v>0.7142857142857143</v>
      </c>
      <c r="E51" s="48">
        <f>'Avg Week BUSITEMA-BUSIA'!E51+'Avg Week BUSIA-BUSITEMA'!E51</f>
        <v>2.4285714285714284</v>
      </c>
      <c r="F51" s="48">
        <f>'Avg Week BUSITEMA-BUSIA'!F51+'Avg Week BUSIA-BUSITEMA'!F51</f>
        <v>2.2857142857142856</v>
      </c>
      <c r="G51" s="48">
        <f>'Avg Week BUSITEMA-BUSIA'!G51+'Avg Week BUSIA-BUSITEMA'!G51</f>
        <v>0.2857142857142857</v>
      </c>
      <c r="H51" s="48">
        <f>'Avg Week BUSITEMA-BUSIA'!H51+'Avg Week BUSIA-BUSITEMA'!H51</f>
        <v>0.85714285714285721</v>
      </c>
      <c r="I51" s="48">
        <f>'Avg Week BUSITEMA-BUSIA'!I51+'Avg Week BUSIA-BUSITEMA'!I51</f>
        <v>0.42857142857142855</v>
      </c>
      <c r="J51" s="48">
        <f>'Avg Week BUSITEMA-BUSIA'!J51+'Avg Week BUSIA-BUSITEMA'!J51</f>
        <v>1.5714285714285714</v>
      </c>
      <c r="K51" s="48">
        <f>'Avg Week BUSITEMA-BUSIA'!K51+'Avg Week BUSIA-BUSITEMA'!K51</f>
        <v>0.2857142857142857</v>
      </c>
      <c r="L51" s="48">
        <f>'Avg Week BUSITEMA-BUSIA'!L51+'Avg Week BUSIA-BUSITEMA'!L51</f>
        <v>3.1428571428571432</v>
      </c>
      <c r="M51" s="48">
        <f>'Avg Week BUSITEMA-BUSIA'!M51+'Avg Week BUSIA-BUSITEMA'!M51</f>
        <v>6</v>
      </c>
      <c r="N51" s="48">
        <f>'Avg Week BUSITEMA-BUSIA'!N51+'Avg Week BUSIA-BUSITEMA'!N51</f>
        <v>0.2857142857142857</v>
      </c>
      <c r="O51" s="15">
        <f t="shared" si="0"/>
        <v>13.857142857142859</v>
      </c>
      <c r="P51" s="15">
        <f t="shared" si="1"/>
        <v>19.857142857142858</v>
      </c>
      <c r="R51" s="8"/>
      <c r="T51"/>
    </row>
    <row r="52" spans="2:20" ht="23.1" customHeight="1" x14ac:dyDescent="0.25">
      <c r="B52" s="23" t="s">
        <v>79</v>
      </c>
      <c r="C52" s="48">
        <f>'Avg Week BUSITEMA-BUSIA'!C52+'Avg Week BUSIA-BUSITEMA'!C52</f>
        <v>1.7142857142857142</v>
      </c>
      <c r="D52" s="48">
        <f>'Avg Week BUSITEMA-BUSIA'!D52+'Avg Week BUSIA-BUSITEMA'!D52</f>
        <v>1</v>
      </c>
      <c r="E52" s="48">
        <f>'Avg Week BUSITEMA-BUSIA'!E52+'Avg Week BUSIA-BUSITEMA'!E52</f>
        <v>3.7142857142857144</v>
      </c>
      <c r="F52" s="48">
        <f>'Avg Week BUSITEMA-BUSIA'!F52+'Avg Week BUSIA-BUSITEMA'!F52</f>
        <v>1.8571428571428572</v>
      </c>
      <c r="G52" s="48">
        <f>'Avg Week BUSITEMA-BUSIA'!G52+'Avg Week BUSIA-BUSITEMA'!G52</f>
        <v>0</v>
      </c>
      <c r="H52" s="48">
        <f>'Avg Week BUSITEMA-BUSIA'!H52+'Avg Week BUSIA-BUSITEMA'!H52</f>
        <v>0.7142857142857143</v>
      </c>
      <c r="I52" s="48">
        <f>'Avg Week BUSITEMA-BUSIA'!I52+'Avg Week BUSIA-BUSITEMA'!I52</f>
        <v>0.42857142857142855</v>
      </c>
      <c r="J52" s="48">
        <f>'Avg Week BUSITEMA-BUSIA'!J52+'Avg Week BUSIA-BUSITEMA'!J52</f>
        <v>0.85714285714285721</v>
      </c>
      <c r="K52" s="48">
        <f>'Avg Week BUSITEMA-BUSIA'!K52+'Avg Week BUSIA-BUSITEMA'!K52</f>
        <v>0</v>
      </c>
      <c r="L52" s="48">
        <f>'Avg Week BUSITEMA-BUSIA'!L52+'Avg Week BUSIA-BUSITEMA'!L52</f>
        <v>2</v>
      </c>
      <c r="M52" s="48">
        <f>'Avg Week BUSITEMA-BUSIA'!M52+'Avg Week BUSIA-BUSITEMA'!M52</f>
        <v>5.8571428571428577</v>
      </c>
      <c r="N52" s="48">
        <f>'Avg Week BUSITEMA-BUSIA'!N52+'Avg Week BUSIA-BUSITEMA'!N52</f>
        <v>0.14285714285714285</v>
      </c>
      <c r="O52" s="15">
        <f t="shared" si="0"/>
        <v>12.428571428571429</v>
      </c>
      <c r="P52" s="15">
        <f t="shared" si="1"/>
        <v>18.285714285714288</v>
      </c>
      <c r="R52" s="8"/>
      <c r="T52"/>
    </row>
    <row r="53" spans="2:20" ht="23.1" customHeight="1" x14ac:dyDescent="0.25">
      <c r="B53" s="22" t="s">
        <v>80</v>
      </c>
      <c r="C53" s="48">
        <f>'Avg Week BUSITEMA-BUSIA'!C53+'Avg Week BUSIA-BUSITEMA'!C53</f>
        <v>4.4285714285714288</v>
      </c>
      <c r="D53" s="48">
        <f>'Avg Week BUSITEMA-BUSIA'!D53+'Avg Week BUSIA-BUSITEMA'!D53</f>
        <v>1</v>
      </c>
      <c r="E53" s="48">
        <f>'Avg Week BUSITEMA-BUSIA'!E53+'Avg Week BUSIA-BUSITEMA'!E53</f>
        <v>4.8571428571428577</v>
      </c>
      <c r="F53" s="48">
        <f>'Avg Week BUSITEMA-BUSIA'!F53+'Avg Week BUSIA-BUSITEMA'!F53</f>
        <v>1.4285714285714284</v>
      </c>
      <c r="G53" s="48">
        <f>'Avg Week BUSITEMA-BUSIA'!G53+'Avg Week BUSIA-BUSITEMA'!G53</f>
        <v>0.14285714285714285</v>
      </c>
      <c r="H53" s="48">
        <f>'Avg Week BUSITEMA-BUSIA'!H53+'Avg Week BUSIA-BUSITEMA'!H53</f>
        <v>1.2857142857142856</v>
      </c>
      <c r="I53" s="48">
        <f>'Avg Week BUSITEMA-BUSIA'!I53+'Avg Week BUSIA-BUSITEMA'!I53</f>
        <v>1.2857142857142856</v>
      </c>
      <c r="J53" s="48">
        <f>'Avg Week BUSITEMA-BUSIA'!J53+'Avg Week BUSIA-BUSITEMA'!J53</f>
        <v>1.4285714285714284</v>
      </c>
      <c r="K53" s="48">
        <f>'Avg Week BUSITEMA-BUSIA'!K53+'Avg Week BUSIA-BUSITEMA'!K53</f>
        <v>0.42857142857142855</v>
      </c>
      <c r="L53" s="48">
        <f>'Avg Week BUSITEMA-BUSIA'!L53+'Avg Week BUSIA-BUSITEMA'!L53</f>
        <v>4.4285714285714288</v>
      </c>
      <c r="M53" s="48">
        <f>'Avg Week BUSITEMA-BUSIA'!M53+'Avg Week BUSIA-BUSITEMA'!M53</f>
        <v>10.714285714285715</v>
      </c>
      <c r="N53" s="48">
        <f>'Avg Week BUSITEMA-BUSIA'!N53+'Avg Week BUSIA-BUSITEMA'!N53</f>
        <v>0.2857142857142857</v>
      </c>
      <c r="O53" s="15">
        <f t="shared" si="0"/>
        <v>21</v>
      </c>
      <c r="P53" s="15">
        <f t="shared" si="1"/>
        <v>31.714285714285715</v>
      </c>
      <c r="R53" s="8"/>
      <c r="T53"/>
    </row>
    <row r="54" spans="2:20" ht="23.1" customHeight="1" x14ac:dyDescent="0.25">
      <c r="B54" s="22" t="s">
        <v>81</v>
      </c>
      <c r="C54" s="48">
        <f>'Avg Week BUSITEMA-BUSIA'!C54+'Avg Week BUSIA-BUSITEMA'!C54</f>
        <v>1.2857142857142856</v>
      </c>
      <c r="D54" s="48">
        <f>'Avg Week BUSITEMA-BUSIA'!D54+'Avg Week BUSIA-BUSITEMA'!D54</f>
        <v>0.85714285714285721</v>
      </c>
      <c r="E54" s="48">
        <f>'Avg Week BUSITEMA-BUSIA'!E54+'Avg Week BUSIA-BUSITEMA'!E54</f>
        <v>3.2857142857142856</v>
      </c>
      <c r="F54" s="48">
        <f>'Avg Week BUSITEMA-BUSIA'!F54+'Avg Week BUSIA-BUSITEMA'!F54</f>
        <v>1.8571428571428572</v>
      </c>
      <c r="G54" s="48">
        <f>'Avg Week BUSITEMA-BUSIA'!G54+'Avg Week BUSIA-BUSITEMA'!G54</f>
        <v>0</v>
      </c>
      <c r="H54" s="48">
        <f>'Avg Week BUSITEMA-BUSIA'!H54+'Avg Week BUSIA-BUSITEMA'!H54</f>
        <v>3.4285714285714288</v>
      </c>
      <c r="I54" s="48">
        <f>'Avg Week BUSITEMA-BUSIA'!I54+'Avg Week BUSIA-BUSITEMA'!I54</f>
        <v>0.71428571428571419</v>
      </c>
      <c r="J54" s="48">
        <f>'Avg Week BUSITEMA-BUSIA'!J54+'Avg Week BUSIA-BUSITEMA'!J54</f>
        <v>0.71428571428571419</v>
      </c>
      <c r="K54" s="48">
        <f>'Avg Week BUSITEMA-BUSIA'!K54+'Avg Week BUSIA-BUSITEMA'!K54</f>
        <v>0.8571428571428571</v>
      </c>
      <c r="L54" s="48">
        <f>'Avg Week BUSITEMA-BUSIA'!L54+'Avg Week BUSIA-BUSITEMA'!L54</f>
        <v>3</v>
      </c>
      <c r="M54" s="48">
        <f>'Avg Week BUSITEMA-BUSIA'!M54+'Avg Week BUSIA-BUSITEMA'!M54</f>
        <v>8.8571428571428577</v>
      </c>
      <c r="N54" s="48">
        <f>'Avg Week BUSITEMA-BUSIA'!N54+'Avg Week BUSIA-BUSITEMA'!N54</f>
        <v>0.5714285714285714</v>
      </c>
      <c r="O54" s="15">
        <f t="shared" si="0"/>
        <v>16.571428571428573</v>
      </c>
      <c r="P54" s="15">
        <f t="shared" si="1"/>
        <v>25.428571428571431</v>
      </c>
      <c r="R54" s="8"/>
      <c r="T54"/>
    </row>
    <row r="55" spans="2:20" ht="23.1" customHeight="1" x14ac:dyDescent="0.25">
      <c r="B55" s="22" t="s">
        <v>82</v>
      </c>
      <c r="C55" s="48">
        <f>'Avg Week BUSITEMA-BUSIA'!C55+'Avg Week BUSIA-BUSITEMA'!C55</f>
        <v>1.7142857142857142</v>
      </c>
      <c r="D55" s="48">
        <f>'Avg Week BUSITEMA-BUSIA'!D55+'Avg Week BUSIA-BUSITEMA'!D55</f>
        <v>0</v>
      </c>
      <c r="E55" s="48">
        <f>'Avg Week BUSITEMA-BUSIA'!E55+'Avg Week BUSIA-BUSITEMA'!E55</f>
        <v>2.8571428571428572</v>
      </c>
      <c r="F55" s="48">
        <f>'Avg Week BUSITEMA-BUSIA'!F55+'Avg Week BUSIA-BUSITEMA'!F55</f>
        <v>2</v>
      </c>
      <c r="G55" s="48">
        <f>'Avg Week BUSITEMA-BUSIA'!G55+'Avg Week BUSIA-BUSITEMA'!G55</f>
        <v>0.2857142857142857</v>
      </c>
      <c r="H55" s="48">
        <f>'Avg Week BUSITEMA-BUSIA'!H55+'Avg Week BUSIA-BUSITEMA'!H55</f>
        <v>1</v>
      </c>
      <c r="I55" s="48">
        <f>'Avg Week BUSITEMA-BUSIA'!I55+'Avg Week BUSIA-BUSITEMA'!I55</f>
        <v>0.5714285714285714</v>
      </c>
      <c r="J55" s="48">
        <f>'Avg Week BUSITEMA-BUSIA'!J55+'Avg Week BUSIA-BUSITEMA'!J55</f>
        <v>0.14285714285714285</v>
      </c>
      <c r="K55" s="48">
        <f>'Avg Week BUSITEMA-BUSIA'!K55+'Avg Week BUSIA-BUSITEMA'!K55</f>
        <v>0.42857142857142855</v>
      </c>
      <c r="L55" s="48">
        <f>'Avg Week BUSITEMA-BUSIA'!L55+'Avg Week BUSIA-BUSITEMA'!L55</f>
        <v>2.1428571428571428</v>
      </c>
      <c r="M55" s="48">
        <f>'Avg Week BUSITEMA-BUSIA'!M55+'Avg Week BUSIA-BUSITEMA'!M55</f>
        <v>9.428571428571427</v>
      </c>
      <c r="N55" s="48">
        <f>'Avg Week BUSITEMA-BUSIA'!N55+'Avg Week BUSIA-BUSITEMA'!N55</f>
        <v>0.42857142857142855</v>
      </c>
      <c r="O55" s="15">
        <f t="shared" si="0"/>
        <v>11.571428571428571</v>
      </c>
      <c r="P55" s="15">
        <f t="shared" si="1"/>
        <v>20.999999999999996</v>
      </c>
      <c r="R55" s="8"/>
      <c r="T55"/>
    </row>
    <row r="56" spans="2:20" ht="23.1" customHeight="1" x14ac:dyDescent="0.25">
      <c r="B56" s="22" t="s">
        <v>83</v>
      </c>
      <c r="C56" s="48">
        <f>'Avg Week BUSITEMA-BUSIA'!C56+'Avg Week BUSIA-BUSITEMA'!C56</f>
        <v>1.1428571428571428</v>
      </c>
      <c r="D56" s="48">
        <f>'Avg Week BUSITEMA-BUSIA'!D56+'Avg Week BUSIA-BUSITEMA'!D56</f>
        <v>0.42857142857142855</v>
      </c>
      <c r="E56" s="48">
        <f>'Avg Week BUSITEMA-BUSIA'!E56+'Avg Week BUSIA-BUSITEMA'!E56</f>
        <v>2.4285714285714288</v>
      </c>
      <c r="F56" s="48">
        <f>'Avg Week BUSITEMA-BUSIA'!F56+'Avg Week BUSIA-BUSITEMA'!F56</f>
        <v>1.2857142857142856</v>
      </c>
      <c r="G56" s="48">
        <f>'Avg Week BUSITEMA-BUSIA'!G56+'Avg Week BUSIA-BUSITEMA'!G56</f>
        <v>0.14285714285714285</v>
      </c>
      <c r="H56" s="48">
        <f>'Avg Week BUSITEMA-BUSIA'!H56+'Avg Week BUSIA-BUSITEMA'!H56</f>
        <v>1.4285714285714284</v>
      </c>
      <c r="I56" s="48">
        <f>'Avg Week BUSITEMA-BUSIA'!I56+'Avg Week BUSIA-BUSITEMA'!I56</f>
        <v>1</v>
      </c>
      <c r="J56" s="48">
        <f>'Avg Week BUSITEMA-BUSIA'!J56+'Avg Week BUSIA-BUSITEMA'!J56</f>
        <v>1</v>
      </c>
      <c r="K56" s="48">
        <f>'Avg Week BUSITEMA-BUSIA'!K56+'Avg Week BUSIA-BUSITEMA'!K56</f>
        <v>1.5714285714285714</v>
      </c>
      <c r="L56" s="48">
        <f>'Avg Week BUSITEMA-BUSIA'!L56+'Avg Week BUSIA-BUSITEMA'!L56</f>
        <v>2.5714285714285712</v>
      </c>
      <c r="M56" s="48">
        <f>'Avg Week BUSITEMA-BUSIA'!M56+'Avg Week BUSIA-BUSITEMA'!M56</f>
        <v>6.4285714285714288</v>
      </c>
      <c r="N56" s="48">
        <f>'Avg Week BUSITEMA-BUSIA'!N56+'Avg Week BUSIA-BUSITEMA'!N56</f>
        <v>0.85714285714285721</v>
      </c>
      <c r="O56" s="15">
        <f t="shared" si="0"/>
        <v>13.857142857142858</v>
      </c>
      <c r="P56" s="15">
        <f t="shared" si="1"/>
        <v>20.285714285714288</v>
      </c>
      <c r="R56" s="8"/>
      <c r="T56"/>
    </row>
    <row r="57" spans="2:20" ht="23.1" customHeight="1" x14ac:dyDescent="0.25">
      <c r="B57" s="22" t="s">
        <v>84</v>
      </c>
      <c r="C57" s="48">
        <f>'Avg Week BUSITEMA-BUSIA'!C57+'Avg Week BUSIA-BUSITEMA'!C57</f>
        <v>0.2857142857142857</v>
      </c>
      <c r="D57" s="48">
        <f>'Avg Week BUSITEMA-BUSIA'!D57+'Avg Week BUSIA-BUSITEMA'!D57</f>
        <v>0.42857142857142855</v>
      </c>
      <c r="E57" s="48">
        <f>'Avg Week BUSITEMA-BUSIA'!E57+'Avg Week BUSIA-BUSITEMA'!E57</f>
        <v>3.2857142857142856</v>
      </c>
      <c r="F57" s="48">
        <f>'Avg Week BUSITEMA-BUSIA'!F57+'Avg Week BUSIA-BUSITEMA'!F57</f>
        <v>1.1428571428571428</v>
      </c>
      <c r="G57" s="48">
        <f>'Avg Week BUSITEMA-BUSIA'!G57+'Avg Week BUSIA-BUSITEMA'!G57</f>
        <v>0.2857142857142857</v>
      </c>
      <c r="H57" s="48">
        <f>'Avg Week BUSITEMA-BUSIA'!H57+'Avg Week BUSIA-BUSITEMA'!H57</f>
        <v>1.1428571428571428</v>
      </c>
      <c r="I57" s="48">
        <f>'Avg Week BUSITEMA-BUSIA'!I57+'Avg Week BUSIA-BUSITEMA'!I57</f>
        <v>0.42857142857142855</v>
      </c>
      <c r="J57" s="48">
        <f>'Avg Week BUSITEMA-BUSIA'!J57+'Avg Week BUSIA-BUSITEMA'!J57</f>
        <v>0.2857142857142857</v>
      </c>
      <c r="K57" s="48">
        <f>'Avg Week BUSITEMA-BUSIA'!K57+'Avg Week BUSIA-BUSITEMA'!K57</f>
        <v>0.14285714285714285</v>
      </c>
      <c r="L57" s="48">
        <f>'Avg Week BUSITEMA-BUSIA'!L57+'Avg Week BUSIA-BUSITEMA'!L57</f>
        <v>2.4285714285714288</v>
      </c>
      <c r="M57" s="48">
        <f>'Avg Week BUSITEMA-BUSIA'!M57+'Avg Week BUSIA-BUSITEMA'!M57</f>
        <v>6.4285714285714288</v>
      </c>
      <c r="N57" s="48">
        <f>'Avg Week BUSITEMA-BUSIA'!N57+'Avg Week BUSIA-BUSITEMA'!N57</f>
        <v>0.2857142857142857</v>
      </c>
      <c r="O57" s="15">
        <f t="shared" si="0"/>
        <v>10.142857142857144</v>
      </c>
      <c r="P57" s="15">
        <f t="shared" si="1"/>
        <v>16.571428571428569</v>
      </c>
      <c r="R57" s="8"/>
      <c r="T57"/>
    </row>
    <row r="58" spans="2:20" ht="23.1" customHeight="1" x14ac:dyDescent="0.25">
      <c r="B58" s="22" t="s">
        <v>99</v>
      </c>
      <c r="C58" s="48">
        <f>'Avg Week BUSITEMA-BUSIA'!C58+'Avg Week BUSIA-BUSITEMA'!C58</f>
        <v>2</v>
      </c>
      <c r="D58" s="48">
        <f>'Avg Week BUSITEMA-BUSIA'!D58+'Avg Week BUSIA-BUSITEMA'!D58</f>
        <v>0.5</v>
      </c>
      <c r="E58" s="48">
        <f>'Avg Week BUSITEMA-BUSIA'!E58+'Avg Week BUSIA-BUSITEMA'!E58</f>
        <v>4</v>
      </c>
      <c r="F58" s="48">
        <f>'Avg Week BUSITEMA-BUSIA'!F58+'Avg Week BUSIA-BUSITEMA'!F58</f>
        <v>0</v>
      </c>
      <c r="G58" s="48">
        <f>'Avg Week BUSITEMA-BUSIA'!G58+'Avg Week BUSIA-BUSITEMA'!G58</f>
        <v>0</v>
      </c>
      <c r="H58" s="48">
        <f>'Avg Week BUSITEMA-BUSIA'!H58+'Avg Week BUSIA-BUSITEMA'!H58</f>
        <v>0</v>
      </c>
      <c r="I58" s="48">
        <f>'Avg Week BUSITEMA-BUSIA'!I58+'Avg Week BUSIA-BUSITEMA'!I58</f>
        <v>1.5</v>
      </c>
      <c r="J58" s="48">
        <f>'Avg Week BUSITEMA-BUSIA'!J58+'Avg Week BUSIA-BUSITEMA'!J58</f>
        <v>0</v>
      </c>
      <c r="K58" s="48">
        <f>'Avg Week BUSITEMA-BUSIA'!K58+'Avg Week BUSIA-BUSITEMA'!K58</f>
        <v>0</v>
      </c>
      <c r="L58" s="48">
        <f>'Avg Week BUSITEMA-BUSIA'!L58+'Avg Week BUSIA-BUSITEMA'!L58</f>
        <v>4</v>
      </c>
      <c r="M58" s="48">
        <f>'Avg Week BUSITEMA-BUSIA'!M58+'Avg Week BUSIA-BUSITEMA'!M58</f>
        <v>6.5</v>
      </c>
      <c r="N58" s="48">
        <f>'Avg Week BUSITEMA-BUSIA'!N58+'Avg Week BUSIA-BUSITEMA'!N58</f>
        <v>0</v>
      </c>
      <c r="O58" s="15">
        <f t="shared" si="0"/>
        <v>12</v>
      </c>
      <c r="P58" s="15">
        <f t="shared" si="1"/>
        <v>18.5</v>
      </c>
      <c r="R58" s="8"/>
      <c r="T58"/>
    </row>
    <row r="59" spans="2:20" ht="23.1" customHeight="1" x14ac:dyDescent="0.25">
      <c r="B59" s="22" t="s">
        <v>100</v>
      </c>
      <c r="C59" s="48">
        <f>'Avg Week BUSITEMA-BUSIA'!C59+'Avg Week BUSIA-BUSITEMA'!C59</f>
        <v>1.5</v>
      </c>
      <c r="D59" s="48">
        <f>'Avg Week BUSITEMA-BUSIA'!D59+'Avg Week BUSIA-BUSITEMA'!D59</f>
        <v>0</v>
      </c>
      <c r="E59" s="48">
        <f>'Avg Week BUSITEMA-BUSIA'!E59+'Avg Week BUSIA-BUSITEMA'!E59</f>
        <v>2</v>
      </c>
      <c r="F59" s="48">
        <f>'Avg Week BUSITEMA-BUSIA'!F59+'Avg Week BUSIA-BUSITEMA'!F59</f>
        <v>0.5</v>
      </c>
      <c r="G59" s="48">
        <f>'Avg Week BUSITEMA-BUSIA'!G59+'Avg Week BUSIA-BUSITEMA'!G59</f>
        <v>0</v>
      </c>
      <c r="H59" s="48">
        <f>'Avg Week BUSITEMA-BUSIA'!H59+'Avg Week BUSIA-BUSITEMA'!H59</f>
        <v>0</v>
      </c>
      <c r="I59" s="48">
        <f>'Avg Week BUSITEMA-BUSIA'!I59+'Avg Week BUSIA-BUSITEMA'!I59</f>
        <v>0</v>
      </c>
      <c r="J59" s="48">
        <f>'Avg Week BUSITEMA-BUSIA'!J59+'Avg Week BUSIA-BUSITEMA'!J59</f>
        <v>0</v>
      </c>
      <c r="K59" s="48">
        <f>'Avg Week BUSITEMA-BUSIA'!K59+'Avg Week BUSIA-BUSITEMA'!K59</f>
        <v>0.5</v>
      </c>
      <c r="L59" s="48">
        <f>'Avg Week BUSITEMA-BUSIA'!L59+'Avg Week BUSIA-BUSITEMA'!L59</f>
        <v>1.5</v>
      </c>
      <c r="M59" s="48">
        <f>'Avg Week BUSITEMA-BUSIA'!M59+'Avg Week BUSIA-BUSITEMA'!M59</f>
        <v>6.5</v>
      </c>
      <c r="N59" s="48">
        <f>'Avg Week BUSITEMA-BUSIA'!N59+'Avg Week BUSIA-BUSITEMA'!N59</f>
        <v>0</v>
      </c>
      <c r="O59" s="15">
        <f t="shared" si="0"/>
        <v>6</v>
      </c>
      <c r="P59" s="15">
        <f t="shared" si="1"/>
        <v>12.5</v>
      </c>
      <c r="R59" s="8"/>
      <c r="T59"/>
    </row>
    <row r="60" spans="2:20" ht="23.1" customHeight="1" x14ac:dyDescent="0.25">
      <c r="B60" s="22" t="s">
        <v>101</v>
      </c>
      <c r="C60" s="48">
        <f>'Avg Week BUSITEMA-BUSIA'!C60+'Avg Week BUSIA-BUSITEMA'!C60</f>
        <v>0</v>
      </c>
      <c r="D60" s="48">
        <f>'Avg Week BUSITEMA-BUSIA'!D60+'Avg Week BUSIA-BUSITEMA'!D60</f>
        <v>0</v>
      </c>
      <c r="E60" s="48">
        <f>'Avg Week BUSITEMA-BUSIA'!E60+'Avg Week BUSIA-BUSITEMA'!E60</f>
        <v>2.5</v>
      </c>
      <c r="F60" s="48">
        <f>'Avg Week BUSITEMA-BUSIA'!F60+'Avg Week BUSIA-BUSITEMA'!F60</f>
        <v>0.5</v>
      </c>
      <c r="G60" s="48">
        <f>'Avg Week BUSITEMA-BUSIA'!G60+'Avg Week BUSIA-BUSITEMA'!G60</f>
        <v>0.5</v>
      </c>
      <c r="H60" s="48">
        <f>'Avg Week BUSITEMA-BUSIA'!H60+'Avg Week BUSIA-BUSITEMA'!H60</f>
        <v>0</v>
      </c>
      <c r="I60" s="48">
        <f>'Avg Week BUSITEMA-BUSIA'!I60+'Avg Week BUSIA-BUSITEMA'!I60</f>
        <v>0</v>
      </c>
      <c r="J60" s="48">
        <f>'Avg Week BUSITEMA-BUSIA'!J60+'Avg Week BUSIA-BUSITEMA'!J60</f>
        <v>0.5</v>
      </c>
      <c r="K60" s="48">
        <f>'Avg Week BUSITEMA-BUSIA'!K60+'Avg Week BUSIA-BUSITEMA'!K60</f>
        <v>0</v>
      </c>
      <c r="L60" s="48">
        <f>'Avg Week BUSITEMA-BUSIA'!L60+'Avg Week BUSIA-BUSITEMA'!L60</f>
        <v>1.5</v>
      </c>
      <c r="M60" s="48">
        <f>'Avg Week BUSITEMA-BUSIA'!M60+'Avg Week BUSIA-BUSITEMA'!M60</f>
        <v>4.5</v>
      </c>
      <c r="N60" s="48">
        <f>'Avg Week BUSITEMA-BUSIA'!N60+'Avg Week BUSIA-BUSITEMA'!N60</f>
        <v>0.5</v>
      </c>
      <c r="O60" s="15">
        <f t="shared" si="0"/>
        <v>6</v>
      </c>
      <c r="P60" s="15">
        <f t="shared" si="1"/>
        <v>10.5</v>
      </c>
      <c r="R60" s="8"/>
      <c r="T60"/>
    </row>
    <row r="61" spans="2:20" ht="23.1" customHeight="1" x14ac:dyDescent="0.25">
      <c r="B61" s="22" t="s">
        <v>102</v>
      </c>
      <c r="C61" s="48">
        <f>'Avg Week BUSITEMA-BUSIA'!C61+'Avg Week BUSIA-BUSITEMA'!C61</f>
        <v>0.5</v>
      </c>
      <c r="D61" s="48">
        <f>'Avg Week BUSITEMA-BUSIA'!D61+'Avg Week BUSIA-BUSITEMA'!D61</f>
        <v>0.5</v>
      </c>
      <c r="E61" s="48">
        <f>'Avg Week BUSITEMA-BUSIA'!E61+'Avg Week BUSIA-BUSITEMA'!E61</f>
        <v>2.5</v>
      </c>
      <c r="F61" s="48">
        <f>'Avg Week BUSITEMA-BUSIA'!F61+'Avg Week BUSIA-BUSITEMA'!F61</f>
        <v>0</v>
      </c>
      <c r="G61" s="48">
        <f>'Avg Week BUSITEMA-BUSIA'!G61+'Avg Week BUSIA-BUSITEMA'!G61</f>
        <v>0.5</v>
      </c>
      <c r="H61" s="48">
        <f>'Avg Week BUSITEMA-BUSIA'!H61+'Avg Week BUSIA-BUSITEMA'!H61</f>
        <v>0</v>
      </c>
      <c r="I61" s="48">
        <f>'Avg Week BUSITEMA-BUSIA'!I61+'Avg Week BUSIA-BUSITEMA'!I61</f>
        <v>0</v>
      </c>
      <c r="J61" s="48">
        <f>'Avg Week BUSITEMA-BUSIA'!J61+'Avg Week BUSIA-BUSITEMA'!J61</f>
        <v>2</v>
      </c>
      <c r="K61" s="48">
        <f>'Avg Week BUSITEMA-BUSIA'!K61+'Avg Week BUSIA-BUSITEMA'!K61</f>
        <v>0</v>
      </c>
      <c r="L61" s="48">
        <f>'Avg Week BUSITEMA-BUSIA'!L61+'Avg Week BUSIA-BUSITEMA'!L61</f>
        <v>3.5</v>
      </c>
      <c r="M61" s="48">
        <f>'Avg Week BUSITEMA-BUSIA'!M61+'Avg Week BUSIA-BUSITEMA'!M61</f>
        <v>6</v>
      </c>
      <c r="N61" s="48">
        <f>'Avg Week BUSITEMA-BUSIA'!N61+'Avg Week BUSIA-BUSITEMA'!N61</f>
        <v>0</v>
      </c>
      <c r="O61" s="15">
        <f t="shared" si="0"/>
        <v>9.5</v>
      </c>
      <c r="P61" s="15">
        <f t="shared" si="1"/>
        <v>15.5</v>
      </c>
      <c r="R61" s="8"/>
      <c r="T61"/>
    </row>
    <row r="62" spans="2:20" ht="23.1" customHeight="1" x14ac:dyDescent="0.25">
      <c r="B62" s="22" t="s">
        <v>107</v>
      </c>
      <c r="C62" s="48">
        <f>'Avg Week BUSITEMA-BUSIA'!C62+'Avg Week BUSIA-BUSITEMA'!C62</f>
        <v>0.5</v>
      </c>
      <c r="D62" s="48">
        <f>'Avg Week BUSITEMA-BUSIA'!D62+'Avg Week BUSIA-BUSITEMA'!D62</f>
        <v>0</v>
      </c>
      <c r="E62" s="48">
        <f>'Avg Week BUSITEMA-BUSIA'!E62+'Avg Week BUSIA-BUSITEMA'!E62</f>
        <v>0.5</v>
      </c>
      <c r="F62" s="48">
        <f>'Avg Week BUSITEMA-BUSIA'!F62+'Avg Week BUSIA-BUSITEMA'!F62</f>
        <v>0</v>
      </c>
      <c r="G62" s="48">
        <f>'Avg Week BUSITEMA-BUSIA'!G62+'Avg Week BUSIA-BUSITEMA'!G62</f>
        <v>0</v>
      </c>
      <c r="H62" s="48">
        <f>'Avg Week BUSITEMA-BUSIA'!H62+'Avg Week BUSIA-BUSITEMA'!H62</f>
        <v>0</v>
      </c>
      <c r="I62" s="48">
        <f>'Avg Week BUSITEMA-BUSIA'!I62+'Avg Week BUSIA-BUSITEMA'!I62</f>
        <v>0.5</v>
      </c>
      <c r="J62" s="48">
        <f>'Avg Week BUSITEMA-BUSIA'!J62+'Avg Week BUSIA-BUSITEMA'!J62</f>
        <v>0.5</v>
      </c>
      <c r="K62" s="48">
        <f>'Avg Week BUSITEMA-BUSIA'!K62+'Avg Week BUSIA-BUSITEMA'!K62</f>
        <v>0</v>
      </c>
      <c r="L62" s="48">
        <f>'Avg Week BUSITEMA-BUSIA'!L62+'Avg Week BUSIA-BUSITEMA'!L62</f>
        <v>1.5</v>
      </c>
      <c r="M62" s="48">
        <f>'Avg Week BUSITEMA-BUSIA'!M62+'Avg Week BUSIA-BUSITEMA'!M62</f>
        <v>4</v>
      </c>
      <c r="N62" s="48">
        <f>'Avg Week BUSITEMA-BUSIA'!N62+'Avg Week BUSIA-BUSITEMA'!N62</f>
        <v>0</v>
      </c>
      <c r="O62" s="15">
        <f t="shared" si="0"/>
        <v>3.5</v>
      </c>
      <c r="P62" s="15">
        <f t="shared" si="1"/>
        <v>7.5</v>
      </c>
      <c r="R62" s="8"/>
      <c r="T62"/>
    </row>
    <row r="63" spans="2:20" ht="23.1" customHeight="1" x14ac:dyDescent="0.25">
      <c r="B63" s="22" t="s">
        <v>108</v>
      </c>
      <c r="C63" s="48">
        <f>'Avg Week BUSITEMA-BUSIA'!C63+'Avg Week BUSIA-BUSITEMA'!C63</f>
        <v>1.5</v>
      </c>
      <c r="D63" s="48">
        <f>'Avg Week BUSITEMA-BUSIA'!D63+'Avg Week BUSIA-BUSITEMA'!D63</f>
        <v>0</v>
      </c>
      <c r="E63" s="48">
        <f>'Avg Week BUSITEMA-BUSIA'!E63+'Avg Week BUSIA-BUSITEMA'!E63</f>
        <v>2.5</v>
      </c>
      <c r="F63" s="48">
        <f>'Avg Week BUSITEMA-BUSIA'!F63+'Avg Week BUSIA-BUSITEMA'!F63</f>
        <v>1.5</v>
      </c>
      <c r="G63" s="48">
        <f>'Avg Week BUSITEMA-BUSIA'!G63+'Avg Week BUSIA-BUSITEMA'!G63</f>
        <v>0.5</v>
      </c>
      <c r="H63" s="48">
        <f>'Avg Week BUSITEMA-BUSIA'!H63+'Avg Week BUSIA-BUSITEMA'!H63</f>
        <v>0</v>
      </c>
      <c r="I63" s="48">
        <f>'Avg Week BUSITEMA-BUSIA'!I63+'Avg Week BUSIA-BUSITEMA'!I63</f>
        <v>0.5</v>
      </c>
      <c r="J63" s="48">
        <f>'Avg Week BUSITEMA-BUSIA'!J63+'Avg Week BUSIA-BUSITEMA'!J63</f>
        <v>0.5</v>
      </c>
      <c r="K63" s="48">
        <f>'Avg Week BUSITEMA-BUSIA'!K63+'Avg Week BUSIA-BUSITEMA'!K63</f>
        <v>0.5</v>
      </c>
      <c r="L63" s="48">
        <f>'Avg Week BUSITEMA-BUSIA'!L63+'Avg Week BUSIA-BUSITEMA'!L63</f>
        <v>2.5</v>
      </c>
      <c r="M63" s="48">
        <f>'Avg Week BUSITEMA-BUSIA'!M63+'Avg Week BUSIA-BUSITEMA'!M63</f>
        <v>6.5</v>
      </c>
      <c r="N63" s="48">
        <f>'Avg Week BUSITEMA-BUSIA'!N63+'Avg Week BUSIA-BUSITEMA'!N63</f>
        <v>1.5</v>
      </c>
      <c r="O63" s="15">
        <f t="shared" si="0"/>
        <v>11.5</v>
      </c>
      <c r="P63" s="15">
        <f t="shared" si="1"/>
        <v>18</v>
      </c>
      <c r="R63" s="8"/>
      <c r="T63"/>
    </row>
    <row r="64" spans="2:20" ht="23.1" customHeight="1" x14ac:dyDescent="0.25">
      <c r="B64" s="22" t="s">
        <v>109</v>
      </c>
      <c r="C64" s="48">
        <f>'Avg Week BUSITEMA-BUSIA'!C64+'Avg Week BUSIA-BUSITEMA'!C64</f>
        <v>0.5</v>
      </c>
      <c r="D64" s="48">
        <f>'Avg Week BUSITEMA-BUSIA'!D64+'Avg Week BUSIA-BUSITEMA'!D64</f>
        <v>0</v>
      </c>
      <c r="E64" s="48">
        <f>'Avg Week BUSITEMA-BUSIA'!E64+'Avg Week BUSIA-BUSITEMA'!E64</f>
        <v>1.5</v>
      </c>
      <c r="F64" s="48">
        <f>'Avg Week BUSITEMA-BUSIA'!F64+'Avg Week BUSIA-BUSITEMA'!F64</f>
        <v>2.5</v>
      </c>
      <c r="G64" s="48">
        <f>'Avg Week BUSITEMA-BUSIA'!G64+'Avg Week BUSIA-BUSITEMA'!G64</f>
        <v>0</v>
      </c>
      <c r="H64" s="48">
        <f>'Avg Week BUSITEMA-BUSIA'!H64+'Avg Week BUSIA-BUSITEMA'!H64</f>
        <v>0</v>
      </c>
      <c r="I64" s="48">
        <f>'Avg Week BUSITEMA-BUSIA'!I64+'Avg Week BUSIA-BUSITEMA'!I64</f>
        <v>0.5</v>
      </c>
      <c r="J64" s="48">
        <f>'Avg Week BUSITEMA-BUSIA'!J64+'Avg Week BUSIA-BUSITEMA'!J64</f>
        <v>0.5</v>
      </c>
      <c r="K64" s="48">
        <f>'Avg Week BUSITEMA-BUSIA'!K64+'Avg Week BUSIA-BUSITEMA'!K64</f>
        <v>0.5</v>
      </c>
      <c r="L64" s="48">
        <f>'Avg Week BUSITEMA-BUSIA'!L64+'Avg Week BUSIA-BUSITEMA'!L64</f>
        <v>1.5</v>
      </c>
      <c r="M64" s="48">
        <f>'Avg Week BUSITEMA-BUSIA'!M64+'Avg Week BUSIA-BUSITEMA'!M64</f>
        <v>6</v>
      </c>
      <c r="N64" s="48">
        <f>'Avg Week BUSITEMA-BUSIA'!N64+'Avg Week BUSIA-BUSITEMA'!N64</f>
        <v>0.5</v>
      </c>
      <c r="O64" s="15">
        <f t="shared" si="0"/>
        <v>8</v>
      </c>
      <c r="P64" s="15">
        <f t="shared" si="1"/>
        <v>14</v>
      </c>
      <c r="R64" s="8"/>
      <c r="T64"/>
    </row>
    <row r="65" spans="2:20" ht="23.1" customHeight="1" x14ac:dyDescent="0.25">
      <c r="B65" s="22" t="s">
        <v>158</v>
      </c>
      <c r="C65" s="48">
        <f>'Avg Week BUSITEMA-BUSIA'!C65+'Avg Week BUSIA-BUSITEMA'!C65</f>
        <v>0.5</v>
      </c>
      <c r="D65" s="48">
        <f>'Avg Week BUSITEMA-BUSIA'!D65+'Avg Week BUSIA-BUSITEMA'!D65</f>
        <v>0</v>
      </c>
      <c r="E65" s="48">
        <f>'Avg Week BUSITEMA-BUSIA'!E65+'Avg Week BUSIA-BUSITEMA'!E65</f>
        <v>1.5</v>
      </c>
      <c r="F65" s="48">
        <f>'Avg Week BUSITEMA-BUSIA'!F65+'Avg Week BUSIA-BUSITEMA'!F65</f>
        <v>2</v>
      </c>
      <c r="G65" s="48">
        <f>'Avg Week BUSITEMA-BUSIA'!G65+'Avg Week BUSIA-BUSITEMA'!G65</f>
        <v>0</v>
      </c>
      <c r="H65" s="48">
        <f>'Avg Week BUSITEMA-BUSIA'!H65+'Avg Week BUSIA-BUSITEMA'!H65</f>
        <v>0</v>
      </c>
      <c r="I65" s="48">
        <f>'Avg Week BUSITEMA-BUSIA'!I65+'Avg Week BUSIA-BUSITEMA'!I65</f>
        <v>0</v>
      </c>
      <c r="J65" s="48">
        <f>'Avg Week BUSITEMA-BUSIA'!J65+'Avg Week BUSIA-BUSITEMA'!J65</f>
        <v>2</v>
      </c>
      <c r="K65" s="48">
        <f>'Avg Week BUSITEMA-BUSIA'!K65+'Avg Week BUSIA-BUSITEMA'!K65</f>
        <v>0</v>
      </c>
      <c r="L65" s="48">
        <f>'Avg Week BUSITEMA-BUSIA'!L65+'Avg Week BUSIA-BUSITEMA'!L65</f>
        <v>2</v>
      </c>
      <c r="M65" s="48">
        <f>'Avg Week BUSITEMA-BUSIA'!M65+'Avg Week BUSIA-BUSITEMA'!M65</f>
        <v>10.5</v>
      </c>
      <c r="N65" s="48">
        <f>'Avg Week BUSITEMA-BUSIA'!N65+'Avg Week BUSIA-BUSITEMA'!N65</f>
        <v>0</v>
      </c>
      <c r="O65" s="15">
        <f t="shared" si="0"/>
        <v>8</v>
      </c>
      <c r="P65" s="15">
        <f t="shared" si="1"/>
        <v>18.5</v>
      </c>
      <c r="R65" s="8"/>
      <c r="T65"/>
    </row>
    <row r="66" spans="2:20" ht="23.1" customHeight="1" x14ac:dyDescent="0.25">
      <c r="B66" s="22" t="s">
        <v>103</v>
      </c>
      <c r="C66" s="48">
        <f>'Avg Week BUSITEMA-BUSIA'!C66+'Avg Week BUSIA-BUSITEMA'!C66</f>
        <v>0.5</v>
      </c>
      <c r="D66" s="48">
        <f>'Avg Week BUSITEMA-BUSIA'!D66+'Avg Week BUSIA-BUSITEMA'!D66</f>
        <v>0</v>
      </c>
      <c r="E66" s="48">
        <f>'Avg Week BUSITEMA-BUSIA'!E66+'Avg Week BUSIA-BUSITEMA'!E66</f>
        <v>1.5</v>
      </c>
      <c r="F66" s="48">
        <f>'Avg Week BUSITEMA-BUSIA'!F66+'Avg Week BUSIA-BUSITEMA'!F66</f>
        <v>0.5</v>
      </c>
      <c r="G66" s="48">
        <f>'Avg Week BUSITEMA-BUSIA'!G66+'Avg Week BUSIA-BUSITEMA'!G66</f>
        <v>0</v>
      </c>
      <c r="H66" s="48">
        <f>'Avg Week BUSITEMA-BUSIA'!H66+'Avg Week BUSIA-BUSITEMA'!H66</f>
        <v>0.5</v>
      </c>
      <c r="I66" s="48">
        <f>'Avg Week BUSITEMA-BUSIA'!I66+'Avg Week BUSIA-BUSITEMA'!I66</f>
        <v>0</v>
      </c>
      <c r="J66" s="48">
        <f>'Avg Week BUSITEMA-BUSIA'!J66+'Avg Week BUSIA-BUSITEMA'!J66</f>
        <v>0.5</v>
      </c>
      <c r="K66" s="48">
        <f>'Avg Week BUSITEMA-BUSIA'!K66+'Avg Week BUSIA-BUSITEMA'!K66</f>
        <v>0</v>
      </c>
      <c r="L66" s="48">
        <f>'Avg Week BUSITEMA-BUSIA'!L66+'Avg Week BUSIA-BUSITEMA'!L66</f>
        <v>0.5</v>
      </c>
      <c r="M66" s="48">
        <f>'Avg Week BUSITEMA-BUSIA'!M66+'Avg Week BUSIA-BUSITEMA'!M66</f>
        <v>8</v>
      </c>
      <c r="N66" s="48">
        <f>'Avg Week BUSITEMA-BUSIA'!N66+'Avg Week BUSIA-BUSITEMA'!N66</f>
        <v>0.5</v>
      </c>
      <c r="O66" s="15">
        <f t="shared" si="0"/>
        <v>4.5</v>
      </c>
      <c r="P66" s="15">
        <f t="shared" si="1"/>
        <v>12.5</v>
      </c>
      <c r="R66" s="8"/>
      <c r="T66"/>
    </row>
    <row r="67" spans="2:20" ht="23.1" customHeight="1" x14ac:dyDescent="0.25">
      <c r="B67" s="22" t="s">
        <v>104</v>
      </c>
      <c r="C67" s="48">
        <f>'Avg Week BUSITEMA-BUSIA'!C67+'Avg Week BUSIA-BUSITEMA'!C67</f>
        <v>0</v>
      </c>
      <c r="D67" s="48">
        <f>'Avg Week BUSITEMA-BUSIA'!D67+'Avg Week BUSIA-BUSITEMA'!D67</f>
        <v>0</v>
      </c>
      <c r="E67" s="48">
        <f>'Avg Week BUSITEMA-BUSIA'!E67+'Avg Week BUSIA-BUSITEMA'!E67</f>
        <v>1.5</v>
      </c>
      <c r="F67" s="48">
        <f>'Avg Week BUSITEMA-BUSIA'!F67+'Avg Week BUSIA-BUSITEMA'!F67</f>
        <v>0.5</v>
      </c>
      <c r="G67" s="48">
        <f>'Avg Week BUSITEMA-BUSIA'!G67+'Avg Week BUSIA-BUSITEMA'!G67</f>
        <v>0</v>
      </c>
      <c r="H67" s="48">
        <f>'Avg Week BUSITEMA-BUSIA'!H67+'Avg Week BUSIA-BUSITEMA'!H67</f>
        <v>0.5</v>
      </c>
      <c r="I67" s="48">
        <f>'Avg Week BUSITEMA-BUSIA'!I67+'Avg Week BUSIA-BUSITEMA'!I67</f>
        <v>0</v>
      </c>
      <c r="J67" s="48">
        <f>'Avg Week BUSITEMA-BUSIA'!J67+'Avg Week BUSIA-BUSITEMA'!J67</f>
        <v>0.5</v>
      </c>
      <c r="K67" s="48">
        <f>'Avg Week BUSITEMA-BUSIA'!K67+'Avg Week BUSIA-BUSITEMA'!K67</f>
        <v>0</v>
      </c>
      <c r="L67" s="48">
        <f>'Avg Week BUSITEMA-BUSIA'!L67+'Avg Week BUSIA-BUSITEMA'!L67</f>
        <v>1.5</v>
      </c>
      <c r="M67" s="48">
        <f>'Avg Week BUSITEMA-BUSIA'!M67+'Avg Week BUSIA-BUSITEMA'!M67</f>
        <v>4.5</v>
      </c>
      <c r="N67" s="48">
        <f>'Avg Week BUSITEMA-BUSIA'!N67+'Avg Week BUSIA-BUSITEMA'!N67</f>
        <v>0</v>
      </c>
      <c r="O67" s="15">
        <f t="shared" si="0"/>
        <v>4.5</v>
      </c>
      <c r="P67" s="15">
        <f t="shared" si="1"/>
        <v>9</v>
      </c>
      <c r="R67" s="8"/>
      <c r="T67"/>
    </row>
    <row r="68" spans="2:20" ht="23.1" customHeight="1" x14ac:dyDescent="0.25">
      <c r="B68" s="22" t="s">
        <v>105</v>
      </c>
      <c r="C68" s="48">
        <f>'Avg Week BUSITEMA-BUSIA'!C68+'Avg Week BUSIA-BUSITEMA'!C68</f>
        <v>0.5</v>
      </c>
      <c r="D68" s="48">
        <f>'Avg Week BUSITEMA-BUSIA'!D68+'Avg Week BUSIA-BUSITEMA'!D68</f>
        <v>0</v>
      </c>
      <c r="E68" s="48">
        <f>'Avg Week BUSITEMA-BUSIA'!E68+'Avg Week BUSIA-BUSITEMA'!E68</f>
        <v>2.5</v>
      </c>
      <c r="F68" s="48">
        <f>'Avg Week BUSITEMA-BUSIA'!F68+'Avg Week BUSIA-BUSITEMA'!F68</f>
        <v>2</v>
      </c>
      <c r="G68" s="48">
        <f>'Avg Week BUSITEMA-BUSIA'!G68+'Avg Week BUSIA-BUSITEMA'!G68</f>
        <v>0</v>
      </c>
      <c r="H68" s="48">
        <f>'Avg Week BUSITEMA-BUSIA'!H68+'Avg Week BUSIA-BUSITEMA'!H68</f>
        <v>0.5</v>
      </c>
      <c r="I68" s="48">
        <f>'Avg Week BUSITEMA-BUSIA'!I68+'Avg Week BUSIA-BUSITEMA'!I68</f>
        <v>0.5</v>
      </c>
      <c r="J68" s="48">
        <f>'Avg Week BUSITEMA-BUSIA'!J68+'Avg Week BUSIA-BUSITEMA'!J68</f>
        <v>1.5</v>
      </c>
      <c r="K68" s="48">
        <f>'Avg Week BUSITEMA-BUSIA'!K68+'Avg Week BUSIA-BUSITEMA'!K68</f>
        <v>0.5</v>
      </c>
      <c r="L68" s="48">
        <f>'Avg Week BUSITEMA-BUSIA'!L68+'Avg Week BUSIA-BUSITEMA'!L68</f>
        <v>2.5</v>
      </c>
      <c r="M68" s="48">
        <f>'Avg Week BUSITEMA-BUSIA'!M68+'Avg Week BUSIA-BUSITEMA'!M68</f>
        <v>17.5</v>
      </c>
      <c r="N68" s="48">
        <f>'Avg Week BUSITEMA-BUSIA'!N68+'Avg Week BUSIA-BUSITEMA'!N68</f>
        <v>0</v>
      </c>
      <c r="O68" s="15">
        <f t="shared" si="0"/>
        <v>10.5</v>
      </c>
      <c r="P68" s="15">
        <f t="shared" si="1"/>
        <v>28</v>
      </c>
      <c r="R68" s="8"/>
      <c r="T68"/>
    </row>
    <row r="69" spans="2:20" ht="23.1" customHeight="1" x14ac:dyDescent="0.25">
      <c r="B69" s="22" t="s">
        <v>106</v>
      </c>
      <c r="C69" s="48">
        <f>'Avg Week BUSITEMA-BUSIA'!C69+'Avg Week BUSIA-BUSITEMA'!C69</f>
        <v>2</v>
      </c>
      <c r="D69" s="48">
        <f>'Avg Week BUSITEMA-BUSIA'!D69+'Avg Week BUSIA-BUSITEMA'!D69</f>
        <v>0.5</v>
      </c>
      <c r="E69" s="48">
        <f>'Avg Week BUSITEMA-BUSIA'!E69+'Avg Week BUSIA-BUSITEMA'!E69</f>
        <v>3.5</v>
      </c>
      <c r="F69" s="48">
        <f>'Avg Week BUSITEMA-BUSIA'!F69+'Avg Week BUSIA-BUSITEMA'!F69</f>
        <v>2</v>
      </c>
      <c r="G69" s="48">
        <f>'Avg Week BUSITEMA-BUSIA'!G69+'Avg Week BUSIA-BUSITEMA'!G69</f>
        <v>0</v>
      </c>
      <c r="H69" s="48">
        <f>'Avg Week BUSITEMA-BUSIA'!H69+'Avg Week BUSIA-BUSITEMA'!H69</f>
        <v>0</v>
      </c>
      <c r="I69" s="48">
        <f>'Avg Week BUSITEMA-BUSIA'!I69+'Avg Week BUSIA-BUSITEMA'!I69</f>
        <v>0.5</v>
      </c>
      <c r="J69" s="48">
        <f>'Avg Week BUSITEMA-BUSIA'!J69+'Avg Week BUSIA-BUSITEMA'!J69</f>
        <v>1.5</v>
      </c>
      <c r="K69" s="48">
        <f>'Avg Week BUSITEMA-BUSIA'!K69+'Avg Week BUSIA-BUSITEMA'!K69</f>
        <v>0</v>
      </c>
      <c r="L69" s="48">
        <f>'Avg Week BUSITEMA-BUSIA'!L69+'Avg Week BUSIA-BUSITEMA'!L69</f>
        <v>0.5</v>
      </c>
      <c r="M69" s="48">
        <f>'Avg Week BUSITEMA-BUSIA'!M69+'Avg Week BUSIA-BUSITEMA'!M69</f>
        <v>10</v>
      </c>
      <c r="N69" s="48">
        <f>'Avg Week BUSITEMA-BUSIA'!N69+'Avg Week BUSIA-BUSITEMA'!N69</f>
        <v>0</v>
      </c>
      <c r="O69" s="15">
        <f t="shared" si="0"/>
        <v>10.5</v>
      </c>
      <c r="P69" s="15">
        <f t="shared" si="1"/>
        <v>20.5</v>
      </c>
      <c r="R69" s="8"/>
      <c r="T69"/>
    </row>
    <row r="70" spans="2:20" ht="23.1" customHeight="1" x14ac:dyDescent="0.25">
      <c r="B70" s="22" t="s">
        <v>110</v>
      </c>
      <c r="C70" s="48">
        <f>'Avg Week BUSITEMA-BUSIA'!C70+'Avg Week BUSIA-BUSITEMA'!C70</f>
        <v>2</v>
      </c>
      <c r="D70" s="48">
        <f>'Avg Week BUSITEMA-BUSIA'!D70+'Avg Week BUSIA-BUSITEMA'!D70</f>
        <v>0</v>
      </c>
      <c r="E70" s="48">
        <f>'Avg Week BUSITEMA-BUSIA'!E70+'Avg Week BUSIA-BUSITEMA'!E70</f>
        <v>2.5</v>
      </c>
      <c r="F70" s="48">
        <f>'Avg Week BUSITEMA-BUSIA'!F70+'Avg Week BUSIA-BUSITEMA'!F70</f>
        <v>2</v>
      </c>
      <c r="G70" s="48">
        <f>'Avg Week BUSITEMA-BUSIA'!G70+'Avg Week BUSIA-BUSITEMA'!G70</f>
        <v>0</v>
      </c>
      <c r="H70" s="48">
        <f>'Avg Week BUSITEMA-BUSIA'!H70+'Avg Week BUSIA-BUSITEMA'!H70</f>
        <v>1.5</v>
      </c>
      <c r="I70" s="48">
        <f>'Avg Week BUSITEMA-BUSIA'!I70+'Avg Week BUSIA-BUSITEMA'!I70</f>
        <v>0.5</v>
      </c>
      <c r="J70" s="48">
        <f>'Avg Week BUSITEMA-BUSIA'!J70+'Avg Week BUSIA-BUSITEMA'!J70</f>
        <v>0</v>
      </c>
      <c r="K70" s="48">
        <f>'Avg Week BUSITEMA-BUSIA'!K70+'Avg Week BUSIA-BUSITEMA'!K70</f>
        <v>0.5</v>
      </c>
      <c r="L70" s="48">
        <f>'Avg Week BUSITEMA-BUSIA'!L70+'Avg Week BUSIA-BUSITEMA'!L70</f>
        <v>0</v>
      </c>
      <c r="M70" s="48">
        <f>'Avg Week BUSITEMA-BUSIA'!M70+'Avg Week BUSIA-BUSITEMA'!M70</f>
        <v>6</v>
      </c>
      <c r="N70" s="48">
        <f>'Avg Week BUSITEMA-BUSIA'!N70+'Avg Week BUSIA-BUSITEMA'!N70</f>
        <v>0</v>
      </c>
      <c r="O70" s="15">
        <f t="shared" si="0"/>
        <v>9</v>
      </c>
      <c r="P70" s="15">
        <f t="shared" si="1"/>
        <v>15</v>
      </c>
      <c r="R70" s="8"/>
      <c r="T70"/>
    </row>
    <row r="71" spans="2:20" ht="23.1" customHeight="1" x14ac:dyDescent="0.25">
      <c r="B71" s="22" t="s">
        <v>111</v>
      </c>
      <c r="C71" s="48">
        <f>'Avg Week BUSITEMA-BUSIA'!C71+'Avg Week BUSIA-BUSITEMA'!C71</f>
        <v>1.5</v>
      </c>
      <c r="D71" s="48">
        <f>'Avg Week BUSITEMA-BUSIA'!D71+'Avg Week BUSIA-BUSITEMA'!D71</f>
        <v>0</v>
      </c>
      <c r="E71" s="48">
        <f>'Avg Week BUSITEMA-BUSIA'!E71+'Avg Week BUSIA-BUSITEMA'!E71</f>
        <v>3.5</v>
      </c>
      <c r="F71" s="48">
        <f>'Avg Week BUSITEMA-BUSIA'!F71+'Avg Week BUSIA-BUSITEMA'!F71</f>
        <v>3.5</v>
      </c>
      <c r="G71" s="48">
        <f>'Avg Week BUSITEMA-BUSIA'!G71+'Avg Week BUSIA-BUSITEMA'!G71</f>
        <v>0</v>
      </c>
      <c r="H71" s="48">
        <f>'Avg Week BUSITEMA-BUSIA'!H71+'Avg Week BUSIA-BUSITEMA'!H71</f>
        <v>1.5</v>
      </c>
      <c r="I71" s="48">
        <f>'Avg Week BUSITEMA-BUSIA'!I71+'Avg Week BUSIA-BUSITEMA'!I71</f>
        <v>0</v>
      </c>
      <c r="J71" s="48">
        <f>'Avg Week BUSITEMA-BUSIA'!J71+'Avg Week BUSIA-BUSITEMA'!J71</f>
        <v>0</v>
      </c>
      <c r="K71" s="48">
        <f>'Avg Week BUSITEMA-BUSIA'!K71+'Avg Week BUSIA-BUSITEMA'!K71</f>
        <v>0</v>
      </c>
      <c r="L71" s="48">
        <f>'Avg Week BUSITEMA-BUSIA'!L71+'Avg Week BUSIA-BUSITEMA'!L71</f>
        <v>0.5</v>
      </c>
      <c r="M71" s="48">
        <f>'Avg Week BUSITEMA-BUSIA'!M71+'Avg Week BUSIA-BUSITEMA'!M71</f>
        <v>12</v>
      </c>
      <c r="N71" s="48">
        <f>'Avg Week BUSITEMA-BUSIA'!N71+'Avg Week BUSIA-BUSITEMA'!N71</f>
        <v>0</v>
      </c>
      <c r="O71" s="15">
        <f t="shared" si="0"/>
        <v>10.5</v>
      </c>
      <c r="P71" s="15">
        <f t="shared" si="1"/>
        <v>22.5</v>
      </c>
      <c r="R71" s="8"/>
      <c r="T71"/>
    </row>
    <row r="72" spans="2:20" ht="23.1" customHeight="1" x14ac:dyDescent="0.25">
      <c r="B72" s="22" t="s">
        <v>112</v>
      </c>
      <c r="C72" s="48">
        <f>'Avg Week BUSITEMA-BUSIA'!C72+'Avg Week BUSIA-BUSITEMA'!C72</f>
        <v>0</v>
      </c>
      <c r="D72" s="48">
        <f>'Avg Week BUSITEMA-BUSIA'!D72+'Avg Week BUSIA-BUSITEMA'!D72</f>
        <v>0.5</v>
      </c>
      <c r="E72" s="48">
        <f>'Avg Week BUSITEMA-BUSIA'!E72+'Avg Week BUSIA-BUSITEMA'!E72</f>
        <v>3.5</v>
      </c>
      <c r="F72" s="48">
        <f>'Avg Week BUSITEMA-BUSIA'!F72+'Avg Week BUSIA-BUSITEMA'!F72</f>
        <v>0.5</v>
      </c>
      <c r="G72" s="48">
        <f>'Avg Week BUSITEMA-BUSIA'!G72+'Avg Week BUSIA-BUSITEMA'!G72</f>
        <v>0</v>
      </c>
      <c r="H72" s="48">
        <f>'Avg Week BUSITEMA-BUSIA'!H72+'Avg Week BUSIA-BUSITEMA'!H72</f>
        <v>0.5</v>
      </c>
      <c r="I72" s="48">
        <f>'Avg Week BUSITEMA-BUSIA'!I72+'Avg Week BUSIA-BUSITEMA'!I72</f>
        <v>0</v>
      </c>
      <c r="J72" s="48">
        <f>'Avg Week BUSITEMA-BUSIA'!J72+'Avg Week BUSIA-BUSITEMA'!J72</f>
        <v>1.5</v>
      </c>
      <c r="K72" s="48">
        <f>'Avg Week BUSITEMA-BUSIA'!K72+'Avg Week BUSIA-BUSITEMA'!K72</f>
        <v>0.5</v>
      </c>
      <c r="L72" s="48">
        <f>'Avg Week BUSITEMA-BUSIA'!L72+'Avg Week BUSIA-BUSITEMA'!L72</f>
        <v>0.5</v>
      </c>
      <c r="M72" s="48">
        <f>'Avg Week BUSITEMA-BUSIA'!M72+'Avg Week BUSIA-BUSITEMA'!M72</f>
        <v>6</v>
      </c>
      <c r="N72" s="48">
        <f>'Avg Week BUSITEMA-BUSIA'!N72+'Avg Week BUSIA-BUSITEMA'!N72</f>
        <v>0</v>
      </c>
      <c r="O72" s="15">
        <f t="shared" si="0"/>
        <v>7.5</v>
      </c>
      <c r="P72" s="15">
        <f t="shared" si="1"/>
        <v>13.5</v>
      </c>
      <c r="R72" s="8"/>
      <c r="T72"/>
    </row>
    <row r="73" spans="2:20" ht="23.1" customHeight="1" x14ac:dyDescent="0.25">
      <c r="B73" s="22" t="s">
        <v>113</v>
      </c>
      <c r="C73" s="48">
        <f>'Avg Week BUSITEMA-BUSIA'!C73+'Avg Week BUSIA-BUSITEMA'!C73</f>
        <v>0</v>
      </c>
      <c r="D73" s="48">
        <f>'Avg Week BUSITEMA-BUSIA'!D73+'Avg Week BUSIA-BUSITEMA'!D73</f>
        <v>0</v>
      </c>
      <c r="E73" s="48">
        <f>'Avg Week BUSITEMA-BUSIA'!E73+'Avg Week BUSIA-BUSITEMA'!E73</f>
        <v>2.5</v>
      </c>
      <c r="F73" s="48">
        <f>'Avg Week BUSITEMA-BUSIA'!F73+'Avg Week BUSIA-BUSITEMA'!F73</f>
        <v>2.5</v>
      </c>
      <c r="G73" s="48">
        <f>'Avg Week BUSITEMA-BUSIA'!G73+'Avg Week BUSIA-BUSITEMA'!G73</f>
        <v>0</v>
      </c>
      <c r="H73" s="48">
        <f>'Avg Week BUSITEMA-BUSIA'!H73+'Avg Week BUSIA-BUSITEMA'!H73</f>
        <v>1.5</v>
      </c>
      <c r="I73" s="48">
        <f>'Avg Week BUSITEMA-BUSIA'!I73+'Avg Week BUSIA-BUSITEMA'!I73</f>
        <v>0.5</v>
      </c>
      <c r="J73" s="48">
        <f>'Avg Week BUSITEMA-BUSIA'!J73+'Avg Week BUSIA-BUSITEMA'!J73</f>
        <v>0.5</v>
      </c>
      <c r="K73" s="48">
        <f>'Avg Week BUSITEMA-BUSIA'!K73+'Avg Week BUSIA-BUSITEMA'!K73</f>
        <v>0</v>
      </c>
      <c r="L73" s="48">
        <f>'Avg Week BUSITEMA-BUSIA'!L73+'Avg Week BUSIA-BUSITEMA'!L73</f>
        <v>0.5</v>
      </c>
      <c r="M73" s="48">
        <f>'Avg Week BUSITEMA-BUSIA'!M73+'Avg Week BUSIA-BUSITEMA'!M73</f>
        <v>6</v>
      </c>
      <c r="N73" s="48">
        <f>'Avg Week BUSITEMA-BUSIA'!N73+'Avg Week BUSIA-BUSITEMA'!N73</f>
        <v>0</v>
      </c>
      <c r="O73" s="15">
        <f t="shared" si="0"/>
        <v>8</v>
      </c>
      <c r="P73" s="15">
        <f t="shared" si="1"/>
        <v>14</v>
      </c>
      <c r="R73" s="8"/>
      <c r="T73"/>
    </row>
    <row r="74" spans="2:20" ht="23.1" customHeight="1" x14ac:dyDescent="0.25">
      <c r="B74" s="22" t="s">
        <v>114</v>
      </c>
      <c r="C74" s="48">
        <f>'Avg Week BUSITEMA-BUSIA'!C74+'Avg Week BUSIA-BUSITEMA'!C74</f>
        <v>0</v>
      </c>
      <c r="D74" s="48">
        <f>'Avg Week BUSITEMA-BUSIA'!D74+'Avg Week BUSIA-BUSITEMA'!D74</f>
        <v>0</v>
      </c>
      <c r="E74" s="48">
        <f>'Avg Week BUSITEMA-BUSIA'!E74+'Avg Week BUSIA-BUSITEMA'!E74</f>
        <v>2</v>
      </c>
      <c r="F74" s="48">
        <f>'Avg Week BUSITEMA-BUSIA'!F74+'Avg Week BUSIA-BUSITEMA'!F74</f>
        <v>4.5</v>
      </c>
      <c r="G74" s="48">
        <f>'Avg Week BUSITEMA-BUSIA'!G74+'Avg Week BUSIA-BUSITEMA'!G74</f>
        <v>0</v>
      </c>
      <c r="H74" s="48">
        <f>'Avg Week BUSITEMA-BUSIA'!H74+'Avg Week BUSIA-BUSITEMA'!H74</f>
        <v>0.5</v>
      </c>
      <c r="I74" s="48">
        <f>'Avg Week BUSITEMA-BUSIA'!I74+'Avg Week BUSIA-BUSITEMA'!I74</f>
        <v>0</v>
      </c>
      <c r="J74" s="48">
        <f>'Avg Week BUSITEMA-BUSIA'!J74+'Avg Week BUSIA-BUSITEMA'!J74</f>
        <v>2</v>
      </c>
      <c r="K74" s="48">
        <f>'Avg Week BUSITEMA-BUSIA'!K74+'Avg Week BUSIA-BUSITEMA'!K74</f>
        <v>0</v>
      </c>
      <c r="L74" s="48">
        <f>'Avg Week BUSITEMA-BUSIA'!L74+'Avg Week BUSIA-BUSITEMA'!L74</f>
        <v>1.5</v>
      </c>
      <c r="M74" s="48">
        <f>'Avg Week BUSITEMA-BUSIA'!M74+'Avg Week BUSIA-BUSITEMA'!M74</f>
        <v>5.5</v>
      </c>
      <c r="N74" s="48">
        <f>'Avg Week BUSITEMA-BUSIA'!N74+'Avg Week BUSIA-BUSITEMA'!N74</f>
        <v>0</v>
      </c>
      <c r="O74" s="15">
        <f t="shared" ref="O74:O105" si="35">SUM(C74:L74,N74)</f>
        <v>10.5</v>
      </c>
      <c r="P74" s="15">
        <f t="shared" ref="P74:P105" si="36">SUM(C74:N74)</f>
        <v>16</v>
      </c>
      <c r="R74" s="8"/>
      <c r="T74"/>
    </row>
    <row r="75" spans="2:20" ht="23.1" customHeight="1" x14ac:dyDescent="0.25">
      <c r="B75" s="22" t="s">
        <v>115</v>
      </c>
      <c r="C75" s="48">
        <f>'Avg Week BUSITEMA-BUSIA'!C75+'Avg Week BUSIA-BUSITEMA'!C75</f>
        <v>0</v>
      </c>
      <c r="D75" s="48">
        <f>'Avg Week BUSITEMA-BUSIA'!D75+'Avg Week BUSIA-BUSITEMA'!D75</f>
        <v>0</v>
      </c>
      <c r="E75" s="48">
        <f>'Avg Week BUSITEMA-BUSIA'!E75+'Avg Week BUSIA-BUSITEMA'!E75</f>
        <v>0.5</v>
      </c>
      <c r="F75" s="48">
        <f>'Avg Week BUSITEMA-BUSIA'!F75+'Avg Week BUSIA-BUSITEMA'!F75</f>
        <v>1.5</v>
      </c>
      <c r="G75" s="48">
        <f>'Avg Week BUSITEMA-BUSIA'!G75+'Avg Week BUSIA-BUSITEMA'!G75</f>
        <v>0.5</v>
      </c>
      <c r="H75" s="48">
        <f>'Avg Week BUSITEMA-BUSIA'!H75+'Avg Week BUSIA-BUSITEMA'!H75</f>
        <v>0</v>
      </c>
      <c r="I75" s="48">
        <f>'Avg Week BUSITEMA-BUSIA'!I75+'Avg Week BUSIA-BUSITEMA'!I75</f>
        <v>0.5</v>
      </c>
      <c r="J75" s="48">
        <f>'Avg Week BUSITEMA-BUSIA'!J75+'Avg Week BUSIA-BUSITEMA'!J75</f>
        <v>0.5</v>
      </c>
      <c r="K75" s="48">
        <f>'Avg Week BUSITEMA-BUSIA'!K75+'Avg Week BUSIA-BUSITEMA'!K75</f>
        <v>0</v>
      </c>
      <c r="L75" s="48">
        <f>'Avg Week BUSITEMA-BUSIA'!L75+'Avg Week BUSIA-BUSITEMA'!L75</f>
        <v>1.5</v>
      </c>
      <c r="M75" s="48">
        <f>'Avg Week BUSITEMA-BUSIA'!M75+'Avg Week BUSIA-BUSITEMA'!M75</f>
        <v>8</v>
      </c>
      <c r="N75" s="48">
        <f>'Avg Week BUSITEMA-BUSIA'!N75+'Avg Week BUSIA-BUSITEMA'!N75</f>
        <v>0</v>
      </c>
      <c r="O75" s="15">
        <f t="shared" si="35"/>
        <v>5</v>
      </c>
      <c r="P75" s="15">
        <f t="shared" si="36"/>
        <v>13</v>
      </c>
      <c r="R75" s="8"/>
      <c r="T75"/>
    </row>
    <row r="76" spans="2:20" ht="23.1" customHeight="1" x14ac:dyDescent="0.25">
      <c r="B76" s="22" t="s">
        <v>116</v>
      </c>
      <c r="C76" s="48">
        <f>'Avg Week BUSITEMA-BUSIA'!C76+'Avg Week BUSIA-BUSITEMA'!C76</f>
        <v>1.5</v>
      </c>
      <c r="D76" s="48">
        <f>'Avg Week BUSITEMA-BUSIA'!D76+'Avg Week BUSIA-BUSITEMA'!D76</f>
        <v>1.5</v>
      </c>
      <c r="E76" s="48">
        <f>'Avg Week BUSITEMA-BUSIA'!E76+'Avg Week BUSIA-BUSITEMA'!E76</f>
        <v>4</v>
      </c>
      <c r="F76" s="48">
        <f>'Avg Week BUSITEMA-BUSIA'!F76+'Avg Week BUSIA-BUSITEMA'!F76</f>
        <v>1.5</v>
      </c>
      <c r="G76" s="48">
        <f>'Avg Week BUSITEMA-BUSIA'!G76+'Avg Week BUSIA-BUSITEMA'!G76</f>
        <v>0</v>
      </c>
      <c r="H76" s="48">
        <f>'Avg Week BUSITEMA-BUSIA'!H76+'Avg Week BUSIA-BUSITEMA'!H76</f>
        <v>0</v>
      </c>
      <c r="I76" s="48">
        <f>'Avg Week BUSITEMA-BUSIA'!I76+'Avg Week BUSIA-BUSITEMA'!I76</f>
        <v>0</v>
      </c>
      <c r="J76" s="48">
        <f>'Avg Week BUSITEMA-BUSIA'!J76+'Avg Week BUSIA-BUSITEMA'!J76</f>
        <v>0</v>
      </c>
      <c r="K76" s="48">
        <f>'Avg Week BUSITEMA-BUSIA'!K76+'Avg Week BUSIA-BUSITEMA'!K76</f>
        <v>0</v>
      </c>
      <c r="L76" s="48">
        <f>'Avg Week BUSITEMA-BUSIA'!L76+'Avg Week BUSIA-BUSITEMA'!L76</f>
        <v>0.5</v>
      </c>
      <c r="M76" s="48">
        <f>'Avg Week BUSITEMA-BUSIA'!M76+'Avg Week BUSIA-BUSITEMA'!M76</f>
        <v>4</v>
      </c>
      <c r="N76" s="48">
        <f>'Avg Week BUSITEMA-BUSIA'!N76+'Avg Week BUSIA-BUSITEMA'!N76</f>
        <v>0</v>
      </c>
      <c r="O76" s="15">
        <f t="shared" si="35"/>
        <v>9</v>
      </c>
      <c r="P76" s="15">
        <f t="shared" si="36"/>
        <v>13</v>
      </c>
      <c r="R76" s="8"/>
      <c r="T76"/>
    </row>
    <row r="77" spans="2:20" ht="23.1" customHeight="1" x14ac:dyDescent="0.25">
      <c r="B77" s="22" t="s">
        <v>117</v>
      </c>
      <c r="C77" s="48">
        <f>'Avg Week BUSITEMA-BUSIA'!C77+'Avg Week BUSIA-BUSITEMA'!C77</f>
        <v>0.5</v>
      </c>
      <c r="D77" s="48">
        <f>'Avg Week BUSITEMA-BUSIA'!D77+'Avg Week BUSIA-BUSITEMA'!D77</f>
        <v>0.5</v>
      </c>
      <c r="E77" s="48">
        <f>'Avg Week BUSITEMA-BUSIA'!E77+'Avg Week BUSIA-BUSITEMA'!E77</f>
        <v>2.5</v>
      </c>
      <c r="F77" s="48">
        <f>'Avg Week BUSITEMA-BUSIA'!F77+'Avg Week BUSIA-BUSITEMA'!F77</f>
        <v>1.5</v>
      </c>
      <c r="G77" s="48">
        <f>'Avg Week BUSITEMA-BUSIA'!G77+'Avg Week BUSIA-BUSITEMA'!G77</f>
        <v>2</v>
      </c>
      <c r="H77" s="48">
        <f>'Avg Week BUSITEMA-BUSIA'!H77+'Avg Week BUSIA-BUSITEMA'!H77</f>
        <v>0</v>
      </c>
      <c r="I77" s="48">
        <f>'Avg Week BUSITEMA-BUSIA'!I77+'Avg Week BUSIA-BUSITEMA'!I77</f>
        <v>1.5</v>
      </c>
      <c r="J77" s="48">
        <f>'Avg Week BUSITEMA-BUSIA'!J77+'Avg Week BUSIA-BUSITEMA'!J77</f>
        <v>0.5</v>
      </c>
      <c r="K77" s="48">
        <f>'Avg Week BUSITEMA-BUSIA'!K77+'Avg Week BUSIA-BUSITEMA'!K77</f>
        <v>0</v>
      </c>
      <c r="L77" s="48">
        <f>'Avg Week BUSITEMA-BUSIA'!L77+'Avg Week BUSIA-BUSITEMA'!L77</f>
        <v>0</v>
      </c>
      <c r="M77" s="48">
        <f>'Avg Week BUSITEMA-BUSIA'!M77+'Avg Week BUSIA-BUSITEMA'!M77</f>
        <v>5.5</v>
      </c>
      <c r="N77" s="48">
        <f>'Avg Week BUSITEMA-BUSIA'!N77+'Avg Week BUSIA-BUSITEMA'!N77</f>
        <v>0</v>
      </c>
      <c r="O77" s="15">
        <f t="shared" si="35"/>
        <v>9</v>
      </c>
      <c r="P77" s="15">
        <f t="shared" si="36"/>
        <v>14.5</v>
      </c>
      <c r="R77" s="8"/>
      <c r="T77"/>
    </row>
    <row r="78" spans="2:20" ht="23.1" customHeight="1" x14ac:dyDescent="0.25">
      <c r="B78" s="23" t="s">
        <v>118</v>
      </c>
      <c r="C78" s="48">
        <f>'Avg Week BUSITEMA-BUSIA'!C78+'Avg Week BUSIA-BUSITEMA'!C78</f>
        <v>0.5</v>
      </c>
      <c r="D78" s="48">
        <f>'Avg Week BUSITEMA-BUSIA'!D78+'Avg Week BUSIA-BUSITEMA'!D78</f>
        <v>0</v>
      </c>
      <c r="E78" s="48">
        <f>'Avg Week BUSITEMA-BUSIA'!E78+'Avg Week BUSIA-BUSITEMA'!E78</f>
        <v>0.5</v>
      </c>
      <c r="F78" s="48">
        <f>'Avg Week BUSITEMA-BUSIA'!F78+'Avg Week BUSIA-BUSITEMA'!F78</f>
        <v>0.5</v>
      </c>
      <c r="G78" s="48">
        <f>'Avg Week BUSITEMA-BUSIA'!G78+'Avg Week BUSIA-BUSITEMA'!G78</f>
        <v>0</v>
      </c>
      <c r="H78" s="48">
        <f>'Avg Week BUSITEMA-BUSIA'!H78+'Avg Week BUSIA-BUSITEMA'!H78</f>
        <v>0.5</v>
      </c>
      <c r="I78" s="48">
        <f>'Avg Week BUSITEMA-BUSIA'!I78+'Avg Week BUSIA-BUSITEMA'!I78</f>
        <v>0</v>
      </c>
      <c r="J78" s="48">
        <f>'Avg Week BUSITEMA-BUSIA'!J78+'Avg Week BUSIA-BUSITEMA'!J78</f>
        <v>0.5</v>
      </c>
      <c r="K78" s="48">
        <f>'Avg Week BUSITEMA-BUSIA'!K78+'Avg Week BUSIA-BUSITEMA'!K78</f>
        <v>0</v>
      </c>
      <c r="L78" s="48">
        <f>'Avg Week BUSITEMA-BUSIA'!L78+'Avg Week BUSIA-BUSITEMA'!L78</f>
        <v>0</v>
      </c>
      <c r="M78" s="48">
        <f>'Avg Week BUSITEMA-BUSIA'!M78+'Avg Week BUSIA-BUSITEMA'!M78</f>
        <v>3.5</v>
      </c>
      <c r="N78" s="48">
        <f>'Avg Week BUSITEMA-BUSIA'!N78+'Avg Week BUSIA-BUSITEMA'!N78</f>
        <v>0</v>
      </c>
      <c r="O78" s="15">
        <f t="shared" si="35"/>
        <v>2.5</v>
      </c>
      <c r="P78" s="15">
        <f t="shared" si="36"/>
        <v>6</v>
      </c>
      <c r="R78" s="8"/>
      <c r="T78"/>
    </row>
    <row r="79" spans="2:20" ht="23.1" customHeight="1" x14ac:dyDescent="0.25">
      <c r="B79" s="22" t="s">
        <v>119</v>
      </c>
      <c r="C79" s="48">
        <f>'Avg Week BUSITEMA-BUSIA'!C79+'Avg Week BUSIA-BUSITEMA'!C79</f>
        <v>0.5</v>
      </c>
      <c r="D79" s="48">
        <f>'Avg Week BUSITEMA-BUSIA'!D79+'Avg Week BUSIA-BUSITEMA'!D79</f>
        <v>0.5</v>
      </c>
      <c r="E79" s="48">
        <f>'Avg Week BUSITEMA-BUSIA'!E79+'Avg Week BUSIA-BUSITEMA'!E79</f>
        <v>3.5</v>
      </c>
      <c r="F79" s="48">
        <f>'Avg Week BUSITEMA-BUSIA'!F79+'Avg Week BUSIA-BUSITEMA'!F79</f>
        <v>0</v>
      </c>
      <c r="G79" s="48">
        <f>'Avg Week BUSITEMA-BUSIA'!G79+'Avg Week BUSIA-BUSITEMA'!G79</f>
        <v>0</v>
      </c>
      <c r="H79" s="48">
        <f>'Avg Week BUSITEMA-BUSIA'!H79+'Avg Week BUSIA-BUSITEMA'!H79</f>
        <v>0.5</v>
      </c>
      <c r="I79" s="48">
        <f>'Avg Week BUSITEMA-BUSIA'!I79+'Avg Week BUSIA-BUSITEMA'!I79</f>
        <v>0</v>
      </c>
      <c r="J79" s="48">
        <f>'Avg Week BUSITEMA-BUSIA'!J79+'Avg Week BUSIA-BUSITEMA'!J79</f>
        <v>1.5</v>
      </c>
      <c r="K79" s="48">
        <f>'Avg Week BUSITEMA-BUSIA'!K79+'Avg Week BUSIA-BUSITEMA'!K79</f>
        <v>0</v>
      </c>
      <c r="L79" s="48">
        <f>'Avg Week BUSITEMA-BUSIA'!L79+'Avg Week BUSIA-BUSITEMA'!L79</f>
        <v>0</v>
      </c>
      <c r="M79" s="48">
        <f>'Avg Week BUSITEMA-BUSIA'!M79+'Avg Week BUSIA-BUSITEMA'!M79</f>
        <v>6.5</v>
      </c>
      <c r="N79" s="48">
        <f>'Avg Week BUSITEMA-BUSIA'!N79+'Avg Week BUSIA-BUSITEMA'!N79</f>
        <v>0</v>
      </c>
      <c r="O79" s="15">
        <f t="shared" si="35"/>
        <v>6.5</v>
      </c>
      <c r="P79" s="15">
        <f t="shared" si="36"/>
        <v>13</v>
      </c>
      <c r="R79" s="8"/>
      <c r="T79"/>
    </row>
    <row r="80" spans="2:20" ht="23.1" customHeight="1" x14ac:dyDescent="0.25">
      <c r="B80" s="24" t="s">
        <v>120</v>
      </c>
      <c r="C80" s="48">
        <f>'Avg Week BUSITEMA-BUSIA'!C80+'Avg Week BUSIA-BUSITEMA'!C80</f>
        <v>0.5</v>
      </c>
      <c r="D80" s="48">
        <f>'Avg Week BUSITEMA-BUSIA'!D80+'Avg Week BUSIA-BUSITEMA'!D80</f>
        <v>0</v>
      </c>
      <c r="E80" s="48">
        <f>'Avg Week BUSITEMA-BUSIA'!E80+'Avg Week BUSIA-BUSITEMA'!E80</f>
        <v>2</v>
      </c>
      <c r="F80" s="48">
        <f>'Avg Week BUSITEMA-BUSIA'!F80+'Avg Week BUSIA-BUSITEMA'!F80</f>
        <v>2.5</v>
      </c>
      <c r="G80" s="48">
        <f>'Avg Week BUSITEMA-BUSIA'!G80+'Avg Week BUSIA-BUSITEMA'!G80</f>
        <v>0</v>
      </c>
      <c r="H80" s="48">
        <f>'Avg Week BUSITEMA-BUSIA'!H80+'Avg Week BUSIA-BUSITEMA'!H80</f>
        <v>0.5</v>
      </c>
      <c r="I80" s="48">
        <f>'Avg Week BUSITEMA-BUSIA'!I80+'Avg Week BUSIA-BUSITEMA'!I80</f>
        <v>0</v>
      </c>
      <c r="J80" s="48">
        <f>'Avg Week BUSITEMA-BUSIA'!J80+'Avg Week BUSIA-BUSITEMA'!J80</f>
        <v>0</v>
      </c>
      <c r="K80" s="48">
        <f>'Avg Week BUSITEMA-BUSIA'!K80+'Avg Week BUSIA-BUSITEMA'!K80</f>
        <v>0</v>
      </c>
      <c r="L80" s="48">
        <f>'Avg Week BUSITEMA-BUSIA'!L80+'Avg Week BUSIA-BUSITEMA'!L80</f>
        <v>0.5</v>
      </c>
      <c r="M80" s="48">
        <f>'Avg Week BUSITEMA-BUSIA'!M80+'Avg Week BUSIA-BUSITEMA'!M80</f>
        <v>6</v>
      </c>
      <c r="N80" s="48">
        <f>'Avg Week BUSITEMA-BUSIA'!N80+'Avg Week BUSIA-BUSITEMA'!N80</f>
        <v>0</v>
      </c>
      <c r="O80" s="15">
        <f t="shared" si="35"/>
        <v>6</v>
      </c>
      <c r="P80" s="15">
        <f t="shared" si="36"/>
        <v>12</v>
      </c>
      <c r="R80" s="8"/>
      <c r="T80"/>
    </row>
    <row r="81" spans="2:20" ht="23.1" customHeight="1" x14ac:dyDescent="0.25">
      <c r="B81" s="22" t="s">
        <v>121</v>
      </c>
      <c r="C81" s="48">
        <f>'Avg Week BUSITEMA-BUSIA'!C81+'Avg Week BUSIA-BUSITEMA'!C81</f>
        <v>1.5</v>
      </c>
      <c r="D81" s="48">
        <f>'Avg Week BUSITEMA-BUSIA'!D81+'Avg Week BUSIA-BUSITEMA'!D81</f>
        <v>0</v>
      </c>
      <c r="E81" s="48">
        <f>'Avg Week BUSITEMA-BUSIA'!E81+'Avg Week BUSIA-BUSITEMA'!E81</f>
        <v>2</v>
      </c>
      <c r="F81" s="48">
        <f>'Avg Week BUSITEMA-BUSIA'!F81+'Avg Week BUSIA-BUSITEMA'!F81</f>
        <v>1.5</v>
      </c>
      <c r="G81" s="48">
        <f>'Avg Week BUSITEMA-BUSIA'!G81+'Avg Week BUSIA-BUSITEMA'!G81</f>
        <v>0</v>
      </c>
      <c r="H81" s="48">
        <f>'Avg Week BUSITEMA-BUSIA'!H81+'Avg Week BUSIA-BUSITEMA'!H81</f>
        <v>0.5</v>
      </c>
      <c r="I81" s="48">
        <f>'Avg Week BUSITEMA-BUSIA'!I81+'Avg Week BUSIA-BUSITEMA'!I81</f>
        <v>0</v>
      </c>
      <c r="J81" s="48">
        <f>'Avg Week BUSITEMA-BUSIA'!J81+'Avg Week BUSIA-BUSITEMA'!J81</f>
        <v>0.5</v>
      </c>
      <c r="K81" s="48">
        <f>'Avg Week BUSITEMA-BUSIA'!K81+'Avg Week BUSIA-BUSITEMA'!K81</f>
        <v>2.5</v>
      </c>
      <c r="L81" s="48">
        <f>'Avg Week BUSITEMA-BUSIA'!L81+'Avg Week BUSIA-BUSITEMA'!L81</f>
        <v>0</v>
      </c>
      <c r="M81" s="48">
        <f>'Avg Week BUSITEMA-BUSIA'!M81+'Avg Week BUSIA-BUSITEMA'!M81</f>
        <v>12</v>
      </c>
      <c r="N81" s="48">
        <f>'Avg Week BUSITEMA-BUSIA'!N81+'Avg Week BUSIA-BUSITEMA'!N81</f>
        <v>0</v>
      </c>
      <c r="O81" s="15">
        <f t="shared" si="35"/>
        <v>8.5</v>
      </c>
      <c r="P81" s="15">
        <f t="shared" si="36"/>
        <v>20.5</v>
      </c>
      <c r="R81" s="8"/>
      <c r="T81"/>
    </row>
    <row r="82" spans="2:20" ht="23.1" customHeight="1" x14ac:dyDescent="0.25">
      <c r="B82" s="23" t="s">
        <v>122</v>
      </c>
      <c r="C82" s="48">
        <f>'Avg Week BUSITEMA-BUSIA'!C82+'Avg Week BUSIA-BUSITEMA'!C82</f>
        <v>2.5</v>
      </c>
      <c r="D82" s="48">
        <f>'Avg Week BUSITEMA-BUSIA'!D82+'Avg Week BUSIA-BUSITEMA'!D82</f>
        <v>0</v>
      </c>
      <c r="E82" s="48">
        <f>'Avg Week BUSITEMA-BUSIA'!E82+'Avg Week BUSIA-BUSITEMA'!E82</f>
        <v>2.5</v>
      </c>
      <c r="F82" s="48">
        <f>'Avg Week BUSITEMA-BUSIA'!F82+'Avg Week BUSIA-BUSITEMA'!F82</f>
        <v>2.5</v>
      </c>
      <c r="G82" s="48">
        <f>'Avg Week BUSITEMA-BUSIA'!G82+'Avg Week BUSIA-BUSITEMA'!G82</f>
        <v>0</v>
      </c>
      <c r="H82" s="48">
        <f>'Avg Week BUSITEMA-BUSIA'!H82+'Avg Week BUSIA-BUSITEMA'!H82</f>
        <v>0.5</v>
      </c>
      <c r="I82" s="48">
        <f>'Avg Week BUSITEMA-BUSIA'!I82+'Avg Week BUSIA-BUSITEMA'!I82</f>
        <v>0</v>
      </c>
      <c r="J82" s="48">
        <f>'Avg Week BUSITEMA-BUSIA'!J82+'Avg Week BUSIA-BUSITEMA'!J82</f>
        <v>0</v>
      </c>
      <c r="K82" s="48">
        <f>'Avg Week BUSITEMA-BUSIA'!K82+'Avg Week BUSIA-BUSITEMA'!K82</f>
        <v>0</v>
      </c>
      <c r="L82" s="48">
        <f>'Avg Week BUSITEMA-BUSIA'!L82+'Avg Week BUSIA-BUSITEMA'!L82</f>
        <v>0</v>
      </c>
      <c r="M82" s="48">
        <f>'Avg Week BUSITEMA-BUSIA'!M82+'Avg Week BUSIA-BUSITEMA'!M82</f>
        <v>5.5</v>
      </c>
      <c r="N82" s="48">
        <f>'Avg Week BUSITEMA-BUSIA'!N82+'Avg Week BUSIA-BUSITEMA'!N82</f>
        <v>0.5</v>
      </c>
      <c r="O82" s="15">
        <f t="shared" si="35"/>
        <v>8.5</v>
      </c>
      <c r="P82" s="15">
        <f t="shared" si="36"/>
        <v>14</v>
      </c>
      <c r="R82" s="8"/>
      <c r="T82"/>
    </row>
    <row r="83" spans="2:20" ht="23.1" customHeight="1" x14ac:dyDescent="0.25">
      <c r="B83" s="22" t="s">
        <v>123</v>
      </c>
      <c r="C83" s="48">
        <f>'Avg Week BUSITEMA-BUSIA'!C83+'Avg Week BUSIA-BUSITEMA'!C83</f>
        <v>2</v>
      </c>
      <c r="D83" s="48">
        <f>'Avg Week BUSITEMA-BUSIA'!D83+'Avg Week BUSIA-BUSITEMA'!D83</f>
        <v>0</v>
      </c>
      <c r="E83" s="48">
        <f>'Avg Week BUSITEMA-BUSIA'!E83+'Avg Week BUSIA-BUSITEMA'!E83</f>
        <v>1.5</v>
      </c>
      <c r="F83" s="48">
        <f>'Avg Week BUSITEMA-BUSIA'!F83+'Avg Week BUSIA-BUSITEMA'!F83</f>
        <v>1.5</v>
      </c>
      <c r="G83" s="48">
        <f>'Avg Week BUSITEMA-BUSIA'!G83+'Avg Week BUSIA-BUSITEMA'!G83</f>
        <v>0.5</v>
      </c>
      <c r="H83" s="48">
        <f>'Avg Week BUSITEMA-BUSIA'!H83+'Avg Week BUSIA-BUSITEMA'!H83</f>
        <v>0.5</v>
      </c>
      <c r="I83" s="48">
        <f>'Avg Week BUSITEMA-BUSIA'!I83+'Avg Week BUSIA-BUSITEMA'!I83</f>
        <v>0.5</v>
      </c>
      <c r="J83" s="48">
        <f>'Avg Week BUSITEMA-BUSIA'!J83+'Avg Week BUSIA-BUSITEMA'!J83</f>
        <v>0</v>
      </c>
      <c r="K83" s="48">
        <f>'Avg Week BUSITEMA-BUSIA'!K83+'Avg Week BUSIA-BUSITEMA'!K83</f>
        <v>0.5</v>
      </c>
      <c r="L83" s="48">
        <f>'Avg Week BUSITEMA-BUSIA'!L83+'Avg Week BUSIA-BUSITEMA'!L83</f>
        <v>0.5</v>
      </c>
      <c r="M83" s="48">
        <f>'Avg Week BUSITEMA-BUSIA'!M83+'Avg Week BUSIA-BUSITEMA'!M83</f>
        <v>4.5</v>
      </c>
      <c r="N83" s="48">
        <f>'Avg Week BUSITEMA-BUSIA'!N83+'Avg Week BUSIA-BUSITEMA'!N83</f>
        <v>0</v>
      </c>
      <c r="O83" s="15">
        <f t="shared" si="35"/>
        <v>7.5</v>
      </c>
      <c r="P83" s="15">
        <f t="shared" si="36"/>
        <v>12</v>
      </c>
      <c r="R83" s="8"/>
      <c r="T83"/>
    </row>
    <row r="84" spans="2:20" ht="23.1" customHeight="1" x14ac:dyDescent="0.25">
      <c r="B84" s="24" t="s">
        <v>124</v>
      </c>
      <c r="C84" s="48">
        <f>'Avg Week BUSITEMA-BUSIA'!C84+'Avg Week BUSIA-BUSITEMA'!C84</f>
        <v>1.5</v>
      </c>
      <c r="D84" s="48">
        <f>'Avg Week BUSITEMA-BUSIA'!D84+'Avg Week BUSIA-BUSITEMA'!D84</f>
        <v>0</v>
      </c>
      <c r="E84" s="48">
        <f>'Avg Week BUSITEMA-BUSIA'!E84+'Avg Week BUSIA-BUSITEMA'!E84</f>
        <v>2</v>
      </c>
      <c r="F84" s="48">
        <f>'Avg Week BUSITEMA-BUSIA'!F84+'Avg Week BUSIA-BUSITEMA'!F84</f>
        <v>1.5</v>
      </c>
      <c r="G84" s="48">
        <f>'Avg Week BUSITEMA-BUSIA'!G84+'Avg Week BUSIA-BUSITEMA'!G84</f>
        <v>1.5</v>
      </c>
      <c r="H84" s="48">
        <f>'Avg Week BUSITEMA-BUSIA'!H84+'Avg Week BUSIA-BUSITEMA'!H84</f>
        <v>0.5</v>
      </c>
      <c r="I84" s="48">
        <f>'Avg Week BUSITEMA-BUSIA'!I84+'Avg Week BUSIA-BUSITEMA'!I84</f>
        <v>2.5</v>
      </c>
      <c r="J84" s="48">
        <f>'Avg Week BUSITEMA-BUSIA'!J84+'Avg Week BUSIA-BUSITEMA'!J84</f>
        <v>2.5</v>
      </c>
      <c r="K84" s="48">
        <f>'Avg Week BUSITEMA-BUSIA'!K84+'Avg Week BUSIA-BUSITEMA'!K84</f>
        <v>1.5</v>
      </c>
      <c r="L84" s="48">
        <f>'Avg Week BUSITEMA-BUSIA'!L84+'Avg Week BUSIA-BUSITEMA'!L84</f>
        <v>4</v>
      </c>
      <c r="M84" s="48">
        <f>'Avg Week BUSITEMA-BUSIA'!M84+'Avg Week BUSIA-BUSITEMA'!M84</f>
        <v>4.5</v>
      </c>
      <c r="N84" s="48">
        <f>'Avg Week BUSITEMA-BUSIA'!N84+'Avg Week BUSIA-BUSITEMA'!N84</f>
        <v>0</v>
      </c>
      <c r="O84" s="15">
        <f t="shared" si="35"/>
        <v>17.5</v>
      </c>
      <c r="P84" s="15">
        <f t="shared" si="36"/>
        <v>22</v>
      </c>
      <c r="R84" s="8"/>
      <c r="T84"/>
    </row>
    <row r="85" spans="2:20" ht="23.1" customHeight="1" x14ac:dyDescent="0.25">
      <c r="B85" s="22" t="s">
        <v>125</v>
      </c>
      <c r="C85" s="48">
        <f>'Avg Week BUSITEMA-BUSIA'!C85+'Avg Week BUSIA-BUSITEMA'!C85</f>
        <v>1.5</v>
      </c>
      <c r="D85" s="48">
        <f>'Avg Week BUSITEMA-BUSIA'!D85+'Avg Week BUSIA-BUSITEMA'!D85</f>
        <v>0.5</v>
      </c>
      <c r="E85" s="48">
        <f>'Avg Week BUSITEMA-BUSIA'!E85+'Avg Week BUSIA-BUSITEMA'!E85</f>
        <v>4</v>
      </c>
      <c r="F85" s="48">
        <f>'Avg Week BUSITEMA-BUSIA'!F85+'Avg Week BUSIA-BUSITEMA'!F85</f>
        <v>0.5</v>
      </c>
      <c r="G85" s="48">
        <f>'Avg Week BUSITEMA-BUSIA'!G85+'Avg Week BUSIA-BUSITEMA'!G85</f>
        <v>0</v>
      </c>
      <c r="H85" s="48">
        <f>'Avg Week BUSITEMA-BUSIA'!H85+'Avg Week BUSIA-BUSITEMA'!H85</f>
        <v>1.5</v>
      </c>
      <c r="I85" s="48">
        <f>'Avg Week BUSITEMA-BUSIA'!I85+'Avg Week BUSIA-BUSITEMA'!I85</f>
        <v>0</v>
      </c>
      <c r="J85" s="48">
        <f>'Avg Week BUSITEMA-BUSIA'!J85+'Avg Week BUSIA-BUSITEMA'!J85</f>
        <v>0.5</v>
      </c>
      <c r="K85" s="48">
        <f>'Avg Week BUSITEMA-BUSIA'!K85+'Avg Week BUSIA-BUSITEMA'!K85</f>
        <v>0</v>
      </c>
      <c r="L85" s="48">
        <f>'Avg Week BUSITEMA-BUSIA'!L85+'Avg Week BUSIA-BUSITEMA'!L85</f>
        <v>0.5</v>
      </c>
      <c r="M85" s="48">
        <f>'Avg Week BUSITEMA-BUSIA'!M85+'Avg Week BUSIA-BUSITEMA'!M85</f>
        <v>4</v>
      </c>
      <c r="N85" s="48">
        <f>'Avg Week BUSITEMA-BUSIA'!N85+'Avg Week BUSIA-BUSITEMA'!N85</f>
        <v>0</v>
      </c>
      <c r="O85" s="15">
        <f t="shared" si="35"/>
        <v>9</v>
      </c>
      <c r="P85" s="15">
        <f t="shared" si="36"/>
        <v>13</v>
      </c>
      <c r="R85" s="8"/>
      <c r="T85"/>
    </row>
    <row r="86" spans="2:20" ht="23.1" customHeight="1" x14ac:dyDescent="0.25">
      <c r="B86" s="23" t="s">
        <v>126</v>
      </c>
      <c r="C86" s="48">
        <f>'Avg Week BUSITEMA-BUSIA'!C86+'Avg Week BUSIA-BUSITEMA'!C86</f>
        <v>2</v>
      </c>
      <c r="D86" s="48">
        <f>'Avg Week BUSITEMA-BUSIA'!D86+'Avg Week BUSIA-BUSITEMA'!D86</f>
        <v>0.5</v>
      </c>
      <c r="E86" s="48">
        <f>'Avg Week BUSITEMA-BUSIA'!E86+'Avg Week BUSIA-BUSITEMA'!E86</f>
        <v>3.5</v>
      </c>
      <c r="F86" s="48">
        <f>'Avg Week BUSITEMA-BUSIA'!F86+'Avg Week BUSIA-BUSITEMA'!F86</f>
        <v>0.5</v>
      </c>
      <c r="G86" s="48">
        <f>'Avg Week BUSITEMA-BUSIA'!G86+'Avg Week BUSIA-BUSITEMA'!G86</f>
        <v>0</v>
      </c>
      <c r="H86" s="48">
        <f>'Avg Week BUSITEMA-BUSIA'!H86+'Avg Week BUSIA-BUSITEMA'!H86</f>
        <v>1.5</v>
      </c>
      <c r="I86" s="48">
        <f>'Avg Week BUSITEMA-BUSIA'!I86+'Avg Week BUSIA-BUSITEMA'!I86</f>
        <v>0</v>
      </c>
      <c r="J86" s="48">
        <f>'Avg Week BUSITEMA-BUSIA'!J86+'Avg Week BUSIA-BUSITEMA'!J86</f>
        <v>1.5</v>
      </c>
      <c r="K86" s="48">
        <f>'Avg Week BUSITEMA-BUSIA'!K86+'Avg Week BUSIA-BUSITEMA'!K86</f>
        <v>1.5</v>
      </c>
      <c r="L86" s="48">
        <f>'Avg Week BUSITEMA-BUSIA'!L86+'Avg Week BUSIA-BUSITEMA'!L86</f>
        <v>4</v>
      </c>
      <c r="M86" s="48">
        <f>'Avg Week BUSITEMA-BUSIA'!M86+'Avg Week BUSIA-BUSITEMA'!M86</f>
        <v>7.5</v>
      </c>
      <c r="N86" s="48">
        <f>'Avg Week BUSITEMA-BUSIA'!N86+'Avg Week BUSIA-BUSITEMA'!N86</f>
        <v>0</v>
      </c>
      <c r="O86" s="15">
        <f t="shared" si="35"/>
        <v>15</v>
      </c>
      <c r="P86" s="15">
        <f t="shared" si="36"/>
        <v>22.5</v>
      </c>
      <c r="R86" s="8"/>
      <c r="T86"/>
    </row>
    <row r="87" spans="2:20" ht="23.1" customHeight="1" x14ac:dyDescent="0.25">
      <c r="B87" s="22" t="s">
        <v>127</v>
      </c>
      <c r="C87" s="48">
        <f>'Avg Week BUSITEMA-BUSIA'!C87+'Avg Week BUSIA-BUSITEMA'!C87</f>
        <v>1.5</v>
      </c>
      <c r="D87" s="48">
        <f>'Avg Week BUSITEMA-BUSIA'!D87+'Avg Week BUSIA-BUSITEMA'!D87</f>
        <v>0</v>
      </c>
      <c r="E87" s="48">
        <f>'Avg Week BUSITEMA-BUSIA'!E87+'Avg Week BUSIA-BUSITEMA'!E87</f>
        <v>2.5</v>
      </c>
      <c r="F87" s="48">
        <f>'Avg Week BUSITEMA-BUSIA'!F87+'Avg Week BUSIA-BUSITEMA'!F87</f>
        <v>2</v>
      </c>
      <c r="G87" s="48">
        <f>'Avg Week BUSITEMA-BUSIA'!G87+'Avg Week BUSIA-BUSITEMA'!G87</f>
        <v>0</v>
      </c>
      <c r="H87" s="48">
        <f>'Avg Week BUSITEMA-BUSIA'!H87+'Avg Week BUSIA-BUSITEMA'!H87</f>
        <v>0.5</v>
      </c>
      <c r="I87" s="48">
        <f>'Avg Week BUSITEMA-BUSIA'!I87+'Avg Week BUSIA-BUSITEMA'!I87</f>
        <v>0.5</v>
      </c>
      <c r="J87" s="48">
        <f>'Avg Week BUSITEMA-BUSIA'!J87+'Avg Week BUSIA-BUSITEMA'!J87</f>
        <v>0.5</v>
      </c>
      <c r="K87" s="48">
        <f>'Avg Week BUSITEMA-BUSIA'!K87+'Avg Week BUSIA-BUSITEMA'!K87</f>
        <v>0</v>
      </c>
      <c r="L87" s="48">
        <f>'Avg Week BUSITEMA-BUSIA'!L87+'Avg Week BUSIA-BUSITEMA'!L87</f>
        <v>2.5</v>
      </c>
      <c r="M87" s="48">
        <f>'Avg Week BUSITEMA-BUSIA'!M87+'Avg Week BUSIA-BUSITEMA'!M87</f>
        <v>4.5</v>
      </c>
      <c r="N87" s="48">
        <f>'Avg Week BUSITEMA-BUSIA'!N87+'Avg Week BUSIA-BUSITEMA'!N87</f>
        <v>0</v>
      </c>
      <c r="O87" s="15">
        <f t="shared" si="35"/>
        <v>10</v>
      </c>
      <c r="P87" s="15">
        <f t="shared" si="36"/>
        <v>14.5</v>
      </c>
      <c r="R87" s="8"/>
      <c r="T87"/>
    </row>
    <row r="88" spans="2:20" ht="23.1" customHeight="1" x14ac:dyDescent="0.25">
      <c r="B88" s="24" t="s">
        <v>128</v>
      </c>
      <c r="C88" s="48">
        <f>'Avg Week BUSITEMA-BUSIA'!C88+'Avg Week BUSIA-BUSITEMA'!C88</f>
        <v>1.5</v>
      </c>
      <c r="D88" s="48">
        <f>'Avg Week BUSITEMA-BUSIA'!D88+'Avg Week BUSIA-BUSITEMA'!D88</f>
        <v>0</v>
      </c>
      <c r="E88" s="48">
        <f>'Avg Week BUSITEMA-BUSIA'!E88+'Avg Week BUSIA-BUSITEMA'!E88</f>
        <v>2.5</v>
      </c>
      <c r="F88" s="48">
        <f>'Avg Week BUSITEMA-BUSIA'!F88+'Avg Week BUSIA-BUSITEMA'!F88</f>
        <v>0.5</v>
      </c>
      <c r="G88" s="48">
        <f>'Avg Week BUSITEMA-BUSIA'!G88+'Avg Week BUSIA-BUSITEMA'!G88</f>
        <v>0</v>
      </c>
      <c r="H88" s="48">
        <f>'Avg Week BUSITEMA-BUSIA'!H88+'Avg Week BUSIA-BUSITEMA'!H88</f>
        <v>1.5</v>
      </c>
      <c r="I88" s="48">
        <f>'Avg Week BUSITEMA-BUSIA'!I88+'Avg Week BUSIA-BUSITEMA'!I88</f>
        <v>0</v>
      </c>
      <c r="J88" s="48">
        <f>'Avg Week BUSITEMA-BUSIA'!J88+'Avg Week BUSIA-BUSITEMA'!J88</f>
        <v>3.5</v>
      </c>
      <c r="K88" s="48">
        <f>'Avg Week BUSITEMA-BUSIA'!K88+'Avg Week BUSIA-BUSITEMA'!K88</f>
        <v>0</v>
      </c>
      <c r="L88" s="48">
        <f>'Avg Week BUSITEMA-BUSIA'!L88+'Avg Week BUSIA-BUSITEMA'!L88</f>
        <v>3.5</v>
      </c>
      <c r="M88" s="48">
        <f>'Avg Week BUSITEMA-BUSIA'!M88+'Avg Week BUSIA-BUSITEMA'!M88</f>
        <v>6</v>
      </c>
      <c r="N88" s="48">
        <f>'Avg Week BUSITEMA-BUSIA'!N88+'Avg Week BUSIA-BUSITEMA'!N88</f>
        <v>0</v>
      </c>
      <c r="O88" s="15">
        <f t="shared" si="35"/>
        <v>13</v>
      </c>
      <c r="P88" s="15">
        <f t="shared" si="36"/>
        <v>19</v>
      </c>
      <c r="R88" s="8"/>
      <c r="T88"/>
    </row>
    <row r="89" spans="2:20" ht="23.1" customHeight="1" x14ac:dyDescent="0.25">
      <c r="B89" s="22" t="s">
        <v>129</v>
      </c>
      <c r="C89" s="48">
        <f>'Avg Week BUSITEMA-BUSIA'!C89+'Avg Week BUSIA-BUSITEMA'!C89</f>
        <v>1.5</v>
      </c>
      <c r="D89" s="48">
        <f>'Avg Week BUSITEMA-BUSIA'!D89+'Avg Week BUSIA-BUSITEMA'!D89</f>
        <v>0</v>
      </c>
      <c r="E89" s="48">
        <f>'Avg Week BUSITEMA-BUSIA'!E89+'Avg Week BUSIA-BUSITEMA'!E89</f>
        <v>2.5</v>
      </c>
      <c r="F89" s="48">
        <f>'Avg Week BUSITEMA-BUSIA'!F89+'Avg Week BUSIA-BUSITEMA'!F89</f>
        <v>1.5</v>
      </c>
      <c r="G89" s="48">
        <f>'Avg Week BUSITEMA-BUSIA'!G89+'Avg Week BUSIA-BUSITEMA'!G89</f>
        <v>0</v>
      </c>
      <c r="H89" s="48">
        <f>'Avg Week BUSITEMA-BUSIA'!H89+'Avg Week BUSIA-BUSITEMA'!H89</f>
        <v>2</v>
      </c>
      <c r="I89" s="48">
        <f>'Avg Week BUSITEMA-BUSIA'!I89+'Avg Week BUSIA-BUSITEMA'!I89</f>
        <v>2.5</v>
      </c>
      <c r="J89" s="48">
        <f>'Avg Week BUSITEMA-BUSIA'!J89+'Avg Week BUSIA-BUSITEMA'!J89</f>
        <v>0</v>
      </c>
      <c r="K89" s="48">
        <f>'Avg Week BUSITEMA-BUSIA'!K89+'Avg Week BUSIA-BUSITEMA'!K89</f>
        <v>0</v>
      </c>
      <c r="L89" s="48">
        <f>'Avg Week BUSITEMA-BUSIA'!L89+'Avg Week BUSIA-BUSITEMA'!L89</f>
        <v>0.5</v>
      </c>
      <c r="M89" s="48">
        <f>'Avg Week BUSITEMA-BUSIA'!M89+'Avg Week BUSIA-BUSITEMA'!M89</f>
        <v>4</v>
      </c>
      <c r="N89" s="48">
        <f>'Avg Week BUSITEMA-BUSIA'!N89+'Avg Week BUSIA-BUSITEMA'!N89</f>
        <v>0</v>
      </c>
      <c r="O89" s="15">
        <f t="shared" si="35"/>
        <v>10.5</v>
      </c>
      <c r="P89" s="15">
        <f t="shared" si="36"/>
        <v>14.5</v>
      </c>
      <c r="R89" s="8"/>
      <c r="T89"/>
    </row>
    <row r="90" spans="2:20" ht="23.1" customHeight="1" x14ac:dyDescent="0.25">
      <c r="B90" s="23" t="s">
        <v>130</v>
      </c>
      <c r="C90" s="48">
        <f>'Avg Week BUSITEMA-BUSIA'!C90+'Avg Week BUSIA-BUSITEMA'!C90</f>
        <v>0</v>
      </c>
      <c r="D90" s="48">
        <f>'Avg Week BUSITEMA-BUSIA'!D90+'Avg Week BUSIA-BUSITEMA'!D90</f>
        <v>0.5</v>
      </c>
      <c r="E90" s="48">
        <f>'Avg Week BUSITEMA-BUSIA'!E90+'Avg Week BUSIA-BUSITEMA'!E90</f>
        <v>3.5</v>
      </c>
      <c r="F90" s="48">
        <f>'Avg Week BUSITEMA-BUSIA'!F90+'Avg Week BUSIA-BUSITEMA'!F90</f>
        <v>4</v>
      </c>
      <c r="G90" s="48">
        <f>'Avg Week BUSITEMA-BUSIA'!G90+'Avg Week BUSIA-BUSITEMA'!G90</f>
        <v>0</v>
      </c>
      <c r="H90" s="48">
        <f>'Avg Week BUSITEMA-BUSIA'!H90+'Avg Week BUSIA-BUSITEMA'!H90</f>
        <v>2</v>
      </c>
      <c r="I90" s="48">
        <f>'Avg Week BUSITEMA-BUSIA'!I90+'Avg Week BUSIA-BUSITEMA'!I90</f>
        <v>2</v>
      </c>
      <c r="J90" s="48">
        <f>'Avg Week BUSITEMA-BUSIA'!J90+'Avg Week BUSIA-BUSITEMA'!J90</f>
        <v>1.5</v>
      </c>
      <c r="K90" s="48">
        <f>'Avg Week BUSITEMA-BUSIA'!K90+'Avg Week BUSIA-BUSITEMA'!K90</f>
        <v>0.5</v>
      </c>
      <c r="L90" s="48">
        <f>'Avg Week BUSITEMA-BUSIA'!L90+'Avg Week BUSIA-BUSITEMA'!L90</f>
        <v>1.5</v>
      </c>
      <c r="M90" s="48">
        <f>'Avg Week BUSITEMA-BUSIA'!M90+'Avg Week BUSIA-BUSITEMA'!M90</f>
        <v>13.5</v>
      </c>
      <c r="N90" s="48">
        <f>'Avg Week BUSITEMA-BUSIA'!N90+'Avg Week BUSIA-BUSITEMA'!N90</f>
        <v>0</v>
      </c>
      <c r="O90" s="15">
        <f t="shared" si="35"/>
        <v>15.5</v>
      </c>
      <c r="P90" s="15">
        <f t="shared" si="36"/>
        <v>29</v>
      </c>
      <c r="R90" s="8"/>
      <c r="T90"/>
    </row>
    <row r="91" spans="2:20" ht="23.1" customHeight="1" x14ac:dyDescent="0.25">
      <c r="B91" s="22" t="s">
        <v>131</v>
      </c>
      <c r="C91" s="48">
        <f>'Avg Week BUSITEMA-BUSIA'!C91+'Avg Week BUSIA-BUSITEMA'!C91</f>
        <v>0.5</v>
      </c>
      <c r="D91" s="48">
        <f>'Avg Week BUSITEMA-BUSIA'!D91+'Avg Week BUSIA-BUSITEMA'!D91</f>
        <v>0</v>
      </c>
      <c r="E91" s="48">
        <f>'Avg Week BUSITEMA-BUSIA'!E91+'Avg Week BUSIA-BUSITEMA'!E91</f>
        <v>2</v>
      </c>
      <c r="F91" s="48">
        <f>'Avg Week BUSITEMA-BUSIA'!F91+'Avg Week BUSIA-BUSITEMA'!F91</f>
        <v>2</v>
      </c>
      <c r="G91" s="48">
        <f>'Avg Week BUSITEMA-BUSIA'!G91+'Avg Week BUSIA-BUSITEMA'!G91</f>
        <v>0</v>
      </c>
      <c r="H91" s="48">
        <f>'Avg Week BUSITEMA-BUSIA'!H91+'Avg Week BUSIA-BUSITEMA'!H91</f>
        <v>0.5</v>
      </c>
      <c r="I91" s="48">
        <f>'Avg Week BUSITEMA-BUSIA'!I91+'Avg Week BUSIA-BUSITEMA'!I91</f>
        <v>0.5</v>
      </c>
      <c r="J91" s="48">
        <f>'Avg Week BUSITEMA-BUSIA'!J91+'Avg Week BUSIA-BUSITEMA'!J91</f>
        <v>0</v>
      </c>
      <c r="K91" s="48">
        <f>'Avg Week BUSITEMA-BUSIA'!K91+'Avg Week BUSIA-BUSITEMA'!K91</f>
        <v>0.5</v>
      </c>
      <c r="L91" s="48">
        <f>'Avg Week BUSITEMA-BUSIA'!L91+'Avg Week BUSIA-BUSITEMA'!L91</f>
        <v>4.5</v>
      </c>
      <c r="M91" s="48">
        <f>'Avg Week BUSITEMA-BUSIA'!M91+'Avg Week BUSIA-BUSITEMA'!M91</f>
        <v>6.5</v>
      </c>
      <c r="N91" s="48">
        <f>'Avg Week BUSITEMA-BUSIA'!N91+'Avg Week BUSIA-BUSITEMA'!N91</f>
        <v>0</v>
      </c>
      <c r="O91" s="15">
        <f t="shared" si="35"/>
        <v>10.5</v>
      </c>
      <c r="P91" s="15">
        <f t="shared" si="36"/>
        <v>17</v>
      </c>
      <c r="R91" s="8"/>
      <c r="T91"/>
    </row>
    <row r="92" spans="2:20" ht="23.1" customHeight="1" x14ac:dyDescent="0.25">
      <c r="B92" s="24" t="s">
        <v>132</v>
      </c>
      <c r="C92" s="48">
        <f>'Avg Week BUSITEMA-BUSIA'!C92+'Avg Week BUSIA-BUSITEMA'!C92</f>
        <v>2</v>
      </c>
      <c r="D92" s="48">
        <f>'Avg Week BUSITEMA-BUSIA'!D92+'Avg Week BUSIA-BUSITEMA'!D92</f>
        <v>0.5</v>
      </c>
      <c r="E92" s="48">
        <f>'Avg Week BUSITEMA-BUSIA'!E92+'Avg Week BUSIA-BUSITEMA'!E92</f>
        <v>4</v>
      </c>
      <c r="F92" s="48">
        <f>'Avg Week BUSITEMA-BUSIA'!F92+'Avg Week BUSIA-BUSITEMA'!F92</f>
        <v>1.5</v>
      </c>
      <c r="G92" s="48">
        <f>'Avg Week BUSITEMA-BUSIA'!G92+'Avg Week BUSIA-BUSITEMA'!G92</f>
        <v>0</v>
      </c>
      <c r="H92" s="48">
        <f>'Avg Week BUSITEMA-BUSIA'!H92+'Avg Week BUSIA-BUSITEMA'!H92</f>
        <v>1.5</v>
      </c>
      <c r="I92" s="48">
        <f>'Avg Week BUSITEMA-BUSIA'!I92+'Avg Week BUSIA-BUSITEMA'!I92</f>
        <v>0</v>
      </c>
      <c r="J92" s="48">
        <f>'Avg Week BUSITEMA-BUSIA'!J92+'Avg Week BUSIA-BUSITEMA'!J92</f>
        <v>0</v>
      </c>
      <c r="K92" s="48">
        <f>'Avg Week BUSITEMA-BUSIA'!K92+'Avg Week BUSIA-BUSITEMA'!K92</f>
        <v>1.5</v>
      </c>
      <c r="L92" s="48">
        <f>'Avg Week BUSITEMA-BUSIA'!L92+'Avg Week BUSIA-BUSITEMA'!L92</f>
        <v>2</v>
      </c>
      <c r="M92" s="48">
        <f>'Avg Week BUSITEMA-BUSIA'!M92+'Avg Week BUSIA-BUSITEMA'!M92</f>
        <v>4.5</v>
      </c>
      <c r="N92" s="48">
        <f>'Avg Week BUSITEMA-BUSIA'!N92+'Avg Week BUSIA-BUSITEMA'!N92</f>
        <v>0</v>
      </c>
      <c r="O92" s="15">
        <f t="shared" si="35"/>
        <v>13</v>
      </c>
      <c r="P92" s="15">
        <f t="shared" si="36"/>
        <v>17.5</v>
      </c>
      <c r="R92" s="8"/>
      <c r="T92"/>
    </row>
    <row r="93" spans="2:20" ht="23.1" customHeight="1" x14ac:dyDescent="0.25">
      <c r="B93" s="22" t="s">
        <v>133</v>
      </c>
      <c r="C93" s="48">
        <f>'Avg Week BUSITEMA-BUSIA'!C93+'Avg Week BUSIA-BUSITEMA'!C93</f>
        <v>1.5</v>
      </c>
      <c r="D93" s="48">
        <f>'Avg Week BUSITEMA-BUSIA'!D93+'Avg Week BUSIA-BUSITEMA'!D93</f>
        <v>0</v>
      </c>
      <c r="E93" s="48">
        <f>'Avg Week BUSITEMA-BUSIA'!E93+'Avg Week BUSIA-BUSITEMA'!E93</f>
        <v>2.5</v>
      </c>
      <c r="F93" s="48">
        <f>'Avg Week BUSITEMA-BUSIA'!F93+'Avg Week BUSIA-BUSITEMA'!F93</f>
        <v>3.5</v>
      </c>
      <c r="G93" s="48">
        <f>'Avg Week BUSITEMA-BUSIA'!G93+'Avg Week BUSIA-BUSITEMA'!G93</f>
        <v>0</v>
      </c>
      <c r="H93" s="48">
        <f>'Avg Week BUSITEMA-BUSIA'!H93+'Avg Week BUSIA-BUSITEMA'!H93</f>
        <v>2</v>
      </c>
      <c r="I93" s="48">
        <f>'Avg Week BUSITEMA-BUSIA'!I93+'Avg Week BUSIA-BUSITEMA'!I93</f>
        <v>0</v>
      </c>
      <c r="J93" s="48">
        <f>'Avg Week BUSITEMA-BUSIA'!J93+'Avg Week BUSIA-BUSITEMA'!J93</f>
        <v>1.5</v>
      </c>
      <c r="K93" s="48">
        <f>'Avg Week BUSITEMA-BUSIA'!K93+'Avg Week BUSIA-BUSITEMA'!K93</f>
        <v>2.5</v>
      </c>
      <c r="L93" s="48">
        <f>'Avg Week BUSITEMA-BUSIA'!L93+'Avg Week BUSIA-BUSITEMA'!L93</f>
        <v>1.5</v>
      </c>
      <c r="M93" s="48">
        <f>'Avg Week BUSITEMA-BUSIA'!M93+'Avg Week BUSIA-BUSITEMA'!M93</f>
        <v>6.5</v>
      </c>
      <c r="N93" s="48">
        <f>'Avg Week BUSITEMA-BUSIA'!N93+'Avg Week BUSIA-BUSITEMA'!N93</f>
        <v>0</v>
      </c>
      <c r="O93" s="15">
        <f t="shared" si="35"/>
        <v>15</v>
      </c>
      <c r="P93" s="15">
        <f t="shared" si="36"/>
        <v>21.5</v>
      </c>
      <c r="R93" s="8"/>
      <c r="T93"/>
    </row>
    <row r="94" spans="2:20" ht="23.1" customHeight="1" x14ac:dyDescent="0.25">
      <c r="B94" s="23" t="s">
        <v>134</v>
      </c>
      <c r="C94" s="48">
        <f>'Avg Week BUSITEMA-BUSIA'!C94+'Avg Week BUSIA-BUSITEMA'!C94</f>
        <v>0.5</v>
      </c>
      <c r="D94" s="48">
        <f>'Avg Week BUSITEMA-BUSIA'!D94+'Avg Week BUSIA-BUSITEMA'!D94</f>
        <v>0</v>
      </c>
      <c r="E94" s="48">
        <f>'Avg Week BUSITEMA-BUSIA'!E94+'Avg Week BUSIA-BUSITEMA'!E94</f>
        <v>2.5</v>
      </c>
      <c r="F94" s="48">
        <f>'Avg Week BUSITEMA-BUSIA'!F94+'Avg Week BUSIA-BUSITEMA'!F94</f>
        <v>2</v>
      </c>
      <c r="G94" s="48">
        <f>'Avg Week BUSITEMA-BUSIA'!G94+'Avg Week BUSIA-BUSITEMA'!G94</f>
        <v>0</v>
      </c>
      <c r="H94" s="48">
        <f>'Avg Week BUSITEMA-BUSIA'!H94+'Avg Week BUSIA-BUSITEMA'!H94</f>
        <v>0</v>
      </c>
      <c r="I94" s="48">
        <f>'Avg Week BUSITEMA-BUSIA'!I94+'Avg Week BUSIA-BUSITEMA'!I94</f>
        <v>0.5</v>
      </c>
      <c r="J94" s="48">
        <f>'Avg Week BUSITEMA-BUSIA'!J94+'Avg Week BUSIA-BUSITEMA'!J94</f>
        <v>0.5</v>
      </c>
      <c r="K94" s="48">
        <f>'Avg Week BUSITEMA-BUSIA'!K94+'Avg Week BUSIA-BUSITEMA'!K94</f>
        <v>0.5</v>
      </c>
      <c r="L94" s="48">
        <f>'Avg Week BUSITEMA-BUSIA'!L94+'Avg Week BUSIA-BUSITEMA'!L94</f>
        <v>1.5</v>
      </c>
      <c r="M94" s="48">
        <f>'Avg Week BUSITEMA-BUSIA'!M94+'Avg Week BUSIA-BUSITEMA'!M94</f>
        <v>8</v>
      </c>
      <c r="N94" s="48">
        <f>'Avg Week BUSITEMA-BUSIA'!N94+'Avg Week BUSIA-BUSITEMA'!N94</f>
        <v>0</v>
      </c>
      <c r="O94" s="15">
        <f t="shared" si="35"/>
        <v>8</v>
      </c>
      <c r="P94" s="15">
        <f t="shared" si="36"/>
        <v>16</v>
      </c>
      <c r="R94" s="8"/>
      <c r="T94"/>
    </row>
    <row r="95" spans="2:20" ht="23.1" customHeight="1" x14ac:dyDescent="0.25">
      <c r="B95" s="22" t="s">
        <v>135</v>
      </c>
      <c r="C95" s="48">
        <f>'Avg Week BUSITEMA-BUSIA'!C95+'Avg Week BUSIA-BUSITEMA'!C95</f>
        <v>2</v>
      </c>
      <c r="D95" s="48">
        <f>'Avg Week BUSITEMA-BUSIA'!D95+'Avg Week BUSIA-BUSITEMA'!D95</f>
        <v>0</v>
      </c>
      <c r="E95" s="48">
        <f>'Avg Week BUSITEMA-BUSIA'!E95+'Avg Week BUSIA-BUSITEMA'!E95</f>
        <v>1.5</v>
      </c>
      <c r="F95" s="48">
        <f>'Avg Week BUSITEMA-BUSIA'!F95+'Avg Week BUSIA-BUSITEMA'!F95</f>
        <v>2.5</v>
      </c>
      <c r="G95" s="48">
        <f>'Avg Week BUSITEMA-BUSIA'!G95+'Avg Week BUSIA-BUSITEMA'!G95</f>
        <v>0</v>
      </c>
      <c r="H95" s="48">
        <f>'Avg Week BUSITEMA-BUSIA'!H95+'Avg Week BUSIA-BUSITEMA'!H95</f>
        <v>1.5</v>
      </c>
      <c r="I95" s="48">
        <f>'Avg Week BUSITEMA-BUSIA'!I95+'Avg Week BUSIA-BUSITEMA'!I95</f>
        <v>1.5</v>
      </c>
      <c r="J95" s="48">
        <f>'Avg Week BUSITEMA-BUSIA'!J95+'Avg Week BUSIA-BUSITEMA'!J95</f>
        <v>0</v>
      </c>
      <c r="K95" s="48">
        <f>'Avg Week BUSITEMA-BUSIA'!K95+'Avg Week BUSIA-BUSITEMA'!K95</f>
        <v>0</v>
      </c>
      <c r="L95" s="48">
        <f>'Avg Week BUSITEMA-BUSIA'!L95+'Avg Week BUSIA-BUSITEMA'!L95</f>
        <v>3.5</v>
      </c>
      <c r="M95" s="48">
        <f>'Avg Week BUSITEMA-BUSIA'!M95+'Avg Week BUSIA-BUSITEMA'!M95</f>
        <v>6</v>
      </c>
      <c r="N95" s="48">
        <f>'Avg Week BUSITEMA-BUSIA'!N95+'Avg Week BUSIA-BUSITEMA'!N95</f>
        <v>0</v>
      </c>
      <c r="O95" s="15">
        <f t="shared" si="35"/>
        <v>12.5</v>
      </c>
      <c r="P95" s="15">
        <f t="shared" si="36"/>
        <v>18.5</v>
      </c>
      <c r="R95" s="8"/>
      <c r="T95"/>
    </row>
    <row r="96" spans="2:20" ht="23.1" customHeight="1" x14ac:dyDescent="0.25">
      <c r="B96" s="24" t="s">
        <v>136</v>
      </c>
      <c r="C96" s="48">
        <f>'Avg Week BUSITEMA-BUSIA'!C96+'Avg Week BUSIA-BUSITEMA'!C96</f>
        <v>1.5</v>
      </c>
      <c r="D96" s="48">
        <f>'Avg Week BUSITEMA-BUSIA'!D96+'Avg Week BUSIA-BUSITEMA'!D96</f>
        <v>0</v>
      </c>
      <c r="E96" s="48">
        <f>'Avg Week BUSITEMA-BUSIA'!E96+'Avg Week BUSIA-BUSITEMA'!E96</f>
        <v>2</v>
      </c>
      <c r="F96" s="48">
        <f>'Avg Week BUSITEMA-BUSIA'!F96+'Avg Week BUSIA-BUSITEMA'!F96</f>
        <v>1.5</v>
      </c>
      <c r="G96" s="48">
        <f>'Avg Week BUSITEMA-BUSIA'!G96+'Avg Week BUSIA-BUSITEMA'!G96</f>
        <v>0.5</v>
      </c>
      <c r="H96" s="48">
        <f>'Avg Week BUSITEMA-BUSIA'!H96+'Avg Week BUSIA-BUSITEMA'!H96</f>
        <v>0</v>
      </c>
      <c r="I96" s="48">
        <f>'Avg Week BUSITEMA-BUSIA'!I96+'Avg Week BUSIA-BUSITEMA'!I96</f>
        <v>0</v>
      </c>
      <c r="J96" s="48">
        <f>'Avg Week BUSITEMA-BUSIA'!J96+'Avg Week BUSIA-BUSITEMA'!J96</f>
        <v>0</v>
      </c>
      <c r="K96" s="48">
        <f>'Avg Week BUSITEMA-BUSIA'!K96+'Avg Week BUSIA-BUSITEMA'!K96</f>
        <v>0</v>
      </c>
      <c r="L96" s="48">
        <f>'Avg Week BUSITEMA-BUSIA'!L96+'Avg Week BUSIA-BUSITEMA'!L96</f>
        <v>2.5</v>
      </c>
      <c r="M96" s="48">
        <f>'Avg Week BUSITEMA-BUSIA'!M96+'Avg Week BUSIA-BUSITEMA'!M96</f>
        <v>8</v>
      </c>
      <c r="N96" s="48">
        <f>'Avg Week BUSITEMA-BUSIA'!N96+'Avg Week BUSIA-BUSITEMA'!N96</f>
        <v>0.5</v>
      </c>
      <c r="O96" s="15">
        <f t="shared" si="35"/>
        <v>8.5</v>
      </c>
      <c r="P96" s="15">
        <f t="shared" si="36"/>
        <v>16.5</v>
      </c>
      <c r="R96" s="8"/>
      <c r="T96"/>
    </row>
    <row r="97" spans="2:20" ht="23.1" customHeight="1" x14ac:dyDescent="0.25">
      <c r="B97" s="22" t="s">
        <v>137</v>
      </c>
      <c r="C97" s="48">
        <f>'Avg Week BUSITEMA-BUSIA'!C97+'Avg Week BUSIA-BUSITEMA'!C97</f>
        <v>1.5</v>
      </c>
      <c r="D97" s="48">
        <f>'Avg Week BUSITEMA-BUSIA'!D97+'Avg Week BUSIA-BUSITEMA'!D97</f>
        <v>0</v>
      </c>
      <c r="E97" s="48">
        <f>'Avg Week BUSITEMA-BUSIA'!E97+'Avg Week BUSIA-BUSITEMA'!E97</f>
        <v>2.5</v>
      </c>
      <c r="F97" s="48">
        <f>'Avg Week BUSITEMA-BUSIA'!F97+'Avg Week BUSIA-BUSITEMA'!F97</f>
        <v>2.5</v>
      </c>
      <c r="G97" s="48">
        <f>'Avg Week BUSITEMA-BUSIA'!G97+'Avg Week BUSIA-BUSITEMA'!G97</f>
        <v>0.5</v>
      </c>
      <c r="H97" s="48">
        <f>'Avg Week BUSITEMA-BUSIA'!H97+'Avg Week BUSIA-BUSITEMA'!H97</f>
        <v>0.5</v>
      </c>
      <c r="I97" s="48">
        <f>'Avg Week BUSITEMA-BUSIA'!I97+'Avg Week BUSIA-BUSITEMA'!I97</f>
        <v>0.5</v>
      </c>
      <c r="J97" s="48">
        <f>'Avg Week BUSITEMA-BUSIA'!J97+'Avg Week BUSIA-BUSITEMA'!J97</f>
        <v>0</v>
      </c>
      <c r="K97" s="48">
        <f>'Avg Week BUSITEMA-BUSIA'!K97+'Avg Week BUSIA-BUSITEMA'!K97</f>
        <v>0</v>
      </c>
      <c r="L97" s="48">
        <f>'Avg Week BUSITEMA-BUSIA'!L97+'Avg Week BUSIA-BUSITEMA'!L97</f>
        <v>4.5</v>
      </c>
      <c r="M97" s="48">
        <f>'Avg Week BUSITEMA-BUSIA'!M97+'Avg Week BUSIA-BUSITEMA'!M97</f>
        <v>8</v>
      </c>
      <c r="N97" s="48">
        <f>'Avg Week BUSITEMA-BUSIA'!N97+'Avg Week BUSIA-BUSITEMA'!N97</f>
        <v>0</v>
      </c>
      <c r="O97" s="15">
        <f t="shared" si="35"/>
        <v>12.5</v>
      </c>
      <c r="P97" s="15">
        <f t="shared" si="36"/>
        <v>20.5</v>
      </c>
      <c r="R97" s="8"/>
      <c r="T97"/>
    </row>
    <row r="98" spans="2:20" ht="23.1" customHeight="1" x14ac:dyDescent="0.25">
      <c r="B98" s="23" t="s">
        <v>138</v>
      </c>
      <c r="C98" s="48">
        <f>'Avg Week BUSITEMA-BUSIA'!C98+'Avg Week BUSIA-BUSITEMA'!C98</f>
        <v>4</v>
      </c>
      <c r="D98" s="48">
        <f>'Avg Week BUSITEMA-BUSIA'!D98+'Avg Week BUSIA-BUSITEMA'!D98</f>
        <v>0</v>
      </c>
      <c r="E98" s="48">
        <f>'Avg Week BUSITEMA-BUSIA'!E98+'Avg Week BUSIA-BUSITEMA'!E98</f>
        <v>2.5</v>
      </c>
      <c r="F98" s="48">
        <f>'Avg Week BUSITEMA-BUSIA'!F98+'Avg Week BUSIA-BUSITEMA'!F98</f>
        <v>4</v>
      </c>
      <c r="G98" s="48">
        <f>'Avg Week BUSITEMA-BUSIA'!G98+'Avg Week BUSIA-BUSITEMA'!G98</f>
        <v>0</v>
      </c>
      <c r="H98" s="48">
        <f>'Avg Week BUSITEMA-BUSIA'!H98+'Avg Week BUSIA-BUSITEMA'!H98</f>
        <v>0.5</v>
      </c>
      <c r="I98" s="48">
        <f>'Avg Week BUSITEMA-BUSIA'!I98+'Avg Week BUSIA-BUSITEMA'!I98</f>
        <v>0</v>
      </c>
      <c r="J98" s="48">
        <f>'Avg Week BUSITEMA-BUSIA'!J98+'Avg Week BUSIA-BUSITEMA'!J98</f>
        <v>0</v>
      </c>
      <c r="K98" s="48">
        <f>'Avg Week BUSITEMA-BUSIA'!K98+'Avg Week BUSIA-BUSITEMA'!K98</f>
        <v>0</v>
      </c>
      <c r="L98" s="48">
        <f>'Avg Week BUSITEMA-BUSIA'!L98+'Avg Week BUSIA-BUSITEMA'!L98</f>
        <v>5.5</v>
      </c>
      <c r="M98" s="48">
        <f>'Avg Week BUSITEMA-BUSIA'!M98+'Avg Week BUSIA-BUSITEMA'!M98</f>
        <v>8</v>
      </c>
      <c r="N98" s="48">
        <f>'Avg Week BUSITEMA-BUSIA'!N98+'Avg Week BUSIA-BUSITEMA'!N98</f>
        <v>0.5</v>
      </c>
      <c r="O98" s="15">
        <f t="shared" si="35"/>
        <v>17</v>
      </c>
      <c r="P98" s="15">
        <f t="shared" si="36"/>
        <v>25</v>
      </c>
      <c r="R98" s="8"/>
      <c r="T98"/>
    </row>
    <row r="99" spans="2:20" ht="23.1" customHeight="1" x14ac:dyDescent="0.25">
      <c r="B99" s="22" t="s">
        <v>139</v>
      </c>
      <c r="C99" s="48">
        <f>'Avg Week BUSITEMA-BUSIA'!C99+'Avg Week BUSIA-BUSITEMA'!C99</f>
        <v>1.5</v>
      </c>
      <c r="D99" s="48">
        <f>'Avg Week BUSITEMA-BUSIA'!D99+'Avg Week BUSIA-BUSITEMA'!D99</f>
        <v>0.5</v>
      </c>
      <c r="E99" s="48">
        <f>'Avg Week BUSITEMA-BUSIA'!E99+'Avg Week BUSIA-BUSITEMA'!E99</f>
        <v>2.5</v>
      </c>
      <c r="F99" s="48">
        <f>'Avg Week BUSITEMA-BUSIA'!F99+'Avg Week BUSIA-BUSITEMA'!F99</f>
        <v>2</v>
      </c>
      <c r="G99" s="48">
        <f>'Avg Week BUSITEMA-BUSIA'!G99+'Avg Week BUSIA-BUSITEMA'!G99</f>
        <v>0.5</v>
      </c>
      <c r="H99" s="48">
        <f>'Avg Week BUSITEMA-BUSIA'!H99+'Avg Week BUSIA-BUSITEMA'!H99</f>
        <v>0</v>
      </c>
      <c r="I99" s="48">
        <f>'Avg Week BUSITEMA-BUSIA'!I99+'Avg Week BUSIA-BUSITEMA'!I99</f>
        <v>0</v>
      </c>
      <c r="J99" s="48">
        <f>'Avg Week BUSITEMA-BUSIA'!J99+'Avg Week BUSIA-BUSITEMA'!J99</f>
        <v>2.5</v>
      </c>
      <c r="K99" s="48">
        <f>'Avg Week BUSITEMA-BUSIA'!K99+'Avg Week BUSIA-BUSITEMA'!K99</f>
        <v>0</v>
      </c>
      <c r="L99" s="48">
        <f>'Avg Week BUSITEMA-BUSIA'!L99+'Avg Week BUSIA-BUSITEMA'!L99</f>
        <v>2.5</v>
      </c>
      <c r="M99" s="48">
        <f>'Avg Week BUSITEMA-BUSIA'!M99+'Avg Week BUSIA-BUSITEMA'!M99</f>
        <v>5.5</v>
      </c>
      <c r="N99" s="48">
        <f>'Avg Week BUSITEMA-BUSIA'!N99+'Avg Week BUSIA-BUSITEMA'!N99</f>
        <v>0</v>
      </c>
      <c r="O99" s="15">
        <f t="shared" si="35"/>
        <v>12</v>
      </c>
      <c r="P99" s="15">
        <f t="shared" si="36"/>
        <v>17.5</v>
      </c>
      <c r="R99" s="8"/>
      <c r="T99"/>
    </row>
    <row r="100" spans="2:20" ht="23.1" customHeight="1" x14ac:dyDescent="0.25">
      <c r="B100" s="24" t="s">
        <v>140</v>
      </c>
      <c r="C100" s="48">
        <f>'Avg Week BUSITEMA-BUSIA'!C100+'Avg Week BUSIA-BUSITEMA'!C100</f>
        <v>1.5</v>
      </c>
      <c r="D100" s="48">
        <f>'Avg Week BUSITEMA-BUSIA'!D100+'Avg Week BUSIA-BUSITEMA'!D100</f>
        <v>0.5</v>
      </c>
      <c r="E100" s="48">
        <f>'Avg Week BUSITEMA-BUSIA'!E100+'Avg Week BUSIA-BUSITEMA'!E100</f>
        <v>3.5</v>
      </c>
      <c r="F100" s="48">
        <f>'Avg Week BUSITEMA-BUSIA'!F100+'Avg Week BUSIA-BUSITEMA'!F100</f>
        <v>2</v>
      </c>
      <c r="G100" s="48">
        <f>'Avg Week BUSITEMA-BUSIA'!G100+'Avg Week BUSIA-BUSITEMA'!G100</f>
        <v>0</v>
      </c>
      <c r="H100" s="48">
        <f>'Avg Week BUSITEMA-BUSIA'!H100+'Avg Week BUSIA-BUSITEMA'!H100</f>
        <v>0.5</v>
      </c>
      <c r="I100" s="48">
        <f>'Avg Week BUSITEMA-BUSIA'!I100+'Avg Week BUSIA-BUSITEMA'!I100</f>
        <v>0</v>
      </c>
      <c r="J100" s="48">
        <f>'Avg Week BUSITEMA-BUSIA'!J100+'Avg Week BUSIA-BUSITEMA'!J100</f>
        <v>1.5</v>
      </c>
      <c r="K100" s="48">
        <f>'Avg Week BUSITEMA-BUSIA'!K100+'Avg Week BUSIA-BUSITEMA'!K100</f>
        <v>0</v>
      </c>
      <c r="L100" s="48">
        <f>'Avg Week BUSITEMA-BUSIA'!L100+'Avg Week BUSIA-BUSITEMA'!L100</f>
        <v>1.5</v>
      </c>
      <c r="M100" s="48">
        <f>'Avg Week BUSITEMA-BUSIA'!M100+'Avg Week BUSIA-BUSITEMA'!M100</f>
        <v>5.5</v>
      </c>
      <c r="N100" s="48">
        <f>'Avg Week BUSITEMA-BUSIA'!N100+'Avg Week BUSIA-BUSITEMA'!N100</f>
        <v>0</v>
      </c>
      <c r="O100" s="15">
        <f t="shared" si="35"/>
        <v>11</v>
      </c>
      <c r="P100" s="15">
        <f t="shared" si="36"/>
        <v>16.5</v>
      </c>
      <c r="R100" s="8"/>
      <c r="T100"/>
    </row>
    <row r="101" spans="2:20" ht="23.1" customHeight="1" x14ac:dyDescent="0.25">
      <c r="B101" s="22" t="s">
        <v>141</v>
      </c>
      <c r="C101" s="48">
        <f>'Avg Week BUSITEMA-BUSIA'!C101+'Avg Week BUSIA-BUSITEMA'!C101</f>
        <v>4</v>
      </c>
      <c r="D101" s="48">
        <f>'Avg Week BUSITEMA-BUSIA'!D101+'Avg Week BUSIA-BUSITEMA'!D101</f>
        <v>0.5</v>
      </c>
      <c r="E101" s="48">
        <f>'Avg Week BUSITEMA-BUSIA'!E101+'Avg Week BUSIA-BUSITEMA'!E101</f>
        <v>4</v>
      </c>
      <c r="F101" s="48">
        <f>'Avg Week BUSITEMA-BUSIA'!F101+'Avg Week BUSIA-BUSITEMA'!F101</f>
        <v>1.5</v>
      </c>
      <c r="G101" s="48">
        <f>'Avg Week BUSITEMA-BUSIA'!G101+'Avg Week BUSIA-BUSITEMA'!G101</f>
        <v>0</v>
      </c>
      <c r="H101" s="48">
        <f>'Avg Week BUSITEMA-BUSIA'!H101+'Avg Week BUSIA-BUSITEMA'!H101</f>
        <v>0.5</v>
      </c>
      <c r="I101" s="48">
        <f>'Avg Week BUSITEMA-BUSIA'!I101+'Avg Week BUSIA-BUSITEMA'!I101</f>
        <v>1.5</v>
      </c>
      <c r="J101" s="48">
        <f>'Avg Week BUSITEMA-BUSIA'!J101+'Avg Week BUSIA-BUSITEMA'!J101</f>
        <v>1.5</v>
      </c>
      <c r="K101" s="48">
        <f>'Avg Week BUSITEMA-BUSIA'!K101+'Avg Week BUSIA-BUSITEMA'!K101</f>
        <v>0</v>
      </c>
      <c r="L101" s="48">
        <f>'Avg Week BUSITEMA-BUSIA'!L101+'Avg Week BUSIA-BUSITEMA'!L101</f>
        <v>4.5</v>
      </c>
      <c r="M101" s="48">
        <f>'Avg Week BUSITEMA-BUSIA'!M101+'Avg Week BUSIA-BUSITEMA'!M101</f>
        <v>9.5</v>
      </c>
      <c r="N101" s="48">
        <f>'Avg Week BUSITEMA-BUSIA'!N101+'Avg Week BUSIA-BUSITEMA'!N101</f>
        <v>0</v>
      </c>
      <c r="O101" s="15">
        <f t="shared" si="35"/>
        <v>18</v>
      </c>
      <c r="P101" s="15">
        <f t="shared" si="36"/>
        <v>27.5</v>
      </c>
      <c r="R101" s="8"/>
      <c r="T101"/>
    </row>
    <row r="102" spans="2:20" ht="23.1" customHeight="1" x14ac:dyDescent="0.25">
      <c r="B102" s="23" t="s">
        <v>142</v>
      </c>
      <c r="C102" s="48">
        <f>'Avg Week BUSITEMA-BUSIA'!C102+'Avg Week BUSIA-BUSITEMA'!C102</f>
        <v>1.5</v>
      </c>
      <c r="D102" s="48">
        <f>'Avg Week BUSITEMA-BUSIA'!D102+'Avg Week BUSIA-BUSITEMA'!D102</f>
        <v>0.5</v>
      </c>
      <c r="E102" s="48">
        <f>'Avg Week BUSITEMA-BUSIA'!E102+'Avg Week BUSIA-BUSITEMA'!E102</f>
        <v>2</v>
      </c>
      <c r="F102" s="48">
        <f>'Avg Week BUSITEMA-BUSIA'!F102+'Avg Week BUSIA-BUSITEMA'!F102</f>
        <v>2.5</v>
      </c>
      <c r="G102" s="48">
        <f>'Avg Week BUSITEMA-BUSIA'!G102+'Avg Week BUSIA-BUSITEMA'!G102</f>
        <v>0</v>
      </c>
      <c r="H102" s="48">
        <f>'Avg Week BUSITEMA-BUSIA'!H102+'Avg Week BUSIA-BUSITEMA'!H102</f>
        <v>4</v>
      </c>
      <c r="I102" s="48">
        <f>'Avg Week BUSITEMA-BUSIA'!I102+'Avg Week BUSIA-BUSITEMA'!I102</f>
        <v>0</v>
      </c>
      <c r="J102" s="48">
        <f>'Avg Week BUSITEMA-BUSIA'!J102+'Avg Week BUSIA-BUSITEMA'!J102</f>
        <v>0.5</v>
      </c>
      <c r="K102" s="48">
        <f>'Avg Week BUSITEMA-BUSIA'!K102+'Avg Week BUSIA-BUSITEMA'!K102</f>
        <v>2</v>
      </c>
      <c r="L102" s="48">
        <f>'Avg Week BUSITEMA-BUSIA'!L102+'Avg Week BUSIA-BUSITEMA'!L102</f>
        <v>4.5</v>
      </c>
      <c r="M102" s="48">
        <f>'Avg Week BUSITEMA-BUSIA'!M102+'Avg Week BUSIA-BUSITEMA'!M102</f>
        <v>9.5</v>
      </c>
      <c r="N102" s="48">
        <f>'Avg Week BUSITEMA-BUSIA'!N102+'Avg Week BUSIA-BUSITEMA'!N102</f>
        <v>1.5</v>
      </c>
      <c r="O102" s="15">
        <f t="shared" si="35"/>
        <v>19</v>
      </c>
      <c r="P102" s="15">
        <f t="shared" si="36"/>
        <v>28.5</v>
      </c>
      <c r="R102" s="8"/>
      <c r="T102"/>
    </row>
    <row r="103" spans="2:20" ht="23.1" customHeight="1" x14ac:dyDescent="0.25">
      <c r="B103" s="22" t="s">
        <v>143</v>
      </c>
      <c r="C103" s="48">
        <f>'Avg Week BUSITEMA-BUSIA'!C103+'Avg Week BUSIA-BUSITEMA'!C103</f>
        <v>2.5</v>
      </c>
      <c r="D103" s="48">
        <f>'Avg Week BUSITEMA-BUSIA'!D103+'Avg Week BUSIA-BUSITEMA'!D103</f>
        <v>0</v>
      </c>
      <c r="E103" s="48">
        <f>'Avg Week BUSITEMA-BUSIA'!E103+'Avg Week BUSIA-BUSITEMA'!E103</f>
        <v>2.5</v>
      </c>
      <c r="F103" s="48">
        <f>'Avg Week BUSITEMA-BUSIA'!F103+'Avg Week BUSIA-BUSITEMA'!F103</f>
        <v>0.5</v>
      </c>
      <c r="G103" s="48">
        <f>'Avg Week BUSITEMA-BUSIA'!G103+'Avg Week BUSIA-BUSITEMA'!G103</f>
        <v>0</v>
      </c>
      <c r="H103" s="48">
        <f>'Avg Week BUSITEMA-BUSIA'!H103+'Avg Week BUSIA-BUSITEMA'!H103</f>
        <v>0</v>
      </c>
      <c r="I103" s="48">
        <f>'Avg Week BUSITEMA-BUSIA'!I103+'Avg Week BUSIA-BUSITEMA'!I103</f>
        <v>0</v>
      </c>
      <c r="J103" s="48">
        <f>'Avg Week BUSITEMA-BUSIA'!J103+'Avg Week BUSIA-BUSITEMA'!J103</f>
        <v>0</v>
      </c>
      <c r="K103" s="48">
        <f>'Avg Week BUSITEMA-BUSIA'!K103+'Avg Week BUSIA-BUSITEMA'!K103</f>
        <v>0.5</v>
      </c>
      <c r="L103" s="48">
        <f>'Avg Week BUSITEMA-BUSIA'!L103+'Avg Week BUSIA-BUSITEMA'!L103</f>
        <v>1.5</v>
      </c>
      <c r="M103" s="48">
        <f>'Avg Week BUSITEMA-BUSIA'!M103+'Avg Week BUSIA-BUSITEMA'!M103</f>
        <v>10.5</v>
      </c>
      <c r="N103" s="48">
        <f>'Avg Week BUSITEMA-BUSIA'!N103+'Avg Week BUSIA-BUSITEMA'!N103</f>
        <v>0</v>
      </c>
      <c r="O103" s="15">
        <f t="shared" si="35"/>
        <v>7.5</v>
      </c>
      <c r="P103" s="15">
        <f t="shared" si="36"/>
        <v>18</v>
      </c>
      <c r="R103" s="8"/>
      <c r="T103"/>
    </row>
    <row r="104" spans="2:20" ht="23.1" customHeight="1" x14ac:dyDescent="0.25">
      <c r="B104" s="24" t="s">
        <v>144</v>
      </c>
      <c r="C104" s="48">
        <f>'Avg Week BUSITEMA-BUSIA'!C104+'Avg Week BUSIA-BUSITEMA'!C104</f>
        <v>1.5</v>
      </c>
      <c r="D104" s="48">
        <f>'Avg Week BUSITEMA-BUSIA'!D104+'Avg Week BUSIA-BUSITEMA'!D104</f>
        <v>0.5</v>
      </c>
      <c r="E104" s="48">
        <f>'Avg Week BUSITEMA-BUSIA'!E104+'Avg Week BUSIA-BUSITEMA'!E104</f>
        <v>1.5</v>
      </c>
      <c r="F104" s="48">
        <f>'Avg Week BUSITEMA-BUSIA'!F104+'Avg Week BUSIA-BUSITEMA'!F104</f>
        <v>2</v>
      </c>
      <c r="G104" s="48">
        <f>'Avg Week BUSITEMA-BUSIA'!G104+'Avg Week BUSIA-BUSITEMA'!G104</f>
        <v>0.5</v>
      </c>
      <c r="H104" s="48">
        <f>'Avg Week BUSITEMA-BUSIA'!H104+'Avg Week BUSIA-BUSITEMA'!H104</f>
        <v>2</v>
      </c>
      <c r="I104" s="48">
        <f>'Avg Week BUSITEMA-BUSIA'!I104+'Avg Week BUSIA-BUSITEMA'!I104</f>
        <v>0.5</v>
      </c>
      <c r="J104" s="48">
        <f>'Avg Week BUSITEMA-BUSIA'!J104+'Avg Week BUSIA-BUSITEMA'!J104</f>
        <v>2</v>
      </c>
      <c r="K104" s="48">
        <f>'Avg Week BUSITEMA-BUSIA'!K104+'Avg Week BUSIA-BUSITEMA'!K104</f>
        <v>2</v>
      </c>
      <c r="L104" s="48">
        <f>'Avg Week BUSITEMA-BUSIA'!L104+'Avg Week BUSIA-BUSITEMA'!L104</f>
        <v>2.5</v>
      </c>
      <c r="M104" s="48">
        <f>'Avg Week BUSITEMA-BUSIA'!M104+'Avg Week BUSIA-BUSITEMA'!M104</f>
        <v>6</v>
      </c>
      <c r="N104" s="48">
        <f>'Avg Week BUSITEMA-BUSIA'!N104+'Avg Week BUSIA-BUSITEMA'!N104</f>
        <v>2</v>
      </c>
      <c r="O104" s="15">
        <f t="shared" si="35"/>
        <v>17</v>
      </c>
      <c r="P104" s="15">
        <f t="shared" si="36"/>
        <v>23</v>
      </c>
      <c r="R104" s="8"/>
      <c r="T104"/>
    </row>
    <row r="105" spans="2:20" ht="23.1" customHeight="1" x14ac:dyDescent="0.25">
      <c r="B105" s="22" t="s">
        <v>145</v>
      </c>
      <c r="C105" s="48">
        <f>'Avg Week BUSITEMA-BUSIA'!C105+'Avg Week BUSIA-BUSITEMA'!C105</f>
        <v>0</v>
      </c>
      <c r="D105" s="48">
        <f>'Avg Week BUSITEMA-BUSIA'!D105+'Avg Week BUSIA-BUSITEMA'!D105</f>
        <v>0.5</v>
      </c>
      <c r="E105" s="48">
        <f>'Avg Week BUSITEMA-BUSIA'!E105+'Avg Week BUSIA-BUSITEMA'!E105</f>
        <v>3.5</v>
      </c>
      <c r="F105" s="48">
        <f>'Avg Week BUSITEMA-BUSIA'!F105+'Avg Week BUSIA-BUSITEMA'!F105</f>
        <v>0.5</v>
      </c>
      <c r="G105" s="48">
        <f>'Avg Week BUSITEMA-BUSIA'!G105+'Avg Week BUSIA-BUSITEMA'!G105</f>
        <v>0.5</v>
      </c>
      <c r="H105" s="48">
        <f>'Avg Week BUSITEMA-BUSIA'!H105+'Avg Week BUSIA-BUSITEMA'!H105</f>
        <v>2</v>
      </c>
      <c r="I105" s="48">
        <f>'Avg Week BUSITEMA-BUSIA'!I105+'Avg Week BUSIA-BUSITEMA'!I105</f>
        <v>0</v>
      </c>
      <c r="J105" s="48">
        <f>'Avg Week BUSITEMA-BUSIA'!J105+'Avg Week BUSIA-BUSITEMA'!J105</f>
        <v>0</v>
      </c>
      <c r="K105" s="48">
        <f>'Avg Week BUSITEMA-BUSIA'!K105+'Avg Week BUSIA-BUSITEMA'!K105</f>
        <v>0</v>
      </c>
      <c r="L105" s="48">
        <f>'Avg Week BUSITEMA-BUSIA'!L105+'Avg Week BUSIA-BUSITEMA'!L105</f>
        <v>3.5</v>
      </c>
      <c r="M105" s="48">
        <f>'Avg Week BUSITEMA-BUSIA'!M105+'Avg Week BUSIA-BUSITEMA'!M105</f>
        <v>6</v>
      </c>
      <c r="N105" s="48">
        <f>'Avg Week BUSITEMA-BUSIA'!N105+'Avg Week BUSIA-BUSITEMA'!N105</f>
        <v>0.5</v>
      </c>
      <c r="O105" s="15">
        <f t="shared" si="35"/>
        <v>11</v>
      </c>
      <c r="P105" s="15">
        <f t="shared" si="36"/>
        <v>17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126.78571428571429</v>
      </c>
      <c r="D106" s="16">
        <f t="shared" ref="D106:P106" si="37">SUM(D10:D105)</f>
        <v>32.357142857142861</v>
      </c>
      <c r="E106" s="16">
        <f t="shared" si="37"/>
        <v>257.07142857142856</v>
      </c>
      <c r="F106" s="16">
        <f t="shared" si="37"/>
        <v>164.14285714285717</v>
      </c>
      <c r="G106" s="16">
        <f t="shared" si="37"/>
        <v>17.785714285714285</v>
      </c>
      <c r="H106" s="16">
        <f t="shared" si="37"/>
        <v>84.714285714285722</v>
      </c>
      <c r="I106" s="16">
        <f t="shared" si="37"/>
        <v>59.428571428571438</v>
      </c>
      <c r="J106" s="16">
        <f t="shared" si="37"/>
        <v>71.5</v>
      </c>
      <c r="K106" s="16">
        <f t="shared" si="37"/>
        <v>45.714285714285708</v>
      </c>
      <c r="L106" s="16">
        <f t="shared" si="37"/>
        <v>198.35714285714283</v>
      </c>
      <c r="M106" s="16">
        <f t="shared" si="37"/>
        <v>691.78571428571445</v>
      </c>
      <c r="N106" s="16">
        <f t="shared" si="37"/>
        <v>25.071428571428573</v>
      </c>
      <c r="O106" s="16">
        <f t="shared" si="37"/>
        <v>1082.9285714285713</v>
      </c>
      <c r="P106" s="16">
        <f t="shared" si="37"/>
        <v>1774.7142857142858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7.1440070836351927E-2</v>
      </c>
      <c r="D107" s="42">
        <f t="shared" si="38"/>
        <v>1.8232311035981649E-2</v>
      </c>
      <c r="E107" s="42">
        <f t="shared" si="38"/>
        <v>0.14485229010705947</v>
      </c>
      <c r="F107" s="42">
        <f t="shared" si="38"/>
        <v>9.2489736778555917E-2</v>
      </c>
      <c r="G107" s="42">
        <f t="shared" si="38"/>
        <v>1.0021733880705142E-2</v>
      </c>
      <c r="H107" s="42">
        <f t="shared" si="38"/>
        <v>4.7734041696852615E-2</v>
      </c>
      <c r="I107" s="42">
        <f t="shared" si="38"/>
        <v>3.3486275456813978E-2</v>
      </c>
      <c r="J107" s="42">
        <f t="shared" si="38"/>
        <v>4.0288175158979311E-2</v>
      </c>
      <c r="K107" s="42">
        <f t="shared" si="38"/>
        <v>2.5758673428318436E-2</v>
      </c>
      <c r="L107" s="42">
        <f t="shared" si="38"/>
        <v>0.11176849392256297</v>
      </c>
      <c r="M107" s="42">
        <f t="shared" si="38"/>
        <v>0.38980117523947522</v>
      </c>
      <c r="N107" s="42">
        <f t="shared" si="38"/>
        <v>1.4127022458343396E-2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0.11707670997955281</v>
      </c>
      <c r="D108" s="43">
        <f t="shared" ref="D108:N108" si="39">D106/$O$106</f>
        <v>2.9879295560978833E-2</v>
      </c>
      <c r="E108" s="43">
        <f t="shared" si="39"/>
        <v>0.23738539674163975</v>
      </c>
      <c r="F108" s="43">
        <f t="shared" si="39"/>
        <v>0.15157311522986613</v>
      </c>
      <c r="G108" s="43">
        <f t="shared" si="39"/>
        <v>1.6423718752061209E-2</v>
      </c>
      <c r="H108" s="43">
        <f t="shared" si="39"/>
        <v>7.822702987929557E-2</v>
      </c>
      <c r="I108" s="43">
        <f t="shared" si="39"/>
        <v>5.4877646593232653E-2</v>
      </c>
      <c r="J108" s="43">
        <f t="shared" si="39"/>
        <v>6.6024668557483027E-2</v>
      </c>
      <c r="K108" s="43">
        <f t="shared" si="39"/>
        <v>4.2213574302486644E-2</v>
      </c>
      <c r="L108" s="43">
        <f t="shared" si="39"/>
        <v>0.18316733724688344</v>
      </c>
      <c r="M108" s="43"/>
      <c r="N108" s="43">
        <f t="shared" si="39"/>
        <v>2.3151507156520021E-2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29.07 BUSITEMA-BUSIA</vt:lpstr>
      <vt:lpstr>29.07 BUSIA-BUSITEMA</vt:lpstr>
      <vt:lpstr>30.07 BUSITEMA-BUSIA</vt:lpstr>
      <vt:lpstr>30.07 BUSIA-BUSITEMA</vt:lpstr>
      <vt:lpstr>31.07. BUSITEMA-BUSIA</vt:lpstr>
      <vt:lpstr>31.07. BUSIA-BUSITEMA</vt:lpstr>
      <vt:lpstr>1.08. BUSITEMA-BUSIA</vt:lpstr>
      <vt:lpstr>1.08. BUSIA-BUSITEMA</vt:lpstr>
      <vt:lpstr>2.08 BUSITEMA-BUSIA-24h</vt:lpstr>
      <vt:lpstr>2.08 BUSIA-BUSITEMA-24h</vt:lpstr>
      <vt:lpstr>3.08 BUSITEMA-BUSIA-24h</vt:lpstr>
      <vt:lpstr>3.08 BUSIA-BUSITEMA-24h</vt:lpstr>
      <vt:lpstr>4.08 BUSITEMA-BUSIA</vt:lpstr>
      <vt:lpstr>4.08 BUSIA-BUSITEMA</vt:lpstr>
      <vt:lpstr>Avg Week BUSITEMA-BUSIA</vt:lpstr>
      <vt:lpstr>Avg Week BUSIA-BUSITEMA</vt:lpstr>
      <vt:lpstr>Avg Week BUSITEMA-BUSIA-2Dir</vt:lpstr>
      <vt:lpstr>'1.08. BUSIA-BUSITEMA'!Print_Area</vt:lpstr>
      <vt:lpstr>'1.08. BUSITEMA-BUSIA'!Print_Area</vt:lpstr>
      <vt:lpstr>'2.08 BUSIA-BUSITEMA-24h'!Print_Area</vt:lpstr>
      <vt:lpstr>'2.08 BUSITEMA-BUSIA-24h'!Print_Area</vt:lpstr>
      <vt:lpstr>'29.07 BUSIA-BUSITEMA'!Print_Area</vt:lpstr>
      <vt:lpstr>'29.07 BUSITEMA-BUSIA'!Print_Area</vt:lpstr>
      <vt:lpstr>'3.08 BUSIA-BUSITEMA-24h'!Print_Area</vt:lpstr>
      <vt:lpstr>'3.08 BUSITEMA-BUSIA-24h'!Print_Area</vt:lpstr>
      <vt:lpstr>'30.07 BUSIA-BUSITEMA'!Print_Area</vt:lpstr>
      <vt:lpstr>'30.07 BUSITEMA-BUSIA'!Print_Area</vt:lpstr>
      <vt:lpstr>'31.07. BUSIA-BUSITEMA'!Print_Area</vt:lpstr>
      <vt:lpstr>'31.07. BUSITEMA-BUSIA'!Print_Area</vt:lpstr>
      <vt:lpstr>'4.08 BUSIA-BUSITEMA'!Print_Area</vt:lpstr>
      <vt:lpstr>'4.08 BUSITEMA-BUSIA'!Print_Area</vt:lpstr>
      <vt:lpstr>'Avg Week BUSIA-BUSITEMA'!Print_Area</vt:lpstr>
      <vt:lpstr>'Avg Week BUSITEMA-BUSIA'!Print_Area</vt:lpstr>
      <vt:lpstr>'Avg Week BUSITEMA-BUSIA-2Dir'!Print_Area</vt:lpstr>
      <vt:lpstr>'1.08. BUSIA-BUSITEMA'!Print_Titles</vt:lpstr>
      <vt:lpstr>'1.08. BUSITEMA-BUSIA'!Print_Titles</vt:lpstr>
      <vt:lpstr>'2.08 BUSIA-BUSITEMA-24h'!Print_Titles</vt:lpstr>
      <vt:lpstr>'2.08 BUSITEMA-BUSIA-24h'!Print_Titles</vt:lpstr>
      <vt:lpstr>'29.07 BUSIA-BUSITEMA'!Print_Titles</vt:lpstr>
      <vt:lpstr>'29.07 BUSITEMA-BUSIA'!Print_Titles</vt:lpstr>
      <vt:lpstr>'3.08 BUSIA-BUSITEMA-24h'!Print_Titles</vt:lpstr>
      <vt:lpstr>'3.08 BUSITEMA-BUSIA-24h'!Print_Titles</vt:lpstr>
      <vt:lpstr>'30.07 BUSIA-BUSITEMA'!Print_Titles</vt:lpstr>
      <vt:lpstr>'30.07 BUSITEMA-BUSIA'!Print_Titles</vt:lpstr>
      <vt:lpstr>'31.07. BUSIA-BUSITEMA'!Print_Titles</vt:lpstr>
      <vt:lpstr>'31.07. BUSITEMA-BUSIA'!Print_Titles</vt:lpstr>
      <vt:lpstr>'4.08 BUSIA-BUSITEMA'!Print_Titles</vt:lpstr>
      <vt:lpstr>'4.08 BUSITEMA-BUSIA'!Print_Titles</vt:lpstr>
      <vt:lpstr>'Avg Week BUSIA-BUSITEMA'!Print_Titles</vt:lpstr>
      <vt:lpstr>'Avg Week BUSITEMA-BUSIA'!Print_Titles</vt:lpstr>
      <vt:lpstr>'Avg Week BUSITEMA-BUSIA-2Dir'!Print_Titles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st</cp:lastModifiedBy>
  <cp:lastPrinted>2019-07-25T18:18:41Z</cp:lastPrinted>
  <dcterms:created xsi:type="dcterms:W3CDTF">2010-07-06T07:39:49Z</dcterms:created>
  <dcterms:modified xsi:type="dcterms:W3CDTF">2019-11-29T07:03:32Z</dcterms:modified>
</cp:coreProperties>
</file>