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2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Documents\0. Steward Consultancy\00. Steward Projects\2019-003_EDMP\2. Traffic surveys\Survey Report\Revised Report\June 2020 Revision\EDMP_Traffic Survey Report CD\EDMP_Journey Time_Data\"/>
    </mc:Choice>
  </mc:AlternateContent>
  <xr:revisionPtr revIDLastSave="0" documentId="13_ncr:1_{6ED142A0-2956-448E-B8C5-8F9878E125E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JT data" sheetId="1" r:id="rId1"/>
    <sheet name="JT var" sheetId="8" r:id="rId2"/>
    <sheet name="Timing pts" sheetId="2" state="hidden" r:id="rId3"/>
    <sheet name="Sheet1" sheetId="3" state="hidden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84" i="1" l="1"/>
  <c r="AN84" i="1"/>
  <c r="AM84" i="1"/>
  <c r="AO81" i="1"/>
  <c r="AN81" i="1"/>
  <c r="AM81" i="1"/>
  <c r="AO75" i="1"/>
  <c r="AN75" i="1"/>
  <c r="AM75" i="1"/>
  <c r="AO54" i="1"/>
  <c r="AN54" i="1"/>
  <c r="AM54" i="1"/>
  <c r="AO49" i="1"/>
  <c r="AN49" i="1"/>
  <c r="AM49" i="1"/>
  <c r="AO42" i="1"/>
  <c r="AN42" i="1"/>
  <c r="AM42" i="1"/>
  <c r="AN7" i="1"/>
  <c r="AO7" i="1"/>
  <c r="AM7" i="1"/>
  <c r="D3" i="8"/>
  <c r="D4" i="8"/>
  <c r="D5" i="8"/>
  <c r="D6" i="8"/>
  <c r="D2" i="8"/>
  <c r="C6" i="8"/>
  <c r="C5" i="8"/>
  <c r="C4" i="8"/>
  <c r="C3" i="8"/>
  <c r="C2" i="8"/>
  <c r="AB45" i="1"/>
  <c r="AI42" i="1"/>
  <c r="AJ42" i="1"/>
  <c r="AF44" i="1"/>
  <c r="Z45" i="1"/>
  <c r="AB44" i="1"/>
  <c r="AH44" i="1"/>
  <c r="AB43" i="1"/>
  <c r="AH43" i="1"/>
  <c r="AB42" i="1"/>
  <c r="AH42" i="1"/>
  <c r="AB40" i="1"/>
  <c r="AB39" i="1"/>
  <c r="AB38" i="1"/>
  <c r="AB37" i="1"/>
  <c r="AB36" i="1"/>
  <c r="AB35" i="1"/>
  <c r="AB33" i="1"/>
  <c r="AB32" i="1"/>
  <c r="AB31" i="1"/>
  <c r="AB29" i="1"/>
  <c r="AB28" i="1"/>
  <c r="AB27" i="1"/>
  <c r="AB26" i="1"/>
  <c r="AB25" i="1"/>
  <c r="AD44" i="1"/>
  <c r="AJ44" i="1"/>
  <c r="AD43" i="1"/>
  <c r="AJ43" i="1"/>
  <c r="AD42" i="1"/>
  <c r="AD45" i="1"/>
  <c r="AC44" i="1"/>
  <c r="AI44" i="1"/>
  <c r="AC43" i="1"/>
  <c r="AI43" i="1"/>
  <c r="AC42" i="1"/>
  <c r="AC45" i="1"/>
  <c r="AA44" i="1"/>
  <c r="AG44" i="1"/>
  <c r="AA43" i="1"/>
  <c r="AG43" i="1"/>
  <c r="AA42" i="1"/>
  <c r="AA45" i="1"/>
  <c r="AG45" i="1"/>
  <c r="Z44" i="1"/>
  <c r="Z43" i="1"/>
  <c r="AF43" i="1"/>
  <c r="Z42" i="1"/>
  <c r="AF42" i="1"/>
  <c r="Y44" i="1"/>
  <c r="AE44" i="1"/>
  <c r="Y43" i="1"/>
  <c r="AE43" i="1"/>
  <c r="Y42" i="1"/>
  <c r="X44" i="1"/>
  <c r="X43" i="1"/>
  <c r="X42" i="1"/>
  <c r="X45" i="1"/>
  <c r="AH45" i="1"/>
  <c r="V42" i="1"/>
  <c r="V43" i="1"/>
  <c r="V44" i="1"/>
  <c r="V45" i="1"/>
  <c r="AF45" i="1"/>
  <c r="Y45" i="1"/>
  <c r="AG42" i="1"/>
  <c r="AE42" i="1"/>
  <c r="AE45" i="1"/>
  <c r="AJ45" i="1"/>
  <c r="AI45" i="1"/>
  <c r="Y49" i="1"/>
  <c r="AI36" i="1"/>
  <c r="AE38" i="1"/>
  <c r="AD40" i="1"/>
  <c r="AD39" i="1"/>
  <c r="AD38" i="1"/>
  <c r="AD37" i="1"/>
  <c r="AJ37" i="1"/>
  <c r="AD36" i="1"/>
  <c r="AJ36" i="1"/>
  <c r="AD35" i="1"/>
  <c r="AD33" i="1"/>
  <c r="AD32" i="1"/>
  <c r="AD31" i="1"/>
  <c r="AD29" i="1"/>
  <c r="AD28" i="1"/>
  <c r="AD27" i="1"/>
  <c r="AJ27" i="1"/>
  <c r="AD26" i="1"/>
  <c r="AJ26" i="1"/>
  <c r="AD25" i="1"/>
  <c r="AC40" i="1"/>
  <c r="AC39" i="1"/>
  <c r="AC38" i="1"/>
  <c r="AC37" i="1"/>
  <c r="AC36" i="1"/>
  <c r="AC35" i="1"/>
  <c r="AI35" i="1"/>
  <c r="AC33" i="1"/>
  <c r="AI33" i="1"/>
  <c r="AC32" i="1"/>
  <c r="AI32" i="1"/>
  <c r="AC31" i="1"/>
  <c r="AC29" i="1"/>
  <c r="AC28" i="1"/>
  <c r="AI28" i="1"/>
  <c r="AC27" i="1"/>
  <c r="AC26" i="1"/>
  <c r="AC25" i="1"/>
  <c r="AI25" i="1"/>
  <c r="AA40" i="1"/>
  <c r="AG40" i="1"/>
  <c r="AA39" i="1"/>
  <c r="AG39" i="1"/>
  <c r="AA38" i="1"/>
  <c r="AA37" i="1"/>
  <c r="AA36" i="1"/>
  <c r="AA35" i="1"/>
  <c r="AG35" i="1"/>
  <c r="AA33" i="1"/>
  <c r="AA32" i="1"/>
  <c r="AA31" i="1"/>
  <c r="AA34" i="1"/>
  <c r="AA29" i="1"/>
  <c r="AA28" i="1"/>
  <c r="AA27" i="1"/>
  <c r="AG27" i="1"/>
  <c r="AA26" i="1"/>
  <c r="AA25" i="1"/>
  <c r="Z40" i="1"/>
  <c r="AF40" i="1"/>
  <c r="Z39" i="1"/>
  <c r="AF39" i="1"/>
  <c r="Z38" i="1"/>
  <c r="AF38" i="1"/>
  <c r="Z37" i="1"/>
  <c r="Z36" i="1"/>
  <c r="Z35" i="1"/>
  <c r="Z33" i="1"/>
  <c r="Z32" i="1"/>
  <c r="Z31" i="1"/>
  <c r="AF31" i="1"/>
  <c r="Z29" i="1"/>
  <c r="AF29" i="1"/>
  <c r="Z28" i="1"/>
  <c r="AF28" i="1"/>
  <c r="Z27" i="1"/>
  <c r="Z26" i="1"/>
  <c r="Z25" i="1"/>
  <c r="AH40" i="1"/>
  <c r="AH39" i="1"/>
  <c r="AH38" i="1"/>
  <c r="AH37" i="1"/>
  <c r="AB41" i="1"/>
  <c r="AH31" i="1"/>
  <c r="AH29" i="1"/>
  <c r="AH28" i="1"/>
  <c r="AH27" i="1"/>
  <c r="AH26" i="1"/>
  <c r="Y40" i="1"/>
  <c r="AE40" i="1"/>
  <c r="Y39" i="1"/>
  <c r="Y38" i="1"/>
  <c r="Y37" i="1"/>
  <c r="AE37" i="1"/>
  <c r="Y36" i="1"/>
  <c r="Y35" i="1"/>
  <c r="AE35" i="1"/>
  <c r="Y33" i="1"/>
  <c r="AE33" i="1"/>
  <c r="Y32" i="1"/>
  <c r="Y31" i="1"/>
  <c r="AE31" i="1"/>
  <c r="Y29" i="1"/>
  <c r="Y28" i="1"/>
  <c r="AE28" i="1"/>
  <c r="Y27" i="1"/>
  <c r="AE27" i="1"/>
  <c r="Y26" i="1"/>
  <c r="AE26" i="1"/>
  <c r="Y25" i="1"/>
  <c r="AE25" i="1"/>
  <c r="X30" i="1"/>
  <c r="X40" i="1"/>
  <c r="X39" i="1"/>
  <c r="X38" i="1"/>
  <c r="X37" i="1"/>
  <c r="X36" i="1"/>
  <c r="AH36" i="1"/>
  <c r="X35" i="1"/>
  <c r="X41" i="1"/>
  <c r="X33" i="1"/>
  <c r="X32" i="1"/>
  <c r="AH32" i="1"/>
  <c r="X31" i="1"/>
  <c r="X29" i="1"/>
  <c r="X28" i="1"/>
  <c r="X27" i="1"/>
  <c r="X26" i="1"/>
  <c r="X25" i="1"/>
  <c r="AH25" i="1"/>
  <c r="V22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AD99" i="1"/>
  <c r="AD98" i="1"/>
  <c r="AD97" i="1"/>
  <c r="AD96" i="1"/>
  <c r="AD95" i="1"/>
  <c r="AD93" i="1"/>
  <c r="AD92" i="1"/>
  <c r="AD90" i="1"/>
  <c r="AD89" i="1"/>
  <c r="AD91" i="1"/>
  <c r="AC99" i="1"/>
  <c r="AC98" i="1"/>
  <c r="AC97" i="1"/>
  <c r="AC96" i="1"/>
  <c r="AC95" i="1"/>
  <c r="AI95" i="1"/>
  <c r="AC93" i="1"/>
  <c r="AC92" i="1"/>
  <c r="AC90" i="1"/>
  <c r="AC89" i="1"/>
  <c r="AA99" i="1"/>
  <c r="AA98" i="1"/>
  <c r="AA97" i="1"/>
  <c r="AA96" i="1"/>
  <c r="AA95" i="1"/>
  <c r="AA93" i="1"/>
  <c r="AA92" i="1"/>
  <c r="AA90" i="1"/>
  <c r="AA89" i="1"/>
  <c r="AA91" i="1"/>
  <c r="Z90" i="1"/>
  <c r="Z89" i="1"/>
  <c r="Z99" i="1"/>
  <c r="Z98" i="1"/>
  <c r="Z97" i="1"/>
  <c r="Z96" i="1"/>
  <c r="Z95" i="1"/>
  <c r="Z93" i="1"/>
  <c r="Z92" i="1"/>
  <c r="AB99" i="1"/>
  <c r="AB98" i="1"/>
  <c r="AB97" i="1"/>
  <c r="AB96" i="1"/>
  <c r="AB95" i="1"/>
  <c r="AB93" i="1"/>
  <c r="AB92" i="1"/>
  <c r="AB94" i="1"/>
  <c r="AB90" i="1"/>
  <c r="AB91" i="1"/>
  <c r="AB89" i="1"/>
  <c r="Y99" i="1"/>
  <c r="Y98" i="1"/>
  <c r="Y97" i="1"/>
  <c r="Y96" i="1"/>
  <c r="AE96" i="1"/>
  <c r="Y95" i="1"/>
  <c r="Y93" i="1"/>
  <c r="Y92" i="1"/>
  <c r="Y90" i="1"/>
  <c r="Y89" i="1"/>
  <c r="X99" i="1"/>
  <c r="X98" i="1"/>
  <c r="X97" i="1"/>
  <c r="X96" i="1"/>
  <c r="X95" i="1"/>
  <c r="X93" i="1"/>
  <c r="X92" i="1"/>
  <c r="X90" i="1"/>
  <c r="X89" i="1"/>
  <c r="V91" i="1"/>
  <c r="V92" i="1"/>
  <c r="V93" i="1"/>
  <c r="V94" i="1"/>
  <c r="V95" i="1"/>
  <c r="V96" i="1"/>
  <c r="V97" i="1"/>
  <c r="V98" i="1"/>
  <c r="V99" i="1"/>
  <c r="V100" i="1"/>
  <c r="V89" i="1"/>
  <c r="V90" i="1"/>
  <c r="AD87" i="1"/>
  <c r="AD86" i="1"/>
  <c r="AD85" i="1"/>
  <c r="AD84" i="1"/>
  <c r="AD82" i="1"/>
  <c r="AD81" i="1"/>
  <c r="AD79" i="1"/>
  <c r="AD78" i="1"/>
  <c r="AD77" i="1"/>
  <c r="AD76" i="1"/>
  <c r="AD75" i="1"/>
  <c r="AD73" i="1"/>
  <c r="AD72" i="1"/>
  <c r="AD71" i="1"/>
  <c r="AC87" i="1"/>
  <c r="AC86" i="1"/>
  <c r="AC85" i="1"/>
  <c r="AC84" i="1"/>
  <c r="AC82" i="1"/>
  <c r="AC81" i="1"/>
  <c r="AC79" i="1"/>
  <c r="AC78" i="1"/>
  <c r="AC77" i="1"/>
  <c r="AC76" i="1"/>
  <c r="AC75" i="1"/>
  <c r="AC73" i="1"/>
  <c r="AC72" i="1"/>
  <c r="AC71" i="1"/>
  <c r="AA87" i="1"/>
  <c r="AA86" i="1"/>
  <c r="AA85" i="1"/>
  <c r="AA84" i="1"/>
  <c r="AA82" i="1"/>
  <c r="AA81" i="1"/>
  <c r="AA79" i="1"/>
  <c r="AA78" i="1"/>
  <c r="AA77" i="1"/>
  <c r="AA76" i="1"/>
  <c r="AA75" i="1"/>
  <c r="AA73" i="1"/>
  <c r="AA72" i="1"/>
  <c r="AA71" i="1"/>
  <c r="Z87" i="1"/>
  <c r="Z86" i="1"/>
  <c r="Z85" i="1"/>
  <c r="Z84" i="1"/>
  <c r="Z82" i="1"/>
  <c r="Z81" i="1"/>
  <c r="Z79" i="1"/>
  <c r="Z78" i="1"/>
  <c r="Z77" i="1"/>
  <c r="Z76" i="1"/>
  <c r="Z75" i="1"/>
  <c r="Z73" i="1"/>
  <c r="Z72" i="1"/>
  <c r="Z71" i="1"/>
  <c r="Y72" i="1"/>
  <c r="Y73" i="1"/>
  <c r="AB72" i="1"/>
  <c r="AB73" i="1"/>
  <c r="AB87" i="1"/>
  <c r="AB86" i="1"/>
  <c r="AB85" i="1"/>
  <c r="AB84" i="1"/>
  <c r="AB82" i="1"/>
  <c r="AB81" i="1"/>
  <c r="AB79" i="1"/>
  <c r="AB78" i="1"/>
  <c r="AB77" i="1"/>
  <c r="AB76" i="1"/>
  <c r="AB75" i="1"/>
  <c r="Y87" i="1"/>
  <c r="Y86" i="1"/>
  <c r="Y85" i="1"/>
  <c r="Y84" i="1"/>
  <c r="Y82" i="1"/>
  <c r="Y81" i="1"/>
  <c r="Y79" i="1"/>
  <c r="Y78" i="1"/>
  <c r="Y77" i="1"/>
  <c r="Y76" i="1"/>
  <c r="Y75" i="1"/>
  <c r="AB71" i="1"/>
  <c r="Y71" i="1"/>
  <c r="X87" i="1"/>
  <c r="X86" i="1"/>
  <c r="X85" i="1"/>
  <c r="X84" i="1"/>
  <c r="X88" i="1"/>
  <c r="X82" i="1"/>
  <c r="X81" i="1"/>
  <c r="X79" i="1"/>
  <c r="AH79" i="1"/>
  <c r="X78" i="1"/>
  <c r="X77" i="1"/>
  <c r="X76" i="1"/>
  <c r="X75" i="1"/>
  <c r="X73" i="1"/>
  <c r="X72" i="1"/>
  <c r="X71" i="1"/>
  <c r="X66" i="1"/>
  <c r="X67" i="1"/>
  <c r="V82" i="1"/>
  <c r="V83" i="1"/>
  <c r="V84" i="1"/>
  <c r="V85" i="1"/>
  <c r="V86" i="1"/>
  <c r="V87" i="1"/>
  <c r="V88" i="1"/>
  <c r="AD69" i="1"/>
  <c r="AD68" i="1"/>
  <c r="AD67" i="1"/>
  <c r="AD66" i="1"/>
  <c r="AD65" i="1"/>
  <c r="AC69" i="1"/>
  <c r="AC68" i="1"/>
  <c r="AC67" i="1"/>
  <c r="AC66" i="1"/>
  <c r="AC65" i="1"/>
  <c r="AB69" i="1"/>
  <c r="AB67" i="1"/>
  <c r="AB68" i="1"/>
  <c r="AB66" i="1"/>
  <c r="AB65" i="1"/>
  <c r="AA69" i="1"/>
  <c r="AA68" i="1"/>
  <c r="AA67" i="1"/>
  <c r="AA66" i="1"/>
  <c r="AA65" i="1"/>
  <c r="Z69" i="1"/>
  <c r="Z68" i="1"/>
  <c r="Z67" i="1"/>
  <c r="Z66" i="1"/>
  <c r="Z65" i="1"/>
  <c r="Y66" i="1"/>
  <c r="Y67" i="1"/>
  <c r="Y68" i="1"/>
  <c r="Y69" i="1"/>
  <c r="Y65" i="1"/>
  <c r="X69" i="1"/>
  <c r="X68" i="1"/>
  <c r="X65" i="1"/>
  <c r="V70" i="1"/>
  <c r="V71" i="1"/>
  <c r="V72" i="1"/>
  <c r="V73" i="1"/>
  <c r="V74" i="1"/>
  <c r="V75" i="1"/>
  <c r="V76" i="1"/>
  <c r="V77" i="1"/>
  <c r="V78" i="1"/>
  <c r="V79" i="1"/>
  <c r="V80" i="1"/>
  <c r="V81" i="1"/>
  <c r="V66" i="1"/>
  <c r="V67" i="1"/>
  <c r="V68" i="1"/>
  <c r="V69" i="1"/>
  <c r="V65" i="1"/>
  <c r="AD63" i="1"/>
  <c r="AD62" i="1"/>
  <c r="AD61" i="1"/>
  <c r="AD60" i="1"/>
  <c r="AC63" i="1"/>
  <c r="AC62" i="1"/>
  <c r="AC61" i="1"/>
  <c r="AC60" i="1"/>
  <c r="AB63" i="1"/>
  <c r="AB62" i="1"/>
  <c r="AB61" i="1"/>
  <c r="AB60" i="1"/>
  <c r="AA63" i="1"/>
  <c r="AA62" i="1"/>
  <c r="AA61" i="1"/>
  <c r="AA60" i="1"/>
  <c r="Z63" i="1"/>
  <c r="Z62" i="1"/>
  <c r="Z61" i="1"/>
  <c r="Z60" i="1"/>
  <c r="Y63" i="1"/>
  <c r="Y62" i="1"/>
  <c r="Y61" i="1"/>
  <c r="Y60" i="1"/>
  <c r="X63" i="1"/>
  <c r="X62" i="1"/>
  <c r="X61" i="1"/>
  <c r="X60" i="1"/>
  <c r="V61" i="1"/>
  <c r="V62" i="1"/>
  <c r="V63" i="1"/>
  <c r="V64" i="1"/>
  <c r="V60" i="1"/>
  <c r="V55" i="1"/>
  <c r="V56" i="1"/>
  <c r="V57" i="1"/>
  <c r="V58" i="1"/>
  <c r="V59" i="1"/>
  <c r="V54" i="1"/>
  <c r="AD58" i="1"/>
  <c r="AD57" i="1"/>
  <c r="AD56" i="1"/>
  <c r="AD55" i="1"/>
  <c r="AD54" i="1"/>
  <c r="AC58" i="1"/>
  <c r="AC57" i="1"/>
  <c r="AC56" i="1"/>
  <c r="AC55" i="1"/>
  <c r="AC54" i="1"/>
  <c r="AB58" i="1"/>
  <c r="AB57" i="1"/>
  <c r="AB56" i="1"/>
  <c r="AB55" i="1"/>
  <c r="AB54" i="1"/>
  <c r="AA58" i="1"/>
  <c r="AA57" i="1"/>
  <c r="AA56" i="1"/>
  <c r="Z58" i="1"/>
  <c r="Z57" i="1"/>
  <c r="Z56" i="1"/>
  <c r="Y58" i="1"/>
  <c r="Y57" i="1"/>
  <c r="Y56" i="1"/>
  <c r="AA55" i="1"/>
  <c r="Z55" i="1"/>
  <c r="Y55" i="1"/>
  <c r="AA54" i="1"/>
  <c r="Z54" i="1"/>
  <c r="Y54" i="1"/>
  <c r="X58" i="1"/>
  <c r="X57" i="1"/>
  <c r="X56" i="1"/>
  <c r="X55" i="1"/>
  <c r="X54" i="1"/>
  <c r="AD52" i="1"/>
  <c r="AD51" i="1"/>
  <c r="AD50" i="1"/>
  <c r="AD49" i="1"/>
  <c r="AC51" i="1"/>
  <c r="AC50" i="1"/>
  <c r="AC49" i="1"/>
  <c r="AC52" i="1"/>
  <c r="AB52" i="1"/>
  <c r="AB51" i="1"/>
  <c r="AB50" i="1"/>
  <c r="AB49" i="1"/>
  <c r="AA52" i="1"/>
  <c r="AA51" i="1"/>
  <c r="AA50" i="1"/>
  <c r="AA49" i="1"/>
  <c r="Z52" i="1"/>
  <c r="Z51" i="1"/>
  <c r="Z50" i="1"/>
  <c r="Z49" i="1"/>
  <c r="Y52" i="1"/>
  <c r="Y51" i="1"/>
  <c r="Y50" i="1"/>
  <c r="X52" i="1"/>
  <c r="X51" i="1"/>
  <c r="X50" i="1"/>
  <c r="X49" i="1"/>
  <c r="V53" i="1"/>
  <c r="AC46" i="1"/>
  <c r="AD47" i="1"/>
  <c r="AC47" i="1"/>
  <c r="AB46" i="1"/>
  <c r="AB47" i="1"/>
  <c r="AD46" i="1"/>
  <c r="AA47" i="1"/>
  <c r="Z47" i="1"/>
  <c r="AA46" i="1"/>
  <c r="Z46" i="1"/>
  <c r="Y47" i="1"/>
  <c r="Y46" i="1"/>
  <c r="Y18" i="1"/>
  <c r="X20" i="1"/>
  <c r="X46" i="1"/>
  <c r="X47" i="1"/>
  <c r="X18" i="1"/>
  <c r="V46" i="1"/>
  <c r="V47" i="1"/>
  <c r="V48" i="1"/>
  <c r="V49" i="1"/>
  <c r="V50" i="1"/>
  <c r="V51" i="1"/>
  <c r="V52" i="1"/>
  <c r="AB7" i="1"/>
  <c r="Z7" i="1"/>
  <c r="AG32" i="1"/>
  <c r="AE36" i="1"/>
  <c r="AG33" i="1"/>
  <c r="AI26" i="1"/>
  <c r="AJ28" i="1"/>
  <c r="AJ38" i="1"/>
  <c r="AF32" i="1"/>
  <c r="AG25" i="1"/>
  <c r="AA41" i="1"/>
  <c r="AI27" i="1"/>
  <c r="AI37" i="1"/>
  <c r="AJ29" i="1"/>
  <c r="AJ39" i="1"/>
  <c r="X34" i="1"/>
  <c r="X100" i="1"/>
  <c r="AE93" i="1"/>
  <c r="AF93" i="1"/>
  <c r="AG99" i="1"/>
  <c r="AI98" i="1"/>
  <c r="AJ97" i="1"/>
  <c r="AH33" i="1"/>
  <c r="AF33" i="1"/>
  <c r="AG26" i="1"/>
  <c r="AG36" i="1"/>
  <c r="AI38" i="1"/>
  <c r="AJ31" i="1"/>
  <c r="AJ40" i="1"/>
  <c r="AG31" i="1"/>
  <c r="AH93" i="1"/>
  <c r="AG90" i="1"/>
  <c r="AI99" i="1"/>
  <c r="AJ98" i="1"/>
  <c r="AE29" i="1"/>
  <c r="AE39" i="1"/>
  <c r="AF25" i="1"/>
  <c r="AF35" i="1"/>
  <c r="AG37" i="1"/>
  <c r="AI29" i="1"/>
  <c r="AI39" i="1"/>
  <c r="AJ32" i="1"/>
  <c r="AC30" i="1"/>
  <c r="AI67" i="1"/>
  <c r="AJ67" i="1"/>
  <c r="AG97" i="1"/>
  <c r="AF96" i="1"/>
  <c r="AF26" i="1"/>
  <c r="AF36" i="1"/>
  <c r="AG28" i="1"/>
  <c r="AG38" i="1"/>
  <c r="AI31" i="1"/>
  <c r="AI40" i="1"/>
  <c r="AJ33" i="1"/>
  <c r="AC94" i="1"/>
  <c r="AE32" i="1"/>
  <c r="AF27" i="1"/>
  <c r="AF37" i="1"/>
  <c r="AG29" i="1"/>
  <c r="AJ25" i="1"/>
  <c r="AJ35" i="1"/>
  <c r="AI30" i="1"/>
  <c r="AG41" i="1"/>
  <c r="AH41" i="1"/>
  <c r="AG34" i="1"/>
  <c r="Y94" i="1"/>
  <c r="Z94" i="1"/>
  <c r="AF90" i="1"/>
  <c r="AG98" i="1"/>
  <c r="AI97" i="1"/>
  <c r="AJ96" i="1"/>
  <c r="AD30" i="1"/>
  <c r="AJ30" i="1"/>
  <c r="AB34" i="1"/>
  <c r="AH34" i="1"/>
  <c r="Z41" i="1"/>
  <c r="AF41" i="1"/>
  <c r="AH35" i="1"/>
  <c r="AF62" i="1"/>
  <c r="AE95" i="1"/>
  <c r="AF95" i="1"/>
  <c r="AI89" i="1"/>
  <c r="AB30" i="1"/>
  <c r="AH30" i="1"/>
  <c r="Z34" i="1"/>
  <c r="AF34" i="1"/>
  <c r="AH95" i="1"/>
  <c r="AG92" i="1"/>
  <c r="AI90" i="1"/>
  <c r="AJ99" i="1"/>
  <c r="AA30" i="1"/>
  <c r="AG30" i="1"/>
  <c r="Y34" i="1"/>
  <c r="AE34" i="1"/>
  <c r="AH96" i="1"/>
  <c r="AF97" i="1"/>
  <c r="AG93" i="1"/>
  <c r="AJ90" i="1"/>
  <c r="AC91" i="1"/>
  <c r="AI92" i="1"/>
  <c r="Z30" i="1"/>
  <c r="AF30" i="1"/>
  <c r="AD41" i="1"/>
  <c r="AJ41" i="1"/>
  <c r="Y41" i="1"/>
  <c r="AE41" i="1"/>
  <c r="X91" i="1"/>
  <c r="AJ91" i="1"/>
  <c r="AE98" i="1"/>
  <c r="AH97" i="1"/>
  <c r="AF98" i="1"/>
  <c r="AG95" i="1"/>
  <c r="AI93" i="1"/>
  <c r="AJ92" i="1"/>
  <c r="AH92" i="1"/>
  <c r="Y30" i="1"/>
  <c r="AE30" i="1"/>
  <c r="AC41" i="1"/>
  <c r="AI41" i="1"/>
  <c r="AE89" i="1"/>
  <c r="AE99" i="1"/>
  <c r="AH98" i="1"/>
  <c r="AF99" i="1"/>
  <c r="AG96" i="1"/>
  <c r="AJ93" i="1"/>
  <c r="AD34" i="1"/>
  <c r="AJ34" i="1"/>
  <c r="X94" i="1"/>
  <c r="AI94" i="1"/>
  <c r="AE90" i="1"/>
  <c r="AH89" i="1"/>
  <c r="AH99" i="1"/>
  <c r="AF89" i="1"/>
  <c r="AI96" i="1"/>
  <c r="AJ95" i="1"/>
  <c r="AJ89" i="1"/>
  <c r="AC34" i="1"/>
  <c r="AI34" i="1"/>
  <c r="AF94" i="1"/>
  <c r="AJ69" i="1"/>
  <c r="AD94" i="1"/>
  <c r="AB100" i="1"/>
  <c r="AH100" i="1"/>
  <c r="AE92" i="1"/>
  <c r="AA100" i="1"/>
  <c r="AG100" i="1"/>
  <c r="AC100" i="1"/>
  <c r="AI100" i="1"/>
  <c r="AE97" i="1"/>
  <c r="AF92" i="1"/>
  <c r="Z100" i="1"/>
  <c r="AF100" i="1"/>
  <c r="AG89" i="1"/>
  <c r="Z91" i="1"/>
  <c r="AA94" i="1"/>
  <c r="Y100" i="1"/>
  <c r="AE100" i="1"/>
  <c r="AH90" i="1"/>
  <c r="Y91" i="1"/>
  <c r="AD100" i="1"/>
  <c r="AJ100" i="1"/>
  <c r="AE66" i="1"/>
  <c r="AF85" i="1"/>
  <c r="AJ72" i="1"/>
  <c r="AE58" i="1"/>
  <c r="AG63" i="1"/>
  <c r="AI63" i="1"/>
  <c r="AF66" i="1"/>
  <c r="AH78" i="1"/>
  <c r="AF86" i="1"/>
  <c r="AE62" i="1"/>
  <c r="AI62" i="1"/>
  <c r="AF46" i="1"/>
  <c r="AH60" i="1"/>
  <c r="AG62" i="1"/>
  <c r="AF78" i="1"/>
  <c r="Z74" i="1"/>
  <c r="AJ47" i="1"/>
  <c r="AE55" i="1"/>
  <c r="AJ56" i="1"/>
  <c r="AF67" i="1"/>
  <c r="AI68" i="1"/>
  <c r="AH66" i="1"/>
  <c r="AB74" i="1"/>
  <c r="AF87" i="1"/>
  <c r="AJ75" i="1"/>
  <c r="AJ85" i="1"/>
  <c r="AJ76" i="1"/>
  <c r="AJ86" i="1"/>
  <c r="AD48" i="1"/>
  <c r="AE76" i="1"/>
  <c r="AE86" i="1"/>
  <c r="AE61" i="1"/>
  <c r="AG61" i="1"/>
  <c r="AI61" i="1"/>
  <c r="AE68" i="1"/>
  <c r="AH67" i="1"/>
  <c r="AJ84" i="1"/>
  <c r="AE77" i="1"/>
  <c r="AE87" i="1"/>
  <c r="AB88" i="1"/>
  <c r="AF81" i="1"/>
  <c r="AA88" i="1"/>
  <c r="AG88" i="1"/>
  <c r="AE57" i="1"/>
  <c r="AI57" i="1"/>
  <c r="AE67" i="1"/>
  <c r="AE78" i="1"/>
  <c r="AF50" i="1"/>
  <c r="AG67" i="1"/>
  <c r="AJ68" i="1"/>
  <c r="AH86" i="1"/>
  <c r="AF73" i="1"/>
  <c r="X64" i="1"/>
  <c r="X70" i="1"/>
  <c r="AF65" i="1"/>
  <c r="AG68" i="1"/>
  <c r="Y83" i="1"/>
  <c r="AE51" i="1"/>
  <c r="AH51" i="1"/>
  <c r="AJ51" i="1"/>
  <c r="AF54" i="1"/>
  <c r="AF56" i="1"/>
  <c r="AH56" i="1"/>
  <c r="AJ54" i="1"/>
  <c r="AE63" i="1"/>
  <c r="AG69" i="1"/>
  <c r="AH75" i="1"/>
  <c r="AH85" i="1"/>
  <c r="AF72" i="1"/>
  <c r="AF82" i="1"/>
  <c r="AA80" i="1"/>
  <c r="AG85" i="1"/>
  <c r="AI75" i="1"/>
  <c r="AI85" i="1"/>
  <c r="AJ77" i="1"/>
  <c r="AI73" i="1"/>
  <c r="Z64" i="1"/>
  <c r="AF64" i="1"/>
  <c r="AB64" i="1"/>
  <c r="AJ60" i="1"/>
  <c r="AH65" i="1"/>
  <c r="AE79" i="1"/>
  <c r="AH76" i="1"/>
  <c r="AF84" i="1"/>
  <c r="AG76" i="1"/>
  <c r="AG86" i="1"/>
  <c r="AI76" i="1"/>
  <c r="AI86" i="1"/>
  <c r="AJ78" i="1"/>
  <c r="AC48" i="1"/>
  <c r="Y53" i="1"/>
  <c r="AA53" i="1"/>
  <c r="AI52" i="1"/>
  <c r="AF58" i="1"/>
  <c r="AH58" i="1"/>
  <c r="AF61" i="1"/>
  <c r="AH61" i="1"/>
  <c r="AJ61" i="1"/>
  <c r="AE65" i="1"/>
  <c r="AF68" i="1"/>
  <c r="AI69" i="1"/>
  <c r="X80" i="1"/>
  <c r="AH77" i="1"/>
  <c r="AF75" i="1"/>
  <c r="AG77" i="1"/>
  <c r="AG87" i="1"/>
  <c r="AI77" i="1"/>
  <c r="AI87" i="1"/>
  <c r="AG73" i="1"/>
  <c r="AE46" i="1"/>
  <c r="AE50" i="1"/>
  <c r="AH62" i="1"/>
  <c r="AJ62" i="1"/>
  <c r="AE69" i="1"/>
  <c r="Z70" i="1"/>
  <c r="AH68" i="1"/>
  <c r="AJ65" i="1"/>
  <c r="Y74" i="1"/>
  <c r="AE82" i="1"/>
  <c r="AH73" i="1"/>
  <c r="AF76" i="1"/>
  <c r="AG78" i="1"/>
  <c r="AB80" i="1"/>
  <c r="AI78" i="1"/>
  <c r="AD74" i="1"/>
  <c r="AD83" i="1"/>
  <c r="AJ71" i="1"/>
  <c r="AF63" i="1"/>
  <c r="AH63" i="1"/>
  <c r="AJ63" i="1"/>
  <c r="AG65" i="1"/>
  <c r="AE84" i="1"/>
  <c r="AH72" i="1"/>
  <c r="AG79" i="1"/>
  <c r="Z88" i="1"/>
  <c r="AI79" i="1"/>
  <c r="AJ82" i="1"/>
  <c r="AH71" i="1"/>
  <c r="AI84" i="1"/>
  <c r="AI50" i="1"/>
  <c r="AJ58" i="1"/>
  <c r="Y64" i="1"/>
  <c r="AA64" i="1"/>
  <c r="AI60" i="1"/>
  <c r="AF60" i="1"/>
  <c r="AG66" i="1"/>
  <c r="AH69" i="1"/>
  <c r="X74" i="1"/>
  <c r="X83" i="1"/>
  <c r="AE75" i="1"/>
  <c r="AE85" i="1"/>
  <c r="AH81" i="1"/>
  <c r="AE73" i="1"/>
  <c r="AG71" i="1"/>
  <c r="AG81" i="1"/>
  <c r="AI71" i="1"/>
  <c r="AI81" i="1"/>
  <c r="AJ73" i="1"/>
  <c r="AF49" i="1"/>
  <c r="AH49" i="1"/>
  <c r="AJ49" i="1"/>
  <c r="AC70" i="1"/>
  <c r="AH82" i="1"/>
  <c r="AE72" i="1"/>
  <c r="AF79" i="1"/>
  <c r="AG72" i="1"/>
  <c r="AG82" i="1"/>
  <c r="AI72" i="1"/>
  <c r="AI82" i="1"/>
  <c r="AB70" i="1"/>
  <c r="AF69" i="1"/>
  <c r="AJ87" i="1"/>
  <c r="AJ79" i="1"/>
  <c r="AF77" i="1"/>
  <c r="AF47" i="1"/>
  <c r="AF52" i="1"/>
  <c r="AH52" i="1"/>
  <c r="AJ52" i="1"/>
  <c r="AG54" i="1"/>
  <c r="AF57" i="1"/>
  <c r="AH57" i="1"/>
  <c r="AJ55" i="1"/>
  <c r="AD64" i="1"/>
  <c r="AG60" i="1"/>
  <c r="AA70" i="1"/>
  <c r="Y70" i="1"/>
  <c r="Z80" i="1"/>
  <c r="Y88" i="1"/>
  <c r="AE88" i="1"/>
  <c r="AE81" i="1"/>
  <c r="AC64" i="1"/>
  <c r="AH87" i="1"/>
  <c r="AG50" i="1"/>
  <c r="AI49" i="1"/>
  <c r="AE49" i="1"/>
  <c r="AG55" i="1"/>
  <c r="AF55" i="1"/>
  <c r="AG56" i="1"/>
  <c r="AI54" i="1"/>
  <c r="AJ57" i="1"/>
  <c r="AI65" i="1"/>
  <c r="AB83" i="1"/>
  <c r="AA74" i="1"/>
  <c r="AG75" i="1"/>
  <c r="AE60" i="1"/>
  <c r="AG51" i="1"/>
  <c r="Z83" i="1"/>
  <c r="AH84" i="1"/>
  <c r="AJ81" i="1"/>
  <c r="AF71" i="1"/>
  <c r="AE52" i="1"/>
  <c r="AG52" i="1"/>
  <c r="AI51" i="1"/>
  <c r="AG57" i="1"/>
  <c r="AE56" i="1"/>
  <c r="AG58" i="1"/>
  <c r="AI56" i="1"/>
  <c r="AA83" i="1"/>
  <c r="AG84" i="1"/>
  <c r="AE71" i="1"/>
  <c r="AF51" i="1"/>
  <c r="X53" i="1"/>
  <c r="Z53" i="1"/>
  <c r="AH54" i="1"/>
  <c r="AD70" i="1"/>
  <c r="AJ66" i="1"/>
  <c r="AC74" i="1"/>
  <c r="Y80" i="1"/>
  <c r="AH50" i="1"/>
  <c r="AJ50" i="1"/>
  <c r="AE54" i="1"/>
  <c r="AH55" i="1"/>
  <c r="AI58" i="1"/>
  <c r="AD88" i="1"/>
  <c r="AJ88" i="1"/>
  <c r="AD80" i="1"/>
  <c r="AJ80" i="1"/>
  <c r="AC88" i="1"/>
  <c r="AI88" i="1"/>
  <c r="AC83" i="1"/>
  <c r="AC80" i="1"/>
  <c r="AI80" i="1"/>
  <c r="AI66" i="1"/>
  <c r="Y59" i="1"/>
  <c r="AI55" i="1"/>
  <c r="X59" i="1"/>
  <c r="AH47" i="1"/>
  <c r="AC53" i="1"/>
  <c r="AD59" i="1"/>
  <c r="AB53" i="1"/>
  <c r="AC59" i="1"/>
  <c r="AD53" i="1"/>
  <c r="AG49" i="1"/>
  <c r="AB59" i="1"/>
  <c r="AH59" i="1"/>
  <c r="Z48" i="1"/>
  <c r="AA59" i="1"/>
  <c r="Z59" i="1"/>
  <c r="AI46" i="1"/>
  <c r="AE47" i="1"/>
  <c r="AB48" i="1"/>
  <c r="AI47" i="1"/>
  <c r="X48" i="1"/>
  <c r="AA48" i="1"/>
  <c r="AG46" i="1"/>
  <c r="AJ46" i="1"/>
  <c r="AH46" i="1"/>
  <c r="Y48" i="1"/>
  <c r="AG47" i="1"/>
  <c r="AD20" i="1"/>
  <c r="AJ20" i="1"/>
  <c r="AC20" i="1"/>
  <c r="AI20" i="1"/>
  <c r="AB20" i="1"/>
  <c r="AH20" i="1"/>
  <c r="AA20" i="1"/>
  <c r="AG20" i="1"/>
  <c r="Z20" i="1"/>
  <c r="AF20" i="1"/>
  <c r="Y20" i="1"/>
  <c r="AE20" i="1"/>
  <c r="AD19" i="1"/>
  <c r="AC19" i="1"/>
  <c r="AB19" i="1"/>
  <c r="AA19" i="1"/>
  <c r="Z19" i="1"/>
  <c r="Y19" i="1"/>
  <c r="X19" i="1"/>
  <c r="AE18" i="1"/>
  <c r="AD18" i="1"/>
  <c r="AC18" i="1"/>
  <c r="AI18" i="1"/>
  <c r="AB18" i="1"/>
  <c r="AA18" i="1"/>
  <c r="AG18" i="1"/>
  <c r="Z18" i="1"/>
  <c r="AF18" i="1"/>
  <c r="V21" i="1"/>
  <c r="V18" i="1"/>
  <c r="V19" i="1"/>
  <c r="V20" i="1"/>
  <c r="V11" i="1"/>
  <c r="V12" i="1"/>
  <c r="V13" i="1"/>
  <c r="V14" i="1"/>
  <c r="V15" i="1"/>
  <c r="V16" i="1"/>
  <c r="V17" i="1"/>
  <c r="V8" i="1"/>
  <c r="V9" i="1"/>
  <c r="V10" i="1"/>
  <c r="V7" i="1"/>
  <c r="X16" i="1"/>
  <c r="X15" i="1"/>
  <c r="X14" i="1"/>
  <c r="X13" i="1"/>
  <c r="X12" i="1"/>
  <c r="X10" i="1"/>
  <c r="X9" i="1"/>
  <c r="X8" i="1"/>
  <c r="X7" i="1"/>
  <c r="AF7" i="1"/>
  <c r="AD16" i="1"/>
  <c r="AA16" i="1"/>
  <c r="AC16" i="1"/>
  <c r="AB16" i="1"/>
  <c r="Z16" i="1"/>
  <c r="Y16" i="1"/>
  <c r="AD15" i="1"/>
  <c r="AC15" i="1"/>
  <c r="AB15" i="1"/>
  <c r="AH15" i="1"/>
  <c r="AA15" i="1"/>
  <c r="Z15" i="1"/>
  <c r="Y15" i="1"/>
  <c r="AD14" i="1"/>
  <c r="AC14" i="1"/>
  <c r="AB14" i="1"/>
  <c r="AA14" i="1"/>
  <c r="Z14" i="1"/>
  <c r="Y14" i="1"/>
  <c r="AE14" i="1"/>
  <c r="AD13" i="1"/>
  <c r="AJ13" i="1"/>
  <c r="AC13" i="1"/>
  <c r="AB13" i="1"/>
  <c r="AA13" i="1"/>
  <c r="Z13" i="1"/>
  <c r="Y13" i="1"/>
  <c r="AD12" i="1"/>
  <c r="AB12" i="1"/>
  <c r="AC12" i="1"/>
  <c r="AA12" i="1"/>
  <c r="AG12" i="1"/>
  <c r="Z12" i="1"/>
  <c r="Y12" i="1"/>
  <c r="AD10" i="1"/>
  <c r="AJ10" i="1"/>
  <c r="AC10" i="1"/>
  <c r="AB10" i="1"/>
  <c r="AA10" i="1"/>
  <c r="Z10" i="1"/>
  <c r="Y10" i="1"/>
  <c r="AD9" i="1"/>
  <c r="AC9" i="1"/>
  <c r="AI9" i="1"/>
  <c r="AB9" i="1"/>
  <c r="AA9" i="1"/>
  <c r="Z9" i="1"/>
  <c r="Y9" i="1"/>
  <c r="AD8" i="1"/>
  <c r="AC8" i="1"/>
  <c r="AB8" i="1"/>
  <c r="AA8" i="1"/>
  <c r="Z8" i="1"/>
  <c r="AF8" i="1"/>
  <c r="Y8" i="1"/>
  <c r="AD7" i="1"/>
  <c r="AC7" i="1"/>
  <c r="AA7" i="1"/>
  <c r="Y7" i="1"/>
  <c r="AG94" i="1"/>
  <c r="AH94" i="1"/>
  <c r="AF91" i="1"/>
  <c r="AJ94" i="1"/>
  <c r="AF10" i="1"/>
  <c r="AJ70" i="1"/>
  <c r="AG91" i="1"/>
  <c r="AG70" i="1"/>
  <c r="AE91" i="1"/>
  <c r="AI91" i="1"/>
  <c r="AE94" i="1"/>
  <c r="AH91" i="1"/>
  <c r="AE70" i="1"/>
  <c r="AH70" i="1"/>
  <c r="AI70" i="1"/>
  <c r="AJ64" i="1"/>
  <c r="AI64" i="1"/>
  <c r="AE64" i="1"/>
  <c r="AH64" i="1"/>
  <c r="AE53" i="1"/>
  <c r="AJ74" i="1"/>
  <c r="AG64" i="1"/>
  <c r="AE80" i="1"/>
  <c r="AF80" i="1"/>
  <c r="AH80" i="1"/>
  <c r="AF70" i="1"/>
  <c r="AE83" i="1"/>
  <c r="AF83" i="1"/>
  <c r="AI14" i="1"/>
  <c r="AF74" i="1"/>
  <c r="AH88" i="1"/>
  <c r="AG83" i="1"/>
  <c r="AH83" i="1"/>
  <c r="AE74" i="1"/>
  <c r="AG14" i="1"/>
  <c r="AE59" i="1"/>
  <c r="AH74" i="1"/>
  <c r="AH9" i="1"/>
  <c r="AH14" i="1"/>
  <c r="AI48" i="1"/>
  <c r="AI59" i="1"/>
  <c r="AG80" i="1"/>
  <c r="AF59" i="1"/>
  <c r="AJ14" i="1"/>
  <c r="AE10" i="1"/>
  <c r="AG59" i="1"/>
  <c r="AI83" i="1"/>
  <c r="AF88" i="1"/>
  <c r="AI74" i="1"/>
  <c r="AG74" i="1"/>
  <c r="AJ83" i="1"/>
  <c r="AE8" i="1"/>
  <c r="AJ53" i="1"/>
  <c r="AH53" i="1"/>
  <c r="AG53" i="1"/>
  <c r="AF53" i="1"/>
  <c r="AJ15" i="1"/>
  <c r="AI53" i="1"/>
  <c r="AG10" i="1"/>
  <c r="AF48" i="1"/>
  <c r="AH16" i="1"/>
  <c r="AJ48" i="1"/>
  <c r="AE48" i="1"/>
  <c r="AJ59" i="1"/>
  <c r="AF19" i="1"/>
  <c r="AJ16" i="1"/>
  <c r="AH48" i="1"/>
  <c r="AH19" i="1"/>
  <c r="X21" i="1"/>
  <c r="X22" i="1"/>
  <c r="AA21" i="1"/>
  <c r="AG48" i="1"/>
  <c r="AG8" i="1"/>
  <c r="AE16" i="1"/>
  <c r="AE7" i="1"/>
  <c r="AH8" i="1"/>
  <c r="AJ9" i="1"/>
  <c r="AF12" i="1"/>
  <c r="AF16" i="1"/>
  <c r="AC21" i="1"/>
  <c r="X17" i="1"/>
  <c r="AB11" i="1"/>
  <c r="AI16" i="1"/>
  <c r="AF13" i="1"/>
  <c r="AI15" i="1"/>
  <c r="AL15" i="1"/>
  <c r="AD21" i="1"/>
  <c r="AJ21" i="1"/>
  <c r="Y17" i="1"/>
  <c r="AG7" i="1"/>
  <c r="AE19" i="1"/>
  <c r="Y21" i="1"/>
  <c r="AJ8" i="1"/>
  <c r="AC17" i="1"/>
  <c r="AF15" i="1"/>
  <c r="AE9" i="1"/>
  <c r="AG16" i="1"/>
  <c r="AB21" i="1"/>
  <c r="AL20" i="1"/>
  <c r="AK18" i="1"/>
  <c r="AB17" i="1"/>
  <c r="Z21" i="1"/>
  <c r="AJ18" i="1"/>
  <c r="AD11" i="1"/>
  <c r="AF9" i="1"/>
  <c r="AH10" i="1"/>
  <c r="AD17" i="1"/>
  <c r="AJ17" i="1"/>
  <c r="Z17" i="1"/>
  <c r="AG15" i="1"/>
  <c r="AJ19" i="1"/>
  <c r="AK20" i="1"/>
  <c r="AI10" i="1"/>
  <c r="AI19" i="1"/>
  <c r="AH18" i="1"/>
  <c r="AC11" i="1"/>
  <c r="AG9" i="1"/>
  <c r="AE13" i="1"/>
  <c r="Z11" i="1"/>
  <c r="AI8" i="1"/>
  <c r="AG13" i="1"/>
  <c r="AG19" i="1"/>
  <c r="AH13" i="1"/>
  <c r="AA17" i="1"/>
  <c r="Y11" i="1"/>
  <c r="AJ12" i="1"/>
  <c r="AI12" i="1"/>
  <c r="AH12" i="1"/>
  <c r="X11" i="1"/>
  <c r="AJ7" i="1"/>
  <c r="AE15" i="1"/>
  <c r="AI13" i="1"/>
  <c r="AI7" i="1"/>
  <c r="AF14" i="1"/>
  <c r="AH7" i="1"/>
  <c r="AE12" i="1"/>
  <c r="AA11" i="1"/>
  <c r="AK14" i="1"/>
  <c r="AK8" i="1"/>
  <c r="AL16" i="1"/>
  <c r="AL14" i="1"/>
  <c r="AL10" i="1"/>
  <c r="AE17" i="1"/>
  <c r="AL8" i="1"/>
  <c r="AL9" i="1"/>
  <c r="AK7" i="1"/>
  <c r="AK10" i="1"/>
  <c r="AL19" i="1"/>
  <c r="AK16" i="1"/>
  <c r="AK9" i="1"/>
  <c r="AG11" i="1"/>
  <c r="AL13" i="1"/>
  <c r="AK12" i="1"/>
  <c r="AK19" i="1"/>
  <c r="AH21" i="1"/>
  <c r="AI21" i="1"/>
  <c r="AG21" i="1"/>
  <c r="AK13" i="1"/>
  <c r="AJ11" i="1"/>
  <c r="AE21" i="1"/>
  <c r="AF21" i="1"/>
  <c r="AE11" i="1"/>
  <c r="AI11" i="1"/>
  <c r="AL18" i="1"/>
  <c r="AK15" i="1"/>
  <c r="AH17" i="1"/>
  <c r="AI17" i="1"/>
  <c r="AH11" i="1"/>
  <c r="AF17" i="1"/>
  <c r="AG17" i="1"/>
  <c r="AL7" i="1"/>
  <c r="AF11" i="1"/>
  <c r="AL12" i="1"/>
  <c r="AK11" i="1"/>
  <c r="AL21" i="1"/>
  <c r="AK21" i="1"/>
  <c r="AL11" i="1"/>
  <c r="AK17" i="1"/>
  <c r="AL17" i="1"/>
</calcChain>
</file>

<file path=xl/sharedStrings.xml><?xml version="1.0" encoding="utf-8"?>
<sst xmlns="http://schemas.openxmlformats.org/spreadsheetml/2006/main" count="1862" uniqueCount="225">
  <si>
    <t>Consultancy services for Preparation of Expressway Development Master Plan (EDMP) for Uganda</t>
  </si>
  <si>
    <t>Ref</t>
  </si>
  <si>
    <t>Route</t>
  </si>
  <si>
    <t>Timing Points</t>
  </si>
  <si>
    <t>JT1</t>
  </si>
  <si>
    <t>Kampala - Jinja</t>
  </si>
  <si>
    <t>Spear Junction</t>
  </si>
  <si>
    <t>From</t>
  </si>
  <si>
    <t>To</t>
  </si>
  <si>
    <t>Bweyogerere</t>
  </si>
  <si>
    <t>Mukono</t>
  </si>
  <si>
    <t>Lugazi</t>
  </si>
  <si>
    <t>Jinja Java House</t>
  </si>
  <si>
    <t>Start Time</t>
  </si>
  <si>
    <t>Arrival Time</t>
  </si>
  <si>
    <t>J/Time (min)</t>
  </si>
  <si>
    <t>Pass</t>
  </si>
  <si>
    <t>AM (0700-1000)</t>
  </si>
  <si>
    <t>IP (1000-1600)</t>
  </si>
  <si>
    <t>PM (1600-2000)</t>
  </si>
  <si>
    <t>TIMING POINTS</t>
  </si>
  <si>
    <t>Distance Km</t>
  </si>
  <si>
    <t>JT2</t>
  </si>
  <si>
    <t>Jinja-Tororo-Mbale</t>
  </si>
  <si>
    <t>Jinja - Tororo - Mbale</t>
  </si>
  <si>
    <t>Iganga</t>
  </si>
  <si>
    <t>Bugiri</t>
  </si>
  <si>
    <t>Busia</t>
  </si>
  <si>
    <t>Tororo</t>
  </si>
  <si>
    <t>Mbale</t>
  </si>
  <si>
    <t>JT3</t>
  </si>
  <si>
    <t>Jinja - Kamuli - Bukungu</t>
  </si>
  <si>
    <t>Jinja</t>
  </si>
  <si>
    <t>Buwenge</t>
  </si>
  <si>
    <t>Kamuli</t>
  </si>
  <si>
    <t>Bukungu</t>
  </si>
  <si>
    <t>JT4</t>
  </si>
  <si>
    <t>Mukono - Nkokonjeru - Jinja</t>
  </si>
  <si>
    <t>Kisoga</t>
  </si>
  <si>
    <t>Nkokonjeru</t>
  </si>
  <si>
    <t>Buikwe</t>
  </si>
  <si>
    <t>New Bridge</t>
  </si>
  <si>
    <t>JT5</t>
  </si>
  <si>
    <t>Mukono - Kayunga - Jinja</t>
  </si>
  <si>
    <t>Kalagi</t>
  </si>
  <si>
    <t>Kayunga</t>
  </si>
  <si>
    <t>JT6</t>
  </si>
  <si>
    <t>Iganga - Budaka - Mbale</t>
  </si>
  <si>
    <t>Namutumba</t>
  </si>
  <si>
    <t>Budaka</t>
  </si>
  <si>
    <t>JT7</t>
  </si>
  <si>
    <t>Iganga - Pallisa - Kumi</t>
  </si>
  <si>
    <t>Kaliro</t>
  </si>
  <si>
    <t>Pallisa</t>
  </si>
  <si>
    <t>Kumi</t>
  </si>
  <si>
    <t>JT8</t>
  </si>
  <si>
    <t>Tororo - Mbale - Kumi - Soroti</t>
  </si>
  <si>
    <t>Soroti</t>
  </si>
  <si>
    <t>JT9</t>
  </si>
  <si>
    <t>Katakwi</t>
  </si>
  <si>
    <t>Moroto</t>
  </si>
  <si>
    <t>Soroti - Katakwi - Moroto</t>
  </si>
  <si>
    <t>JT10</t>
  </si>
  <si>
    <t>Soroti - Lira - Karuma</t>
  </si>
  <si>
    <t>Lira</t>
  </si>
  <si>
    <t>Karuma</t>
  </si>
  <si>
    <t>Dokolo</t>
  </si>
  <si>
    <t>JT11</t>
  </si>
  <si>
    <t>Lira - Kitgum</t>
  </si>
  <si>
    <t>Kilak</t>
  </si>
  <si>
    <t>Kitgum</t>
  </si>
  <si>
    <t>JT12</t>
  </si>
  <si>
    <t>Kilak - Abim - Moroto</t>
  </si>
  <si>
    <t>Abim</t>
  </si>
  <si>
    <t>JT13</t>
  </si>
  <si>
    <t>Karuma - Pakwach - Arua</t>
  </si>
  <si>
    <t>Pakwach</t>
  </si>
  <si>
    <t>Nebbi</t>
  </si>
  <si>
    <t>Arua</t>
  </si>
  <si>
    <t>JT14</t>
  </si>
  <si>
    <t>Karuma - Gulu - Atiak - Nimule</t>
  </si>
  <si>
    <t>Gulu</t>
  </si>
  <si>
    <t>Atiak</t>
  </si>
  <si>
    <t>Elegu</t>
  </si>
  <si>
    <t>JT15</t>
  </si>
  <si>
    <t>Moroto - Karenga - Kitgum</t>
  </si>
  <si>
    <t>Kotido</t>
  </si>
  <si>
    <t>Kaabong</t>
  </si>
  <si>
    <t>Karenga</t>
  </si>
  <si>
    <t>JT16</t>
  </si>
  <si>
    <t>Gulu - Kitgum</t>
  </si>
  <si>
    <t>JT17</t>
  </si>
  <si>
    <t>Arua - Koboko - Moyo</t>
  </si>
  <si>
    <t>Koboko</t>
  </si>
  <si>
    <t>Moyo</t>
  </si>
  <si>
    <t>Adjumani</t>
  </si>
  <si>
    <t>JT18</t>
  </si>
  <si>
    <t>Busega</t>
  </si>
  <si>
    <t>Kibuye</t>
  </si>
  <si>
    <t>Zzana</t>
  </si>
  <si>
    <t>Kajjansi</t>
  </si>
  <si>
    <t>Mpala</t>
  </si>
  <si>
    <t>Entebbe Kitooro</t>
  </si>
  <si>
    <t>JT19</t>
  </si>
  <si>
    <t>Northern Bypass - Entebbe (Old)</t>
  </si>
  <si>
    <t>Northern Bypass - Entebbe (KEE)</t>
  </si>
  <si>
    <t xml:space="preserve">JT20 </t>
  </si>
  <si>
    <t>NBP - Luwero - Nakasongola - Kigumba - Karuma</t>
  </si>
  <si>
    <t>NBP</t>
  </si>
  <si>
    <t>Kawempe</t>
  </si>
  <si>
    <t>Matugga</t>
  </si>
  <si>
    <t>Luweero</t>
  </si>
  <si>
    <t>Nakasongola</t>
  </si>
  <si>
    <t>Kigumba</t>
  </si>
  <si>
    <t>JT21</t>
  </si>
  <si>
    <t>NBP - Matugga - Kapeeka</t>
  </si>
  <si>
    <t>Kapeeka</t>
  </si>
  <si>
    <t>JT22</t>
  </si>
  <si>
    <t>Kapeeka - Ngoma - Masindi</t>
  </si>
  <si>
    <t>Ngoma</t>
  </si>
  <si>
    <t>Masindi</t>
  </si>
  <si>
    <t>JT23</t>
  </si>
  <si>
    <t>NBP - Kiboga - Hoima</t>
  </si>
  <si>
    <t>Wakiso</t>
  </si>
  <si>
    <t>Busunju</t>
  </si>
  <si>
    <t>Kiboga</t>
  </si>
  <si>
    <t>Hoima</t>
  </si>
  <si>
    <t>JT24</t>
  </si>
  <si>
    <t>NBP - Mityana - Mubende - F/Portal</t>
  </si>
  <si>
    <t>Bujuko</t>
  </si>
  <si>
    <t>Mityana</t>
  </si>
  <si>
    <t>Mubende</t>
  </si>
  <si>
    <t>Kyenjojo</t>
  </si>
  <si>
    <t>Fortportal</t>
  </si>
  <si>
    <t>JT25</t>
  </si>
  <si>
    <t>Kyenjojo - Hoima - Kigumba</t>
  </si>
  <si>
    <t>Kagadi</t>
  </si>
  <si>
    <t>JT27</t>
  </si>
  <si>
    <t>Kira - Kasangati - Matugga</t>
  </si>
  <si>
    <t>Kira</t>
  </si>
  <si>
    <t>Kasangati</t>
  </si>
  <si>
    <t>Buloba</t>
  </si>
  <si>
    <t>Nsangi</t>
  </si>
  <si>
    <t>JT28</t>
  </si>
  <si>
    <t>Mityana - Semuto - Busunju</t>
  </si>
  <si>
    <t>Semuto</t>
  </si>
  <si>
    <t>Kalule</t>
  </si>
  <si>
    <t>JT29</t>
  </si>
  <si>
    <t>NBP - Mulago - Kitgum JN - Kibuye</t>
  </si>
  <si>
    <t>Kubbiri</t>
  </si>
  <si>
    <t>Mulago RB</t>
  </si>
  <si>
    <t>Kitgum JN</t>
  </si>
  <si>
    <t>Clock Tower</t>
  </si>
  <si>
    <t>JT30</t>
  </si>
  <si>
    <t>Kibuye - Busega</t>
  </si>
  <si>
    <t>Nateete</t>
  </si>
  <si>
    <t>JT31</t>
  </si>
  <si>
    <t>Busega - Buwama - Masaka</t>
  </si>
  <si>
    <t>Mpigi</t>
  </si>
  <si>
    <t>Lukaya</t>
  </si>
  <si>
    <t>Masaka</t>
  </si>
  <si>
    <t>JT32</t>
  </si>
  <si>
    <t>Masaka - Mutukula</t>
  </si>
  <si>
    <t>Kalisizo</t>
  </si>
  <si>
    <t>Mutukula</t>
  </si>
  <si>
    <t>JT33</t>
  </si>
  <si>
    <t>Masaka - Lyantonde - Mbarara</t>
  </si>
  <si>
    <t>Lyantonde</t>
  </si>
  <si>
    <t>Mbarara</t>
  </si>
  <si>
    <t>JT34</t>
  </si>
  <si>
    <t>Mbarara - Kabale - Katuna</t>
  </si>
  <si>
    <t>Ntungamo</t>
  </si>
  <si>
    <t>Kabale</t>
  </si>
  <si>
    <t>Katuna</t>
  </si>
  <si>
    <t>Kisoro</t>
  </si>
  <si>
    <t>Bunagana</t>
  </si>
  <si>
    <t>JT35</t>
  </si>
  <si>
    <t>Mbarara - Ishaka - Kasese</t>
  </si>
  <si>
    <t>Ishaka</t>
  </si>
  <si>
    <t>Kichwamba</t>
  </si>
  <si>
    <t>Kikorongo Jn</t>
  </si>
  <si>
    <t>Kasese</t>
  </si>
  <si>
    <t>Mpondwe</t>
  </si>
  <si>
    <t>JT36</t>
  </si>
  <si>
    <t>Ishaka - Kihihi - Rukungiri</t>
  </si>
  <si>
    <t>Rukungiri</t>
  </si>
  <si>
    <t>AM</t>
  </si>
  <si>
    <t>IP</t>
  </si>
  <si>
    <t>PM</t>
  </si>
  <si>
    <t>Average Journey Time (min)</t>
  </si>
  <si>
    <t>From Kampala</t>
  </si>
  <si>
    <t>Towards Kampala</t>
  </si>
  <si>
    <t>Distance (Km)</t>
  </si>
  <si>
    <t>Average Journey Time/Km (min/Km)</t>
  </si>
  <si>
    <t>Max JT/Km</t>
  </si>
  <si>
    <t>Twds Kampala</t>
  </si>
  <si>
    <t>Tarmac-good</t>
  </si>
  <si>
    <t>Gravel</t>
  </si>
  <si>
    <t>Tarmac/Gravel</t>
  </si>
  <si>
    <t>NOTE: 5 graphs to be plotted also for JT18, JT20, JT21, JT23, JT24, JT30</t>
  </si>
  <si>
    <t>The remainder, only 3 graphs are adequate</t>
  </si>
  <si>
    <t>Road Condition</t>
  </si>
  <si>
    <t xml:space="preserve"> Kapeeka - Ngoma - Masindi</t>
  </si>
  <si>
    <t>Mbarara-Ishaka</t>
  </si>
  <si>
    <t>Tamac-good</t>
  </si>
  <si>
    <t>Ishaka-Kichwamba</t>
  </si>
  <si>
    <t>Kichwamba-Kikorongo Jn</t>
  </si>
  <si>
    <t>Kaseese</t>
  </si>
  <si>
    <t>Kikorongo Jn-Kaseese</t>
  </si>
  <si>
    <t>Kikorongo Jn-Mpondwe</t>
  </si>
  <si>
    <t>Mbarara-Kaseese</t>
  </si>
  <si>
    <t>Rukungirir</t>
  </si>
  <si>
    <t>Ishaka-Rukungirir</t>
  </si>
  <si>
    <t>Rukungiri-Ntungamo</t>
  </si>
  <si>
    <t>Ishka</t>
  </si>
  <si>
    <t>Ishka-Rukungirir</t>
  </si>
  <si>
    <t>0 - 5</t>
  </si>
  <si>
    <t>21 - 40</t>
  </si>
  <si>
    <t>41 - 100</t>
  </si>
  <si>
    <t>6 - 20</t>
  </si>
  <si>
    <t>Distance from Kampala Central (Km)</t>
  </si>
  <si>
    <t xml:space="preserve">Over 100Km </t>
  </si>
  <si>
    <t>JT Per Km (Min/Km)</t>
  </si>
  <si>
    <t>Speed (Kph)</t>
  </si>
  <si>
    <t>JOURNEY TIME TRAFFIC SURVEY (October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</si>
</sst>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9" x14ac:knownFonts="1">
    <font>
      <sz val="11"/>
      <name val="Calibri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164" fontId="2" fillId="0" borderId="0" xfId="0" applyNumberFormat="1" applyFont="1" applyAlignment="1"/>
    <xf numFmtId="20" fontId="2" fillId="0" borderId="0" xfId="0" applyNumberFormat="1" applyFont="1" applyAlignment="1"/>
    <xf numFmtId="1" fontId="2" fillId="0" borderId="0" xfId="0" applyNumberFormat="1" applyFont="1" applyAlignment="1"/>
    <xf numFmtId="0" fontId="2" fillId="0" borderId="0" xfId="0" applyNumberFormat="1" applyFont="1" applyAlignment="1"/>
    <xf numFmtId="0" fontId="2" fillId="0" borderId="10" xfId="0" applyFont="1" applyBorder="1" applyAlignment="1"/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/>
    <xf numFmtId="0" fontId="2" fillId="0" borderId="11" xfId="0" applyFont="1" applyBorder="1" applyAlignment="1"/>
    <xf numFmtId="0" fontId="2" fillId="0" borderId="11" xfId="0" applyFont="1" applyBorder="1" applyAlignment="1">
      <alignment horizontal="center"/>
    </xf>
    <xf numFmtId="164" fontId="2" fillId="0" borderId="11" xfId="0" applyNumberFormat="1" applyFont="1" applyBorder="1" applyAlignment="1"/>
    <xf numFmtId="0" fontId="2" fillId="0" borderId="10" xfId="0" applyNumberFormat="1" applyFont="1" applyBorder="1" applyAlignment="1"/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Border="1" applyAlignment="1"/>
    <xf numFmtId="0" fontId="2" fillId="0" borderId="11" xfId="0" applyNumberFormat="1" applyFont="1" applyBorder="1" applyAlignment="1"/>
    <xf numFmtId="21" fontId="2" fillId="0" borderId="0" xfId="0" applyNumberFormat="1" applyFont="1" applyAlignment="1"/>
    <xf numFmtId="0" fontId="4" fillId="0" borderId="10" xfId="0" applyFont="1" applyBorder="1" applyAlignment="1"/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/>
    <xf numFmtId="0" fontId="4" fillId="0" borderId="11" xfId="0" applyFont="1" applyBorder="1" applyAlignment="1"/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/>
    <xf numFmtId="0" fontId="4" fillId="0" borderId="0" xfId="0" applyFont="1" applyFill="1" applyBorder="1" applyAlignment="1"/>
    <xf numFmtId="0" fontId="2" fillId="0" borderId="12" xfId="0" applyFont="1" applyBorder="1" applyAlignment="1"/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 applyAlignment="1"/>
    <xf numFmtId="0" fontId="4" fillId="0" borderId="12" xfId="0" applyFont="1" applyBorder="1" applyAlignment="1"/>
    <xf numFmtId="0" fontId="0" fillId="0" borderId="0" xfId="0" applyAlignment="1"/>
    <xf numFmtId="164" fontId="0" fillId="0" borderId="0" xfId="0" applyNumberFormat="1" applyAlignme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164" fontId="2" fillId="0" borderId="0" xfId="0" applyNumberFormat="1" applyFont="1" applyFill="1" applyBorder="1" applyAlignment="1"/>
    <xf numFmtId="164" fontId="0" fillId="0" borderId="0" xfId="0" applyNumberFormat="1">
      <alignment vertical="center"/>
    </xf>
    <xf numFmtId="164" fontId="0" fillId="0" borderId="0" xfId="0" applyNumberFormat="1" applyBorder="1" applyAlignment="1"/>
    <xf numFmtId="164" fontId="4" fillId="0" borderId="12" xfId="0" applyNumberFormat="1" applyFont="1" applyBorder="1" applyAlignment="1"/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2" fontId="0" fillId="0" borderId="0" xfId="0" applyNumberFormat="1">
      <alignment vertical="center"/>
    </xf>
    <xf numFmtId="165" fontId="0" fillId="0" borderId="0" xfId="0" applyNumberFormat="1">
      <alignment vertical="center"/>
    </xf>
    <xf numFmtId="1" fontId="8" fillId="0" borderId="0" xfId="0" applyNumberFormat="1" applyFont="1" applyAlignment="1"/>
    <xf numFmtId="0" fontId="6" fillId="0" borderId="0" xfId="0" applyFont="1" applyBorder="1" applyAlignment="1">
      <alignment vertical="center" wrapText="1"/>
    </xf>
    <xf numFmtId="165" fontId="2" fillId="0" borderId="0" xfId="0" applyNumberFormat="1" applyFont="1" applyAlignment="1"/>
    <xf numFmtId="0" fontId="2" fillId="0" borderId="10" xfId="0" applyFont="1" applyBorder="1" applyAlignment="1">
      <alignment vertical="center"/>
    </xf>
    <xf numFmtId="165" fontId="2" fillId="0" borderId="0" xfId="0" applyNumberFormat="1" applyFont="1" applyBorder="1" applyAlignment="1"/>
    <xf numFmtId="1" fontId="2" fillId="0" borderId="10" xfId="0" applyNumberFormat="1" applyFont="1" applyBorder="1" applyAlignment="1"/>
    <xf numFmtId="1" fontId="8" fillId="0" borderId="10" xfId="0" applyNumberFormat="1" applyFont="1" applyBorder="1" applyAlignment="1"/>
    <xf numFmtId="165" fontId="2" fillId="0" borderId="10" xfId="0" applyNumberFormat="1" applyFont="1" applyBorder="1" applyAlignment="1"/>
    <xf numFmtId="165" fontId="0" fillId="0" borderId="10" xfId="0" applyNumberFormat="1" applyBorder="1">
      <alignment vertical="center"/>
    </xf>
    <xf numFmtId="2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1" fontId="2" fillId="0" borderId="0" xfId="0" applyNumberFormat="1" applyFont="1" applyBorder="1" applyAlignment="1"/>
    <xf numFmtId="1" fontId="8" fillId="0" borderId="0" xfId="0" applyNumberFormat="1" applyFont="1" applyBorder="1" applyAlignment="1"/>
    <xf numFmtId="165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0" fontId="8" fillId="0" borderId="0" xfId="0" applyNumberFormat="1" applyFont="1" applyBorder="1" applyAlignment="1"/>
    <xf numFmtId="1" fontId="2" fillId="0" borderId="11" xfId="0" applyNumberFormat="1" applyFont="1" applyBorder="1" applyAlignment="1"/>
    <xf numFmtId="1" fontId="8" fillId="0" borderId="11" xfId="0" applyNumberFormat="1" applyFont="1" applyBorder="1" applyAlignment="1"/>
    <xf numFmtId="165" fontId="0" fillId="0" borderId="11" xfId="0" applyNumberFormat="1" applyBorder="1">
      <alignment vertical="center"/>
    </xf>
    <xf numFmtId="2" fontId="0" fillId="0" borderId="11" xfId="0" applyNumberFormat="1" applyBorder="1">
      <alignment vertical="center"/>
    </xf>
    <xf numFmtId="0" fontId="2" fillId="0" borderId="11" xfId="0" applyFont="1" applyFill="1" applyBorder="1" applyAlignment="1"/>
    <xf numFmtId="0" fontId="0" fillId="0" borderId="11" xfId="0" applyBorder="1">
      <alignment vertical="center"/>
    </xf>
    <xf numFmtId="0" fontId="0" fillId="0" borderId="0" xfId="0" applyFill="1" applyBorder="1">
      <alignment vertical="center"/>
    </xf>
    <xf numFmtId="0" fontId="0" fillId="0" borderId="11" xfId="0" applyFill="1" applyBorder="1">
      <alignment vertical="center"/>
    </xf>
    <xf numFmtId="165" fontId="2" fillId="0" borderId="11" xfId="0" applyNumberFormat="1" applyFont="1" applyBorder="1" applyAlignment="1"/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horizontal="left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2" fillId="0" borderId="10" xfId="0" applyFont="1" applyFill="1" applyBorder="1" applyAlignment="1"/>
    <xf numFmtId="0" fontId="2" fillId="0" borderId="10" xfId="0" applyFont="1" applyFill="1" applyBorder="1" applyAlignment="1">
      <alignment horizontal="center"/>
    </xf>
    <xf numFmtId="164" fontId="2" fillId="0" borderId="10" xfId="0" applyNumberFormat="1" applyFont="1" applyFill="1" applyBorder="1" applyAlignment="1"/>
    <xf numFmtId="0" fontId="2" fillId="0" borderId="10" xfId="0" applyNumberFormat="1" applyFont="1" applyFill="1" applyBorder="1" applyAlignment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/>
    <xf numFmtId="164" fontId="0" fillId="0" borderId="0" xfId="0" applyNumberFormat="1" applyFill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1" fontId="8" fillId="2" borderId="0" xfId="0" applyNumberFormat="1" applyFont="1" applyFill="1" applyAlignment="1"/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2" fillId="2" borderId="0" xfId="0" applyFont="1" applyFill="1" applyBorder="1" applyAlignment="1"/>
    <xf numFmtId="0" fontId="5" fillId="0" borderId="1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(JT1: Kampala - Jinja)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data'!$Y$7:$Y$11</c:f>
              <c:numCache>
                <c:formatCode>0.0</c:formatCode>
                <c:ptCount val="5"/>
                <c:pt idx="0">
                  <c:v>16.666666666666668</c:v>
                </c:pt>
                <c:pt idx="1">
                  <c:v>24.666666666666668</c:v>
                </c:pt>
                <c:pt idx="2">
                  <c:v>33.333333333333336</c:v>
                </c:pt>
                <c:pt idx="3">
                  <c:v>39</c:v>
                </c:pt>
                <c:pt idx="4">
                  <c:v>113.66666666666667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data'!$Z$7:$Z$11</c:f>
              <c:numCache>
                <c:formatCode>0.0</c:formatCode>
                <c:ptCount val="5"/>
                <c:pt idx="0">
                  <c:v>13.666666666666666</c:v>
                </c:pt>
                <c:pt idx="1">
                  <c:v>28.666666666666668</c:v>
                </c:pt>
                <c:pt idx="2">
                  <c:v>34.333333333333336</c:v>
                </c:pt>
                <c:pt idx="3">
                  <c:v>39.333333333333336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data'!$AA$7:$AA$11</c:f>
              <c:numCache>
                <c:formatCode>0.0</c:formatCode>
                <c:ptCount val="5"/>
                <c:pt idx="0">
                  <c:v>21</c:v>
                </c:pt>
                <c:pt idx="1">
                  <c:v>37.666666666666664</c:v>
                </c:pt>
                <c:pt idx="2">
                  <c:v>36</c:v>
                </c:pt>
                <c:pt idx="3">
                  <c:v>46</c:v>
                </c:pt>
                <c:pt idx="4">
                  <c:v>140.66666666666666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(JT1: Jinja - Kampala)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data'!$AB$7:$AB$11</c:f>
              <c:numCache>
                <c:formatCode>0.0</c:formatCode>
                <c:ptCount val="5"/>
                <c:pt idx="0">
                  <c:v>17</c:v>
                </c:pt>
                <c:pt idx="1">
                  <c:v>40.333333333333336</c:v>
                </c:pt>
                <c:pt idx="2">
                  <c:v>34.666666666666664</c:v>
                </c:pt>
                <c:pt idx="3">
                  <c:v>36</c:v>
                </c:pt>
                <c:pt idx="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data'!$AC$7:$AC$11</c:f>
              <c:numCache>
                <c:formatCode>0.0</c:formatCode>
                <c:ptCount val="5"/>
                <c:pt idx="0">
                  <c:v>13.333333333333334</c:v>
                </c:pt>
                <c:pt idx="1">
                  <c:v>34</c:v>
                </c:pt>
                <c:pt idx="2">
                  <c:v>37.666666666666664</c:v>
                </c:pt>
                <c:pt idx="3">
                  <c:v>38</c:v>
                </c:pt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data'!$AD$7:$AD$11</c:f>
              <c:numCache>
                <c:formatCode>0.0</c:formatCode>
                <c:ptCount val="5"/>
                <c:pt idx="0">
                  <c:v>15.333333333333334</c:v>
                </c:pt>
                <c:pt idx="1">
                  <c:v>40.666666666666664</c:v>
                </c:pt>
                <c:pt idx="2">
                  <c:v>40</c:v>
                </c:pt>
                <c:pt idx="3">
                  <c:v>41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(JT1: Kampala - Jinja,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data'!$AE$7:$AE$11</c:f>
              <c:numCache>
                <c:formatCode>0.00</c:formatCode>
                <c:ptCount val="5"/>
                <c:pt idx="0">
                  <c:v>2.9761904761904767</c:v>
                </c:pt>
                <c:pt idx="1">
                  <c:v>2.2424242424242427</c:v>
                </c:pt>
                <c:pt idx="2">
                  <c:v>1.3888888888888891</c:v>
                </c:pt>
                <c:pt idx="3">
                  <c:v>1.0540540540540539</c:v>
                </c:pt>
                <c:pt idx="4">
                  <c:v>1.4647766323024056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data'!$AG$7:$AG$11</c:f>
              <c:numCache>
                <c:formatCode>0.00</c:formatCode>
                <c:ptCount val="5"/>
                <c:pt idx="0">
                  <c:v>3.7500000000000004</c:v>
                </c:pt>
                <c:pt idx="1">
                  <c:v>3.4242424242424239</c:v>
                </c:pt>
                <c:pt idx="2">
                  <c:v>1.5</c:v>
                </c:pt>
                <c:pt idx="3">
                  <c:v>1.2432432432432432</c:v>
                </c:pt>
                <c:pt idx="4">
                  <c:v>1.8127147766323024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(JT1: Jinja - Kampala,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data'!$AH$7:$AH$11</c:f>
              <c:numCache>
                <c:formatCode>0.00</c:formatCode>
                <c:ptCount val="5"/>
                <c:pt idx="0">
                  <c:v>3.035714285714286</c:v>
                </c:pt>
                <c:pt idx="1">
                  <c:v>3.666666666666667</c:v>
                </c:pt>
                <c:pt idx="2">
                  <c:v>1.4444444444444444</c:v>
                </c:pt>
                <c:pt idx="3">
                  <c:v>0.97297297297297303</c:v>
                </c:pt>
                <c:pt idx="4">
                  <c:v>1.6494845360824744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2"/>
          <c:order val="2"/>
          <c:tx>
            <c:strRef>
              <c:f>'JT data'!$AJ$6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data'!$AJ$7:$AJ$11</c:f>
              <c:numCache>
                <c:formatCode>0.00</c:formatCode>
                <c:ptCount val="5"/>
                <c:pt idx="0">
                  <c:v>2.7380952380952386</c:v>
                </c:pt>
                <c:pt idx="1">
                  <c:v>3.6969696969696968</c:v>
                </c:pt>
                <c:pt idx="2">
                  <c:v>1.6666666666666667</c:v>
                </c:pt>
                <c:pt idx="3">
                  <c:v>1.1081081081081081</c:v>
                </c:pt>
                <c:pt idx="4">
                  <c:v>1.7654639175257734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'JT data'!$AI$6</c15:sqref>
                        </c15:formulaRef>
                      </c:ext>
                    </c:extLst>
                    <c:strCache>
                      <c:ptCount val="1"/>
                      <c:pt idx="0">
                        <c:v>IP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'JT data'!$V$7:$V$11</c15:sqref>
                        </c15:formulaRef>
                      </c:ext>
                    </c:extLst>
                    <c:strCache>
                      <c:ptCount val="5"/>
                      <c:pt idx="0">
                        <c:v>Spear Junction-Bweyogerere</c:v>
                      </c:pt>
                      <c:pt idx="1">
                        <c:v>Bweyogerere-Mukono</c:v>
                      </c:pt>
                      <c:pt idx="2">
                        <c:v>Mukono-Lugazi</c:v>
                      </c:pt>
                      <c:pt idx="3">
                        <c:v>Lugazi-Jinja Java House</c:v>
                      </c:pt>
                      <c:pt idx="4">
                        <c:v>Spear Junction-Jinja Java House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'JT data'!$AI$7:$AI$11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2.3809523809523814</c:v>
                      </c:pt>
                      <c:pt idx="1">
                        <c:v>3.0909090909090908</c:v>
                      </c:pt>
                      <c:pt idx="2">
                        <c:v>1.5694444444444444</c:v>
                      </c:pt>
                      <c:pt idx="3">
                        <c:v>1.027027027027027</c:v>
                      </c:pt>
                      <c:pt idx="4">
                        <c:v>1.5850515463917527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D8-4A6A-8DE9-EC0353B40879}"/>
                  </c:ext>
                </c:extLst>
              </c15:ser>
            </c15:filteredBarSeries>
          </c:ext>
        </c:extLst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(JT2: Jinja-Tororo-Mbale)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data'!$Y$12:$Y$17</c:f>
              <c:numCache>
                <c:formatCode>0.0</c:formatCode>
                <c:ptCount val="6"/>
                <c:pt idx="0">
                  <c:v>45</c:v>
                </c:pt>
                <c:pt idx="1">
                  <c:v>41</c:v>
                </c:pt>
                <c:pt idx="2">
                  <c:v>47</c:v>
                </c:pt>
                <c:pt idx="3" formatCode="General">
                  <c:v>52</c:v>
                </c:pt>
                <c:pt idx="4" formatCode="General">
                  <c:v>61</c:v>
                </c:pt>
                <c:pt idx="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data'!$Z$12:$Z$17</c:f>
              <c:numCache>
                <c:formatCode>0.0</c:formatCode>
                <c:ptCount val="6"/>
                <c:pt idx="0">
                  <c:v>47.333333333333336</c:v>
                </c:pt>
                <c:pt idx="1">
                  <c:v>41.666666666666664</c:v>
                </c:pt>
                <c:pt idx="2">
                  <c:v>46.666666666666664</c:v>
                </c:pt>
                <c:pt idx="3" formatCode="General">
                  <c:v>52</c:v>
                </c:pt>
                <c:pt idx="4" formatCode="General">
                  <c:v>61</c:v>
                </c:pt>
                <c:pt idx="5">
                  <c:v>248.66666666666666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data'!$AA$12:$AA$17</c:f>
              <c:numCache>
                <c:formatCode>0.0</c:formatCode>
                <c:ptCount val="6"/>
                <c:pt idx="0">
                  <c:v>48.333333333333336</c:v>
                </c:pt>
                <c:pt idx="1">
                  <c:v>42</c:v>
                </c:pt>
                <c:pt idx="2">
                  <c:v>47</c:v>
                </c:pt>
                <c:pt idx="3" formatCode="General">
                  <c:v>52</c:v>
                </c:pt>
                <c:pt idx="4" formatCode="General">
                  <c:v>61</c:v>
                </c:pt>
                <c:pt idx="5">
                  <c:v>250.33333333333334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(JT3: </a:t>
            </a:r>
            <a:r>
              <a:rPr lang="en-US" sz="1400" b="1" i="0" u="none" strike="noStrike" baseline="0">
                <a:effectLst/>
              </a:rPr>
              <a:t>Bukungu-Kamuli-Jinja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data'!$AB$18:$AB$21</c:f>
              <c:numCache>
                <c:formatCode>0.0</c:formatCode>
                <c:ptCount val="4"/>
                <c:pt idx="0">
                  <c:v>36</c:v>
                </c:pt>
                <c:pt idx="1">
                  <c:v>36.666666666666664</c:v>
                </c:pt>
                <c:pt idx="2">
                  <c:v>82.333333333333329</c:v>
                </c:pt>
                <c:pt idx="3" formatCode="General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data'!$AC$18:$AC$21</c:f>
              <c:numCache>
                <c:formatCode>0.0</c:formatCode>
                <c:ptCount val="4"/>
                <c:pt idx="0">
                  <c:v>35</c:v>
                </c:pt>
                <c:pt idx="1">
                  <c:v>37</c:v>
                </c:pt>
                <c:pt idx="2">
                  <c:v>82.666666666666671</c:v>
                </c:pt>
                <c:pt idx="3" formatCode="General">
                  <c:v>154.66666666666669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data'!$AD$18:$AD$21</c:f>
              <c:numCache>
                <c:formatCode>0.0</c:formatCode>
                <c:ptCount val="4"/>
                <c:pt idx="0">
                  <c:v>34</c:v>
                </c:pt>
                <c:pt idx="1">
                  <c:v>38</c:v>
                </c:pt>
                <c:pt idx="2">
                  <c:v>83</c:v>
                </c:pt>
                <c:pt idx="3" formatCode="General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(JT2: Jinja-Tororo-Mbale)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data'!$AJ$12:$AJ$17</c:f>
              <c:numCache>
                <c:formatCode>0.00</c:formatCode>
                <c:ptCount val="6"/>
                <c:pt idx="0">
                  <c:v>1.2083333333333335</c:v>
                </c:pt>
                <c:pt idx="1">
                  <c:v>1.2058823529411764</c:v>
                </c:pt>
                <c:pt idx="2">
                  <c:v>1.0444444444444445</c:v>
                </c:pt>
                <c:pt idx="3">
                  <c:v>1.0833333333333333</c:v>
                </c:pt>
                <c:pt idx="4">
                  <c:v>1.196078431372549</c:v>
                </c:pt>
                <c:pt idx="5">
                  <c:v>1.143730886850153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data'!$AG$12:$AG$17</c:f>
              <c:numCache>
                <c:formatCode>0.00</c:formatCode>
                <c:ptCount val="6"/>
                <c:pt idx="0">
                  <c:v>1.2083333333333335</c:v>
                </c:pt>
                <c:pt idx="1">
                  <c:v>1.2352941176470589</c:v>
                </c:pt>
                <c:pt idx="2">
                  <c:v>1.0444444444444445</c:v>
                </c:pt>
                <c:pt idx="3">
                  <c:v>1.0833333333333333</c:v>
                </c:pt>
                <c:pt idx="4">
                  <c:v>1.196078431372549</c:v>
                </c:pt>
                <c:pt idx="5">
                  <c:v>1.1483180428134556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(JT3: Jinja-Kamuli-Bukungu)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data'!$Y$18:$Y$21</c:f>
              <c:numCache>
                <c:formatCode>0.0</c:formatCode>
                <c:ptCount val="4"/>
                <c:pt idx="0">
                  <c:v>33.666666666666664</c:v>
                </c:pt>
                <c:pt idx="1">
                  <c:v>36.666666666666664</c:v>
                </c:pt>
                <c:pt idx="2">
                  <c:v>82.666666666666671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data'!$Z$18:$Z$21</c:f>
              <c:numCache>
                <c:formatCode>0.0</c:formatCode>
                <c:ptCount val="4"/>
                <c:pt idx="0">
                  <c:v>34</c:v>
                </c:pt>
                <c:pt idx="1">
                  <c:v>37</c:v>
                </c:pt>
                <c:pt idx="2">
                  <c:v>83</c:v>
                </c:pt>
                <c:pt idx="3" formatCode="General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data'!$AA$18:$AA$21</c:f>
              <c:numCache>
                <c:formatCode>0.0</c:formatCode>
                <c:ptCount val="4"/>
                <c:pt idx="0">
                  <c:v>33</c:v>
                </c:pt>
                <c:pt idx="1">
                  <c:v>37</c:v>
                </c:pt>
                <c:pt idx="2">
                  <c:v>83</c:v>
                </c:pt>
                <c:pt idx="3" formatCode="General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(JT2: </a:t>
            </a:r>
            <a:r>
              <a:rPr lang="en-US" sz="1400" b="1" i="0" u="none" strike="noStrike" baseline="0">
                <a:effectLst/>
              </a:rPr>
              <a:t>Mbale-Jinja-Tororo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data'!$AB$12:$AB$17</c:f>
              <c:numCache>
                <c:formatCode>0.0</c:formatCode>
                <c:ptCount val="6"/>
                <c:pt idx="0">
                  <c:v>45</c:v>
                </c:pt>
                <c:pt idx="1">
                  <c:v>42</c:v>
                </c:pt>
                <c:pt idx="2">
                  <c:v>47</c:v>
                </c:pt>
                <c:pt idx="3" formatCode="General">
                  <c:v>52</c:v>
                </c:pt>
                <c:pt idx="4" formatCode="General">
                  <c:v>60</c:v>
                </c:pt>
                <c:pt idx="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data'!$AC$12:$AC$17</c:f>
              <c:numCache>
                <c:formatCode>0.0</c:formatCode>
                <c:ptCount val="6"/>
                <c:pt idx="0">
                  <c:v>48.333333333333336</c:v>
                </c:pt>
                <c:pt idx="1">
                  <c:v>41</c:v>
                </c:pt>
                <c:pt idx="2">
                  <c:v>46.666666666666664</c:v>
                </c:pt>
                <c:pt idx="3" formatCode="General">
                  <c:v>52</c:v>
                </c:pt>
                <c:pt idx="4" formatCode="General">
                  <c:v>61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8-4A6A-8DE9-EC0353B40879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data'!$V$12:$V$17</c:f>
              <c:strCache>
                <c:ptCount val="6"/>
                <c:pt idx="0">
                  <c:v>Jinja Java House-Iganga</c:v>
                </c:pt>
                <c:pt idx="1">
                  <c:v>Iganga-Bugiri</c:v>
                </c:pt>
                <c:pt idx="2">
                  <c:v>Bugiri-Busia</c:v>
                </c:pt>
                <c:pt idx="3">
                  <c:v>Busia-Tororo</c:v>
                </c:pt>
                <c:pt idx="4">
                  <c:v>Tororo-Mbale</c:v>
                </c:pt>
                <c:pt idx="5">
                  <c:v>Jinja Java House-Mbale</c:v>
                </c:pt>
              </c:strCache>
            </c:strRef>
          </c:cat>
          <c:val>
            <c:numRef>
              <c:f>'JT data'!$AD$12:$AD$17</c:f>
              <c:numCache>
                <c:formatCode>0.0</c:formatCode>
                <c:ptCount val="6"/>
                <c:pt idx="0">
                  <c:v>48.333333333333336</c:v>
                </c:pt>
                <c:pt idx="1">
                  <c:v>41</c:v>
                </c:pt>
                <c:pt idx="2">
                  <c:v>47</c:v>
                </c:pt>
                <c:pt idx="3" formatCode="General">
                  <c:v>52</c:v>
                </c:pt>
                <c:pt idx="4" formatCode="General">
                  <c:v>61</c:v>
                </c:pt>
                <c:pt idx="5">
                  <c:v>249.33333333333334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(JT3: Jinja-Kamuli-Bukungu)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data'!$AJ$18:$AJ$21</c:f>
              <c:numCache>
                <c:formatCode>0.00</c:formatCode>
                <c:ptCount val="4"/>
                <c:pt idx="0">
                  <c:v>1.2142857142857142</c:v>
                </c:pt>
                <c:pt idx="1">
                  <c:v>1.0555555555555556</c:v>
                </c:pt>
                <c:pt idx="2">
                  <c:v>1.2205882352941178</c:v>
                </c:pt>
                <c:pt idx="3">
                  <c:v>1.1742424242424243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data'!$V$18:$V$21</c:f>
              <c:strCache>
                <c:ptCount val="4"/>
                <c:pt idx="0">
                  <c:v>Jinja-Buwenge</c:v>
                </c:pt>
                <c:pt idx="1">
                  <c:v>Buwenge-Kamuli</c:v>
                </c:pt>
                <c:pt idx="2">
                  <c:v>Kamuli-Bukungu</c:v>
                </c:pt>
                <c:pt idx="3">
                  <c:v>Jinja-Bukungu</c:v>
                </c:pt>
              </c:strCache>
            </c:strRef>
          </c:cat>
          <c:val>
            <c:numRef>
              <c:f>'JT data'!$AG$18:$AG$21</c:f>
              <c:numCache>
                <c:formatCode>0.00</c:formatCode>
                <c:ptCount val="4"/>
                <c:pt idx="0">
                  <c:v>1.1785714285714286</c:v>
                </c:pt>
                <c:pt idx="1">
                  <c:v>1.0277777777777777</c:v>
                </c:pt>
                <c:pt idx="2">
                  <c:v>1.2205882352941178</c:v>
                </c:pt>
                <c:pt idx="3">
                  <c:v>1.1590909090909092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(JT1: Jinja - Kampala,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data'!$AG$7:$AG$11</c:f>
              <c:numCache>
                <c:formatCode>0.00</c:formatCode>
                <c:ptCount val="5"/>
                <c:pt idx="0">
                  <c:v>3.7500000000000004</c:v>
                </c:pt>
                <c:pt idx="1">
                  <c:v>3.4242424242424239</c:v>
                </c:pt>
                <c:pt idx="2">
                  <c:v>1.5</c:v>
                </c:pt>
                <c:pt idx="3">
                  <c:v>1.2432432432432432</c:v>
                </c:pt>
                <c:pt idx="4">
                  <c:v>1.8127147766323024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A6A-8DE9-EC0353B40879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data'!$V$7:$V$11</c:f>
              <c:strCache>
                <c:ptCount val="5"/>
                <c:pt idx="0">
                  <c:v>Spear Junction-Bweyogerere</c:v>
                </c:pt>
                <c:pt idx="1">
                  <c:v>Bweyogerere-Mukono</c:v>
                </c:pt>
                <c:pt idx="2">
                  <c:v>Mukono-Lugazi</c:v>
                </c:pt>
                <c:pt idx="3">
                  <c:v>Lugazi-Jinja Java House</c:v>
                </c:pt>
                <c:pt idx="4">
                  <c:v>Spear Junction-Jinja Java House</c:v>
                </c:pt>
              </c:strCache>
            </c:strRef>
          </c:cat>
          <c:val>
            <c:numRef>
              <c:f>'JT data'!$AJ$7:$AJ$11</c:f>
              <c:numCache>
                <c:formatCode>0.00</c:formatCode>
                <c:ptCount val="5"/>
                <c:pt idx="0">
                  <c:v>2.7380952380952386</c:v>
                </c:pt>
                <c:pt idx="1">
                  <c:v>3.6969696969696968</c:v>
                </c:pt>
                <c:pt idx="2">
                  <c:v>1.6666666666666667</c:v>
                </c:pt>
                <c:pt idx="3">
                  <c:v>1.1081081081081081</c:v>
                </c:pt>
                <c:pt idx="4">
                  <c:v>1.7654639175257734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8-4A6A-8DE9-EC0353B40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'JT data'!$AI$6</c15:sqref>
                        </c15:formulaRef>
                      </c:ext>
                    </c:extLst>
                    <c:strCache>
                      <c:ptCount val="1"/>
                      <c:pt idx="0">
                        <c:v>IP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'JT data'!$V$7:$V$11</c15:sqref>
                        </c15:formulaRef>
                      </c:ext>
                    </c:extLst>
                    <c:strCache>
                      <c:ptCount val="5"/>
                      <c:pt idx="0">
                        <c:v>Spear Junction-Bweyogerere</c:v>
                      </c:pt>
                      <c:pt idx="1">
                        <c:v>Bweyogerere-Mukono</c:v>
                      </c:pt>
                      <c:pt idx="2">
                        <c:v>Mukono-Lugazi</c:v>
                      </c:pt>
                      <c:pt idx="3">
                        <c:v>Lugazi-Jinja Java House</c:v>
                      </c:pt>
                      <c:pt idx="4">
                        <c:v>Spear Junction-Jinja Java House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'JT data'!$AI$7:$AI$11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2.3809523809523814</c:v>
                      </c:pt>
                      <c:pt idx="1">
                        <c:v>3.0909090909090908</c:v>
                      </c:pt>
                      <c:pt idx="2">
                        <c:v>1.5694444444444444</c:v>
                      </c:pt>
                      <c:pt idx="3">
                        <c:v>1.027027027027027</c:v>
                      </c:pt>
                      <c:pt idx="4">
                        <c:v>1.5850515463917527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D8-4A6A-8DE9-EC0353B40879}"/>
                  </c:ext>
                </c:extLst>
              </c15:ser>
            </c15:filteredBarSeries>
          </c:ext>
        </c:extLst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JT22: Kapeeka-Ngoma-Masindi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data'!$AJ$46:$AJ$48</c:f>
              <c:numCache>
                <c:formatCode>0.00</c:formatCode>
                <c:ptCount val="3"/>
                <c:pt idx="0">
                  <c:v>1.2285714285714286</c:v>
                </c:pt>
                <c:pt idx="1">
                  <c:v>1.1499999999999999</c:v>
                </c:pt>
                <c:pt idx="2">
                  <c:v>1.1866666666666668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A-463F-89F6-55F0CD7143AB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data'!$AG$46:$AG$48</c:f>
              <c:numCache>
                <c:formatCode>0.00</c:formatCode>
                <c:ptCount val="3"/>
                <c:pt idx="0">
                  <c:v>1.2285714285714286</c:v>
                </c:pt>
                <c:pt idx="1">
                  <c:v>1.1625000000000001</c:v>
                </c:pt>
                <c:pt idx="2">
                  <c:v>1.1933333333333334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A-463F-89F6-55F0CD7143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(JT22: </a:t>
            </a:r>
            <a:r>
              <a:rPr lang="en-US" sz="1400" b="1" i="0" u="none" strike="noStrike" baseline="0">
                <a:effectLst/>
              </a:rPr>
              <a:t>Masindi-Ngoma-Kapeeka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data'!$AB$46:$AB$48</c:f>
              <c:numCache>
                <c:formatCode>0.0</c:formatCode>
                <c:ptCount val="3"/>
                <c:pt idx="0">
                  <c:v>86</c:v>
                </c:pt>
                <c:pt idx="1">
                  <c:v>92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C-44B1-B90C-4B741C33F6E6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data'!$AC$46:$AC$48</c:f>
              <c:numCache>
                <c:formatCode>0.0</c:formatCode>
                <c:ptCount val="3"/>
                <c:pt idx="0">
                  <c:v>86</c:v>
                </c:pt>
                <c:pt idx="1">
                  <c:v>92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C-44B1-B90C-4B741C33F6E6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data'!$AD$46:$AD$48</c:f>
              <c:numCache>
                <c:formatCode>0.0</c:formatCode>
                <c:ptCount val="3"/>
                <c:pt idx="0">
                  <c:v>86</c:v>
                </c:pt>
                <c:pt idx="1">
                  <c:v>92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C-44B1-B90C-4B741C33F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(JT22: Kapeeka-Ngoma-Masindi)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data'!$Y$46:$Y$48</c:f>
              <c:numCache>
                <c:formatCode>0.0</c:formatCode>
                <c:ptCount val="3"/>
                <c:pt idx="0">
                  <c:v>86</c:v>
                </c:pt>
                <c:pt idx="1">
                  <c:v>93</c:v>
                </c:pt>
                <c:pt idx="2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D-45A2-AAE9-74E8CF1D4762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data'!$Z$46:$Z$48</c:f>
              <c:numCache>
                <c:formatCode>0.0</c:formatCode>
                <c:ptCount val="3"/>
                <c:pt idx="0">
                  <c:v>86</c:v>
                </c:pt>
                <c:pt idx="1">
                  <c:v>93</c:v>
                </c:pt>
                <c:pt idx="2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D-45A2-AAE9-74E8CF1D4762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data'!$V$46:$V$48</c:f>
              <c:strCache>
                <c:ptCount val="3"/>
                <c:pt idx="0">
                  <c:v>Kapeeka-Ngoma</c:v>
                </c:pt>
                <c:pt idx="1">
                  <c:v>Ngoma-Masindi</c:v>
                </c:pt>
                <c:pt idx="2">
                  <c:v>Kapeeka-Masindi</c:v>
                </c:pt>
              </c:strCache>
            </c:strRef>
          </c:cat>
          <c:val>
            <c:numRef>
              <c:f>'JT data'!$AA$46:$AA$48</c:f>
              <c:numCache>
                <c:formatCode>0.0</c:formatCode>
                <c:ptCount val="3"/>
                <c:pt idx="0">
                  <c:v>86</c:v>
                </c:pt>
                <c:pt idx="1">
                  <c:v>93</c:v>
                </c:pt>
                <c:pt idx="2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D-45A2-AAE9-74E8CF1D47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(JT23: NBP - Kiboga - Hoima)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data'!$Y$49:$Y$53</c:f>
              <c:numCache>
                <c:formatCode>0.0</c:formatCode>
                <c:ptCount val="5"/>
                <c:pt idx="0">
                  <c:v>18.333333333333332</c:v>
                </c:pt>
                <c:pt idx="1">
                  <c:v>38</c:v>
                </c:pt>
                <c:pt idx="2">
                  <c:v>66</c:v>
                </c:pt>
                <c:pt idx="3">
                  <c:v>70</c:v>
                </c:pt>
                <c:pt idx="4">
                  <c:v>192.33333333333331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F-4839-9A74-0F09184DCE08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data'!$Z$49:$Z$53</c:f>
              <c:numCache>
                <c:formatCode>0.0</c:formatCode>
                <c:ptCount val="5"/>
                <c:pt idx="0">
                  <c:v>22</c:v>
                </c:pt>
                <c:pt idx="1">
                  <c:v>39.666666666666664</c:v>
                </c:pt>
                <c:pt idx="2">
                  <c:v>66</c:v>
                </c:pt>
                <c:pt idx="3">
                  <c:v>70</c:v>
                </c:pt>
                <c:pt idx="4">
                  <c:v>197.66666666666666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F-4839-9A74-0F09184DCE08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data'!$AA$49:$AA$53</c:f>
              <c:numCache>
                <c:formatCode>0.0</c:formatCode>
                <c:ptCount val="5"/>
                <c:pt idx="0">
                  <c:v>29</c:v>
                </c:pt>
                <c:pt idx="1">
                  <c:v>40</c:v>
                </c:pt>
                <c:pt idx="2">
                  <c:v>66</c:v>
                </c:pt>
                <c:pt idx="3">
                  <c:v>70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F-4839-9A74-0F09184DC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JT23: NBP - Kiboga - Hoima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data'!$AB$49:$AB$53</c:f>
              <c:numCache>
                <c:formatCode>0.0</c:formatCode>
                <c:ptCount val="5"/>
                <c:pt idx="0">
                  <c:v>19.333333333333332</c:v>
                </c:pt>
                <c:pt idx="1">
                  <c:v>41.333333333333336</c:v>
                </c:pt>
                <c:pt idx="2">
                  <c:v>66</c:v>
                </c:pt>
                <c:pt idx="3">
                  <c:v>71</c:v>
                </c:pt>
                <c:pt idx="4">
                  <c:v>197.66666666666669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7-4BB3-B0A3-B334C8B9F346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data'!$AC$49:$AC$53</c:f>
              <c:numCache>
                <c:formatCode>0.0</c:formatCode>
                <c:ptCount val="5"/>
                <c:pt idx="0">
                  <c:v>23.333333333333332</c:v>
                </c:pt>
                <c:pt idx="1">
                  <c:v>43</c:v>
                </c:pt>
                <c:pt idx="2">
                  <c:v>66</c:v>
                </c:pt>
                <c:pt idx="3">
                  <c:v>71</c:v>
                </c:pt>
                <c:pt idx="4">
                  <c:v>203.33333333333331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7-4BB3-B0A3-B334C8B9F346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data'!$AD$49:$AD$53</c:f>
              <c:numCache>
                <c:formatCode>0.0</c:formatCode>
                <c:ptCount val="5"/>
                <c:pt idx="0">
                  <c:v>31</c:v>
                </c:pt>
                <c:pt idx="1">
                  <c:v>42</c:v>
                </c:pt>
                <c:pt idx="2">
                  <c:v>66</c:v>
                </c:pt>
                <c:pt idx="3">
                  <c:v>71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7-4BB3-B0A3-B334C8B9F3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JT23: NBP - Kiboga - Hoima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data'!$AE$49:$AE$53</c:f>
              <c:numCache>
                <c:formatCode>0.00</c:formatCode>
                <c:ptCount val="5"/>
                <c:pt idx="0">
                  <c:v>1.8333333333333333</c:v>
                </c:pt>
                <c:pt idx="1">
                  <c:v>1</c:v>
                </c:pt>
                <c:pt idx="2">
                  <c:v>0.95652173913043481</c:v>
                </c:pt>
                <c:pt idx="3">
                  <c:v>0.88607594936708856</c:v>
                </c:pt>
                <c:pt idx="4">
                  <c:v>0.98129251700680264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8-4DED-988E-37BC51514B42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data'!$AG$49:$AG$53</c:f>
              <c:numCache>
                <c:formatCode>0.00</c:formatCode>
                <c:ptCount val="5"/>
                <c:pt idx="0">
                  <c:v>2.9</c:v>
                </c:pt>
                <c:pt idx="1">
                  <c:v>1.0526315789473684</c:v>
                </c:pt>
                <c:pt idx="2">
                  <c:v>0.95652173913043481</c:v>
                </c:pt>
                <c:pt idx="3">
                  <c:v>0.88607594936708856</c:v>
                </c:pt>
                <c:pt idx="4">
                  <c:v>1.0459183673469388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8-4DED-988E-37BC51514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Per Km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JT23: Hoima - Kiboga - NBP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, PM Period)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798069225466431"/>
          <c:y val="3.0417267427657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data'!$AG$49:$AG$53</c:f>
              <c:numCache>
                <c:formatCode>0.00</c:formatCode>
                <c:ptCount val="5"/>
                <c:pt idx="0">
                  <c:v>2.9</c:v>
                </c:pt>
                <c:pt idx="1">
                  <c:v>1.0526315789473684</c:v>
                </c:pt>
                <c:pt idx="2">
                  <c:v>0.95652173913043481</c:v>
                </c:pt>
                <c:pt idx="3">
                  <c:v>0.88607594936708856</c:v>
                </c:pt>
                <c:pt idx="4">
                  <c:v>1.0459183673469388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B-49D0-913A-419EDA122B93}"/>
            </c:ext>
          </c:extLst>
        </c:ser>
        <c:ser>
          <c:idx val="2"/>
          <c:order val="1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data'!$AJ$49:$AJ$53</c:f>
              <c:numCache>
                <c:formatCode>0.00</c:formatCode>
                <c:ptCount val="5"/>
                <c:pt idx="0">
                  <c:v>3.1</c:v>
                </c:pt>
                <c:pt idx="1">
                  <c:v>1.1052631578947369</c:v>
                </c:pt>
                <c:pt idx="2">
                  <c:v>0.95652173913043481</c:v>
                </c:pt>
                <c:pt idx="3">
                  <c:v>0.89873417721518989</c:v>
                </c:pt>
                <c:pt idx="4">
                  <c:v>1.0714285714285714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B-49D0-913A-419EDA122B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JT23: Hoima - Kiboga - NBP, AM &amp; PM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data'!$AG$49:$AG$53</c:f>
              <c:numCache>
                <c:formatCode>0.00</c:formatCode>
                <c:ptCount val="5"/>
                <c:pt idx="0">
                  <c:v>2.9</c:v>
                </c:pt>
                <c:pt idx="1">
                  <c:v>1.0526315789473684</c:v>
                </c:pt>
                <c:pt idx="2">
                  <c:v>0.95652173913043481</c:v>
                </c:pt>
                <c:pt idx="3">
                  <c:v>0.88607594936708856</c:v>
                </c:pt>
                <c:pt idx="4">
                  <c:v>1.0459183673469388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F-47A8-8555-B131E98EA27D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data'!$AI$49:$AI$53</c:f>
              <c:numCache>
                <c:formatCode>0.00</c:formatCode>
                <c:ptCount val="5"/>
                <c:pt idx="0">
                  <c:v>2.333333333333333</c:v>
                </c:pt>
                <c:pt idx="1">
                  <c:v>1.131578947368421</c:v>
                </c:pt>
                <c:pt idx="2">
                  <c:v>0.95652173913043481</c:v>
                </c:pt>
                <c:pt idx="3">
                  <c:v>0.89873417721518989</c:v>
                </c:pt>
                <c:pt idx="4">
                  <c:v>1.0374149659863945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57F-47A8-8555-B131E98EA27D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data'!$V$49:$V$53</c:f>
              <c:strCache>
                <c:ptCount val="5"/>
                <c:pt idx="0">
                  <c:v>NBP-Wakiso</c:v>
                </c:pt>
                <c:pt idx="1">
                  <c:v>Wakiso-Busunju</c:v>
                </c:pt>
                <c:pt idx="2">
                  <c:v>Busunju-Kiboga</c:v>
                </c:pt>
                <c:pt idx="3">
                  <c:v>Kiboga-Hoima</c:v>
                </c:pt>
                <c:pt idx="4">
                  <c:v>NBP-Hoima</c:v>
                </c:pt>
              </c:strCache>
            </c:strRef>
          </c:cat>
          <c:val>
            <c:numRef>
              <c:f>'JT data'!$AJ$49:$AJ$53</c:f>
              <c:numCache>
                <c:formatCode>0.00</c:formatCode>
                <c:ptCount val="5"/>
                <c:pt idx="0">
                  <c:v>3.1</c:v>
                </c:pt>
                <c:pt idx="1">
                  <c:v>1.1052631578947369</c:v>
                </c:pt>
                <c:pt idx="2">
                  <c:v>0.95652173913043481</c:v>
                </c:pt>
                <c:pt idx="3">
                  <c:v>0.89873417721518989</c:v>
                </c:pt>
                <c:pt idx="4">
                  <c:v>1.0714285714285714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F-47A8-8555-B131E98EA2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Journey Time By Period (JT24: NBP - Mityana - Mubende - F/Portal)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data'!$Y$54:$Y$59</c:f>
              <c:numCache>
                <c:formatCode>0.0</c:formatCode>
                <c:ptCount val="6"/>
                <c:pt idx="0">
                  <c:v>26.666666666666668</c:v>
                </c:pt>
                <c:pt idx="1">
                  <c:v>39</c:v>
                </c:pt>
                <c:pt idx="2">
                  <c:v>67</c:v>
                </c:pt>
                <c:pt idx="3">
                  <c:v>74</c:v>
                </c:pt>
                <c:pt idx="4">
                  <c:v>47</c:v>
                </c:pt>
                <c:pt idx="5">
                  <c:v>253.66666666666669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2-4452-BC03-11594AB7FFA8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data'!$Z$54:$Z$59</c:f>
              <c:numCache>
                <c:formatCode>0.0</c:formatCode>
                <c:ptCount val="6"/>
                <c:pt idx="0">
                  <c:v>32.333333333333336</c:v>
                </c:pt>
                <c:pt idx="1">
                  <c:v>39</c:v>
                </c:pt>
                <c:pt idx="2">
                  <c:v>67.666666666666671</c:v>
                </c:pt>
                <c:pt idx="3">
                  <c:v>74</c:v>
                </c:pt>
                <c:pt idx="4">
                  <c:v>47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2-4452-BC03-11594AB7FFA8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data'!$AA$54:$AA$59</c:f>
              <c:numCache>
                <c:formatCode>0.0</c:formatCode>
                <c:ptCount val="6"/>
                <c:pt idx="0">
                  <c:v>37.333333333333336</c:v>
                </c:pt>
                <c:pt idx="1">
                  <c:v>38</c:v>
                </c:pt>
                <c:pt idx="2">
                  <c:v>67</c:v>
                </c:pt>
                <c:pt idx="3">
                  <c:v>74</c:v>
                </c:pt>
                <c:pt idx="4">
                  <c:v>47</c:v>
                </c:pt>
                <c:pt idx="5">
                  <c:v>263.33333333333337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2-4452-BC03-11594AB7FF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Journey Time By Period (JT24: F/Portal - Mubende - Mityana - NBP)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data'!$AB$54:$AB$59</c:f>
              <c:numCache>
                <c:formatCode>0.0</c:formatCode>
                <c:ptCount val="6"/>
                <c:pt idx="0">
                  <c:v>36</c:v>
                </c:pt>
                <c:pt idx="1">
                  <c:v>39.333333333333336</c:v>
                </c:pt>
                <c:pt idx="2">
                  <c:v>69</c:v>
                </c:pt>
                <c:pt idx="3">
                  <c:v>76</c:v>
                </c:pt>
                <c:pt idx="4">
                  <c:v>47.666666666666664</c:v>
                </c:pt>
                <c:pt idx="5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6-4119-AA6E-A71018A9547D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data'!$AC$54:$AC$59</c:f>
              <c:numCache>
                <c:formatCode>0.0</c:formatCode>
                <c:ptCount val="6"/>
                <c:pt idx="0">
                  <c:v>30.666666666666668</c:v>
                </c:pt>
                <c:pt idx="1">
                  <c:v>39</c:v>
                </c:pt>
                <c:pt idx="2">
                  <c:v>69</c:v>
                </c:pt>
                <c:pt idx="3">
                  <c:v>76</c:v>
                </c:pt>
                <c:pt idx="4">
                  <c:v>48</c:v>
                </c:pt>
                <c:pt idx="5">
                  <c:v>262.66666666666669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6-4119-AA6E-A71018A9547D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data'!$AD$54:$AD$59</c:f>
              <c:numCache>
                <c:formatCode>0.0</c:formatCode>
                <c:ptCount val="6"/>
                <c:pt idx="0">
                  <c:v>36</c:v>
                </c:pt>
                <c:pt idx="1">
                  <c:v>39</c:v>
                </c:pt>
                <c:pt idx="2">
                  <c:v>69</c:v>
                </c:pt>
                <c:pt idx="3">
                  <c:v>76</c:v>
                </c:pt>
                <c:pt idx="4">
                  <c:v>48</c:v>
                </c:pt>
                <c:pt idx="5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6-4119-AA6E-A71018A954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JT24: NBP - Mityana - Mubende - F/Portal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data'!$AE$54:$AE$59</c:f>
              <c:numCache>
                <c:formatCode>0.00</c:formatCode>
                <c:ptCount val="6"/>
                <c:pt idx="0">
                  <c:v>1.4814814814814816</c:v>
                </c:pt>
                <c:pt idx="1">
                  <c:v>0.95121951219512191</c:v>
                </c:pt>
                <c:pt idx="2">
                  <c:v>0.83750000000000002</c:v>
                </c:pt>
                <c:pt idx="3">
                  <c:v>0.77083333333333337</c:v>
                </c:pt>
                <c:pt idx="4">
                  <c:v>0.94</c:v>
                </c:pt>
                <c:pt idx="5">
                  <c:v>0.89005847953216377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1-4277-AA65-88B2631221EC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data'!$AG$54:$AG$59</c:f>
              <c:numCache>
                <c:formatCode>0.00</c:formatCode>
                <c:ptCount val="6"/>
                <c:pt idx="0">
                  <c:v>2.0740740740740744</c:v>
                </c:pt>
                <c:pt idx="1">
                  <c:v>0.92682926829268297</c:v>
                </c:pt>
                <c:pt idx="2">
                  <c:v>0.83750000000000002</c:v>
                </c:pt>
                <c:pt idx="3">
                  <c:v>0.77083333333333337</c:v>
                </c:pt>
                <c:pt idx="4">
                  <c:v>0.94</c:v>
                </c:pt>
                <c:pt idx="5">
                  <c:v>0.92397660818713467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1-4277-AA65-88B2631221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Journey Time Per Km (JT24: F/Portal - Mubende - Mityana - NBP, PM Period)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data'!$AH$54:$AH$59</c:f>
              <c:numCache>
                <c:formatCode>0.00</c:formatCode>
                <c:ptCount val="6"/>
                <c:pt idx="0">
                  <c:v>2</c:v>
                </c:pt>
                <c:pt idx="1">
                  <c:v>0.95934959349593507</c:v>
                </c:pt>
                <c:pt idx="2">
                  <c:v>0.86250000000000004</c:v>
                </c:pt>
                <c:pt idx="3">
                  <c:v>0.79166666666666663</c:v>
                </c:pt>
                <c:pt idx="4">
                  <c:v>0.95333333333333325</c:v>
                </c:pt>
                <c:pt idx="5">
                  <c:v>0.94035087719298249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4-4C25-A230-5E4E83424F2B}"/>
            </c:ext>
          </c:extLst>
        </c:ser>
        <c:ser>
          <c:idx val="2"/>
          <c:order val="1"/>
          <c:tx>
            <c:strRef>
              <c:f>'JT data'!$AJ$6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data'!$AJ$54:$AJ$59</c:f>
              <c:numCache>
                <c:formatCode>0.00</c:formatCode>
                <c:ptCount val="6"/>
                <c:pt idx="0">
                  <c:v>2</c:v>
                </c:pt>
                <c:pt idx="1">
                  <c:v>0.95121951219512191</c:v>
                </c:pt>
                <c:pt idx="2">
                  <c:v>0.86250000000000004</c:v>
                </c:pt>
                <c:pt idx="3">
                  <c:v>0.79166666666666663</c:v>
                </c:pt>
                <c:pt idx="4">
                  <c:v>0.96</c:v>
                </c:pt>
                <c:pt idx="5">
                  <c:v>0.94035087719298249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4-4C25-A230-5E4E83424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JT24: F/Portal - Mubende - Mityana - NBP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data'!$AG$54:$AG$59</c:f>
              <c:numCache>
                <c:formatCode>0.00</c:formatCode>
                <c:ptCount val="6"/>
                <c:pt idx="0">
                  <c:v>2.0740740740740744</c:v>
                </c:pt>
                <c:pt idx="1">
                  <c:v>0.92682926829268297</c:v>
                </c:pt>
                <c:pt idx="2">
                  <c:v>0.83750000000000002</c:v>
                </c:pt>
                <c:pt idx="3">
                  <c:v>0.77083333333333337</c:v>
                </c:pt>
                <c:pt idx="4">
                  <c:v>0.94</c:v>
                </c:pt>
                <c:pt idx="5">
                  <c:v>0.92397660818713467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5-4511-8E83-F7316DF00073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data'!$AI$54:$AI$59</c:f>
              <c:numCache>
                <c:formatCode>0.00</c:formatCode>
                <c:ptCount val="6"/>
                <c:pt idx="0">
                  <c:v>1.7037037037037037</c:v>
                </c:pt>
                <c:pt idx="1">
                  <c:v>0.95121951219512191</c:v>
                </c:pt>
                <c:pt idx="2">
                  <c:v>0.86250000000000004</c:v>
                </c:pt>
                <c:pt idx="3">
                  <c:v>0.79166666666666663</c:v>
                </c:pt>
                <c:pt idx="4">
                  <c:v>0.96</c:v>
                </c:pt>
                <c:pt idx="5">
                  <c:v>0.92163742690058481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AE5-4511-8E83-F7316DF00073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data'!$V$54:$V$59</c:f>
              <c:strCache>
                <c:ptCount val="6"/>
                <c:pt idx="0">
                  <c:v>NBP-Bujuko</c:v>
                </c:pt>
                <c:pt idx="1">
                  <c:v>Bujuko-Mityana</c:v>
                </c:pt>
                <c:pt idx="2">
                  <c:v>Mityana-Mubende</c:v>
                </c:pt>
                <c:pt idx="3">
                  <c:v>Mubende-Kyenjojo</c:v>
                </c:pt>
                <c:pt idx="4">
                  <c:v>Kyenjojo-Fortportal</c:v>
                </c:pt>
                <c:pt idx="5">
                  <c:v>NBP-Fortportal</c:v>
                </c:pt>
              </c:strCache>
            </c:strRef>
          </c:cat>
          <c:val>
            <c:numRef>
              <c:f>'JT data'!$AJ$54:$AJ$59</c:f>
              <c:numCache>
                <c:formatCode>0.00</c:formatCode>
                <c:ptCount val="6"/>
                <c:pt idx="0">
                  <c:v>2</c:v>
                </c:pt>
                <c:pt idx="1">
                  <c:v>0.95121951219512191</c:v>
                </c:pt>
                <c:pt idx="2">
                  <c:v>0.86250000000000004</c:v>
                </c:pt>
                <c:pt idx="3">
                  <c:v>0.79166666666666663</c:v>
                </c:pt>
                <c:pt idx="4">
                  <c:v>0.96</c:v>
                </c:pt>
                <c:pt idx="5">
                  <c:v>0.94035087719298249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E5-4511-8E83-F7316DF000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Average Journey Time Per Km (JT31: Busega - Buwama - Masaka, PM Period)</a:t>
            </a:r>
          </a:p>
        </c:rich>
      </c:tx>
      <c:layout>
        <c:manualLayout>
          <c:xMode val="edge"/>
          <c:yMode val="edge"/>
          <c:x val="0.15274645412027535"/>
          <c:y val="1.6756898828442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data'!$AJ$84:$AJ$88</c:f>
              <c:numCache>
                <c:formatCode>0.00</c:formatCode>
                <c:ptCount val="5"/>
                <c:pt idx="0">
                  <c:v>3.4</c:v>
                </c:pt>
                <c:pt idx="1">
                  <c:v>1.1568627450980393</c:v>
                </c:pt>
                <c:pt idx="2">
                  <c:v>1.0298507462686568</c:v>
                </c:pt>
                <c:pt idx="3">
                  <c:v>1.2051282051282051</c:v>
                </c:pt>
                <c:pt idx="4">
                  <c:v>1.2833333333333334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8-4583-9BF4-EDB9C4332AA8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data'!$AG$84:$AG$88</c:f>
              <c:numCache>
                <c:formatCode>0.00</c:formatCode>
                <c:ptCount val="5"/>
                <c:pt idx="0">
                  <c:v>2.9</c:v>
                </c:pt>
                <c:pt idx="1">
                  <c:v>1.0980392156862746</c:v>
                </c:pt>
                <c:pt idx="2">
                  <c:v>0.99004975124378103</c:v>
                </c:pt>
                <c:pt idx="3">
                  <c:v>1.2435897435897436</c:v>
                </c:pt>
                <c:pt idx="4">
                  <c:v>1.2194444444444446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8-4583-9BF4-EDB9C4332A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Average Journey Time By Period (JT31: Masaka-Buwama-Busega)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data'!$AB$84:$AB$88</c:f>
              <c:numCache>
                <c:formatCode>0.0</c:formatCode>
                <c:ptCount val="5"/>
                <c:pt idx="0">
                  <c:v>25</c:v>
                </c:pt>
                <c:pt idx="1">
                  <c:v>17.333333333333332</c:v>
                </c:pt>
                <c:pt idx="2">
                  <c:v>63.333333333333336</c:v>
                </c:pt>
                <c:pt idx="3">
                  <c:v>29</c:v>
                </c:pt>
                <c:pt idx="4">
                  <c:v>134.66666666666666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4-40A5-BE08-AA1BE252A98E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data'!$AC$84:$AC$88</c:f>
              <c:numCache>
                <c:formatCode>0.0</c:formatCode>
                <c:ptCount val="5"/>
                <c:pt idx="0">
                  <c:v>19.666666666666668</c:v>
                </c:pt>
                <c:pt idx="1">
                  <c:v>16.666666666666668</c:v>
                </c:pt>
                <c:pt idx="2">
                  <c:v>66.666666666666671</c:v>
                </c:pt>
                <c:pt idx="3">
                  <c:v>31.666666666666668</c:v>
                </c:pt>
                <c:pt idx="4">
                  <c:v>134.66666666666666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4-40A5-BE08-AA1BE252A98E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data'!$AD$84:$AD$88</c:f>
              <c:numCache>
                <c:formatCode>0.0</c:formatCode>
                <c:ptCount val="5"/>
                <c:pt idx="0">
                  <c:v>34</c:v>
                </c:pt>
                <c:pt idx="1">
                  <c:v>19.666666666666668</c:v>
                </c:pt>
                <c:pt idx="2">
                  <c:v>69</c:v>
                </c:pt>
                <c:pt idx="3">
                  <c:v>31.333333333333332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4-40A5-BE08-AA1BE252A9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Average Journey Time By Period (JT31: Busega - Buwama - Masaka)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data'!$Y$84:$Y$88</c:f>
              <c:numCache>
                <c:formatCode>0.0</c:formatCode>
                <c:ptCount val="5"/>
                <c:pt idx="0">
                  <c:v>22</c:v>
                </c:pt>
                <c:pt idx="1">
                  <c:v>16.666666666666668</c:v>
                </c:pt>
                <c:pt idx="2">
                  <c:v>66</c:v>
                </c:pt>
                <c:pt idx="3">
                  <c:v>28.333333333333332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F-4A7D-B80A-746F28CDC696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data'!$Z$84:$Z$88</c:f>
              <c:numCache>
                <c:formatCode>0.0</c:formatCode>
                <c:ptCount val="5"/>
                <c:pt idx="0">
                  <c:v>20</c:v>
                </c:pt>
                <c:pt idx="1">
                  <c:v>17</c:v>
                </c:pt>
                <c:pt idx="2">
                  <c:v>64</c:v>
                </c:pt>
                <c:pt idx="3">
                  <c:v>31.333333333333332</c:v>
                </c:pt>
                <c:pt idx="4">
                  <c:v>132.33333333333334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F-4A7D-B80A-746F28CDC696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data'!$V$84:$V$88</c:f>
              <c:strCache>
                <c:ptCount val="5"/>
                <c:pt idx="0">
                  <c:v>Busega-Nsangi</c:v>
                </c:pt>
                <c:pt idx="1">
                  <c:v>Nsangi-Mpigi</c:v>
                </c:pt>
                <c:pt idx="2">
                  <c:v>Mpigi-Lukaya</c:v>
                </c:pt>
                <c:pt idx="3">
                  <c:v>Lukaya-Masaka</c:v>
                </c:pt>
                <c:pt idx="4">
                  <c:v>Busega-Masaka</c:v>
                </c:pt>
              </c:strCache>
            </c:strRef>
          </c:cat>
          <c:val>
            <c:numRef>
              <c:f>'JT data'!$AA$84:$AA$88</c:f>
              <c:numCache>
                <c:formatCode>0.0</c:formatCode>
                <c:ptCount val="5"/>
                <c:pt idx="0">
                  <c:v>29</c:v>
                </c:pt>
                <c:pt idx="1">
                  <c:v>18.666666666666668</c:v>
                </c:pt>
                <c:pt idx="2">
                  <c:v>66.333333333333329</c:v>
                </c:pt>
                <c:pt idx="3">
                  <c:v>32.333333333333336</c:v>
                </c:pt>
                <c:pt idx="4">
                  <c:v>146.33333333333334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F-4A7D-B80A-746F28CDC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JT25: Kyenjojo - Hoima - Kigumba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data'!$AJ$60:$AJ$64</c:f>
              <c:numCache>
                <c:formatCode>0.00</c:formatCode>
                <c:ptCount val="5"/>
                <c:pt idx="0">
                  <c:v>1.4074074074074074</c:v>
                </c:pt>
                <c:pt idx="1">
                  <c:v>0.93478260869565222</c:v>
                </c:pt>
                <c:pt idx="2">
                  <c:v>1.3333333333333333</c:v>
                </c:pt>
                <c:pt idx="3">
                  <c:v>1.2222222222222223</c:v>
                </c:pt>
                <c:pt idx="4">
                  <c:v>1.180952380952381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8-4789-8C62-F52FC0160A9C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data'!$AG$60:$AG$64</c:f>
              <c:numCache>
                <c:formatCode>0.00</c:formatCode>
                <c:ptCount val="5"/>
                <c:pt idx="0">
                  <c:v>1.4444444444444444</c:v>
                </c:pt>
                <c:pt idx="1">
                  <c:v>0.96739130434782605</c:v>
                </c:pt>
                <c:pt idx="2">
                  <c:v>1.368421052631579</c:v>
                </c:pt>
                <c:pt idx="3">
                  <c:v>1.2142857142857142</c:v>
                </c:pt>
                <c:pt idx="4">
                  <c:v>1.2081632653061225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8-4789-8C62-F52FC0160A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JT25: Kigumba - Hoima - Kyenjojo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data'!$AB$60:$AB$64</c:f>
              <c:numCache>
                <c:formatCode>0.0</c:formatCode>
                <c:ptCount val="5"/>
                <c:pt idx="0">
                  <c:v>76</c:v>
                </c:pt>
                <c:pt idx="1">
                  <c:v>86</c:v>
                </c:pt>
                <c:pt idx="2">
                  <c:v>76</c:v>
                </c:pt>
                <c:pt idx="3">
                  <c:v>51.333333333333336</c:v>
                </c:pt>
                <c:pt idx="4">
                  <c:v>289.33333333333331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4-48AA-826E-77A3C8D66B97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data'!$AC$60:$AC$64</c:f>
              <c:numCache>
                <c:formatCode>0.0</c:formatCode>
                <c:ptCount val="5"/>
                <c:pt idx="0">
                  <c:v>76</c:v>
                </c:pt>
                <c:pt idx="1">
                  <c:v>86</c:v>
                </c:pt>
                <c:pt idx="2">
                  <c:v>76</c:v>
                </c:pt>
                <c:pt idx="3">
                  <c:v>51.333333333333336</c:v>
                </c:pt>
                <c:pt idx="4">
                  <c:v>289.33333333333331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4-48AA-826E-77A3C8D66B97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data'!$AD$60:$AD$64</c:f>
              <c:numCache>
                <c:formatCode>0.0</c:formatCode>
                <c:ptCount val="5"/>
                <c:pt idx="0">
                  <c:v>76</c:v>
                </c:pt>
                <c:pt idx="1">
                  <c:v>86</c:v>
                </c:pt>
                <c:pt idx="2">
                  <c:v>76</c:v>
                </c:pt>
                <c:pt idx="3">
                  <c:v>51.333333333333336</c:v>
                </c:pt>
                <c:pt idx="4">
                  <c:v>289.33333333333331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4-48AA-826E-77A3C8D66B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(JT25: Kyenjojo - Hoima - Kigumba)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data'!$Y$60:$Y$64</c:f>
              <c:numCache>
                <c:formatCode>0.0</c:formatCode>
                <c:ptCount val="5"/>
                <c:pt idx="0">
                  <c:v>78</c:v>
                </c:pt>
                <c:pt idx="1">
                  <c:v>89</c:v>
                </c:pt>
                <c:pt idx="2">
                  <c:v>78</c:v>
                </c:pt>
                <c:pt idx="3">
                  <c:v>51</c:v>
                </c:pt>
                <c:pt idx="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17F-AC51-152B1CA10E82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data'!$Z$60:$Z$64</c:f>
              <c:numCache>
                <c:formatCode>0.0</c:formatCode>
                <c:ptCount val="5"/>
                <c:pt idx="0">
                  <c:v>78</c:v>
                </c:pt>
                <c:pt idx="1">
                  <c:v>89</c:v>
                </c:pt>
                <c:pt idx="2">
                  <c:v>78</c:v>
                </c:pt>
                <c:pt idx="3">
                  <c:v>51</c:v>
                </c:pt>
                <c:pt idx="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17F-AC51-152B1CA10E82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data'!$V$60:$V$64</c:f>
              <c:strCache>
                <c:ptCount val="5"/>
                <c:pt idx="0">
                  <c:v>Kyenjojo-Kagadi</c:v>
                </c:pt>
                <c:pt idx="1">
                  <c:v>Kagadi-Hoima</c:v>
                </c:pt>
                <c:pt idx="2">
                  <c:v>Hoima-Masindi</c:v>
                </c:pt>
                <c:pt idx="3">
                  <c:v>Masindi-Kigumba</c:v>
                </c:pt>
                <c:pt idx="4">
                  <c:v>Kyenjojo-Kigumba</c:v>
                </c:pt>
              </c:strCache>
            </c:strRef>
          </c:cat>
          <c:val>
            <c:numRef>
              <c:f>'JT data'!$AA$60:$AA$64</c:f>
              <c:numCache>
                <c:formatCode>0.0</c:formatCode>
                <c:ptCount val="5"/>
                <c:pt idx="0">
                  <c:v>78</c:v>
                </c:pt>
                <c:pt idx="1">
                  <c:v>89</c:v>
                </c:pt>
                <c:pt idx="2">
                  <c:v>78</c:v>
                </c:pt>
                <c:pt idx="3">
                  <c:v>51</c:v>
                </c:pt>
                <c:pt idx="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35-417F-AC51-152B1CA10E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JT27: Kira - Kasangati - Matugga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data'!$AJ$65:$AJ$70</c:f>
              <c:numCache>
                <c:formatCode>0.00</c:formatCode>
                <c:ptCount val="6"/>
                <c:pt idx="0">
                  <c:v>2.7272727272727275</c:v>
                </c:pt>
                <c:pt idx="1">
                  <c:v>2.291666666666667</c:v>
                </c:pt>
                <c:pt idx="2">
                  <c:v>1.9</c:v>
                </c:pt>
                <c:pt idx="3">
                  <c:v>1.8666666666666667</c:v>
                </c:pt>
                <c:pt idx="4">
                  <c:v>1.9819819819819817</c:v>
                </c:pt>
                <c:pt idx="5">
                  <c:v>2.117737003058104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A-49CE-BF86-B3D72B9DE069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data'!$AG$65:$AG$70</c:f>
              <c:numCache>
                <c:formatCode>0.00</c:formatCode>
                <c:ptCount val="6"/>
                <c:pt idx="0">
                  <c:v>2.7272727272727275</c:v>
                </c:pt>
                <c:pt idx="1">
                  <c:v>2.3611111111111112</c:v>
                </c:pt>
                <c:pt idx="2">
                  <c:v>1.9333333333333331</c:v>
                </c:pt>
                <c:pt idx="3">
                  <c:v>1.8</c:v>
                </c:pt>
                <c:pt idx="4">
                  <c:v>2.1171171171171168</c:v>
                </c:pt>
                <c:pt idx="5">
                  <c:v>2.1483180428134556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A-49CE-BF86-B3D72B9DE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JT27: Matugga - Kasangati - Kira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data'!$AB$65:$AB$70</c:f>
              <c:numCache>
                <c:formatCode>0.0</c:formatCode>
                <c:ptCount val="6"/>
                <c:pt idx="0">
                  <c:v>15.666666666666666</c:v>
                </c:pt>
                <c:pt idx="1">
                  <c:v>21.666666666666668</c:v>
                </c:pt>
                <c:pt idx="2">
                  <c:v>20.333333333333332</c:v>
                </c:pt>
                <c:pt idx="3">
                  <c:v>18</c:v>
                </c:pt>
                <c:pt idx="4">
                  <c:v>14.333333333333334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8-45C3-9C7D-4601052099CD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data'!$AC$65:$AC$70</c:f>
              <c:numCache>
                <c:formatCode>0.0</c:formatCode>
                <c:ptCount val="6"/>
                <c:pt idx="0">
                  <c:v>15.666666666666666</c:v>
                </c:pt>
                <c:pt idx="1">
                  <c:v>23</c:v>
                </c:pt>
                <c:pt idx="2">
                  <c:v>19.333333333333332</c:v>
                </c:pt>
                <c:pt idx="3">
                  <c:v>18</c:v>
                </c:pt>
                <c:pt idx="4">
                  <c:v>14.666666666666666</c:v>
                </c:pt>
                <c:pt idx="5">
                  <c:v>90.666666666666671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8-45C3-9C7D-4601052099CD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data'!$AD$65:$AD$70</c:f>
              <c:numCache>
                <c:formatCode>0.0</c:formatCode>
                <c:ptCount val="6"/>
                <c:pt idx="0">
                  <c:v>18</c:v>
                </c:pt>
                <c:pt idx="1">
                  <c:v>22</c:v>
                </c:pt>
                <c:pt idx="2">
                  <c:v>19</c:v>
                </c:pt>
                <c:pt idx="3">
                  <c:v>18.666666666666668</c:v>
                </c:pt>
                <c:pt idx="4">
                  <c:v>14.666666666666666</c:v>
                </c:pt>
                <c:pt idx="5">
                  <c:v>92.333333333333343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8-45C3-9C7D-4601052099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(JT27: Kira - Kasangati - Matugga)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data'!$Y$65:$Y$70</c:f>
              <c:numCache>
                <c:formatCode>0.0</c:formatCode>
                <c:ptCount val="6"/>
                <c:pt idx="0">
                  <c:v>15.333333333333334</c:v>
                </c:pt>
                <c:pt idx="1">
                  <c:v>22</c:v>
                </c:pt>
                <c:pt idx="2">
                  <c:v>20</c:v>
                </c:pt>
                <c:pt idx="3">
                  <c:v>17.666666666666668</c:v>
                </c:pt>
                <c:pt idx="4">
                  <c:v>14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4A0-8651-FB09598BE0AE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data'!$Z$65:$Z$70</c:f>
              <c:numCache>
                <c:formatCode>0.0</c:formatCode>
                <c:ptCount val="6"/>
                <c:pt idx="0">
                  <c:v>16.333333333333332</c:v>
                </c:pt>
                <c:pt idx="1">
                  <c:v>22.666666666666668</c:v>
                </c:pt>
                <c:pt idx="2">
                  <c:v>19</c:v>
                </c:pt>
                <c:pt idx="3">
                  <c:v>18</c:v>
                </c:pt>
                <c:pt idx="4">
                  <c:v>14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E-44A0-8651-FB09598BE0AE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data'!$V$65:$V$70</c:f>
              <c:strCache>
                <c:ptCount val="6"/>
                <c:pt idx="0">
                  <c:v>Kira-Kasangati</c:v>
                </c:pt>
                <c:pt idx="1">
                  <c:v>Kasangati-Matugga</c:v>
                </c:pt>
                <c:pt idx="2">
                  <c:v>Matugga-Wakiso</c:v>
                </c:pt>
                <c:pt idx="3">
                  <c:v>Wakiso-Buloba</c:v>
                </c:pt>
                <c:pt idx="4">
                  <c:v>Buloba-Nsangi</c:v>
                </c:pt>
                <c:pt idx="5">
                  <c:v>Kira-Nsangi</c:v>
                </c:pt>
              </c:strCache>
            </c:strRef>
          </c:cat>
          <c:val>
            <c:numRef>
              <c:f>'JT data'!$AA$65:$AA$70</c:f>
              <c:numCache>
                <c:formatCode>0.0</c:formatCode>
                <c:ptCount val="6"/>
                <c:pt idx="0">
                  <c:v>18</c:v>
                </c:pt>
                <c:pt idx="1">
                  <c:v>22.666666666666668</c:v>
                </c:pt>
                <c:pt idx="2">
                  <c:v>19.333333333333332</c:v>
                </c:pt>
                <c:pt idx="3">
                  <c:v>18</c:v>
                </c:pt>
                <c:pt idx="4">
                  <c:v>15.666666666666666</c:v>
                </c:pt>
                <c:pt idx="5">
                  <c:v>93.666666666666671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E-44A0-8651-FB09598BE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JT28: Mityana - Semuto - Busunju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data'!$V$71:$V$74</c:f>
              <c:strCache>
                <c:ptCount val="4"/>
                <c:pt idx="0">
                  <c:v>Mityana-Busunju</c:v>
                </c:pt>
                <c:pt idx="1">
                  <c:v>Busunju-Semuto</c:v>
                </c:pt>
                <c:pt idx="2">
                  <c:v>Semuto-Kalule</c:v>
                </c:pt>
                <c:pt idx="3">
                  <c:v>Mityana-Kalule</c:v>
                </c:pt>
              </c:strCache>
            </c:strRef>
          </c:cat>
          <c:val>
            <c:numRef>
              <c:f>'JT data'!$AJ$71:$AJ$74</c:f>
              <c:numCache>
                <c:formatCode>0.00</c:formatCode>
                <c:ptCount val="4"/>
                <c:pt idx="0">
                  <c:v>1.2988505747126435</c:v>
                </c:pt>
                <c:pt idx="1">
                  <c:v>1.8235294117647058</c:v>
                </c:pt>
                <c:pt idx="2">
                  <c:v>1.6296296296296295</c:v>
                </c:pt>
                <c:pt idx="3">
                  <c:v>1.5433789954337898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7-4081-AB1A-E3CDACC6CD6A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data'!$V$71:$V$74</c:f>
              <c:strCache>
                <c:ptCount val="4"/>
                <c:pt idx="0">
                  <c:v>Mityana-Busunju</c:v>
                </c:pt>
                <c:pt idx="1">
                  <c:v>Busunju-Semuto</c:v>
                </c:pt>
                <c:pt idx="2">
                  <c:v>Semuto-Kalule</c:v>
                </c:pt>
                <c:pt idx="3">
                  <c:v>Mityana-Kalule</c:v>
                </c:pt>
              </c:strCache>
            </c:strRef>
          </c:cat>
          <c:val>
            <c:numRef>
              <c:f>'JT data'!$AG$71:$AG$74</c:f>
              <c:numCache>
                <c:formatCode>0.00</c:formatCode>
                <c:ptCount val="4"/>
                <c:pt idx="0">
                  <c:v>1.3103448275862069</c:v>
                </c:pt>
                <c:pt idx="1">
                  <c:v>1.7647058823529411</c:v>
                </c:pt>
                <c:pt idx="2">
                  <c:v>1.6666666666666667</c:v>
                </c:pt>
                <c:pt idx="3">
                  <c:v>1.547945205479452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7-4081-AB1A-E3CDACC6CD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JT28: Busunju - Semuto - Mityana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data'!$V$69:$V$74</c:f>
              <c:strCache>
                <c:ptCount val="6"/>
                <c:pt idx="0">
                  <c:v>Buloba-Nsangi</c:v>
                </c:pt>
                <c:pt idx="1">
                  <c:v>Kira-Nsangi</c:v>
                </c:pt>
                <c:pt idx="2">
                  <c:v>Mityana-Busunju</c:v>
                </c:pt>
                <c:pt idx="3">
                  <c:v>Busunju-Semuto</c:v>
                </c:pt>
                <c:pt idx="4">
                  <c:v>Semuto-Kalule</c:v>
                </c:pt>
                <c:pt idx="5">
                  <c:v>Mityana-Kalule</c:v>
                </c:pt>
              </c:strCache>
            </c:strRef>
          </c:cat>
          <c:val>
            <c:numRef>
              <c:f>'JT data'!$AB$69:$AB$74</c:f>
              <c:numCache>
                <c:formatCode>0.0</c:formatCode>
                <c:ptCount val="6"/>
                <c:pt idx="0">
                  <c:v>14.333333333333334</c:v>
                </c:pt>
                <c:pt idx="1">
                  <c:v>90</c:v>
                </c:pt>
                <c:pt idx="2">
                  <c:v>37.666666666666664</c:v>
                </c:pt>
                <c:pt idx="3">
                  <c:v>31</c:v>
                </c:pt>
                <c:pt idx="4">
                  <c:v>44</c:v>
                </c:pt>
                <c:pt idx="5">
                  <c:v>112.66666666666666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8-49A5-8A9D-0FEF003D5E1F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data'!$V$69:$V$74</c:f>
              <c:strCache>
                <c:ptCount val="6"/>
                <c:pt idx="0">
                  <c:v>Buloba-Nsangi</c:v>
                </c:pt>
                <c:pt idx="1">
                  <c:v>Kira-Nsangi</c:v>
                </c:pt>
                <c:pt idx="2">
                  <c:v>Mityana-Busunju</c:v>
                </c:pt>
                <c:pt idx="3">
                  <c:v>Busunju-Semuto</c:v>
                </c:pt>
                <c:pt idx="4">
                  <c:v>Semuto-Kalule</c:v>
                </c:pt>
                <c:pt idx="5">
                  <c:v>Mityana-Kalule</c:v>
                </c:pt>
              </c:strCache>
            </c:strRef>
          </c:cat>
          <c:val>
            <c:numRef>
              <c:f>'JT data'!$AC$69:$AC$74</c:f>
              <c:numCache>
                <c:formatCode>0.0</c:formatCode>
                <c:ptCount val="6"/>
                <c:pt idx="0">
                  <c:v>14.666666666666666</c:v>
                </c:pt>
                <c:pt idx="1">
                  <c:v>90.666666666666671</c:v>
                </c:pt>
                <c:pt idx="2">
                  <c:v>37.666666666666664</c:v>
                </c:pt>
                <c:pt idx="3">
                  <c:v>31</c:v>
                </c:pt>
                <c:pt idx="4">
                  <c:v>44</c:v>
                </c:pt>
                <c:pt idx="5">
                  <c:v>112.66666666666666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8-49A5-8A9D-0FEF003D5E1F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data'!$V$69:$V$74</c:f>
              <c:strCache>
                <c:ptCount val="6"/>
                <c:pt idx="0">
                  <c:v>Buloba-Nsangi</c:v>
                </c:pt>
                <c:pt idx="1">
                  <c:v>Kira-Nsangi</c:v>
                </c:pt>
                <c:pt idx="2">
                  <c:v>Mityana-Busunju</c:v>
                </c:pt>
                <c:pt idx="3">
                  <c:v>Busunju-Semuto</c:v>
                </c:pt>
                <c:pt idx="4">
                  <c:v>Semuto-Kalule</c:v>
                </c:pt>
                <c:pt idx="5">
                  <c:v>Mityana-Kalule</c:v>
                </c:pt>
              </c:strCache>
            </c:strRef>
          </c:cat>
          <c:val>
            <c:numRef>
              <c:f>'JT data'!$AD$69:$AD$74</c:f>
              <c:numCache>
                <c:formatCode>0.0</c:formatCode>
                <c:ptCount val="6"/>
                <c:pt idx="0">
                  <c:v>14.666666666666666</c:v>
                </c:pt>
                <c:pt idx="1">
                  <c:v>92.333333333333343</c:v>
                </c:pt>
                <c:pt idx="2">
                  <c:v>37.666666666666664</c:v>
                </c:pt>
                <c:pt idx="3">
                  <c:v>31</c:v>
                </c:pt>
                <c:pt idx="4">
                  <c:v>44</c:v>
                </c:pt>
                <c:pt idx="5">
                  <c:v>112.66666666666666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8-49A5-8A9D-0FEF003D5E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(JT28: Mityana - Semuto - Busunju)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data'!$V$71:$V$74</c:f>
              <c:strCache>
                <c:ptCount val="4"/>
                <c:pt idx="0">
                  <c:v>Mityana-Busunju</c:v>
                </c:pt>
                <c:pt idx="1">
                  <c:v>Busunju-Semuto</c:v>
                </c:pt>
                <c:pt idx="2">
                  <c:v>Semuto-Kalule</c:v>
                </c:pt>
                <c:pt idx="3">
                  <c:v>Mityana-Kalule</c:v>
                </c:pt>
              </c:strCache>
            </c:strRef>
          </c:cat>
          <c:val>
            <c:numRef>
              <c:f>'JT data'!$Y$71:$Y$74</c:f>
              <c:numCache>
                <c:formatCode>0.0</c:formatCode>
                <c:ptCount val="4"/>
                <c:pt idx="0">
                  <c:v>38</c:v>
                </c:pt>
                <c:pt idx="1">
                  <c:v>30</c:v>
                </c:pt>
                <c:pt idx="2">
                  <c:v>45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6-48DA-9D11-F663E1F794A2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data'!$V$71:$V$74</c:f>
              <c:strCache>
                <c:ptCount val="4"/>
                <c:pt idx="0">
                  <c:v>Mityana-Busunju</c:v>
                </c:pt>
                <c:pt idx="1">
                  <c:v>Busunju-Semuto</c:v>
                </c:pt>
                <c:pt idx="2">
                  <c:v>Semuto-Kalule</c:v>
                </c:pt>
                <c:pt idx="3">
                  <c:v>Mityana-Kalule</c:v>
                </c:pt>
              </c:strCache>
            </c:strRef>
          </c:cat>
          <c:val>
            <c:numRef>
              <c:f>'JT data'!$Z$71:$Z$74</c:f>
              <c:numCache>
                <c:formatCode>0.0</c:formatCode>
                <c:ptCount val="4"/>
                <c:pt idx="0">
                  <c:v>38</c:v>
                </c:pt>
                <c:pt idx="1">
                  <c:v>30</c:v>
                </c:pt>
                <c:pt idx="2">
                  <c:v>45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6-48DA-9D11-F663E1F794A2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data'!$V$71:$V$74</c:f>
              <c:strCache>
                <c:ptCount val="4"/>
                <c:pt idx="0">
                  <c:v>Mityana-Busunju</c:v>
                </c:pt>
                <c:pt idx="1">
                  <c:v>Busunju-Semuto</c:v>
                </c:pt>
                <c:pt idx="2">
                  <c:v>Semuto-Kalule</c:v>
                </c:pt>
                <c:pt idx="3">
                  <c:v>Mityana-Kalule</c:v>
                </c:pt>
              </c:strCache>
            </c:strRef>
          </c:cat>
          <c:val>
            <c:numRef>
              <c:f>'JT data'!$AA$71:$AA$74</c:f>
              <c:numCache>
                <c:formatCode>0.0</c:formatCode>
                <c:ptCount val="4"/>
                <c:pt idx="0">
                  <c:v>38</c:v>
                </c:pt>
                <c:pt idx="1">
                  <c:v>30</c:v>
                </c:pt>
                <c:pt idx="2">
                  <c:v>45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6-48DA-9D11-F663E1F794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JT29: NBP - Mulago - Kitgum JN - Kibuye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data'!$AJ$75:$AJ$80</c:f>
              <c:numCache>
                <c:formatCode>0.00</c:formatCode>
                <c:ptCount val="6"/>
                <c:pt idx="0">
                  <c:v>3.3333333333333335</c:v>
                </c:pt>
                <c:pt idx="1">
                  <c:v>3.0303030303030303</c:v>
                </c:pt>
                <c:pt idx="2">
                  <c:v>3.333333333333333</c:v>
                </c:pt>
                <c:pt idx="3">
                  <c:v>4.6031746031746028</c:v>
                </c:pt>
                <c:pt idx="4">
                  <c:v>3.333333333333333</c:v>
                </c:pt>
                <c:pt idx="5">
                  <c:v>3.564356435643564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D39-9CDC-ED921C494FAB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data'!$AG$75:$AG$80</c:f>
              <c:numCache>
                <c:formatCode>0.00</c:formatCode>
                <c:ptCount val="6"/>
                <c:pt idx="0">
                  <c:v>3.5555555555555554</c:v>
                </c:pt>
                <c:pt idx="1">
                  <c:v>3.333333333333333</c:v>
                </c:pt>
                <c:pt idx="2">
                  <c:v>3.8271604938271606</c:v>
                </c:pt>
                <c:pt idx="3">
                  <c:v>3.9682539682539684</c:v>
                </c:pt>
                <c:pt idx="4">
                  <c:v>3.9506172839506166</c:v>
                </c:pt>
                <c:pt idx="5">
                  <c:v>3.7953795379537949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3-4D39-9CDC-ED921C494F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JT29: Kibuye-Kitgum-Mulago-NBP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data'!$AB$75:$AB$80</c:f>
              <c:numCache>
                <c:formatCode>0.0</c:formatCode>
                <c:ptCount val="6"/>
                <c:pt idx="0">
                  <c:v>4.666666666666667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7.333333333333333</c:v>
                </c:pt>
                <c:pt idx="4">
                  <c:v>8.6666666666666661</c:v>
                </c:pt>
                <c:pt idx="5">
                  <c:v>30.666666666666664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3-455A-85A6-282FEC8BCC98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data'!$AC$75:$AC$80</c:f>
              <c:numCache>
                <c:formatCode>0.0</c:formatCode>
                <c:ptCount val="6"/>
                <c:pt idx="0">
                  <c:v>4.333333333333333</c:v>
                </c:pt>
                <c:pt idx="1">
                  <c:v>2.6666666666666665</c:v>
                </c:pt>
                <c:pt idx="2">
                  <c:v>8.3333333333333339</c:v>
                </c:pt>
                <c:pt idx="3">
                  <c:v>10</c:v>
                </c:pt>
                <c:pt idx="4">
                  <c:v>9.3333333333333339</c:v>
                </c:pt>
                <c:pt idx="5">
                  <c:v>34.666666666666671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3-455A-85A6-282FEC8BCC98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data'!$AD$75:$AD$80</c:f>
              <c:numCache>
                <c:formatCode>0.0</c:formatCode>
                <c:ptCount val="6"/>
                <c:pt idx="0">
                  <c:v>5</c:v>
                </c:pt>
                <c:pt idx="1">
                  <c:v>3.3333333333333335</c:v>
                </c:pt>
                <c:pt idx="2">
                  <c:v>9</c:v>
                </c:pt>
                <c:pt idx="3">
                  <c:v>9.6666666666666661</c:v>
                </c:pt>
                <c:pt idx="4">
                  <c:v>9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3-455A-85A6-282FEC8BCC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(JT29: NBP - Mulago - Kitgum JN - Kibuye)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data'!$Y$75:$Y$80</c:f>
              <c:numCache>
                <c:formatCode>0.0</c:formatCode>
                <c:ptCount val="6"/>
                <c:pt idx="0">
                  <c:v>5</c:v>
                </c:pt>
                <c:pt idx="1">
                  <c:v>6</c:v>
                </c:pt>
                <c:pt idx="2">
                  <c:v>8.3333333333333339</c:v>
                </c:pt>
                <c:pt idx="3">
                  <c:v>6.666666666666667</c:v>
                </c:pt>
                <c:pt idx="4">
                  <c:v>6.333333333333333</c:v>
                </c:pt>
                <c:pt idx="5">
                  <c:v>32.333333333333336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B-4A12-80AD-C907BF9E6C46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data'!$Z$75:$Z$80</c:f>
              <c:numCache>
                <c:formatCode>0.0</c:formatCode>
                <c:ptCount val="6"/>
                <c:pt idx="0">
                  <c:v>3.3333333333333335</c:v>
                </c:pt>
                <c:pt idx="1">
                  <c:v>3.6666666666666665</c:v>
                </c:pt>
                <c:pt idx="2">
                  <c:v>9.3333333333333339</c:v>
                </c:pt>
                <c:pt idx="3">
                  <c:v>9.3333333333333339</c:v>
                </c:pt>
                <c:pt idx="4">
                  <c:v>10.333333333333334</c:v>
                </c:pt>
                <c:pt idx="5">
                  <c:v>36.000000000000007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B-4A12-80AD-C907BF9E6C46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data'!$V$75:$V$80</c:f>
              <c:strCache>
                <c:ptCount val="6"/>
                <c:pt idx="0">
                  <c:v>NBP-Kubbiri</c:v>
                </c:pt>
                <c:pt idx="1">
                  <c:v>Kubbiri-Mulago RB</c:v>
                </c:pt>
                <c:pt idx="2">
                  <c:v>Mulago RB-Kitgum JN</c:v>
                </c:pt>
                <c:pt idx="3">
                  <c:v>Kitgum JN-Clock Tower</c:v>
                </c:pt>
                <c:pt idx="4">
                  <c:v>Clock Tower-Kibuye</c:v>
                </c:pt>
                <c:pt idx="5">
                  <c:v>NBP-Kibuye</c:v>
                </c:pt>
              </c:strCache>
            </c:strRef>
          </c:cat>
          <c:val>
            <c:numRef>
              <c:f>'JT data'!$AA$75:$AA$80</c:f>
              <c:numCache>
                <c:formatCode>0.0</c:formatCode>
                <c:ptCount val="6"/>
                <c:pt idx="0">
                  <c:v>5.333333333333333</c:v>
                </c:pt>
                <c:pt idx="1">
                  <c:v>3.6666666666666665</c:v>
                </c:pt>
                <c:pt idx="2">
                  <c:v>10.333333333333334</c:v>
                </c:pt>
                <c:pt idx="3">
                  <c:v>8.3333333333333339</c:v>
                </c:pt>
                <c:pt idx="4">
                  <c:v>10.666666666666666</c:v>
                </c:pt>
                <c:pt idx="5">
                  <c:v>38.333333333333336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B-4A12-80AD-C907BF9E6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(JT30: Kibuye - Busega)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data'!$Y$81:$Y$83</c:f>
              <c:numCache>
                <c:formatCode>0.0</c:formatCode>
                <c:ptCount val="3"/>
                <c:pt idx="0">
                  <c:v>12.666666666666666</c:v>
                </c:pt>
                <c:pt idx="1">
                  <c:v>5.666666666666667</c:v>
                </c:pt>
                <c:pt idx="2">
                  <c:v>18.333333333333332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F-4538-96C7-042E5417EC85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data'!$Z$81:$Z$83</c:f>
              <c:numCache>
                <c:formatCode>0.0</c:formatCode>
                <c:ptCount val="3"/>
                <c:pt idx="0">
                  <c:v>13</c:v>
                </c:pt>
                <c:pt idx="1">
                  <c:v>5.333333333333333</c:v>
                </c:pt>
                <c:pt idx="2">
                  <c:v>18.333333333333332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F-4538-96C7-042E5417EC85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data'!$AA$81:$AA$83</c:f>
              <c:numCache>
                <c:formatCode>0.0</c:formatCode>
                <c:ptCount val="3"/>
                <c:pt idx="0">
                  <c:v>15</c:v>
                </c:pt>
                <c:pt idx="1">
                  <c:v>8.6666666666666661</c:v>
                </c:pt>
                <c:pt idx="2">
                  <c:v>23.666666666666664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F-4538-96C7-042E5417E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JT30: Busega-Kibuye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data'!$AB$81:$AB$83</c:f>
              <c:numCache>
                <c:formatCode>0.0</c:formatCode>
                <c:ptCount val="3"/>
                <c:pt idx="0">
                  <c:v>15</c:v>
                </c:pt>
                <c:pt idx="1">
                  <c:v>12.666666666666666</c:v>
                </c:pt>
                <c:pt idx="2">
                  <c:v>27.666666666666664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4-43E3-9F4C-F5C37113A437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data'!$AC$81:$AC$83</c:f>
              <c:numCache>
                <c:formatCode>0.0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4-43E3-9F4C-F5C37113A437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data'!$AD$81:$AD$83</c:f>
              <c:numCache>
                <c:formatCode>0.0</c:formatCode>
                <c:ptCount val="3"/>
                <c:pt idx="0">
                  <c:v>23.333333333333332</c:v>
                </c:pt>
                <c:pt idx="1">
                  <c:v>10.666666666666666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4-43E3-9F4C-F5C37113A4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JT30: Kibuye - Busega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data'!$AE$81:$AE$83</c:f>
              <c:numCache>
                <c:formatCode>0.00</c:formatCode>
                <c:ptCount val="3"/>
                <c:pt idx="0">
                  <c:v>2.4358974358974357</c:v>
                </c:pt>
                <c:pt idx="1">
                  <c:v>2.9824561403508776</c:v>
                </c:pt>
                <c:pt idx="2">
                  <c:v>2.5821596244131455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6-470A-86B9-E8A12CAAD955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data'!$AG$81:$AG$83</c:f>
              <c:numCache>
                <c:formatCode>0.00</c:formatCode>
                <c:ptCount val="3"/>
                <c:pt idx="0">
                  <c:v>2.8846153846153846</c:v>
                </c:pt>
                <c:pt idx="1">
                  <c:v>4.5614035087719298</c:v>
                </c:pt>
                <c:pt idx="2">
                  <c:v>3.333333333333333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6-470A-86B9-E8A12CAAD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JT30: Busega-Kibuye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data'!$AH$81:$AH$83</c:f>
              <c:numCache>
                <c:formatCode>0.00</c:formatCode>
                <c:ptCount val="3"/>
                <c:pt idx="0">
                  <c:v>2.8846153846153846</c:v>
                </c:pt>
                <c:pt idx="1">
                  <c:v>6.666666666666667</c:v>
                </c:pt>
                <c:pt idx="2">
                  <c:v>3.896713615023474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3-42C4-A9AD-CDFC6FE6D03C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data'!$AI$81:$AI$83</c:f>
              <c:numCache>
                <c:formatCode>0.00</c:formatCode>
                <c:ptCount val="3"/>
                <c:pt idx="0">
                  <c:v>3.0769230769230766</c:v>
                </c:pt>
                <c:pt idx="1">
                  <c:v>4.2105263157894735</c:v>
                </c:pt>
                <c:pt idx="2">
                  <c:v>3.3802816901408455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D33-42C4-A9AD-CDFC6FE6D03C}"/>
            </c:ext>
          </c:extLst>
        </c:ser>
        <c:ser>
          <c:idx val="2"/>
          <c:order val="2"/>
          <c:tx>
            <c:strRef>
              <c:f>'JT data'!$AJ$6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data'!$AJ$81:$AJ$83</c:f>
              <c:numCache>
                <c:formatCode>0.00</c:formatCode>
                <c:ptCount val="3"/>
                <c:pt idx="0">
                  <c:v>4.4871794871794872</c:v>
                </c:pt>
                <c:pt idx="1">
                  <c:v>5.6140350877192979</c:v>
                </c:pt>
                <c:pt idx="2">
                  <c:v>4.788732394366197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3-42C4-A9AD-CDFC6FE6D0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JT30: Busega-Kibuye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data'!$AG$81:$AG$83</c:f>
              <c:numCache>
                <c:formatCode>0.00</c:formatCode>
                <c:ptCount val="3"/>
                <c:pt idx="0">
                  <c:v>2.8846153846153846</c:v>
                </c:pt>
                <c:pt idx="1">
                  <c:v>4.5614035087719298</c:v>
                </c:pt>
                <c:pt idx="2">
                  <c:v>3.333333333333333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9-491C-BEF6-B360F1345A3D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data'!$AI$81:$AI$83</c:f>
              <c:numCache>
                <c:formatCode>0.00</c:formatCode>
                <c:ptCount val="3"/>
                <c:pt idx="0">
                  <c:v>3.0769230769230766</c:v>
                </c:pt>
                <c:pt idx="1">
                  <c:v>4.2105263157894735</c:v>
                </c:pt>
                <c:pt idx="2">
                  <c:v>3.3802816901408455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4E9-491C-BEF6-B360F1345A3D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data'!$V$81:$V$83</c:f>
              <c:strCache>
                <c:ptCount val="3"/>
                <c:pt idx="0">
                  <c:v>Kibuye-Nateete</c:v>
                </c:pt>
                <c:pt idx="1">
                  <c:v>Nateete-Busega</c:v>
                </c:pt>
                <c:pt idx="2">
                  <c:v>Kibuye-Busega</c:v>
                </c:pt>
              </c:strCache>
            </c:strRef>
          </c:cat>
          <c:val>
            <c:numRef>
              <c:f>'JT data'!$AJ$81:$AJ$83</c:f>
              <c:numCache>
                <c:formatCode>0.00</c:formatCode>
                <c:ptCount val="3"/>
                <c:pt idx="0">
                  <c:v>4.4871794871794872</c:v>
                </c:pt>
                <c:pt idx="1">
                  <c:v>5.6140350877192979</c:v>
                </c:pt>
                <c:pt idx="2">
                  <c:v>4.788732394366197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9-491C-BEF6-B360F1345A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JT34: Mbarara - Kabale - Katuna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data'!$AJ$95:$AJ$100</c:f>
              <c:numCache>
                <c:formatCode>0.00</c:formatCode>
                <c:ptCount val="6"/>
                <c:pt idx="0">
                  <c:v>1.0364583333333333</c:v>
                </c:pt>
                <c:pt idx="1">
                  <c:v>0.88461538461538458</c:v>
                </c:pt>
                <c:pt idx="2">
                  <c:v>1.1200000000000001</c:v>
                </c:pt>
                <c:pt idx="3">
                  <c:v>1.3466666666666667</c:v>
                </c:pt>
                <c:pt idx="4">
                  <c:v>2.8055555555555554</c:v>
                </c:pt>
                <c:pt idx="5">
                  <c:v>1.1732283464566928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4-4DC6-BB4F-B4826B87B05F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data'!$AG$95:$AG$100</c:f>
              <c:numCache>
                <c:formatCode>0.00</c:formatCode>
                <c:ptCount val="6"/>
                <c:pt idx="0">
                  <c:v>1.0729166666666667</c:v>
                </c:pt>
                <c:pt idx="1">
                  <c:v>0.9358974358974359</c:v>
                </c:pt>
                <c:pt idx="2">
                  <c:v>1.1200000000000001</c:v>
                </c:pt>
                <c:pt idx="3">
                  <c:v>1.3466666666666667</c:v>
                </c:pt>
                <c:pt idx="4">
                  <c:v>1.8888888888888891</c:v>
                </c:pt>
                <c:pt idx="5">
                  <c:v>1.1548556430446195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4-4DC6-BB4F-B4826B87B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JT34: Katuna - Kabale - Mbarara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data'!$AB$95:$AB$100</c:f>
              <c:numCache>
                <c:formatCode>0.0</c:formatCode>
                <c:ptCount val="6"/>
                <c:pt idx="0">
                  <c:v>66.666666666666671</c:v>
                </c:pt>
                <c:pt idx="1">
                  <c:v>69</c:v>
                </c:pt>
                <c:pt idx="2">
                  <c:v>28</c:v>
                </c:pt>
                <c:pt idx="3">
                  <c:v>101</c:v>
                </c:pt>
                <c:pt idx="4">
                  <c:v>23</c:v>
                </c:pt>
                <c:pt idx="5">
                  <c:v>287.66666666666669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E-4AB5-A233-068C869E29A3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data'!$AC$95:$AC$100</c:f>
              <c:numCache>
                <c:formatCode>0.0</c:formatCode>
                <c:ptCount val="6"/>
                <c:pt idx="0">
                  <c:v>66.333333333333329</c:v>
                </c:pt>
                <c:pt idx="1">
                  <c:v>69</c:v>
                </c:pt>
                <c:pt idx="2">
                  <c:v>28</c:v>
                </c:pt>
                <c:pt idx="3">
                  <c:v>101</c:v>
                </c:pt>
                <c:pt idx="4">
                  <c:v>22</c:v>
                </c:pt>
                <c:pt idx="5">
                  <c:v>286.33333333333331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E-4AB5-A233-068C869E29A3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data'!$AD$95:$AD$100</c:f>
              <c:numCache>
                <c:formatCode>0.0</c:formatCode>
                <c:ptCount val="6"/>
                <c:pt idx="0">
                  <c:v>66.333333333333329</c:v>
                </c:pt>
                <c:pt idx="1">
                  <c:v>69</c:v>
                </c:pt>
                <c:pt idx="2">
                  <c:v>28</c:v>
                </c:pt>
                <c:pt idx="3">
                  <c:v>101</c:v>
                </c:pt>
                <c:pt idx="4">
                  <c:v>33.666666666666664</c:v>
                </c:pt>
                <c:pt idx="5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E-4AB5-A233-068C869E29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(JT34: Mbarara - Kabale - Katuna)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data'!$Y$95:$Y$100</c:f>
              <c:numCache>
                <c:formatCode>0.0</c:formatCode>
                <c:ptCount val="6"/>
                <c:pt idx="0">
                  <c:v>68.666666666666671</c:v>
                </c:pt>
                <c:pt idx="1">
                  <c:v>73.333333333333329</c:v>
                </c:pt>
                <c:pt idx="2">
                  <c:v>28</c:v>
                </c:pt>
                <c:pt idx="3">
                  <c:v>101</c:v>
                </c:pt>
                <c:pt idx="4">
                  <c:v>23</c:v>
                </c:pt>
                <c:pt idx="5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0-434E-A961-15D994689B6A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data'!$Z$95:$Z$100</c:f>
              <c:numCache>
                <c:formatCode>0.0</c:formatCode>
                <c:ptCount val="6"/>
                <c:pt idx="0">
                  <c:v>68.666666666666671</c:v>
                </c:pt>
                <c:pt idx="1">
                  <c:v>73.333333333333329</c:v>
                </c:pt>
                <c:pt idx="2">
                  <c:v>28</c:v>
                </c:pt>
                <c:pt idx="3">
                  <c:v>101</c:v>
                </c:pt>
                <c:pt idx="4">
                  <c:v>22</c:v>
                </c:pt>
                <c:pt idx="5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0-434E-A961-15D994689B6A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data'!$V$95:$V$100</c:f>
              <c:strCache>
                <c:ptCount val="6"/>
                <c:pt idx="0">
                  <c:v>Mbarara-Ntungamo</c:v>
                </c:pt>
                <c:pt idx="1">
                  <c:v>Ntungamo-Kabale</c:v>
                </c:pt>
                <c:pt idx="2">
                  <c:v>Kabale-Katuna</c:v>
                </c:pt>
                <c:pt idx="3">
                  <c:v>Kabale-Kisoro</c:v>
                </c:pt>
                <c:pt idx="4">
                  <c:v>Kisoro-Bunagana</c:v>
                </c:pt>
                <c:pt idx="5">
                  <c:v>Mbarara-Bunagana</c:v>
                </c:pt>
              </c:strCache>
            </c:strRef>
          </c:cat>
          <c:val>
            <c:numRef>
              <c:f>'JT data'!$AA$95:$AA$100</c:f>
              <c:numCache>
                <c:formatCode>0.0</c:formatCode>
                <c:ptCount val="6"/>
                <c:pt idx="0">
                  <c:v>68.666666666666671</c:v>
                </c:pt>
                <c:pt idx="1">
                  <c:v>73</c:v>
                </c:pt>
                <c:pt idx="2">
                  <c:v>28</c:v>
                </c:pt>
                <c:pt idx="3">
                  <c:v>101</c:v>
                </c:pt>
                <c:pt idx="4">
                  <c:v>22.666666666666668</c:v>
                </c:pt>
                <c:pt idx="5">
                  <c:v>293.33333333333337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0-434E-A961-15D994689B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JT32: Masaka - Mutukula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data'!$AJ$89:$AJ$91</c:f>
              <c:numCache>
                <c:formatCode>0.00</c:formatCode>
                <c:ptCount val="3"/>
                <c:pt idx="0">
                  <c:v>1.1666666666666667</c:v>
                </c:pt>
                <c:pt idx="1">
                  <c:v>0.76138433515482695</c:v>
                </c:pt>
                <c:pt idx="2">
                  <c:v>0.89499389499389492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A-4BDF-BB4F-DE8E902485F3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data'!$AG$89:$AG$91</c:f>
              <c:numCache>
                <c:formatCode>0.00</c:formatCode>
                <c:ptCount val="3"/>
                <c:pt idx="0">
                  <c:v>1.1000000000000001</c:v>
                </c:pt>
                <c:pt idx="1">
                  <c:v>1</c:v>
                </c:pt>
                <c:pt idx="2">
                  <c:v>1.0329670329670331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A-4BDF-BB4F-DE8E90248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JT32: Mutukula - Masaka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data'!$AB$89:$AB$91</c:f>
              <c:numCache>
                <c:formatCode>0.0</c:formatCode>
                <c:ptCount val="3"/>
                <c:pt idx="0">
                  <c:v>34</c:v>
                </c:pt>
                <c:pt idx="1">
                  <c:v>45.888888888888886</c:v>
                </c:pt>
                <c:pt idx="2">
                  <c:v>79.888888888888886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6-400E-A99C-45E794486BF0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data'!$AC$89:$AC$91</c:f>
              <c:numCache>
                <c:formatCode>0.0</c:formatCode>
                <c:ptCount val="3"/>
                <c:pt idx="0">
                  <c:v>35</c:v>
                </c:pt>
                <c:pt idx="1">
                  <c:v>46.444444444444443</c:v>
                </c:pt>
                <c:pt idx="2">
                  <c:v>81.444444444444443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6-400E-A99C-45E794486BF0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data'!$AD$89:$AD$91</c:f>
              <c:numCache>
                <c:formatCode>0.0</c:formatCode>
                <c:ptCount val="3"/>
                <c:pt idx="0">
                  <c:v>35</c:v>
                </c:pt>
                <c:pt idx="1">
                  <c:v>46.444444444444443</c:v>
                </c:pt>
                <c:pt idx="2">
                  <c:v>81.444444444444443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C6-400E-A99C-45E794486B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(JT32: Masaka - Mutukula)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data'!$Y$89:$Y$91</c:f>
              <c:numCache>
                <c:formatCode>0.0</c:formatCode>
                <c:ptCount val="3"/>
                <c:pt idx="0">
                  <c:v>33.666666666666664</c:v>
                </c:pt>
                <c:pt idx="1">
                  <c:v>61</c:v>
                </c:pt>
                <c:pt idx="2">
                  <c:v>94.666666666666657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B-41D7-AB77-8475FEB68B3B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data'!$Z$89:$Z$91</c:f>
              <c:numCache>
                <c:formatCode>0.0</c:formatCode>
                <c:ptCount val="3"/>
                <c:pt idx="0">
                  <c:v>33</c:v>
                </c:pt>
                <c:pt idx="1">
                  <c:v>61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B-41D7-AB77-8475FEB68B3B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data'!$V$89:$V$91</c:f>
              <c:strCache>
                <c:ptCount val="3"/>
                <c:pt idx="0">
                  <c:v>Masaka-Kalisizo</c:v>
                </c:pt>
                <c:pt idx="1">
                  <c:v>Kalisizo-Mutukula</c:v>
                </c:pt>
                <c:pt idx="2">
                  <c:v>Masaka-Mutukula</c:v>
                </c:pt>
              </c:strCache>
            </c:strRef>
          </c:cat>
          <c:val>
            <c:numRef>
              <c:f>'JT data'!$AA$89:$AA$91</c:f>
              <c:numCache>
                <c:formatCode>0.0</c:formatCode>
                <c:ptCount val="3"/>
                <c:pt idx="0">
                  <c:v>33</c:v>
                </c:pt>
                <c:pt idx="1">
                  <c:v>61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B-41D7-AB77-8475FEB68B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JT33: Masaka - Lyantonde - Mbarara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data'!$AJ$92:$AJ$94</c:f>
              <c:numCache>
                <c:formatCode>0.00</c:formatCode>
                <c:ptCount val="3"/>
                <c:pt idx="0">
                  <c:v>0.97297297297297303</c:v>
                </c:pt>
                <c:pt idx="1">
                  <c:v>0.97014925373134331</c:v>
                </c:pt>
                <c:pt idx="2">
                  <c:v>0.97163120567375882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1-4F16-AF28-3F4A90304CED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data'!$AG$92:$AG$94</c:f>
              <c:numCache>
                <c:formatCode>0.00</c:formatCode>
                <c:ptCount val="3"/>
                <c:pt idx="0">
                  <c:v>0.93243243243243246</c:v>
                </c:pt>
                <c:pt idx="1">
                  <c:v>0.95522388059701491</c:v>
                </c:pt>
                <c:pt idx="2">
                  <c:v>0.94326241134751776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1-4F16-AF28-3F4A90304C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JT33: Mbarara - Lyantonde - Masaka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data'!$AB$92:$AB$94</c:f>
              <c:numCache>
                <c:formatCode>0.0</c:formatCode>
                <c:ptCount val="3"/>
                <c:pt idx="0">
                  <c:v>72</c:v>
                </c:pt>
                <c:pt idx="1">
                  <c:v>64.333333333333329</c:v>
                </c:pt>
                <c:pt idx="2">
                  <c:v>136.33333333333331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5-4636-8CD2-EEF3B5455EA7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data'!$AC$92:$AC$94</c:f>
              <c:numCache>
                <c:formatCode>0.0</c:formatCode>
                <c:ptCount val="3"/>
                <c:pt idx="0">
                  <c:v>72.333333333333329</c:v>
                </c:pt>
                <c:pt idx="1">
                  <c:v>65.333333333333329</c:v>
                </c:pt>
                <c:pt idx="2">
                  <c:v>137.66666666666666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5-4636-8CD2-EEF3B5455EA7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data'!$AD$92:$AD$94</c:f>
              <c:numCache>
                <c:formatCode>0.0</c:formatCode>
                <c:ptCount val="3"/>
                <c:pt idx="0">
                  <c:v>72</c:v>
                </c:pt>
                <c:pt idx="1">
                  <c:v>65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5-4636-8CD2-EEF3B5455E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(JT33: Masaka - Lyantonde - Mbarara)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data'!$Y$92:$Y$94</c:f>
              <c:numCache>
                <c:formatCode>0.0</c:formatCode>
                <c:ptCount val="3"/>
                <c:pt idx="0">
                  <c:v>68.666666666666671</c:v>
                </c:pt>
                <c:pt idx="1">
                  <c:v>64.333333333333329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431A-BEAB-B35088299171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data'!$Z$92:$Z$94</c:f>
              <c:numCache>
                <c:formatCode>0.0</c:formatCode>
                <c:ptCount val="3"/>
                <c:pt idx="0">
                  <c:v>68.333333333333329</c:v>
                </c:pt>
                <c:pt idx="1">
                  <c:v>64.333333333333329</c:v>
                </c:pt>
                <c:pt idx="2">
                  <c:v>132.66666666666666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2-431A-BEAB-B35088299171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data'!$V$92:$V$94</c:f>
              <c:strCache>
                <c:ptCount val="3"/>
                <c:pt idx="0">
                  <c:v>Masaka-Lyantonde</c:v>
                </c:pt>
                <c:pt idx="1">
                  <c:v>Lyantonde-Mbarara</c:v>
                </c:pt>
                <c:pt idx="2">
                  <c:v>Masaka-Mbarara</c:v>
                </c:pt>
              </c:strCache>
            </c:strRef>
          </c:cat>
          <c:val>
            <c:numRef>
              <c:f>'JT data'!$AA$92:$AA$94</c:f>
              <c:numCache>
                <c:formatCode>0.0</c:formatCode>
                <c:ptCount val="3"/>
                <c:pt idx="0">
                  <c:v>69</c:v>
                </c:pt>
                <c:pt idx="1">
                  <c:v>64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2-431A-BEAB-B350882991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(JT20: NBP - Luwero - Nakasongola - Kigumba - Karuma)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data'!$Y$35:$Y$41</c:f>
              <c:numCache>
                <c:formatCode>0.0</c:formatCode>
                <c:ptCount val="7"/>
                <c:pt idx="0">
                  <c:v>13.333333333333334</c:v>
                </c:pt>
                <c:pt idx="1">
                  <c:v>20</c:v>
                </c:pt>
                <c:pt idx="2">
                  <c:v>50</c:v>
                </c:pt>
                <c:pt idx="3">
                  <c:v>36</c:v>
                </c:pt>
                <c:pt idx="4">
                  <c:v>62.666666666666664</c:v>
                </c:pt>
                <c:pt idx="5">
                  <c:v>48.666666666666664</c:v>
                </c:pt>
                <c:pt idx="6">
                  <c:v>230.66666666666666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0-40B5-838F-FCF7E75FA6A8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data'!$Z$35:$Z$41</c:f>
              <c:numCache>
                <c:formatCode>0.0</c:formatCode>
                <c:ptCount val="7"/>
                <c:pt idx="0">
                  <c:v>13.333333333333334</c:v>
                </c:pt>
                <c:pt idx="1">
                  <c:v>20.333333333333332</c:v>
                </c:pt>
                <c:pt idx="2">
                  <c:v>50.666666666666664</c:v>
                </c:pt>
                <c:pt idx="3">
                  <c:v>36</c:v>
                </c:pt>
                <c:pt idx="4">
                  <c:v>62.666666666666664</c:v>
                </c:pt>
                <c:pt idx="5">
                  <c:v>48.333333333333336</c:v>
                </c:pt>
                <c:pt idx="6">
                  <c:v>231.33333333333334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0-40B5-838F-FCF7E75FA6A8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data'!$AA$35:$AA$41</c:f>
              <c:numCache>
                <c:formatCode>0.0</c:formatCode>
                <c:ptCount val="7"/>
                <c:pt idx="0">
                  <c:v>15.333333333333334</c:v>
                </c:pt>
                <c:pt idx="1">
                  <c:v>21.666666666666668</c:v>
                </c:pt>
                <c:pt idx="2">
                  <c:v>50.666666666666664</c:v>
                </c:pt>
                <c:pt idx="3">
                  <c:v>36</c:v>
                </c:pt>
                <c:pt idx="4">
                  <c:v>63</c:v>
                </c:pt>
                <c:pt idx="5">
                  <c:v>48.666666666666664</c:v>
                </c:pt>
                <c:pt idx="6">
                  <c:v>235.33333333333331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0-40B5-838F-FCF7E75FA6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JT20: Karuma-Kigumba-Nakasongola -Luwero-NBP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data'!$AB$35:$AB$41</c:f>
              <c:numCache>
                <c:formatCode>0.0</c:formatCode>
                <c:ptCount val="7"/>
                <c:pt idx="0">
                  <c:v>15</c:v>
                </c:pt>
                <c:pt idx="1">
                  <c:v>21.333333333333332</c:v>
                </c:pt>
                <c:pt idx="2">
                  <c:v>52</c:v>
                </c:pt>
                <c:pt idx="3">
                  <c:v>36</c:v>
                </c:pt>
                <c:pt idx="4">
                  <c:v>64</c:v>
                </c:pt>
                <c:pt idx="5">
                  <c:v>50</c:v>
                </c:pt>
                <c:pt idx="6">
                  <c:v>238.33333333333331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2-4960-9A5A-EF9E7B6AC2EB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data'!$AC$35:$AC$41</c:f>
              <c:numCache>
                <c:formatCode>0.0</c:formatCode>
                <c:ptCount val="7"/>
                <c:pt idx="0">
                  <c:v>15.333333333333334</c:v>
                </c:pt>
                <c:pt idx="1">
                  <c:v>23.333333333333332</c:v>
                </c:pt>
                <c:pt idx="2">
                  <c:v>52</c:v>
                </c:pt>
                <c:pt idx="3">
                  <c:v>36</c:v>
                </c:pt>
                <c:pt idx="4">
                  <c:v>64</c:v>
                </c:pt>
                <c:pt idx="5">
                  <c:v>50.333333333333336</c:v>
                </c:pt>
                <c:pt idx="6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2-4960-9A5A-EF9E7B6AC2EB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data'!$AD$35:$AD$41</c:f>
              <c:numCache>
                <c:formatCode>0.0</c:formatCode>
                <c:ptCount val="7"/>
                <c:pt idx="0">
                  <c:v>15.666666666666666</c:v>
                </c:pt>
                <c:pt idx="1">
                  <c:v>25</c:v>
                </c:pt>
                <c:pt idx="2">
                  <c:v>52</c:v>
                </c:pt>
                <c:pt idx="3">
                  <c:v>36</c:v>
                </c:pt>
                <c:pt idx="4">
                  <c:v>64.333333333333329</c:v>
                </c:pt>
                <c:pt idx="5">
                  <c:v>50</c:v>
                </c:pt>
                <c:pt idx="6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2-4960-9A5A-EF9E7B6AC2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JT20: NBP - Luwero - Nakasongola - Kigumba - Karuma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data'!$AE$35:$AE$41</c:f>
              <c:numCache>
                <c:formatCode>0.00</c:formatCode>
                <c:ptCount val="7"/>
                <c:pt idx="0">
                  <c:v>3.9215686274509807</c:v>
                </c:pt>
                <c:pt idx="1">
                  <c:v>2</c:v>
                </c:pt>
                <c:pt idx="2">
                  <c:v>1.1111111111111112</c:v>
                </c:pt>
                <c:pt idx="3">
                  <c:v>0.76595744680851063</c:v>
                </c:pt>
                <c:pt idx="4">
                  <c:v>0.67383512544802859</c:v>
                </c:pt>
                <c:pt idx="5">
                  <c:v>0.82485875706214684</c:v>
                </c:pt>
                <c:pt idx="6">
                  <c:v>0.8961408961408962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2-46B7-899E-A2CAA3B3FD31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data'!$AG$35:$AG$41</c:f>
              <c:numCache>
                <c:formatCode>0.00</c:formatCode>
                <c:ptCount val="7"/>
                <c:pt idx="0">
                  <c:v>4.5098039215686274</c:v>
                </c:pt>
                <c:pt idx="1">
                  <c:v>2.166666666666667</c:v>
                </c:pt>
                <c:pt idx="2">
                  <c:v>1.1259259259259258</c:v>
                </c:pt>
                <c:pt idx="3">
                  <c:v>0.76595744680851063</c:v>
                </c:pt>
                <c:pt idx="4">
                  <c:v>0.67741935483870963</c:v>
                </c:pt>
                <c:pt idx="5">
                  <c:v>0.82485875706214684</c:v>
                </c:pt>
                <c:pt idx="6">
                  <c:v>0.91427091427091423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2-46B7-899E-A2CAA3B3FD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Per Km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JT20: Karuma-Kigumba-Nakasongola -Luwero-NBP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,  PM Period)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data'!$AG$35:$AG$41</c:f>
              <c:numCache>
                <c:formatCode>0.00</c:formatCode>
                <c:ptCount val="7"/>
                <c:pt idx="0">
                  <c:v>4.5098039215686274</c:v>
                </c:pt>
                <c:pt idx="1">
                  <c:v>2.166666666666667</c:v>
                </c:pt>
                <c:pt idx="2">
                  <c:v>1.1259259259259258</c:v>
                </c:pt>
                <c:pt idx="3">
                  <c:v>0.76595744680851063</c:v>
                </c:pt>
                <c:pt idx="4">
                  <c:v>0.67741935483870963</c:v>
                </c:pt>
                <c:pt idx="5">
                  <c:v>0.82485875706214684</c:v>
                </c:pt>
                <c:pt idx="6">
                  <c:v>0.91427091427091423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F-4EBC-9E85-278D728F1691}"/>
            </c:ext>
          </c:extLst>
        </c:ser>
        <c:ser>
          <c:idx val="2"/>
          <c:order val="1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data'!$AJ$35:$AJ$41</c:f>
              <c:numCache>
                <c:formatCode>0.00</c:formatCode>
                <c:ptCount val="7"/>
                <c:pt idx="0">
                  <c:v>4.6078431372549016</c:v>
                </c:pt>
                <c:pt idx="1">
                  <c:v>2.5</c:v>
                </c:pt>
                <c:pt idx="2">
                  <c:v>1.1555555555555554</c:v>
                </c:pt>
                <c:pt idx="3">
                  <c:v>0.76595744680851063</c:v>
                </c:pt>
                <c:pt idx="4">
                  <c:v>0.69175627240143367</c:v>
                </c:pt>
                <c:pt idx="5">
                  <c:v>0.84745762711864403</c:v>
                </c:pt>
                <c:pt idx="6">
                  <c:v>0.94405594405594417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F-4EBC-9E85-278D728F1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JT20: Karuma-Kigumba-Nakasongola -Luwero-NBP, AM &amp; PM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data'!$AG$35:$AG$41</c:f>
              <c:numCache>
                <c:formatCode>0.00</c:formatCode>
                <c:ptCount val="7"/>
                <c:pt idx="0">
                  <c:v>4.5098039215686274</c:v>
                </c:pt>
                <c:pt idx="1">
                  <c:v>2.166666666666667</c:v>
                </c:pt>
                <c:pt idx="2">
                  <c:v>1.1259259259259258</c:v>
                </c:pt>
                <c:pt idx="3">
                  <c:v>0.76595744680851063</c:v>
                </c:pt>
                <c:pt idx="4">
                  <c:v>0.67741935483870963</c:v>
                </c:pt>
                <c:pt idx="5">
                  <c:v>0.82485875706214684</c:v>
                </c:pt>
                <c:pt idx="6">
                  <c:v>0.91427091427091423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4106-AE0B-62C1C72F957E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data'!$AI$35:$AI$41</c:f>
              <c:numCache>
                <c:formatCode>0.00</c:formatCode>
                <c:ptCount val="7"/>
                <c:pt idx="0">
                  <c:v>4.5098039215686274</c:v>
                </c:pt>
                <c:pt idx="1">
                  <c:v>2.333333333333333</c:v>
                </c:pt>
                <c:pt idx="2">
                  <c:v>1.1555555555555554</c:v>
                </c:pt>
                <c:pt idx="3">
                  <c:v>0.76595744680851063</c:v>
                </c:pt>
                <c:pt idx="4">
                  <c:v>0.68817204301075274</c:v>
                </c:pt>
                <c:pt idx="5">
                  <c:v>0.85310734463276838</c:v>
                </c:pt>
                <c:pt idx="6">
                  <c:v>0.93628593628593637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44D-4106-AE0B-62C1C72F957E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data'!$V$35:$V$41</c:f>
              <c:strCache>
                <c:ptCount val="7"/>
                <c:pt idx="0">
                  <c:v>NBP-Kawempe</c:v>
                </c:pt>
                <c:pt idx="1">
                  <c:v>Kawempe-Matugga</c:v>
                </c:pt>
                <c:pt idx="2">
                  <c:v>Matugga-Luweero</c:v>
                </c:pt>
                <c:pt idx="3">
                  <c:v>Luweero-Nakasongola</c:v>
                </c:pt>
                <c:pt idx="4">
                  <c:v>Nakasongola-Kigumba</c:v>
                </c:pt>
                <c:pt idx="5">
                  <c:v>Kigumba-Karuma</c:v>
                </c:pt>
                <c:pt idx="6">
                  <c:v>NBP-Karuma</c:v>
                </c:pt>
              </c:strCache>
            </c:strRef>
          </c:cat>
          <c:val>
            <c:numRef>
              <c:f>'JT data'!$AJ$35:$AJ$41</c:f>
              <c:numCache>
                <c:formatCode>0.00</c:formatCode>
                <c:ptCount val="7"/>
                <c:pt idx="0">
                  <c:v>4.6078431372549016</c:v>
                </c:pt>
                <c:pt idx="1">
                  <c:v>2.5</c:v>
                </c:pt>
                <c:pt idx="2">
                  <c:v>1.1555555555555554</c:v>
                </c:pt>
                <c:pt idx="3">
                  <c:v>0.76595744680851063</c:v>
                </c:pt>
                <c:pt idx="4">
                  <c:v>0.69175627240143367</c:v>
                </c:pt>
                <c:pt idx="5">
                  <c:v>0.84745762711864403</c:v>
                </c:pt>
                <c:pt idx="6">
                  <c:v>0.94405594405594417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D-4106-AE0B-62C1C72F95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(JT18: 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Busega - Entebbe (Old)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data'!$Y$25:$Y$30</c:f>
              <c:numCache>
                <c:formatCode>0.0</c:formatCode>
                <c:ptCount val="6"/>
                <c:pt idx="0">
                  <c:v>23</c:v>
                </c:pt>
                <c:pt idx="1">
                  <c:v>10.333333333333334</c:v>
                </c:pt>
                <c:pt idx="2">
                  <c:v>11.666666666666666</c:v>
                </c:pt>
                <c:pt idx="3">
                  <c:v>21.666666666666668</c:v>
                </c:pt>
                <c:pt idx="4">
                  <c:v>13.666666666666666</c:v>
                </c:pt>
                <c:pt idx="5">
                  <c:v>80.333333333333343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5-4D4C-9F50-6F4397792CB6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data'!$Z$25:$Z$30</c:f>
              <c:numCache>
                <c:formatCode>0.0</c:formatCode>
                <c:ptCount val="6"/>
                <c:pt idx="0">
                  <c:v>29</c:v>
                </c:pt>
                <c:pt idx="1">
                  <c:v>10.666666666666666</c:v>
                </c:pt>
                <c:pt idx="2">
                  <c:v>12</c:v>
                </c:pt>
                <c:pt idx="3">
                  <c:v>20.333333333333332</c:v>
                </c:pt>
                <c:pt idx="4">
                  <c:v>10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5-4D4C-9F50-6F4397792CB6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data'!$AA$25:$AA$30</c:f>
              <c:numCache>
                <c:formatCode>0.0</c:formatCode>
                <c:ptCount val="6"/>
                <c:pt idx="0">
                  <c:v>25</c:v>
                </c:pt>
                <c:pt idx="1">
                  <c:v>13</c:v>
                </c:pt>
                <c:pt idx="2">
                  <c:v>11</c:v>
                </c:pt>
                <c:pt idx="3">
                  <c:v>23</c:v>
                </c:pt>
                <c:pt idx="4">
                  <c:v>13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5-4D4C-9F50-6F4397792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By Period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JT18: Entebbe (Old)-Busega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data'!$AB$25:$AB$30</c:f>
              <c:numCache>
                <c:formatCode>0.0</c:formatCode>
                <c:ptCount val="6"/>
                <c:pt idx="0">
                  <c:v>19.333333333333332</c:v>
                </c:pt>
                <c:pt idx="1">
                  <c:v>25.333333333333332</c:v>
                </c:pt>
                <c:pt idx="2">
                  <c:v>13.666666666666666</c:v>
                </c:pt>
                <c:pt idx="3">
                  <c:v>22</c:v>
                </c:pt>
                <c:pt idx="4">
                  <c:v>15</c:v>
                </c:pt>
                <c:pt idx="5">
                  <c:v>95.333333333333329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5-458E-B468-1F22AAC1DF91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data'!$AC$25:$AC$30</c:f>
              <c:numCache>
                <c:formatCode>0.0</c:formatCode>
                <c:ptCount val="6"/>
                <c:pt idx="0">
                  <c:v>18.666666666666668</c:v>
                </c:pt>
                <c:pt idx="1">
                  <c:v>15.666666666666666</c:v>
                </c:pt>
                <c:pt idx="2">
                  <c:v>12</c:v>
                </c:pt>
                <c:pt idx="3">
                  <c:v>25</c:v>
                </c:pt>
                <c:pt idx="4">
                  <c:v>13</c:v>
                </c:pt>
                <c:pt idx="5">
                  <c:v>84.333333333333343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5-458E-B468-1F22AAC1DF91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data'!$AD$25:$AD$30</c:f>
              <c:numCache>
                <c:formatCode>0.0</c:formatCode>
                <c:ptCount val="6"/>
                <c:pt idx="0">
                  <c:v>29</c:v>
                </c:pt>
                <c:pt idx="1">
                  <c:v>12</c:v>
                </c:pt>
                <c:pt idx="2">
                  <c:v>12</c:v>
                </c:pt>
                <c:pt idx="3">
                  <c:v>28</c:v>
                </c:pt>
                <c:pt idx="4">
                  <c:v>17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5-458E-B468-1F22AAC1D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JT18: </a:t>
            </a:r>
            <a:r>
              <a:rPr lang="en-US" sz="1400" b="0" i="0" u="none" strike="noStrike" baseline="0">
                <a:effectLst/>
              </a:rPr>
              <a:t>Northern Bypass - Entebbe (Old)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data'!$AE$25:$AE$30</c:f>
              <c:numCache>
                <c:formatCode>0.00</c:formatCode>
                <c:ptCount val="6"/>
                <c:pt idx="0">
                  <c:v>3.1944444444444442</c:v>
                </c:pt>
                <c:pt idx="1">
                  <c:v>2.0261437908496736</c:v>
                </c:pt>
                <c:pt idx="2">
                  <c:v>2.0114942528735633</c:v>
                </c:pt>
                <c:pt idx="3">
                  <c:v>1.5476190476190477</c:v>
                </c:pt>
                <c:pt idx="4">
                  <c:v>1.7299578059071727</c:v>
                </c:pt>
                <c:pt idx="5">
                  <c:v>2.0083333333333337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B-4CBB-87B9-AF105884546B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data'!$AG$25:$AG$30</c:f>
              <c:numCache>
                <c:formatCode>0.00</c:formatCode>
                <c:ptCount val="6"/>
                <c:pt idx="0">
                  <c:v>3.4722222222222223</c:v>
                </c:pt>
                <c:pt idx="1">
                  <c:v>2.5490196078431375</c:v>
                </c:pt>
                <c:pt idx="2">
                  <c:v>1.896551724137931</c:v>
                </c:pt>
                <c:pt idx="3">
                  <c:v>1.6428571428571428</c:v>
                </c:pt>
                <c:pt idx="4">
                  <c:v>1.6455696202531644</c:v>
                </c:pt>
                <c:pt idx="5">
                  <c:v>2.125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B-4CBB-87B9-AF10588454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Journey Time Per Km (</a:t>
            </a: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JT18: Entebbe (Old)-Northern Bypass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, PM Period)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data'!$AG$25:$AG$30</c:f>
              <c:numCache>
                <c:formatCode>0.00</c:formatCode>
                <c:ptCount val="6"/>
                <c:pt idx="0">
                  <c:v>3.4722222222222223</c:v>
                </c:pt>
                <c:pt idx="1">
                  <c:v>2.5490196078431375</c:v>
                </c:pt>
                <c:pt idx="2">
                  <c:v>1.896551724137931</c:v>
                </c:pt>
                <c:pt idx="3">
                  <c:v>1.6428571428571428</c:v>
                </c:pt>
                <c:pt idx="4">
                  <c:v>1.6455696202531644</c:v>
                </c:pt>
                <c:pt idx="5">
                  <c:v>2.125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0-4953-9451-C109BC278AA3}"/>
            </c:ext>
          </c:extLst>
        </c:ser>
        <c:ser>
          <c:idx val="2"/>
          <c:order val="1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data'!$AJ$25:$AJ$30</c:f>
              <c:numCache>
                <c:formatCode>0.00</c:formatCode>
                <c:ptCount val="6"/>
                <c:pt idx="0">
                  <c:v>4.0277777777777777</c:v>
                </c:pt>
                <c:pt idx="1">
                  <c:v>2.3529411764705883</c:v>
                </c:pt>
                <c:pt idx="2">
                  <c:v>2.0689655172413794</c:v>
                </c:pt>
                <c:pt idx="3">
                  <c:v>2</c:v>
                </c:pt>
                <c:pt idx="4">
                  <c:v>2.1518987341772151</c:v>
                </c:pt>
                <c:pt idx="5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0-4953-9451-C109BC278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JT18: </a:t>
            </a:r>
            <a:r>
              <a:rPr lang="en-US" sz="1400" b="0" i="0" u="none" strike="noStrike" baseline="0">
                <a:effectLst/>
              </a:rPr>
              <a:t>Entebbe (Old)-Northern Bypass</a:t>
            </a:r>
            <a:r>
              <a:rPr lang="en-US" sz="1400" b="1" i="0" u="none" strike="noStrike" baseline="0">
                <a:effectLst/>
              </a:rPr>
              <a:t>, AM &amp; PM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data'!$AG$25:$AG$30</c:f>
              <c:numCache>
                <c:formatCode>0.00</c:formatCode>
                <c:ptCount val="6"/>
                <c:pt idx="0">
                  <c:v>3.4722222222222223</c:v>
                </c:pt>
                <c:pt idx="1">
                  <c:v>2.5490196078431375</c:v>
                </c:pt>
                <c:pt idx="2">
                  <c:v>1.896551724137931</c:v>
                </c:pt>
                <c:pt idx="3">
                  <c:v>1.6428571428571428</c:v>
                </c:pt>
                <c:pt idx="4">
                  <c:v>1.6455696202531644</c:v>
                </c:pt>
                <c:pt idx="5">
                  <c:v>2.125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B-4F9F-9F4F-72EEB77023CF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data'!$AI$25:$AI$30</c:f>
              <c:numCache>
                <c:formatCode>0.00</c:formatCode>
                <c:ptCount val="6"/>
                <c:pt idx="0">
                  <c:v>2.5925925925925926</c:v>
                </c:pt>
                <c:pt idx="1">
                  <c:v>3.0718954248366015</c:v>
                </c:pt>
                <c:pt idx="2">
                  <c:v>2.0689655172413794</c:v>
                </c:pt>
                <c:pt idx="3">
                  <c:v>1.7857142857142858</c:v>
                </c:pt>
                <c:pt idx="4">
                  <c:v>1.6455696202531644</c:v>
                </c:pt>
                <c:pt idx="5">
                  <c:v>2.1083333333333334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ABB-4F9F-9F4F-72EEB77023CF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data'!$V$25:$V$30</c:f>
              <c:strCache>
                <c:ptCount val="6"/>
                <c:pt idx="0">
                  <c:v>Busega-Kibuye</c:v>
                </c:pt>
                <c:pt idx="1">
                  <c:v>Kibuye-Zzana</c:v>
                </c:pt>
                <c:pt idx="2">
                  <c:v>Zzana-Kajjansi</c:v>
                </c:pt>
                <c:pt idx="3">
                  <c:v>Kajjansi-Mpala</c:v>
                </c:pt>
                <c:pt idx="4">
                  <c:v>Mpala-Entebbe Kitooro</c:v>
                </c:pt>
                <c:pt idx="5">
                  <c:v>Busega-Entebbe Kitooro</c:v>
                </c:pt>
              </c:strCache>
            </c:strRef>
          </c:cat>
          <c:val>
            <c:numRef>
              <c:f>'JT data'!$AJ$25:$AJ$30</c:f>
              <c:numCache>
                <c:formatCode>0.00</c:formatCode>
                <c:ptCount val="6"/>
                <c:pt idx="0">
                  <c:v>4.0277777777777777</c:v>
                </c:pt>
                <c:pt idx="1">
                  <c:v>2.3529411764705883</c:v>
                </c:pt>
                <c:pt idx="2">
                  <c:v>2.0689655172413794</c:v>
                </c:pt>
                <c:pt idx="3">
                  <c:v>2</c:v>
                </c:pt>
                <c:pt idx="4">
                  <c:v>2.1518987341772151</c:v>
                </c:pt>
                <c:pt idx="5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B-4F9F-9F4F-72EEB7702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JT19: </a:t>
            </a:r>
            <a:r>
              <a:rPr lang="en-US" sz="1400" b="0" i="0" u="none" strike="noStrike" baseline="0">
                <a:effectLst/>
              </a:rPr>
              <a:t>Northern Bypass - Entebbe (KEE)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data'!$AH$4:$AJ$4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data'!$AJ$31:$AJ$34</c:f>
              <c:numCache>
                <c:formatCode>0.00</c:formatCode>
                <c:ptCount val="4"/>
                <c:pt idx="0">
                  <c:v>0.91666666666666663</c:v>
                </c:pt>
                <c:pt idx="1">
                  <c:v>1</c:v>
                </c:pt>
                <c:pt idx="2">
                  <c:v>1.2658227848101264</c:v>
                </c:pt>
                <c:pt idx="3">
                  <c:v>1.0315186246418337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6-4A63-94A1-785079BCF3B6}"/>
            </c:ext>
          </c:extLst>
        </c:ser>
        <c:ser>
          <c:idx val="2"/>
          <c:order val="1"/>
          <c:tx>
            <c:strRef>
              <c:f>'JT data'!$AE$4:$AG$4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data'!$AG$31:$AG$34</c:f>
              <c:numCache>
                <c:formatCode>0.00</c:formatCode>
                <c:ptCount val="4"/>
                <c:pt idx="0">
                  <c:v>0.91666666666666663</c:v>
                </c:pt>
                <c:pt idx="1">
                  <c:v>0.8222222222222223</c:v>
                </c:pt>
                <c:pt idx="2">
                  <c:v>1.1814345991561181</c:v>
                </c:pt>
                <c:pt idx="3">
                  <c:v>0.93600764087870125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6-4A63-94A1-785079BCF3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JT19: </a:t>
            </a:r>
            <a:r>
              <a:rPr lang="en-US" sz="1400" b="0" i="0" u="none" strike="noStrike" baseline="0">
                <a:effectLst/>
              </a:rPr>
              <a:t>Entebbe (KEE)</a:t>
            </a:r>
            <a:r>
              <a:rPr lang="en-US" sz="1400" b="1" i="0" u="none" strike="noStrike" baseline="0">
                <a:effectLst/>
              </a:rPr>
              <a:t>-</a:t>
            </a:r>
            <a:r>
              <a:rPr lang="en-US" sz="1400" b="0" i="0" u="none" strike="noStrike" baseline="0">
                <a:effectLst/>
              </a:rPr>
              <a:t>Northern Bypass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data'!$AB$31:$AB$34</c:f>
              <c:numCache>
                <c:formatCode>0.0</c:formatCode>
                <c:ptCount val="4"/>
                <c:pt idx="0">
                  <c:v>12.666666666666666</c:v>
                </c:pt>
                <c:pt idx="1">
                  <c:v>12.666666666666666</c:v>
                </c:pt>
                <c:pt idx="2">
                  <c:v>15</c:v>
                </c:pt>
                <c:pt idx="3">
                  <c:v>40.333333333333329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3-4566-BDDA-34BB1C9EE184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data'!$AC$31:$AC$34</c:f>
              <c:numCache>
                <c:formatCode>0.0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13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3-4566-BDDA-34BB1C9EE184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data'!$AD$31:$AD$34</c:f>
              <c:numCache>
                <c:formatCode>0.0</c:formatCode>
                <c:ptCount val="4"/>
                <c:pt idx="0">
                  <c:v>11</c:v>
                </c:pt>
                <c:pt idx="1">
                  <c:v>15</c:v>
                </c:pt>
                <c:pt idx="2">
                  <c:v>10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3-4566-BDDA-34BB1C9EE1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(JT19: </a:t>
            </a:r>
            <a:r>
              <a:rPr lang="en-US" sz="1400" b="0" i="0" u="none" strike="noStrike" baseline="0">
                <a:effectLst/>
              </a:rPr>
              <a:t>Northern Bypass - Entebbe (KEE)</a:t>
            </a:r>
            <a:r>
              <a:rPr lang="en-US" sz="1400" b="1" i="0" u="none" strike="noStrike" baseline="0"/>
              <a:t>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data'!$Y$31:$Y$34</c:f>
              <c:numCache>
                <c:formatCode>0.0</c:formatCode>
                <c:ptCount val="4"/>
                <c:pt idx="0">
                  <c:v>12.666666666666666</c:v>
                </c:pt>
                <c:pt idx="1">
                  <c:v>19</c:v>
                </c:pt>
                <c:pt idx="2">
                  <c:v>12</c:v>
                </c:pt>
                <c:pt idx="3">
                  <c:v>43.666666666666664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6-43DA-A400-5EC5A31FBAB4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data'!$Z$31:$Z$34</c:f>
              <c:numCache>
                <c:formatCode>0.0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6-43DA-A400-5EC5A31FBAB4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data'!$V$31:$V$34</c:f>
              <c:strCache>
                <c:ptCount val="4"/>
                <c:pt idx="0">
                  <c:v>Busega-Kajjansi</c:v>
                </c:pt>
                <c:pt idx="1">
                  <c:v>Kajjansi-Mpala</c:v>
                </c:pt>
                <c:pt idx="2">
                  <c:v>Mpala-Entebbe Kitooro</c:v>
                </c:pt>
                <c:pt idx="3">
                  <c:v>Busega-Entebbe Kitooro</c:v>
                </c:pt>
              </c:strCache>
            </c:strRef>
          </c:cat>
          <c:val>
            <c:numRef>
              <c:f>'JT data'!$AA$31:$AA$34</c:f>
              <c:numCache>
                <c:formatCode>0.0</c:formatCode>
                <c:ptCount val="4"/>
                <c:pt idx="0">
                  <c:v>11</c:v>
                </c:pt>
                <c:pt idx="1">
                  <c:v>12.333333333333334</c:v>
                </c:pt>
                <c:pt idx="2">
                  <c:v>9.3333333333333339</c:v>
                </c:pt>
                <c:pt idx="3">
                  <c:v>32.666666666666671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B6-43DA-A400-5EC5A31F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(JT21: </a:t>
            </a:r>
            <a:r>
              <a:rPr lang="en-US" sz="1400" b="1" i="0" u="none" strike="noStrike" baseline="0">
                <a:effectLst/>
              </a:rPr>
              <a:t>NBP - Matugga - Kapeeka</a:t>
            </a:r>
            <a:r>
              <a:rPr lang="en-US" sz="1400" b="1" i="0" u="none" strike="noStrike" baseline="0"/>
              <a:t>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data'!$Y$6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data'!$Y$42:$Y$45</c:f>
              <c:numCache>
                <c:formatCode>0.0</c:formatCode>
                <c:ptCount val="4"/>
                <c:pt idx="0">
                  <c:v>32</c:v>
                </c:pt>
                <c:pt idx="1">
                  <c:v>50.666666666666664</c:v>
                </c:pt>
                <c:pt idx="2">
                  <c:v>65</c:v>
                </c:pt>
                <c:pt idx="3">
                  <c:v>147.66666666666666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A-4C54-AA32-8DCF0CFDF945}"/>
            </c:ext>
          </c:extLst>
        </c:ser>
        <c:ser>
          <c:idx val="1"/>
          <c:order val="1"/>
          <c:tx>
            <c:strRef>
              <c:f>'JT data'!$Z$6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data'!$Z$42:$Z$45</c:f>
              <c:numCache>
                <c:formatCode>0.0</c:formatCode>
                <c:ptCount val="4"/>
                <c:pt idx="0">
                  <c:v>30.333333333333332</c:v>
                </c:pt>
                <c:pt idx="1">
                  <c:v>51</c:v>
                </c:pt>
                <c:pt idx="2">
                  <c:v>65</c:v>
                </c:pt>
                <c:pt idx="3">
                  <c:v>146.33333333333331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A-4C54-AA32-8DCF0CFDF945}"/>
            </c:ext>
          </c:extLst>
        </c:ser>
        <c:ser>
          <c:idx val="2"/>
          <c:order val="2"/>
          <c:tx>
            <c:strRef>
              <c:f>'JT data'!$AA$6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data'!$AA$42:$AA$45</c:f>
              <c:numCache>
                <c:formatCode>0.0</c:formatCode>
                <c:ptCount val="4"/>
                <c:pt idx="0">
                  <c:v>35.666666666666664</c:v>
                </c:pt>
                <c:pt idx="1">
                  <c:v>51.333333333333336</c:v>
                </c:pt>
                <c:pt idx="2">
                  <c:v>65</c:v>
                </c:pt>
                <c:pt idx="3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0A-4C54-AA32-8DCF0CFDF9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By Period (</a:t>
            </a:r>
            <a:r>
              <a:rPr lang="en-US" sz="1400" b="1" i="0" u="none" strike="noStrike" baseline="0">
                <a:effectLst/>
              </a:rPr>
              <a:t>JT21: Kapeeka - Matugga - NBP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data'!$AB$6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data'!$AB$42:$AB$45</c:f>
              <c:numCache>
                <c:formatCode>0.0</c:formatCode>
                <c:ptCount val="4"/>
                <c:pt idx="0">
                  <c:v>36</c:v>
                </c:pt>
                <c:pt idx="1">
                  <c:v>49.666666666666664</c:v>
                </c:pt>
                <c:pt idx="2">
                  <c:v>65</c:v>
                </c:pt>
                <c:pt idx="3">
                  <c:v>150.66666666666666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6-4CB9-A9B5-50E126AE6026}"/>
            </c:ext>
          </c:extLst>
        </c:ser>
        <c:ser>
          <c:idx val="1"/>
          <c:order val="1"/>
          <c:tx>
            <c:strRef>
              <c:f>'JT data'!$AC$6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data'!$AC$42:$AC$45</c:f>
              <c:numCache>
                <c:formatCode>0.0</c:formatCode>
                <c:ptCount val="4"/>
                <c:pt idx="0">
                  <c:v>32.666666666666664</c:v>
                </c:pt>
                <c:pt idx="1">
                  <c:v>51.333333333333336</c:v>
                </c:pt>
                <c:pt idx="2">
                  <c:v>65</c:v>
                </c:pt>
                <c:pt idx="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6-4CB9-A9B5-50E126AE6026}"/>
            </c:ext>
          </c:extLst>
        </c:ser>
        <c:ser>
          <c:idx val="2"/>
          <c:order val="2"/>
          <c:tx>
            <c:strRef>
              <c:f>'JT data'!$AD$6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data'!$AD$42:$AD$45</c:f>
              <c:numCache>
                <c:formatCode>0.0</c:formatCode>
                <c:ptCount val="4"/>
                <c:pt idx="0">
                  <c:v>36.666666666666664</c:v>
                </c:pt>
                <c:pt idx="1">
                  <c:v>51.333333333333336</c:v>
                </c:pt>
                <c:pt idx="2">
                  <c:v>65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6-4CB9-A9B5-50E126AE60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JT21: NBP - Matugga - Kapeeka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data'!$AE$42:$AE$45</c:f>
              <c:numCache>
                <c:formatCode>0.00</c:formatCode>
                <c:ptCount val="4"/>
                <c:pt idx="0">
                  <c:v>2.4615384615384617</c:v>
                </c:pt>
                <c:pt idx="1">
                  <c:v>1.1515151515151514</c:v>
                </c:pt>
                <c:pt idx="2">
                  <c:v>1.5853658536585367</c:v>
                </c:pt>
                <c:pt idx="3">
                  <c:v>1.5068027210884354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9-45AD-ABA1-09D6FBF7A73B}"/>
            </c:ext>
          </c:extLst>
        </c:ser>
        <c:ser>
          <c:idx val="2"/>
          <c:order val="1"/>
          <c:tx>
            <c:strRef>
              <c:f>'JT data'!$AG$6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data'!$AG$42:$AG$45</c:f>
              <c:numCache>
                <c:formatCode>0.00</c:formatCode>
                <c:ptCount val="4"/>
                <c:pt idx="0">
                  <c:v>2.7435897435897436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1.5510204081632653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9-45AD-ABA1-09D6FBF7A7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JT21: Kapeeka - Matugga - NBP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AM &amp; PM)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data'!$AH$6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data'!$AH$42:$AH$45</c:f>
              <c:numCache>
                <c:formatCode>0.00</c:formatCode>
                <c:ptCount val="4"/>
                <c:pt idx="0">
                  <c:v>2.7692307692307692</c:v>
                </c:pt>
                <c:pt idx="1">
                  <c:v>1.1287878787878787</c:v>
                </c:pt>
                <c:pt idx="2">
                  <c:v>1.5853658536585367</c:v>
                </c:pt>
                <c:pt idx="3">
                  <c:v>1.5374149659863945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B-4007-89EA-7DE5DAF85745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data'!$AI$42:$AI$45</c:f>
              <c:numCache>
                <c:formatCode>0.00</c:formatCode>
                <c:ptCount val="4"/>
                <c:pt idx="0">
                  <c:v>2.5128205128205128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1.5204081632653061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FAB-4007-89EA-7DE5DAF85745}"/>
            </c:ext>
          </c:extLst>
        </c:ser>
        <c:ser>
          <c:idx val="2"/>
          <c:order val="2"/>
          <c:tx>
            <c:strRef>
              <c:f>'JT data'!$AJ$6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data'!$AJ$42:$AJ$45</c:f>
              <c:numCache>
                <c:formatCode>0.00</c:formatCode>
                <c:ptCount val="4"/>
                <c:pt idx="0">
                  <c:v>2.8205128205128203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1.5612244897959184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B-4007-89EA-7DE5DAF85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Journey Time Per Km (</a:t>
            </a:r>
            <a:r>
              <a:rPr lang="en-US" sz="1400" b="1" i="0" u="none" strike="noStrike" baseline="0">
                <a:effectLst/>
              </a:rPr>
              <a:t>JT21: Kapeeka - Matugga - NBP , AM &amp; PM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'JT data'!$AE$4</c:f>
              <c:strCache>
                <c:ptCount val="1"/>
                <c:pt idx="0">
                  <c:v>From Kampala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data'!$AG$42:$AG$45</c:f>
              <c:numCache>
                <c:formatCode>0.00</c:formatCode>
                <c:ptCount val="4"/>
                <c:pt idx="0">
                  <c:v>2.7435897435897436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1.5510204081632653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C-42DE-B393-0AB84BC36578}"/>
            </c:ext>
          </c:extLst>
        </c:ser>
        <c:ser>
          <c:idx val="1"/>
          <c:order val="1"/>
          <c:tx>
            <c:strRef>
              <c:f>'JT data'!$AI$6</c:f>
              <c:strCache>
                <c:ptCount val="1"/>
                <c:pt idx="0">
                  <c:v>IP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data'!$AI$42:$AI$45</c:f>
              <c:numCache>
                <c:formatCode>0.00</c:formatCode>
                <c:ptCount val="4"/>
                <c:pt idx="0">
                  <c:v>2.5128205128205128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1.5204081632653061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13C-42DE-B393-0AB84BC36578}"/>
            </c:ext>
          </c:extLst>
        </c:ser>
        <c:ser>
          <c:idx val="2"/>
          <c:order val="2"/>
          <c:tx>
            <c:strRef>
              <c:f>'JT data'!$AH$4</c:f>
              <c:strCache>
                <c:ptCount val="1"/>
                <c:pt idx="0">
                  <c:v>Towards Kampala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data'!$V$42:$V$45</c:f>
              <c:strCache>
                <c:ptCount val="4"/>
                <c:pt idx="0">
                  <c:v>NBP-Matugga</c:v>
                </c:pt>
                <c:pt idx="1">
                  <c:v>Matugga-Kapeeka</c:v>
                </c:pt>
                <c:pt idx="2">
                  <c:v>Kapeeka-Luweero</c:v>
                </c:pt>
                <c:pt idx="3">
                  <c:v>NBP-Luweero</c:v>
                </c:pt>
              </c:strCache>
            </c:strRef>
          </c:cat>
          <c:val>
            <c:numRef>
              <c:f>'JT data'!$AJ$42:$AJ$45</c:f>
              <c:numCache>
                <c:formatCode>0.00</c:formatCode>
                <c:ptCount val="4"/>
                <c:pt idx="0">
                  <c:v>2.8205128205128203</c:v>
                </c:pt>
                <c:pt idx="1">
                  <c:v>1.1666666666666667</c:v>
                </c:pt>
                <c:pt idx="2">
                  <c:v>1.5853658536585367</c:v>
                </c:pt>
                <c:pt idx="3">
                  <c:v>1.5612244897959184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C-42DE-B393-0AB84BC365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axId val="183853744"/>
        <c:axId val="183854728"/>
        <c:extLst/>
      </c:barChart>
      <c:catAx>
        <c:axId val="183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4728"/>
        <c:crosses val="autoZero"/>
        <c:auto val="1"/>
        <c:lblAlgn val="ctr"/>
        <c:lblOffset val="100"/>
        <c:noMultiLvlLbl val="0"/>
      </c:catAx>
      <c:valAx>
        <c:axId val="1838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8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Speed Profile for Key</a:t>
            </a:r>
            <a:r>
              <a:rPr lang="en-US" sz="1200" b="1" baseline="0"/>
              <a:t> Arterial Roads in Uganda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 w="28575"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'JT var'!$B$2:$B$6</c:f>
              <c:strCache>
                <c:ptCount val="5"/>
                <c:pt idx="0">
                  <c:v>0 - 5</c:v>
                </c:pt>
                <c:pt idx="1">
                  <c:v>6 - 20</c:v>
                </c:pt>
                <c:pt idx="2">
                  <c:v>21 - 40</c:v>
                </c:pt>
                <c:pt idx="3">
                  <c:v>41 - 100</c:v>
                </c:pt>
                <c:pt idx="4">
                  <c:v>Over 100Km </c:v>
                </c:pt>
              </c:strCache>
            </c:strRef>
          </c:cat>
          <c:val>
            <c:numRef>
              <c:f>'JT var'!$D$2:$D$6</c:f>
              <c:numCache>
                <c:formatCode>0.0</c:formatCode>
                <c:ptCount val="5"/>
                <c:pt idx="0">
                  <c:v>15.825962031811187</c:v>
                </c:pt>
                <c:pt idx="1">
                  <c:v>23.068337575876249</c:v>
                </c:pt>
                <c:pt idx="2">
                  <c:v>43.612860952254557</c:v>
                </c:pt>
                <c:pt idx="3">
                  <c:v>61.246794888977981</c:v>
                </c:pt>
                <c:pt idx="4">
                  <c:v>61.360359014196199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6-4B38-899E-AE57EF58B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714982080"/>
        <c:axId val="714982408"/>
      </c:barChart>
      <c:catAx>
        <c:axId val="7149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Distance from Kampala Central (Km)</a:t>
                </a:r>
              </a:p>
            </c:rich>
          </c:tx>
          <c:layout>
            <c:manualLayout>
              <c:xMode val="edge"/>
              <c:yMode val="edge"/>
              <c:x val="0.36345971923308462"/>
              <c:y val="0.9103041043802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14982408"/>
        <c:crosses val="autoZero"/>
        <c:auto val="1"/>
        <c:lblAlgn val="ctr"/>
        <c:lblOffset val="100"/>
        <c:noMultiLvlLbl val="0"/>
      </c:catAx>
      <c:valAx>
        <c:axId val="71498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Speed (Kph)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0669728783902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1498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61" Type="http://schemas.openxmlformats.org/officeDocument/2006/relationships/chart" Target="../charts/chart61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251556</xdr:colOff>
      <xdr:row>1</xdr:row>
      <xdr:rowOff>20516</xdr:rowOff>
    </xdr:from>
    <xdr:to>
      <xdr:col>52</xdr:col>
      <xdr:colOff>119674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36633</xdr:colOff>
      <xdr:row>1</xdr:row>
      <xdr:rowOff>20517</xdr:rowOff>
    </xdr:from>
    <xdr:to>
      <xdr:col>61</xdr:col>
      <xdr:colOff>571501</xdr:colOff>
      <xdr:row>18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637441</xdr:colOff>
      <xdr:row>1</xdr:row>
      <xdr:rowOff>20516</xdr:rowOff>
    </xdr:from>
    <xdr:to>
      <xdr:col>72</xdr:col>
      <xdr:colOff>498232</xdr:colOff>
      <xdr:row>18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72</xdr:col>
      <xdr:colOff>549519</xdr:colOff>
      <xdr:row>1</xdr:row>
      <xdr:rowOff>20516</xdr:rowOff>
    </xdr:from>
    <xdr:to>
      <xdr:col>83</xdr:col>
      <xdr:colOff>410309</xdr:colOff>
      <xdr:row>18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251556</xdr:colOff>
      <xdr:row>18</xdr:row>
      <xdr:rowOff>49823</xdr:rowOff>
    </xdr:from>
    <xdr:to>
      <xdr:col>52</xdr:col>
      <xdr:colOff>119674</xdr:colOff>
      <xdr:row>37</xdr:row>
      <xdr:rowOff>29307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51287</xdr:colOff>
      <xdr:row>37</xdr:row>
      <xdr:rowOff>93787</xdr:rowOff>
    </xdr:from>
    <xdr:to>
      <xdr:col>61</xdr:col>
      <xdr:colOff>586155</xdr:colOff>
      <xdr:row>57</xdr:row>
      <xdr:rowOff>73271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637441</xdr:colOff>
      <xdr:row>18</xdr:row>
      <xdr:rowOff>49824</xdr:rowOff>
    </xdr:from>
    <xdr:to>
      <xdr:col>72</xdr:col>
      <xdr:colOff>498232</xdr:colOff>
      <xdr:row>37</xdr:row>
      <xdr:rowOff>29308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251556</xdr:colOff>
      <xdr:row>37</xdr:row>
      <xdr:rowOff>95006</xdr:rowOff>
    </xdr:from>
    <xdr:to>
      <xdr:col>52</xdr:col>
      <xdr:colOff>119674</xdr:colOff>
      <xdr:row>57</xdr:row>
      <xdr:rowOff>74490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51287</xdr:colOff>
      <xdr:row>18</xdr:row>
      <xdr:rowOff>64480</xdr:rowOff>
    </xdr:from>
    <xdr:to>
      <xdr:col>61</xdr:col>
      <xdr:colOff>586155</xdr:colOff>
      <xdr:row>37</xdr:row>
      <xdr:rowOff>43964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61</xdr:col>
      <xdr:colOff>637440</xdr:colOff>
      <xdr:row>37</xdr:row>
      <xdr:rowOff>93785</xdr:rowOff>
    </xdr:from>
    <xdr:to>
      <xdr:col>72</xdr:col>
      <xdr:colOff>498231</xdr:colOff>
      <xdr:row>57</xdr:row>
      <xdr:rowOff>73269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83</xdr:col>
      <xdr:colOff>476250</xdr:colOff>
      <xdr:row>1</xdr:row>
      <xdr:rowOff>20516</xdr:rowOff>
    </xdr:from>
    <xdr:to>
      <xdr:col>94</xdr:col>
      <xdr:colOff>337040</xdr:colOff>
      <xdr:row>18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624010</xdr:colOff>
      <xdr:row>143</xdr:row>
      <xdr:rowOff>174626</xdr:rowOff>
    </xdr:from>
    <xdr:to>
      <xdr:col>72</xdr:col>
      <xdr:colOff>484801</xdr:colOff>
      <xdr:row>163</xdr:row>
      <xdr:rowOff>154110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51</xdr:col>
      <xdr:colOff>37856</xdr:colOff>
      <xdr:row>143</xdr:row>
      <xdr:rowOff>189282</xdr:rowOff>
    </xdr:from>
    <xdr:to>
      <xdr:col>61</xdr:col>
      <xdr:colOff>572724</xdr:colOff>
      <xdr:row>163</xdr:row>
      <xdr:rowOff>168766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127000</xdr:colOff>
      <xdr:row>142</xdr:row>
      <xdr:rowOff>127000</xdr:rowOff>
    </xdr:from>
    <xdr:to>
      <xdr:col>50</xdr:col>
      <xdr:colOff>661868</xdr:colOff>
      <xdr:row>162</xdr:row>
      <xdr:rowOff>106484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40</xdr:col>
      <xdr:colOff>126999</xdr:colOff>
      <xdr:row>163</xdr:row>
      <xdr:rowOff>15875</xdr:rowOff>
    </xdr:from>
    <xdr:to>
      <xdr:col>51</xdr:col>
      <xdr:colOff>460749</xdr:colOff>
      <xdr:row>181</xdr:row>
      <xdr:rowOff>114875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134327</xdr:colOff>
      <xdr:row>181</xdr:row>
      <xdr:rowOff>174626</xdr:rowOff>
    </xdr:from>
    <xdr:to>
      <xdr:col>51</xdr:col>
      <xdr:colOff>468077</xdr:colOff>
      <xdr:row>200</xdr:row>
      <xdr:rowOff>83126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62</xdr:col>
      <xdr:colOff>20760</xdr:colOff>
      <xdr:row>164</xdr:row>
      <xdr:rowOff>0</xdr:rowOff>
    </xdr:from>
    <xdr:to>
      <xdr:col>72</xdr:col>
      <xdr:colOff>564176</xdr:colOff>
      <xdr:row>183</xdr:row>
      <xdr:rowOff>138234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72</xdr:col>
      <xdr:colOff>615463</xdr:colOff>
      <xdr:row>164</xdr:row>
      <xdr:rowOff>0</xdr:rowOff>
    </xdr:from>
    <xdr:to>
      <xdr:col>84</xdr:col>
      <xdr:colOff>282463</xdr:colOff>
      <xdr:row>182</xdr:row>
      <xdr:rowOff>99000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83</xdr:col>
      <xdr:colOff>542194</xdr:colOff>
      <xdr:row>164</xdr:row>
      <xdr:rowOff>0</xdr:rowOff>
    </xdr:from>
    <xdr:to>
      <xdr:col>94</xdr:col>
      <xdr:colOff>402984</xdr:colOff>
      <xdr:row>183</xdr:row>
      <xdr:rowOff>138234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40</xdr:col>
      <xdr:colOff>47624</xdr:colOff>
      <xdr:row>190</xdr:row>
      <xdr:rowOff>173490</xdr:rowOff>
    </xdr:from>
    <xdr:to>
      <xdr:col>52</xdr:col>
      <xdr:colOff>326624</xdr:colOff>
      <xdr:row>209</xdr:row>
      <xdr:rowOff>81990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40</xdr:col>
      <xdr:colOff>54952</xdr:colOff>
      <xdr:row>209</xdr:row>
      <xdr:rowOff>125866</xdr:rowOff>
    </xdr:from>
    <xdr:to>
      <xdr:col>52</xdr:col>
      <xdr:colOff>333952</xdr:colOff>
      <xdr:row>228</xdr:row>
      <xdr:rowOff>34366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61</xdr:col>
      <xdr:colOff>497010</xdr:colOff>
      <xdr:row>183</xdr:row>
      <xdr:rowOff>173490</xdr:rowOff>
    </xdr:from>
    <xdr:to>
      <xdr:col>72</xdr:col>
      <xdr:colOff>354626</xdr:colOff>
      <xdr:row>203</xdr:row>
      <xdr:rowOff>121224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72</xdr:col>
      <xdr:colOff>405913</xdr:colOff>
      <xdr:row>183</xdr:row>
      <xdr:rowOff>173490</xdr:rowOff>
    </xdr:from>
    <xdr:to>
      <xdr:col>85</xdr:col>
      <xdr:colOff>18163</xdr:colOff>
      <xdr:row>202</xdr:row>
      <xdr:rowOff>81990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83</xdr:col>
      <xdr:colOff>332644</xdr:colOff>
      <xdr:row>183</xdr:row>
      <xdr:rowOff>173490</xdr:rowOff>
    </xdr:from>
    <xdr:to>
      <xdr:col>94</xdr:col>
      <xdr:colOff>193434</xdr:colOff>
      <xdr:row>203</xdr:row>
      <xdr:rowOff>121224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62</xdr:col>
      <xdr:colOff>68839</xdr:colOff>
      <xdr:row>304</xdr:row>
      <xdr:rowOff>21092</xdr:rowOff>
    </xdr:from>
    <xdr:to>
      <xdr:col>74</xdr:col>
      <xdr:colOff>347839</xdr:colOff>
      <xdr:row>322</xdr:row>
      <xdr:rowOff>120092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36</xdr:col>
      <xdr:colOff>0</xdr:colOff>
      <xdr:row>323</xdr:row>
      <xdr:rowOff>19873</xdr:rowOff>
    </xdr:from>
    <xdr:to>
      <xdr:col>49</xdr:col>
      <xdr:colOff>390124</xdr:colOff>
      <xdr:row>341</xdr:row>
      <xdr:rowOff>118873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36</xdr:col>
      <xdr:colOff>0</xdr:colOff>
      <xdr:row>304</xdr:row>
      <xdr:rowOff>36966</xdr:rowOff>
    </xdr:from>
    <xdr:to>
      <xdr:col>49</xdr:col>
      <xdr:colOff>374250</xdr:colOff>
      <xdr:row>322</xdr:row>
      <xdr:rowOff>135966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62</xdr:col>
      <xdr:colOff>45707</xdr:colOff>
      <xdr:row>203</xdr:row>
      <xdr:rowOff>149678</xdr:rowOff>
    </xdr:from>
    <xdr:to>
      <xdr:col>72</xdr:col>
      <xdr:colOff>586855</xdr:colOff>
      <xdr:row>223</xdr:row>
      <xdr:rowOff>129162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53</xdr:col>
      <xdr:colOff>468749</xdr:colOff>
      <xdr:row>208</xdr:row>
      <xdr:rowOff>69084</xdr:rowOff>
    </xdr:from>
    <xdr:to>
      <xdr:col>64</xdr:col>
      <xdr:colOff>454796</xdr:colOff>
      <xdr:row>228</xdr:row>
      <xdr:rowOff>48568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40</xdr:col>
      <xdr:colOff>63500</xdr:colOff>
      <xdr:row>229</xdr:row>
      <xdr:rowOff>22677</xdr:rowOff>
    </xdr:from>
    <xdr:to>
      <xdr:col>50</xdr:col>
      <xdr:colOff>584761</xdr:colOff>
      <xdr:row>249</xdr:row>
      <xdr:rowOff>2161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62</xdr:col>
      <xdr:colOff>45707</xdr:colOff>
      <xdr:row>223</xdr:row>
      <xdr:rowOff>163286</xdr:rowOff>
    </xdr:from>
    <xdr:to>
      <xdr:col>72</xdr:col>
      <xdr:colOff>586855</xdr:colOff>
      <xdr:row>243</xdr:row>
      <xdr:rowOff>142770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51</xdr:col>
      <xdr:colOff>8374</xdr:colOff>
      <xdr:row>223</xdr:row>
      <xdr:rowOff>177942</xdr:rowOff>
    </xdr:from>
    <xdr:to>
      <xdr:col>61</xdr:col>
      <xdr:colOff>661171</xdr:colOff>
      <xdr:row>243</xdr:row>
      <xdr:rowOff>157426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39</xdr:col>
      <xdr:colOff>920750</xdr:colOff>
      <xdr:row>231</xdr:row>
      <xdr:rowOff>83910</xdr:rowOff>
    </xdr:from>
    <xdr:to>
      <xdr:col>50</xdr:col>
      <xdr:colOff>489511</xdr:colOff>
      <xdr:row>251</xdr:row>
      <xdr:rowOff>63394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62</xdr:col>
      <xdr:colOff>45707</xdr:colOff>
      <xdr:row>244</xdr:row>
      <xdr:rowOff>13607</xdr:rowOff>
    </xdr:from>
    <xdr:to>
      <xdr:col>72</xdr:col>
      <xdr:colOff>586855</xdr:colOff>
      <xdr:row>263</xdr:row>
      <xdr:rowOff>183591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51</xdr:col>
      <xdr:colOff>8374</xdr:colOff>
      <xdr:row>244</xdr:row>
      <xdr:rowOff>28263</xdr:rowOff>
    </xdr:from>
    <xdr:to>
      <xdr:col>61</xdr:col>
      <xdr:colOff>661171</xdr:colOff>
      <xdr:row>264</xdr:row>
      <xdr:rowOff>7747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40</xdr:col>
      <xdr:colOff>95250</xdr:colOff>
      <xdr:row>244</xdr:row>
      <xdr:rowOff>29481</xdr:rowOff>
    </xdr:from>
    <xdr:to>
      <xdr:col>50</xdr:col>
      <xdr:colOff>616511</xdr:colOff>
      <xdr:row>264</xdr:row>
      <xdr:rowOff>8965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62</xdr:col>
      <xdr:colOff>45707</xdr:colOff>
      <xdr:row>264</xdr:row>
      <xdr:rowOff>27215</xdr:rowOff>
    </xdr:from>
    <xdr:to>
      <xdr:col>72</xdr:col>
      <xdr:colOff>586855</xdr:colOff>
      <xdr:row>284</xdr:row>
      <xdr:rowOff>6699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51</xdr:col>
      <xdr:colOff>8374</xdr:colOff>
      <xdr:row>264</xdr:row>
      <xdr:rowOff>41871</xdr:rowOff>
    </xdr:from>
    <xdr:to>
      <xdr:col>61</xdr:col>
      <xdr:colOff>661171</xdr:colOff>
      <xdr:row>284</xdr:row>
      <xdr:rowOff>21355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40</xdr:col>
      <xdr:colOff>95250</xdr:colOff>
      <xdr:row>264</xdr:row>
      <xdr:rowOff>43089</xdr:rowOff>
    </xdr:from>
    <xdr:to>
      <xdr:col>50</xdr:col>
      <xdr:colOff>616511</xdr:colOff>
      <xdr:row>284</xdr:row>
      <xdr:rowOff>22573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36</xdr:col>
      <xdr:colOff>92869</xdr:colOff>
      <xdr:row>284</xdr:row>
      <xdr:rowOff>50006</xdr:rowOff>
    </xdr:from>
    <xdr:to>
      <xdr:col>51</xdr:col>
      <xdr:colOff>98193</xdr:colOff>
      <xdr:row>303</xdr:row>
      <xdr:rowOff>188240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51</xdr:col>
      <xdr:colOff>142152</xdr:colOff>
      <xdr:row>284</xdr:row>
      <xdr:rowOff>50007</xdr:rowOff>
    </xdr:from>
    <xdr:to>
      <xdr:col>61</xdr:col>
      <xdr:colOff>459305</xdr:colOff>
      <xdr:row>303</xdr:row>
      <xdr:rowOff>188241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61</xdr:col>
      <xdr:colOff>525245</xdr:colOff>
      <xdr:row>284</xdr:row>
      <xdr:rowOff>50006</xdr:rowOff>
    </xdr:from>
    <xdr:to>
      <xdr:col>72</xdr:col>
      <xdr:colOff>369254</xdr:colOff>
      <xdr:row>303</xdr:row>
      <xdr:rowOff>188240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72</xdr:col>
      <xdr:colOff>420541</xdr:colOff>
      <xdr:row>284</xdr:row>
      <xdr:rowOff>50006</xdr:rowOff>
    </xdr:from>
    <xdr:to>
      <xdr:col>83</xdr:col>
      <xdr:colOff>281331</xdr:colOff>
      <xdr:row>303</xdr:row>
      <xdr:rowOff>188240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83</xdr:col>
      <xdr:colOff>347272</xdr:colOff>
      <xdr:row>284</xdr:row>
      <xdr:rowOff>50006</xdr:rowOff>
    </xdr:from>
    <xdr:to>
      <xdr:col>94</xdr:col>
      <xdr:colOff>208062</xdr:colOff>
      <xdr:row>303</xdr:row>
      <xdr:rowOff>188240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61</xdr:col>
      <xdr:colOff>376360</xdr:colOff>
      <xdr:row>364</xdr:row>
      <xdr:rowOff>82551</xdr:rowOff>
    </xdr:from>
    <xdr:to>
      <xdr:col>72</xdr:col>
      <xdr:colOff>233976</xdr:colOff>
      <xdr:row>384</xdr:row>
      <xdr:rowOff>62035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51</xdr:col>
      <xdr:colOff>21981</xdr:colOff>
      <xdr:row>364</xdr:row>
      <xdr:rowOff>97207</xdr:rowOff>
    </xdr:from>
    <xdr:to>
      <xdr:col>61</xdr:col>
      <xdr:colOff>325074</xdr:colOff>
      <xdr:row>384</xdr:row>
      <xdr:rowOff>76691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95250</xdr:colOff>
      <xdr:row>364</xdr:row>
      <xdr:rowOff>98425</xdr:rowOff>
    </xdr:from>
    <xdr:to>
      <xdr:col>50</xdr:col>
      <xdr:colOff>630118</xdr:colOff>
      <xdr:row>384</xdr:row>
      <xdr:rowOff>77909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61</xdr:col>
      <xdr:colOff>608135</xdr:colOff>
      <xdr:row>324</xdr:row>
      <xdr:rowOff>38100</xdr:rowOff>
    </xdr:from>
    <xdr:to>
      <xdr:col>72</xdr:col>
      <xdr:colOff>468926</xdr:colOff>
      <xdr:row>344</xdr:row>
      <xdr:rowOff>17584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51</xdr:col>
      <xdr:colOff>21981</xdr:colOff>
      <xdr:row>324</xdr:row>
      <xdr:rowOff>52756</xdr:rowOff>
    </xdr:from>
    <xdr:to>
      <xdr:col>61</xdr:col>
      <xdr:colOff>556849</xdr:colOff>
      <xdr:row>344</xdr:row>
      <xdr:rowOff>32240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39</xdr:col>
      <xdr:colOff>31750</xdr:colOff>
      <xdr:row>344</xdr:row>
      <xdr:rowOff>165099</xdr:rowOff>
    </xdr:from>
    <xdr:to>
      <xdr:col>49</xdr:col>
      <xdr:colOff>280868</xdr:colOff>
      <xdr:row>364</xdr:row>
      <xdr:rowOff>144583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61</xdr:col>
      <xdr:colOff>619021</xdr:colOff>
      <xdr:row>344</xdr:row>
      <xdr:rowOff>59872</xdr:rowOff>
    </xdr:from>
    <xdr:to>
      <xdr:col>72</xdr:col>
      <xdr:colOff>479812</xdr:colOff>
      <xdr:row>364</xdr:row>
      <xdr:rowOff>39356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51</xdr:col>
      <xdr:colOff>32867</xdr:colOff>
      <xdr:row>344</xdr:row>
      <xdr:rowOff>74528</xdr:rowOff>
    </xdr:from>
    <xdr:to>
      <xdr:col>61</xdr:col>
      <xdr:colOff>567735</xdr:colOff>
      <xdr:row>364</xdr:row>
      <xdr:rowOff>54012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39</xdr:col>
      <xdr:colOff>90261</xdr:colOff>
      <xdr:row>340</xdr:row>
      <xdr:rowOff>12246</xdr:rowOff>
    </xdr:from>
    <xdr:to>
      <xdr:col>50</xdr:col>
      <xdr:colOff>6004</xdr:colOff>
      <xdr:row>359</xdr:row>
      <xdr:rowOff>182230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40</xdr:col>
      <xdr:colOff>253999</xdr:colOff>
      <xdr:row>101</xdr:row>
      <xdr:rowOff>15875</xdr:rowOff>
    </xdr:from>
    <xdr:to>
      <xdr:col>55</xdr:col>
      <xdr:colOff>332749</xdr:colOff>
      <xdr:row>119</xdr:row>
      <xdr:rowOff>114875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40</xdr:col>
      <xdr:colOff>261327</xdr:colOff>
      <xdr:row>119</xdr:row>
      <xdr:rowOff>158751</xdr:rowOff>
    </xdr:from>
    <xdr:to>
      <xdr:col>55</xdr:col>
      <xdr:colOff>340077</xdr:colOff>
      <xdr:row>138</xdr:row>
      <xdr:rowOff>67251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62</xdr:col>
      <xdr:colOff>195385</xdr:colOff>
      <xdr:row>101</xdr:row>
      <xdr:rowOff>15875</xdr:rowOff>
    </xdr:from>
    <xdr:to>
      <xdr:col>73</xdr:col>
      <xdr:colOff>72051</xdr:colOff>
      <xdr:row>120</xdr:row>
      <xdr:rowOff>154109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73</xdr:col>
      <xdr:colOff>123338</xdr:colOff>
      <xdr:row>101</xdr:row>
      <xdr:rowOff>15875</xdr:rowOff>
    </xdr:from>
    <xdr:to>
      <xdr:col>88</xdr:col>
      <xdr:colOff>202088</xdr:colOff>
      <xdr:row>120</xdr:row>
      <xdr:rowOff>154109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88</xdr:col>
      <xdr:colOff>542194</xdr:colOff>
      <xdr:row>101</xdr:row>
      <xdr:rowOff>95250</xdr:rowOff>
    </xdr:from>
    <xdr:to>
      <xdr:col>99</xdr:col>
      <xdr:colOff>402984</xdr:colOff>
      <xdr:row>121</xdr:row>
      <xdr:rowOff>42984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111124</xdr:colOff>
      <xdr:row>58</xdr:row>
      <xdr:rowOff>47625</xdr:rowOff>
    </xdr:from>
    <xdr:to>
      <xdr:col>51</xdr:col>
      <xdr:colOff>444874</xdr:colOff>
      <xdr:row>76</xdr:row>
      <xdr:rowOff>146625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40</xdr:col>
      <xdr:colOff>118452</xdr:colOff>
      <xdr:row>77</xdr:row>
      <xdr:rowOff>1</xdr:rowOff>
    </xdr:from>
    <xdr:to>
      <xdr:col>51</xdr:col>
      <xdr:colOff>452202</xdr:colOff>
      <xdr:row>95</xdr:row>
      <xdr:rowOff>99001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62</xdr:col>
      <xdr:colOff>195385</xdr:colOff>
      <xdr:row>60</xdr:row>
      <xdr:rowOff>158750</xdr:rowOff>
    </xdr:from>
    <xdr:to>
      <xdr:col>73</xdr:col>
      <xdr:colOff>72051</xdr:colOff>
      <xdr:row>80</xdr:row>
      <xdr:rowOff>106484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73</xdr:col>
      <xdr:colOff>123338</xdr:colOff>
      <xdr:row>60</xdr:row>
      <xdr:rowOff>158750</xdr:rowOff>
    </xdr:from>
    <xdr:to>
      <xdr:col>83</xdr:col>
      <xdr:colOff>650878</xdr:colOff>
      <xdr:row>80</xdr:row>
      <xdr:rowOff>106484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84</xdr:col>
      <xdr:colOff>50069</xdr:colOff>
      <xdr:row>60</xdr:row>
      <xdr:rowOff>158750</xdr:rowOff>
    </xdr:from>
    <xdr:to>
      <xdr:col>94</xdr:col>
      <xdr:colOff>577609</xdr:colOff>
      <xdr:row>80</xdr:row>
      <xdr:rowOff>106484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62</xdr:col>
      <xdr:colOff>116010</xdr:colOff>
      <xdr:row>80</xdr:row>
      <xdr:rowOff>127000</xdr:rowOff>
    </xdr:from>
    <xdr:to>
      <xdr:col>72</xdr:col>
      <xdr:colOff>643551</xdr:colOff>
      <xdr:row>100</xdr:row>
      <xdr:rowOff>106484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51</xdr:col>
      <xdr:colOff>196606</xdr:colOff>
      <xdr:row>80</xdr:row>
      <xdr:rowOff>141656</xdr:rowOff>
    </xdr:from>
    <xdr:to>
      <xdr:col>62</xdr:col>
      <xdr:colOff>64724</xdr:colOff>
      <xdr:row>100</xdr:row>
      <xdr:rowOff>121140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40</xdr:col>
      <xdr:colOff>301625</xdr:colOff>
      <xdr:row>80</xdr:row>
      <xdr:rowOff>174624</xdr:rowOff>
    </xdr:from>
    <xdr:to>
      <xdr:col>51</xdr:col>
      <xdr:colOff>169743</xdr:colOff>
      <xdr:row>100</xdr:row>
      <xdr:rowOff>154108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51</xdr:col>
      <xdr:colOff>365125</xdr:colOff>
      <xdr:row>122</xdr:row>
      <xdr:rowOff>174625</xdr:rowOff>
    </xdr:from>
    <xdr:to>
      <xdr:col>62</xdr:col>
      <xdr:colOff>309443</xdr:colOff>
      <xdr:row>142</xdr:row>
      <xdr:rowOff>122359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53</xdr:col>
      <xdr:colOff>321652</xdr:colOff>
      <xdr:row>123</xdr:row>
      <xdr:rowOff>158751</xdr:rowOff>
    </xdr:from>
    <xdr:to>
      <xdr:col>64</xdr:col>
      <xdr:colOff>288195</xdr:colOff>
      <xdr:row>143</xdr:row>
      <xdr:rowOff>106485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62</xdr:col>
      <xdr:colOff>306510</xdr:colOff>
      <xdr:row>121</xdr:row>
      <xdr:rowOff>47625</xdr:rowOff>
    </xdr:from>
    <xdr:to>
      <xdr:col>73</xdr:col>
      <xdr:colOff>157776</xdr:colOff>
      <xdr:row>140</xdr:row>
      <xdr:rowOff>185859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73</xdr:col>
      <xdr:colOff>209063</xdr:colOff>
      <xdr:row>121</xdr:row>
      <xdr:rowOff>47625</xdr:rowOff>
    </xdr:from>
    <xdr:to>
      <xdr:col>84</xdr:col>
      <xdr:colOff>63503</xdr:colOff>
      <xdr:row>140</xdr:row>
      <xdr:rowOff>185859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84</xdr:col>
      <xdr:colOff>135794</xdr:colOff>
      <xdr:row>121</xdr:row>
      <xdr:rowOff>47625</xdr:rowOff>
    </xdr:from>
    <xdr:to>
      <xdr:col>94</xdr:col>
      <xdr:colOff>663334</xdr:colOff>
      <xdr:row>140</xdr:row>
      <xdr:rowOff>185859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90486</xdr:rowOff>
    </xdr:from>
    <xdr:to>
      <xdr:col>13</xdr:col>
      <xdr:colOff>585107</xdr:colOff>
      <xdr:row>16</xdr:row>
      <xdr:rowOff>167367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A4053C7-5D9E-4B56-99F9-3211240C0F61}"/>
            </a:ext>
          </a:extLst>
        </xdr:cNvPr>
        <xdr:cNvGrpSpPr/>
      </xdr:nvGrpSpPr>
      <xdr:grpSpPr>
        <a:xfrm>
          <a:off x="3009900" y="90486"/>
          <a:ext cx="5500007" cy="3124881"/>
          <a:chOff x="3009900" y="100011"/>
          <a:chExt cx="5500007" cy="312488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BD04650-EDDC-4BBB-87B7-0AA5D7998F64}"/>
              </a:ext>
            </a:extLst>
          </xdr:cNvPr>
          <xdr:cNvGraphicFramePr/>
        </xdr:nvGraphicFramePr>
        <xdr:xfrm>
          <a:off x="3009900" y="100011"/>
          <a:ext cx="5500007" cy="31248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159454A8-0CE0-4361-85BF-6E95ED746D88}"/>
              </a:ext>
            </a:extLst>
          </xdr:cNvPr>
          <xdr:cNvGrpSpPr/>
        </xdr:nvGrpSpPr>
        <xdr:grpSpPr>
          <a:xfrm>
            <a:off x="4648200" y="809625"/>
            <a:ext cx="2838450" cy="1728000"/>
            <a:chOff x="4648200" y="809625"/>
            <a:chExt cx="2838450" cy="1728000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EEA124E6-6F25-46DB-A240-D51546B9399D}"/>
                </a:ext>
              </a:extLst>
            </xdr:cNvPr>
            <xdr:cNvSpPr/>
          </xdr:nvSpPr>
          <xdr:spPr>
            <a:xfrm>
              <a:off x="4648200" y="2171700"/>
              <a:ext cx="66675" cy="3600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G" sz="1100"/>
            </a:p>
          </xdr:txBody>
        </xdr: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36DC1DDC-4E4F-45DA-A57A-9058D2B57DB9}"/>
                </a:ext>
              </a:extLst>
            </xdr:cNvPr>
            <xdr:cNvSpPr/>
          </xdr:nvSpPr>
          <xdr:spPr>
            <a:xfrm>
              <a:off x="5543550" y="1952625"/>
              <a:ext cx="104775" cy="5760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G" sz="1100"/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398A5911-F0AB-4EF7-BAAF-75D5D626389D}"/>
                </a:ext>
              </a:extLst>
            </xdr:cNvPr>
            <xdr:cNvSpPr/>
          </xdr:nvSpPr>
          <xdr:spPr>
            <a:xfrm>
              <a:off x="6496050" y="1343025"/>
              <a:ext cx="45719" cy="11880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G" sz="1100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505C99FE-A87D-46B1-9AF5-7D94F4924B61}"/>
                </a:ext>
              </a:extLst>
            </xdr:cNvPr>
            <xdr:cNvSpPr/>
          </xdr:nvSpPr>
          <xdr:spPr>
            <a:xfrm>
              <a:off x="7410450" y="809625"/>
              <a:ext cx="76200" cy="17280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G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127000</xdr:rowOff>
    </xdr:from>
    <xdr:to>
      <xdr:col>22</xdr:col>
      <xdr:colOff>341274</xdr:colOff>
      <xdr:row>37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rcRect t="9550" b="5369"/>
        <a:stretch/>
      </xdr:blipFill>
      <xdr:spPr>
        <a:xfrm>
          <a:off x="603250" y="889000"/>
          <a:ext cx="13009524" cy="6223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111124</xdr:rowOff>
    </xdr:from>
    <xdr:to>
      <xdr:col>22</xdr:col>
      <xdr:colOff>207924</xdr:colOff>
      <xdr:row>75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</a:extLst>
        </a:blip>
        <a:srcRect t="9333" b="5153"/>
        <a:stretch/>
      </xdr:blipFill>
      <xdr:spPr>
        <a:xfrm>
          <a:off x="603250" y="8112124"/>
          <a:ext cx="12876174" cy="6254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R1077"/>
  <sheetViews>
    <sheetView tabSelected="1" zoomScale="60" zoomScaleNormal="60" workbookViewId="0">
      <selection activeCell="C15" sqref="C15"/>
    </sheetView>
  </sheetViews>
  <sheetFormatPr defaultColWidth="9" defaultRowHeight="15" x14ac:dyDescent="0.25"/>
  <cols>
    <col min="1" max="1" width="4.42578125" customWidth="1"/>
    <col min="2" max="2" width="10"/>
    <col min="3" max="3" width="31.42578125" customWidth="1"/>
    <col min="4" max="4" width="7.85546875" customWidth="1"/>
    <col min="5" max="5" width="18.42578125" customWidth="1"/>
    <col min="6" max="6" width="19.140625" customWidth="1"/>
    <col min="7" max="7" width="7.28515625" customWidth="1"/>
    <col min="8" max="8" width="11" bestFit="1" customWidth="1"/>
    <col min="9" max="9" width="12" bestFit="1" customWidth="1"/>
    <col min="10" max="10" width="6.5703125" customWidth="1"/>
    <col min="11" max="12" width="12.5703125" bestFit="1" customWidth="1"/>
    <col min="13" max="13" width="7" bestFit="1" customWidth="1"/>
    <col min="14" max="14" width="11" bestFit="1" customWidth="1"/>
    <col min="15" max="15" width="11.28515625" bestFit="1" customWidth="1"/>
    <col min="16" max="16" width="8.7109375" customWidth="1"/>
    <col min="17" max="17" width="3.7109375" customWidth="1"/>
    <col min="18" max="18" width="9.28515625" customWidth="1"/>
    <col min="19" max="19" width="33" style="90" bestFit="1" customWidth="1"/>
    <col min="20" max="21" width="15.42578125" customWidth="1"/>
    <col min="22" max="22" width="26.28515625" customWidth="1"/>
    <col min="23" max="23" width="16.5703125" customWidth="1"/>
    <col min="24" max="24" width="8" customWidth="1"/>
    <col min="25" max="26" width="7.7109375" customWidth="1"/>
    <col min="27" max="27" width="8.42578125" customWidth="1"/>
    <col min="28" max="30" width="7.7109375" customWidth="1"/>
    <col min="31" max="36" width="10.28515625" customWidth="1"/>
    <col min="37" max="37" width="13.5703125" customWidth="1"/>
    <col min="38" max="38" width="14.28515625" customWidth="1"/>
    <col min="39" max="40" width="9.28515625" customWidth="1"/>
    <col min="41" max="266" width="10" customWidth="1"/>
  </cols>
  <sheetData>
    <row r="2" spans="2:96" ht="18" customHeight="1" x14ac:dyDescent="0.25">
      <c r="B2" s="114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2:96" ht="18" customHeight="1" x14ac:dyDescent="0.25">
      <c r="B3" s="114" t="s">
        <v>224</v>
      </c>
      <c r="C3" s="114"/>
      <c r="D3" s="114"/>
      <c r="E3" s="114"/>
      <c r="F3" s="114"/>
      <c r="G3" s="114"/>
      <c r="H3" s="114"/>
      <c r="I3" s="114"/>
      <c r="J3" s="114"/>
      <c r="K3" s="47"/>
      <c r="L3" s="47"/>
      <c r="M3" s="47"/>
      <c r="N3" s="47"/>
      <c r="O3" s="47"/>
      <c r="P3" s="47"/>
      <c r="Q3" s="47"/>
      <c r="R3" s="47"/>
      <c r="S3" s="88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CR3" s="55" t="s">
        <v>199</v>
      </c>
    </row>
    <row r="4" spans="2:96" ht="18.75" thickBot="1" x14ac:dyDescent="0.3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88"/>
      <c r="T4" s="47"/>
      <c r="U4" s="47"/>
      <c r="V4" s="47"/>
      <c r="W4" s="47"/>
      <c r="X4" s="47"/>
      <c r="Y4" s="111" t="s">
        <v>190</v>
      </c>
      <c r="Z4" s="112"/>
      <c r="AA4" s="113"/>
      <c r="AB4" s="111" t="s">
        <v>191</v>
      </c>
      <c r="AC4" s="112"/>
      <c r="AD4" s="113"/>
      <c r="AE4" s="111" t="s">
        <v>190</v>
      </c>
      <c r="AF4" s="112"/>
      <c r="AG4" s="113"/>
      <c r="AH4" s="111" t="s">
        <v>191</v>
      </c>
      <c r="AI4" s="112"/>
      <c r="AJ4" s="112"/>
      <c r="AK4" s="55" t="s">
        <v>190</v>
      </c>
      <c r="AL4" s="55" t="s">
        <v>195</v>
      </c>
      <c r="AM4" s="55"/>
      <c r="AN4" s="55"/>
      <c r="CR4" s="55" t="s">
        <v>200</v>
      </c>
    </row>
    <row r="5" spans="2:96" ht="15" customHeight="1" x14ac:dyDescent="0.25">
      <c r="B5" s="1"/>
      <c r="C5" s="1"/>
      <c r="D5" s="1"/>
      <c r="E5" s="119" t="s">
        <v>3</v>
      </c>
      <c r="F5" s="120"/>
      <c r="G5" s="121" t="s">
        <v>21</v>
      </c>
      <c r="H5" s="115" t="s">
        <v>17</v>
      </c>
      <c r="I5" s="116"/>
      <c r="J5" s="117"/>
      <c r="K5" s="118" t="s">
        <v>18</v>
      </c>
      <c r="L5" s="116"/>
      <c r="M5" s="117"/>
      <c r="N5" s="118" t="s">
        <v>19</v>
      </c>
      <c r="O5" s="116"/>
      <c r="P5" s="117"/>
      <c r="Q5" s="58"/>
      <c r="R5" s="58"/>
      <c r="S5" s="58"/>
      <c r="T5" s="58"/>
      <c r="U5" s="58"/>
      <c r="V5" s="58"/>
      <c r="W5" s="58"/>
      <c r="X5" s="58"/>
      <c r="Y5" s="111" t="s">
        <v>189</v>
      </c>
      <c r="Z5" s="112"/>
      <c r="AA5" s="113"/>
      <c r="AB5" s="111" t="s">
        <v>189</v>
      </c>
      <c r="AC5" s="112"/>
      <c r="AD5" s="113"/>
      <c r="AE5" s="111" t="s">
        <v>193</v>
      </c>
      <c r="AF5" s="112"/>
      <c r="AG5" s="113"/>
      <c r="AH5" s="111" t="s">
        <v>193</v>
      </c>
      <c r="AI5" s="112"/>
      <c r="AJ5" s="112"/>
      <c r="AK5" s="55" t="s">
        <v>194</v>
      </c>
      <c r="AL5" s="55" t="s">
        <v>194</v>
      </c>
      <c r="AM5" s="55"/>
      <c r="AN5" s="55"/>
    </row>
    <row r="6" spans="2:96" ht="45.75" thickBot="1" x14ac:dyDescent="0.3">
      <c r="B6" s="2" t="s">
        <v>1</v>
      </c>
      <c r="C6" s="2" t="s">
        <v>2</v>
      </c>
      <c r="D6" s="48" t="s">
        <v>16</v>
      </c>
      <c r="E6" s="2" t="s">
        <v>7</v>
      </c>
      <c r="F6" s="3" t="s">
        <v>8</v>
      </c>
      <c r="G6" s="122"/>
      <c r="H6" s="49" t="s">
        <v>13</v>
      </c>
      <c r="I6" s="50" t="s">
        <v>14</v>
      </c>
      <c r="J6" s="51" t="s">
        <v>15</v>
      </c>
      <c r="K6" s="52" t="s">
        <v>13</v>
      </c>
      <c r="L6" s="53" t="s">
        <v>14</v>
      </c>
      <c r="M6" s="54" t="s">
        <v>15</v>
      </c>
      <c r="N6" s="52" t="s">
        <v>13</v>
      </c>
      <c r="O6" s="53" t="s">
        <v>14</v>
      </c>
      <c r="P6" s="54" t="s">
        <v>15</v>
      </c>
      <c r="Q6" s="59"/>
      <c r="R6" s="59"/>
      <c r="S6" s="89"/>
      <c r="T6" s="59"/>
      <c r="U6" s="59"/>
      <c r="V6" s="59"/>
      <c r="W6" s="63" t="s">
        <v>201</v>
      </c>
      <c r="X6" s="63" t="s">
        <v>192</v>
      </c>
      <c r="Y6" s="57" t="s">
        <v>186</v>
      </c>
      <c r="Z6" s="56" t="s">
        <v>187</v>
      </c>
      <c r="AA6" s="56" t="s">
        <v>188</v>
      </c>
      <c r="AB6" s="57" t="s">
        <v>186</v>
      </c>
      <c r="AC6" s="56" t="s">
        <v>187</v>
      </c>
      <c r="AD6" s="56" t="s">
        <v>188</v>
      </c>
      <c r="AE6" s="57" t="s">
        <v>186</v>
      </c>
      <c r="AF6" s="56" t="s">
        <v>187</v>
      </c>
      <c r="AG6" s="56" t="s">
        <v>188</v>
      </c>
      <c r="AH6" s="57" t="s">
        <v>186</v>
      </c>
      <c r="AI6" s="56" t="s">
        <v>187</v>
      </c>
      <c r="AJ6" s="56" t="s">
        <v>188</v>
      </c>
      <c r="AK6" s="56" t="s">
        <v>190</v>
      </c>
      <c r="AL6" s="56" t="s">
        <v>195</v>
      </c>
      <c r="AM6" s="56"/>
      <c r="AN6" s="56"/>
    </row>
    <row r="7" spans="2:96" ht="15" customHeight="1" x14ac:dyDescent="0.25">
      <c r="B7" t="s">
        <v>4</v>
      </c>
      <c r="C7" t="s">
        <v>5</v>
      </c>
      <c r="D7" s="5">
        <v>1</v>
      </c>
      <c r="E7" t="s">
        <v>6</v>
      </c>
      <c r="F7" t="s">
        <v>9</v>
      </c>
      <c r="G7">
        <v>5.6</v>
      </c>
      <c r="H7" s="6">
        <v>0.2986111111111111</v>
      </c>
      <c r="I7" s="6">
        <v>0.30902777777777779</v>
      </c>
      <c r="J7">
        <v>15</v>
      </c>
      <c r="K7" s="6">
        <v>0.47430555555555554</v>
      </c>
      <c r="L7" s="6">
        <v>0.48402777777777778</v>
      </c>
      <c r="M7">
        <v>14</v>
      </c>
      <c r="N7" s="6">
        <v>0.66875000000000007</v>
      </c>
      <c r="O7" s="6">
        <v>0.68125000000000002</v>
      </c>
      <c r="P7" s="8">
        <v>18</v>
      </c>
      <c r="Q7" s="8"/>
      <c r="R7" s="107" t="s">
        <v>4</v>
      </c>
      <c r="S7" s="90" t="s">
        <v>5</v>
      </c>
      <c r="T7" s="8" t="s">
        <v>6</v>
      </c>
      <c r="U7" s="8" t="s">
        <v>9</v>
      </c>
      <c r="V7" s="8" t="str">
        <f>T7&amp;"-"&amp;U7</f>
        <v>Spear Junction-Bweyogerere</v>
      </c>
      <c r="W7" s="62" t="s">
        <v>196</v>
      </c>
      <c r="X7" s="64">
        <f>G7</f>
        <v>5.6</v>
      </c>
      <c r="Y7" s="61">
        <f>AVERAGE(J7:J9)</f>
        <v>16.666666666666668</v>
      </c>
      <c r="Z7" s="61">
        <f>AVERAGE(M7:M9)</f>
        <v>13.666666666666666</v>
      </c>
      <c r="AA7" s="61">
        <f>AVERAGE(P7:P9)</f>
        <v>21</v>
      </c>
      <c r="AB7" s="61">
        <f>AVERAGE(J10:J12)</f>
        <v>17</v>
      </c>
      <c r="AC7" s="61">
        <f>AVERAGE(M10:M12)</f>
        <v>13.333333333333334</v>
      </c>
      <c r="AD7" s="61">
        <f>AVERAGE(P10:P12)</f>
        <v>15.333333333333334</v>
      </c>
      <c r="AE7" s="60">
        <f>Y7/$X7</f>
        <v>2.9761904761904767</v>
      </c>
      <c r="AF7" s="60">
        <f>Z7/$X7</f>
        <v>2.4404761904761907</v>
      </c>
      <c r="AG7" s="60">
        <f t="shared" ref="AG7:AJ7" si="0">AA7/$X7</f>
        <v>3.7500000000000004</v>
      </c>
      <c r="AH7" s="60">
        <f t="shared" si="0"/>
        <v>3.035714285714286</v>
      </c>
      <c r="AI7" s="60">
        <f t="shared" si="0"/>
        <v>2.3809523809523814</v>
      </c>
      <c r="AJ7" s="60">
        <f t="shared" si="0"/>
        <v>2.7380952380952386</v>
      </c>
      <c r="AK7" s="60">
        <f>MAX(AE7:AG7)</f>
        <v>3.7500000000000004</v>
      </c>
      <c r="AL7" s="60">
        <f>MAX(AH7:AJ7)</f>
        <v>3.035714285714286</v>
      </c>
      <c r="AM7" s="60">
        <f>$X7/(AVERAGE(Y7,AB7)/60)</f>
        <v>19.960396039603953</v>
      </c>
      <c r="AN7" s="60">
        <f t="shared" ref="AN7:AO7" si="1">$X7/(AVERAGE(Z7,AC7)/60)</f>
        <v>24.888888888888886</v>
      </c>
      <c r="AO7" s="60">
        <f t="shared" si="1"/>
        <v>18.495412844036693</v>
      </c>
    </row>
    <row r="8" spans="2:96" x14ac:dyDescent="0.25">
      <c r="D8" s="5">
        <v>2</v>
      </c>
      <c r="E8" t="s">
        <v>6</v>
      </c>
      <c r="F8" t="s">
        <v>9</v>
      </c>
      <c r="G8">
        <v>5.6</v>
      </c>
      <c r="H8" s="6">
        <v>0.36944444444444446</v>
      </c>
      <c r="I8" s="6">
        <v>0.3833333333333333</v>
      </c>
      <c r="J8">
        <v>20</v>
      </c>
      <c r="K8" s="6">
        <v>0.61875000000000002</v>
      </c>
      <c r="L8" s="6">
        <v>0.62847222222222221</v>
      </c>
      <c r="M8">
        <v>14</v>
      </c>
      <c r="N8" s="6">
        <v>0.70833333333333337</v>
      </c>
      <c r="O8" s="6">
        <v>0.72222222222222221</v>
      </c>
      <c r="P8">
        <v>20</v>
      </c>
      <c r="T8" t="s">
        <v>9</v>
      </c>
      <c r="U8" t="s">
        <v>10</v>
      </c>
      <c r="V8" s="8" t="str">
        <f t="shared" ref="V8:V22" si="2">T8&amp;"-"&amp;U8</f>
        <v>Bweyogerere-Mukono</v>
      </c>
      <c r="W8" s="62" t="s">
        <v>196</v>
      </c>
      <c r="X8" s="61">
        <f>G13</f>
        <v>11</v>
      </c>
      <c r="Y8" s="61">
        <f>AVERAGE(J13:J15)</f>
        <v>24.666666666666668</v>
      </c>
      <c r="Z8" s="61">
        <f>AVERAGE(M13:M15)</f>
        <v>28.666666666666668</v>
      </c>
      <c r="AA8" s="61">
        <f>AVERAGE(P13:P15)</f>
        <v>37.666666666666664</v>
      </c>
      <c r="AB8" s="61">
        <f>AVERAGE(J16:J18)</f>
        <v>40.333333333333336</v>
      </c>
      <c r="AC8" s="61">
        <f>AVERAGE(M16:M18)</f>
        <v>34</v>
      </c>
      <c r="AD8" s="61">
        <f>AVERAGE(P16:P18)</f>
        <v>40.666666666666664</v>
      </c>
      <c r="AE8" s="60">
        <f t="shared" ref="AE8" si="3">Y8/$X8</f>
        <v>2.2424242424242427</v>
      </c>
      <c r="AF8" s="60">
        <f t="shared" ref="AF8:AF10" si="4">Z8/$X8</f>
        <v>2.606060606060606</v>
      </c>
      <c r="AG8" s="60">
        <f t="shared" ref="AG8:AG10" si="5">AA8/$X8</f>
        <v>3.4242424242424239</v>
      </c>
      <c r="AH8" s="60">
        <f t="shared" ref="AH8:AH10" si="6">AB8/$X8</f>
        <v>3.666666666666667</v>
      </c>
      <c r="AI8" s="60">
        <f t="shared" ref="AI8:AI10" si="7">AC8/$X8</f>
        <v>3.0909090909090908</v>
      </c>
      <c r="AJ8" s="60">
        <f t="shared" ref="AJ8:AJ10" si="8">AD8/$X8</f>
        <v>3.6969696969696968</v>
      </c>
      <c r="AK8" s="60">
        <f t="shared" ref="AK8:AK10" si="9">MAX(AE8:AG8)</f>
        <v>3.4242424242424239</v>
      </c>
      <c r="AL8" s="60">
        <f t="shared" ref="AL8:AL10" si="10">MAX(AH8:AJ8)</f>
        <v>3.6969696969696968</v>
      </c>
      <c r="AM8" s="60"/>
      <c r="AN8" s="60"/>
    </row>
    <row r="9" spans="2:96" x14ac:dyDescent="0.25">
      <c r="D9" s="5">
        <v>3</v>
      </c>
      <c r="E9" t="s">
        <v>6</v>
      </c>
      <c r="F9" t="s">
        <v>9</v>
      </c>
      <c r="G9">
        <v>5.6</v>
      </c>
      <c r="H9" s="6">
        <v>0.32361111111111113</v>
      </c>
      <c r="I9" s="6">
        <v>0.33402777777777781</v>
      </c>
      <c r="J9">
        <v>15</v>
      </c>
      <c r="K9" s="6">
        <v>0.44097222222222227</v>
      </c>
      <c r="L9" s="6">
        <v>0.45</v>
      </c>
      <c r="M9">
        <v>13</v>
      </c>
      <c r="N9" s="6">
        <v>0.6875</v>
      </c>
      <c r="O9" s="6">
        <v>0.70486111111111116</v>
      </c>
      <c r="P9">
        <v>25</v>
      </c>
      <c r="T9" t="s">
        <v>10</v>
      </c>
      <c r="U9" t="s">
        <v>11</v>
      </c>
      <c r="V9" s="8" t="str">
        <f t="shared" si="2"/>
        <v>Mukono-Lugazi</v>
      </c>
      <c r="W9" s="62" t="s">
        <v>196</v>
      </c>
      <c r="X9" s="61">
        <f>G19</f>
        <v>24</v>
      </c>
      <c r="Y9" s="61">
        <f>AVERAGE(J19:J21)</f>
        <v>33.333333333333336</v>
      </c>
      <c r="Z9" s="61">
        <f>AVERAGE(M19:M21)</f>
        <v>34.333333333333336</v>
      </c>
      <c r="AA9" s="61">
        <f>AVERAGE(P19:P21)</f>
        <v>36</v>
      </c>
      <c r="AB9" s="61">
        <f>AVERAGE(J22:J24)</f>
        <v>34.666666666666664</v>
      </c>
      <c r="AC9" s="61">
        <f>AVERAGE(M22:M24)</f>
        <v>37.666666666666664</v>
      </c>
      <c r="AD9" s="61">
        <f>AVERAGE(P22:P24)</f>
        <v>40</v>
      </c>
      <c r="AE9" s="60">
        <f>Y9/$X9</f>
        <v>1.3888888888888891</v>
      </c>
      <c r="AF9" s="60">
        <f t="shared" si="4"/>
        <v>1.4305555555555556</v>
      </c>
      <c r="AG9" s="60">
        <f t="shared" si="5"/>
        <v>1.5</v>
      </c>
      <c r="AH9" s="60">
        <f t="shared" si="6"/>
        <v>1.4444444444444444</v>
      </c>
      <c r="AI9" s="60">
        <f t="shared" si="7"/>
        <v>1.5694444444444444</v>
      </c>
      <c r="AJ9" s="60">
        <f t="shared" si="8"/>
        <v>1.6666666666666667</v>
      </c>
      <c r="AK9" s="60">
        <f t="shared" si="9"/>
        <v>1.5</v>
      </c>
      <c r="AL9" s="60">
        <f t="shared" si="10"/>
        <v>1.6666666666666667</v>
      </c>
      <c r="AM9" s="60"/>
      <c r="AN9" s="60"/>
    </row>
    <row r="10" spans="2:96" x14ac:dyDescent="0.25">
      <c r="D10" s="5">
        <v>1</v>
      </c>
      <c r="E10" t="s">
        <v>9</v>
      </c>
      <c r="F10" t="s">
        <v>6</v>
      </c>
      <c r="G10">
        <v>5.6</v>
      </c>
      <c r="H10" s="6">
        <v>0.37083333333333335</v>
      </c>
      <c r="I10" s="6">
        <v>0.33958333333333335</v>
      </c>
      <c r="J10">
        <v>15</v>
      </c>
      <c r="K10" s="6">
        <v>0.47430555555555554</v>
      </c>
      <c r="L10" s="6">
        <v>0.4826388888888889</v>
      </c>
      <c r="M10">
        <v>12</v>
      </c>
      <c r="N10" s="6">
        <v>0.70833333333333337</v>
      </c>
      <c r="O10" s="6">
        <v>0.71944444444444444</v>
      </c>
      <c r="P10">
        <v>16</v>
      </c>
      <c r="T10" t="s">
        <v>11</v>
      </c>
      <c r="U10" t="s">
        <v>12</v>
      </c>
      <c r="V10" s="8" t="str">
        <f t="shared" si="2"/>
        <v>Lugazi-Jinja Java House</v>
      </c>
      <c r="W10" s="62" t="s">
        <v>196</v>
      </c>
      <c r="X10" s="61">
        <f>G25</f>
        <v>37</v>
      </c>
      <c r="Y10" s="61">
        <f>AVERAGE(J25:J27)</f>
        <v>39</v>
      </c>
      <c r="Z10" s="61">
        <f>AVERAGE(M25:M27)</f>
        <v>39.333333333333336</v>
      </c>
      <c r="AA10" s="61">
        <f>AVERAGE(P25:P27)</f>
        <v>46</v>
      </c>
      <c r="AB10" s="61">
        <f>AVERAGE(J28:J30)</f>
        <v>36</v>
      </c>
      <c r="AC10" s="61">
        <f>AVERAGE(M28:M30)</f>
        <v>38</v>
      </c>
      <c r="AD10" s="61">
        <f>AVERAGE(P28:P30)</f>
        <v>41</v>
      </c>
      <c r="AE10" s="60">
        <f>Y10/$X10</f>
        <v>1.0540540540540539</v>
      </c>
      <c r="AF10" s="60">
        <f t="shared" si="4"/>
        <v>1.0630630630630631</v>
      </c>
      <c r="AG10" s="60">
        <f t="shared" si="5"/>
        <v>1.2432432432432432</v>
      </c>
      <c r="AH10" s="60">
        <f t="shared" si="6"/>
        <v>0.97297297297297303</v>
      </c>
      <c r="AI10" s="60">
        <f t="shared" si="7"/>
        <v>1.027027027027027</v>
      </c>
      <c r="AJ10" s="60">
        <f t="shared" si="8"/>
        <v>1.1081081081081081</v>
      </c>
      <c r="AK10" s="60">
        <f t="shared" si="9"/>
        <v>1.2432432432432432</v>
      </c>
      <c r="AL10" s="60">
        <f t="shared" si="10"/>
        <v>1.1081081081081081</v>
      </c>
      <c r="AM10" s="60"/>
      <c r="AN10" s="60"/>
    </row>
    <row r="11" spans="2:96" ht="15" customHeight="1" x14ac:dyDescent="0.25">
      <c r="D11" s="5">
        <v>2</v>
      </c>
      <c r="E11" t="s">
        <v>9</v>
      </c>
      <c r="F11" t="s">
        <v>6</v>
      </c>
      <c r="G11">
        <v>5.6</v>
      </c>
      <c r="H11" s="6">
        <v>0.32291666666666669</v>
      </c>
      <c r="I11" s="6">
        <v>0.3354166666666667</v>
      </c>
      <c r="J11">
        <v>18</v>
      </c>
      <c r="K11" s="6">
        <v>0.61875000000000002</v>
      </c>
      <c r="L11" s="6">
        <v>0.62847222222222221</v>
      </c>
      <c r="M11">
        <v>14</v>
      </c>
      <c r="N11" s="6">
        <v>0.75</v>
      </c>
      <c r="O11" s="6">
        <v>0.76041666666666663</v>
      </c>
      <c r="P11">
        <v>15</v>
      </c>
      <c r="T11" s="8" t="s">
        <v>6</v>
      </c>
      <c r="U11" t="s">
        <v>12</v>
      </c>
      <c r="V11" s="8" t="str">
        <f t="shared" si="2"/>
        <v>Spear Junction-Jinja Java House</v>
      </c>
      <c r="W11" s="62" t="s">
        <v>196</v>
      </c>
      <c r="X11" s="61">
        <f>SUM(X7:X10)</f>
        <v>77.599999999999994</v>
      </c>
      <c r="Y11" s="61">
        <f t="shared" ref="Y11:AD11" si="11">SUM(Y7:Y10)</f>
        <v>113.66666666666667</v>
      </c>
      <c r="Z11" s="61">
        <f t="shared" si="11"/>
        <v>116</v>
      </c>
      <c r="AA11" s="61">
        <f t="shared" si="11"/>
        <v>140.66666666666666</v>
      </c>
      <c r="AB11" s="61">
        <f t="shared" si="11"/>
        <v>128</v>
      </c>
      <c r="AC11" s="61">
        <f t="shared" si="11"/>
        <v>123</v>
      </c>
      <c r="AD11" s="61">
        <f t="shared" si="11"/>
        <v>137</v>
      </c>
      <c r="AE11" s="60">
        <f t="shared" ref="AE11" si="12">Y11/$X11</f>
        <v>1.4647766323024056</v>
      </c>
      <c r="AF11" s="60">
        <f t="shared" ref="AF11" si="13">Z11/$X11</f>
        <v>1.4948453608247423</v>
      </c>
      <c r="AG11" s="60">
        <f t="shared" ref="AG11" si="14">AA11/$X11</f>
        <v>1.8127147766323024</v>
      </c>
      <c r="AH11" s="60">
        <f t="shared" ref="AH11" si="15">AB11/$X11</f>
        <v>1.6494845360824744</v>
      </c>
      <c r="AI11" s="60">
        <f t="shared" ref="AI11" si="16">AC11/$X11</f>
        <v>1.5850515463917527</v>
      </c>
      <c r="AJ11" s="60">
        <f t="shared" ref="AJ11" si="17">AD11/$X11</f>
        <v>1.7654639175257734</v>
      </c>
      <c r="AK11" s="60">
        <f t="shared" ref="AK11" si="18">MAX(AE11:AG11)</f>
        <v>1.8127147766323024</v>
      </c>
      <c r="AL11" s="60">
        <f t="shared" ref="AL11" si="19">MAX(AH11:AJ11)</f>
        <v>1.7654639175257734</v>
      </c>
      <c r="AM11" s="60"/>
      <c r="AN11" s="60"/>
    </row>
    <row r="12" spans="2:96" ht="18" customHeight="1" x14ac:dyDescent="0.25">
      <c r="D12" s="5">
        <v>3</v>
      </c>
      <c r="E12" t="s">
        <v>9</v>
      </c>
      <c r="F12" t="s">
        <v>6</v>
      </c>
      <c r="G12">
        <v>5.6</v>
      </c>
      <c r="H12" s="6">
        <v>0.32361111111111113</v>
      </c>
      <c r="I12" s="6">
        <v>0.33611111111111108</v>
      </c>
      <c r="J12">
        <v>18</v>
      </c>
      <c r="K12" s="6">
        <v>0.44097222222222227</v>
      </c>
      <c r="L12" s="6">
        <v>0.45069444444444445</v>
      </c>
      <c r="M12">
        <v>14</v>
      </c>
      <c r="N12" s="6">
        <v>0.68055555555555547</v>
      </c>
      <c r="O12" s="6">
        <v>0.69097222222222221</v>
      </c>
      <c r="P12">
        <v>15</v>
      </c>
      <c r="R12" s="55" t="s">
        <v>22</v>
      </c>
      <c r="S12" s="65" t="s">
        <v>24</v>
      </c>
      <c r="T12" s="65" t="s">
        <v>12</v>
      </c>
      <c r="U12" s="65" t="s">
        <v>25</v>
      </c>
      <c r="V12" s="67" t="str">
        <f t="shared" si="2"/>
        <v>Jinja Java House-Iganga</v>
      </c>
      <c r="W12" s="68" t="s">
        <v>196</v>
      </c>
      <c r="X12" s="69">
        <f>G31</f>
        <v>40</v>
      </c>
      <c r="Y12" s="70">
        <f>AVERAGE(J31:J33)</f>
        <v>45</v>
      </c>
      <c r="Z12" s="70">
        <f>AVERAGE(M31:M33)</f>
        <v>47.333333333333336</v>
      </c>
      <c r="AA12" s="70">
        <f>AVERAGE(P31:P33)</f>
        <v>48.333333333333336</v>
      </c>
      <c r="AB12" s="70">
        <f>AVERAGE(J34:J36)</f>
        <v>45</v>
      </c>
      <c r="AC12" s="70">
        <f>AVERAGE(M34:M36)</f>
        <v>48.333333333333336</v>
      </c>
      <c r="AD12" s="70">
        <f>AVERAGE(P34:P36)</f>
        <v>48.333333333333336</v>
      </c>
      <c r="AE12" s="71">
        <f t="shared" ref="AE12:AJ17" si="20">Y12/$X12</f>
        <v>1.125</v>
      </c>
      <c r="AF12" s="71">
        <f t="shared" si="20"/>
        <v>1.1833333333333333</v>
      </c>
      <c r="AG12" s="71">
        <f t="shared" si="20"/>
        <v>1.2083333333333335</v>
      </c>
      <c r="AH12" s="71">
        <f t="shared" si="20"/>
        <v>1.125</v>
      </c>
      <c r="AI12" s="71">
        <f t="shared" si="20"/>
        <v>1.2083333333333335</v>
      </c>
      <c r="AJ12" s="71">
        <f t="shared" si="20"/>
        <v>1.2083333333333335</v>
      </c>
      <c r="AK12" s="60">
        <f t="shared" ref="AK12:AK17" si="21">MAX(AE12:AG12)</f>
        <v>1.2083333333333335</v>
      </c>
      <c r="AL12" s="60">
        <f t="shared" ref="AL12:AL17" si="22">MAX(AH12:AJ12)</f>
        <v>1.2083333333333335</v>
      </c>
      <c r="AM12" s="60"/>
      <c r="AN12" s="60"/>
    </row>
    <row r="13" spans="2:96" x14ac:dyDescent="0.25">
      <c r="D13" s="5">
        <v>1</v>
      </c>
      <c r="E13" t="s">
        <v>9</v>
      </c>
      <c r="F13" t="s">
        <v>10</v>
      </c>
      <c r="G13">
        <v>11</v>
      </c>
      <c r="H13" s="6">
        <v>0.32430555555555557</v>
      </c>
      <c r="I13" s="6">
        <v>0.34166666666666662</v>
      </c>
      <c r="J13">
        <v>25</v>
      </c>
      <c r="K13" s="6">
        <v>0.47638888888888892</v>
      </c>
      <c r="L13" s="6">
        <v>0.49583333333333335</v>
      </c>
      <c r="M13">
        <v>28</v>
      </c>
      <c r="N13" s="6">
        <v>0.70972222222222225</v>
      </c>
      <c r="O13" s="6">
        <v>0.73402777777777783</v>
      </c>
      <c r="P13" s="9">
        <v>35</v>
      </c>
      <c r="Q13" s="9"/>
      <c r="S13" s="91"/>
      <c r="T13" s="13" t="s">
        <v>25</v>
      </c>
      <c r="U13" s="13" t="s">
        <v>26</v>
      </c>
      <c r="V13" s="8" t="str">
        <f t="shared" si="2"/>
        <v>Iganga-Bugiri</v>
      </c>
      <c r="W13" s="62" t="s">
        <v>196</v>
      </c>
      <c r="X13" s="66">
        <f>G37</f>
        <v>34</v>
      </c>
      <c r="Y13" s="61">
        <f>AVERAGE(J37:J39)</f>
        <v>41</v>
      </c>
      <c r="Z13" s="61">
        <f>AVERAGE(M37:M39)</f>
        <v>41.666666666666664</v>
      </c>
      <c r="AA13" s="61">
        <f>AVERAGE(P37:P39)</f>
        <v>42</v>
      </c>
      <c r="AB13" s="61">
        <f>AVERAGE(J40:J42)</f>
        <v>42</v>
      </c>
      <c r="AC13" s="61">
        <f>AVERAGE(M40:M42)</f>
        <v>41</v>
      </c>
      <c r="AD13" s="61">
        <f>AVERAGE(P40:P42)</f>
        <v>41</v>
      </c>
      <c r="AE13" s="60">
        <f t="shared" si="20"/>
        <v>1.2058823529411764</v>
      </c>
      <c r="AF13" s="60">
        <f t="shared" si="20"/>
        <v>1.2254901960784312</v>
      </c>
      <c r="AG13" s="60">
        <f t="shared" si="20"/>
        <v>1.2352941176470589</v>
      </c>
      <c r="AH13" s="60">
        <f t="shared" si="20"/>
        <v>1.2352941176470589</v>
      </c>
      <c r="AI13" s="60">
        <f t="shared" si="20"/>
        <v>1.2058823529411764</v>
      </c>
      <c r="AJ13" s="60">
        <f t="shared" si="20"/>
        <v>1.2058823529411764</v>
      </c>
      <c r="AK13" s="60">
        <f t="shared" si="21"/>
        <v>1.2352941176470589</v>
      </c>
      <c r="AL13" s="60">
        <f t="shared" si="22"/>
        <v>1.2352941176470589</v>
      </c>
      <c r="AM13" s="60"/>
      <c r="AN13" s="60"/>
    </row>
    <row r="14" spans="2:96" x14ac:dyDescent="0.25">
      <c r="D14" s="5">
        <v>2</v>
      </c>
      <c r="E14" t="s">
        <v>9</v>
      </c>
      <c r="F14" t="s">
        <v>10</v>
      </c>
      <c r="G14">
        <v>11</v>
      </c>
      <c r="H14" s="6">
        <v>0.35625000000000001</v>
      </c>
      <c r="I14" s="6">
        <v>0.37291666666666662</v>
      </c>
      <c r="J14">
        <v>24</v>
      </c>
      <c r="K14" s="6">
        <v>0.61944444444444446</v>
      </c>
      <c r="L14" s="6">
        <v>0.64027777777777783</v>
      </c>
      <c r="M14">
        <v>30</v>
      </c>
      <c r="N14" s="6">
        <v>0.75416666666666676</v>
      </c>
      <c r="O14" s="6">
        <v>0.78194444444444444</v>
      </c>
      <c r="P14" s="9">
        <v>40</v>
      </c>
      <c r="Q14" s="9"/>
      <c r="R14" s="9"/>
      <c r="S14" s="91"/>
      <c r="T14" s="13" t="s">
        <v>26</v>
      </c>
      <c r="U14" s="13" t="s">
        <v>27</v>
      </c>
      <c r="V14" s="8" t="str">
        <f t="shared" si="2"/>
        <v>Bugiri-Busia</v>
      </c>
      <c r="W14" s="62" t="s">
        <v>196</v>
      </c>
      <c r="X14" s="66">
        <f>G43</f>
        <v>45</v>
      </c>
      <c r="Y14" s="61">
        <f>AVERAGE(J43:J45)</f>
        <v>47</v>
      </c>
      <c r="Z14" s="61">
        <f>AVERAGE(M43:M45)</f>
        <v>46.666666666666664</v>
      </c>
      <c r="AA14" s="61">
        <f>AVERAGE(P43:P45)</f>
        <v>47</v>
      </c>
      <c r="AB14" s="61">
        <f>AVERAGE(J46:J48)</f>
        <v>47</v>
      </c>
      <c r="AC14" s="61">
        <f>AVERAGE(M46:M48)</f>
        <v>46.666666666666664</v>
      </c>
      <c r="AD14" s="61">
        <f>AVERAGE(P46:P48)</f>
        <v>47</v>
      </c>
      <c r="AE14" s="60">
        <f>Y14/$X14</f>
        <v>1.0444444444444445</v>
      </c>
      <c r="AF14" s="60">
        <f t="shared" si="20"/>
        <v>1.037037037037037</v>
      </c>
      <c r="AG14" s="60">
        <f t="shared" si="20"/>
        <v>1.0444444444444445</v>
      </c>
      <c r="AH14" s="60">
        <f t="shared" si="20"/>
        <v>1.0444444444444445</v>
      </c>
      <c r="AI14" s="60">
        <f t="shared" si="20"/>
        <v>1.037037037037037</v>
      </c>
      <c r="AJ14" s="60">
        <f t="shared" si="20"/>
        <v>1.0444444444444445</v>
      </c>
      <c r="AK14" s="60">
        <f t="shared" si="21"/>
        <v>1.0444444444444445</v>
      </c>
      <c r="AL14" s="60">
        <f t="shared" si="22"/>
        <v>1.0444444444444445</v>
      </c>
      <c r="AM14" s="60"/>
      <c r="AN14" s="60"/>
    </row>
    <row r="15" spans="2:96" x14ac:dyDescent="0.25">
      <c r="D15" s="5">
        <v>3</v>
      </c>
      <c r="E15" t="s">
        <v>9</v>
      </c>
      <c r="F15" t="s">
        <v>10</v>
      </c>
      <c r="G15">
        <v>11</v>
      </c>
      <c r="H15" s="6">
        <v>0.30555555555555552</v>
      </c>
      <c r="I15" s="6">
        <v>0.3298611111111111</v>
      </c>
      <c r="J15">
        <v>25</v>
      </c>
      <c r="K15" s="6">
        <v>0.44166666666666665</v>
      </c>
      <c r="L15" s="6">
        <v>0.46111111111111108</v>
      </c>
      <c r="M15">
        <v>28</v>
      </c>
      <c r="N15" s="6">
        <v>0.68125000000000002</v>
      </c>
      <c r="O15" s="6">
        <v>0.70694444444444438</v>
      </c>
      <c r="P15" s="9">
        <v>38</v>
      </c>
      <c r="Q15" s="9"/>
      <c r="R15" s="9"/>
      <c r="S15" s="91"/>
      <c r="T15" s="13" t="s">
        <v>27</v>
      </c>
      <c r="U15" s="13" t="s">
        <v>28</v>
      </c>
      <c r="V15" s="8" t="str">
        <f t="shared" si="2"/>
        <v>Busia-Tororo</v>
      </c>
      <c r="W15" s="62" t="s">
        <v>196</v>
      </c>
      <c r="X15" s="66">
        <f>G49</f>
        <v>48</v>
      </c>
      <c r="Y15">
        <f>AVERAGE(J49:J51)</f>
        <v>52</v>
      </c>
      <c r="Z15">
        <f>AVERAGE(M49:M51)</f>
        <v>52</v>
      </c>
      <c r="AA15">
        <f>AVERAGE(P49:P51)</f>
        <v>52</v>
      </c>
      <c r="AB15">
        <f>AVERAGE(J52:J54)</f>
        <v>52</v>
      </c>
      <c r="AC15">
        <f>AVERAGE(M52:M54)</f>
        <v>52</v>
      </c>
      <c r="AD15">
        <f>AVERAGE(P52:P54)</f>
        <v>52</v>
      </c>
      <c r="AE15" s="60">
        <f t="shared" si="20"/>
        <v>1.0833333333333333</v>
      </c>
      <c r="AF15" s="60">
        <f t="shared" si="20"/>
        <v>1.0833333333333333</v>
      </c>
      <c r="AG15" s="60">
        <f t="shared" si="20"/>
        <v>1.0833333333333333</v>
      </c>
      <c r="AH15" s="60">
        <f t="shared" si="20"/>
        <v>1.0833333333333333</v>
      </c>
      <c r="AI15" s="60">
        <f t="shared" si="20"/>
        <v>1.0833333333333333</v>
      </c>
      <c r="AJ15" s="60">
        <f t="shared" si="20"/>
        <v>1.0833333333333333</v>
      </c>
      <c r="AK15" s="60">
        <f t="shared" si="21"/>
        <v>1.0833333333333333</v>
      </c>
      <c r="AL15" s="60">
        <f t="shared" si="22"/>
        <v>1.0833333333333333</v>
      </c>
      <c r="AM15" s="60"/>
      <c r="AN15" s="60"/>
    </row>
    <row r="16" spans="2:96" x14ac:dyDescent="0.25">
      <c r="D16" s="5">
        <v>1</v>
      </c>
      <c r="E16" t="s">
        <v>10</v>
      </c>
      <c r="F16" t="s">
        <v>9</v>
      </c>
      <c r="G16">
        <v>11</v>
      </c>
      <c r="H16" s="6">
        <v>0.32430555555555557</v>
      </c>
      <c r="I16" s="6">
        <v>0.34930555555555554</v>
      </c>
      <c r="J16">
        <v>36</v>
      </c>
      <c r="K16" s="6">
        <v>0.47569444444444442</v>
      </c>
      <c r="L16" s="6">
        <v>0.49791666666666662</v>
      </c>
      <c r="M16">
        <v>32</v>
      </c>
      <c r="N16" s="6">
        <v>0.7104166666666667</v>
      </c>
      <c r="O16" s="6">
        <v>0.73749999999999993</v>
      </c>
      <c r="P16" s="9">
        <v>39</v>
      </c>
      <c r="Q16" s="9"/>
      <c r="R16" s="9"/>
      <c r="S16" s="91"/>
      <c r="T16" s="13" t="s">
        <v>28</v>
      </c>
      <c r="U16" s="13" t="s">
        <v>29</v>
      </c>
      <c r="V16" s="8" t="str">
        <f t="shared" si="2"/>
        <v>Tororo-Mbale</v>
      </c>
      <c r="W16" s="62" t="s">
        <v>196</v>
      </c>
      <c r="X16" s="66">
        <f>G55</f>
        <v>51</v>
      </c>
      <c r="Y16">
        <f>AVERAGE(J55:J57)</f>
        <v>61</v>
      </c>
      <c r="Z16">
        <f>AVERAGE(M55:M57)</f>
        <v>61</v>
      </c>
      <c r="AA16">
        <f>AVERAGE(P55:P57)</f>
        <v>61</v>
      </c>
      <c r="AB16">
        <f>AVERAGE(J58:J60)</f>
        <v>60</v>
      </c>
      <c r="AC16">
        <f>AVERAGE(M58:M60)</f>
        <v>61</v>
      </c>
      <c r="AD16">
        <f>AVERAGE(P58:P60)</f>
        <v>61</v>
      </c>
      <c r="AE16" s="60">
        <f t="shared" si="20"/>
        <v>1.196078431372549</v>
      </c>
      <c r="AF16" s="60">
        <f t="shared" si="20"/>
        <v>1.196078431372549</v>
      </c>
      <c r="AG16" s="60">
        <f t="shared" si="20"/>
        <v>1.196078431372549</v>
      </c>
      <c r="AH16" s="60">
        <f t="shared" si="20"/>
        <v>1.1764705882352942</v>
      </c>
      <c r="AI16" s="60">
        <f t="shared" si="20"/>
        <v>1.196078431372549</v>
      </c>
      <c r="AJ16" s="60">
        <f t="shared" si="20"/>
        <v>1.196078431372549</v>
      </c>
      <c r="AK16" s="60">
        <f t="shared" si="21"/>
        <v>1.196078431372549</v>
      </c>
      <c r="AL16" s="60">
        <f t="shared" si="22"/>
        <v>1.196078431372549</v>
      </c>
      <c r="AM16" s="60"/>
      <c r="AN16" s="60"/>
    </row>
    <row r="17" spans="2:40" x14ac:dyDescent="0.25">
      <c r="D17" s="5">
        <v>2</v>
      </c>
      <c r="E17" t="s">
        <v>10</v>
      </c>
      <c r="F17" t="s">
        <v>9</v>
      </c>
      <c r="G17">
        <v>11</v>
      </c>
      <c r="H17" s="6">
        <v>0.31875000000000003</v>
      </c>
      <c r="I17" s="6">
        <v>0.34791666666666665</v>
      </c>
      <c r="J17">
        <v>42</v>
      </c>
      <c r="K17" s="6">
        <v>0.61944444444444446</v>
      </c>
      <c r="L17" s="6">
        <v>0.64513888888888882</v>
      </c>
      <c r="M17">
        <v>37</v>
      </c>
      <c r="N17" s="6">
        <v>0.75555555555555554</v>
      </c>
      <c r="O17" s="6">
        <v>0.78541666666666676</v>
      </c>
      <c r="P17" s="9">
        <v>43</v>
      </c>
      <c r="Q17" s="9"/>
      <c r="R17" s="9"/>
      <c r="S17" s="9"/>
      <c r="T17" s="13" t="s">
        <v>12</v>
      </c>
      <c r="U17" s="13" t="s">
        <v>29</v>
      </c>
      <c r="V17" s="8" t="str">
        <f t="shared" si="2"/>
        <v>Jinja Java House-Mbale</v>
      </c>
      <c r="W17" s="62" t="s">
        <v>196</v>
      </c>
      <c r="X17" s="64">
        <f>SUM(X12:X16)</f>
        <v>218</v>
      </c>
      <c r="Y17" s="64">
        <f t="shared" ref="Y17:AD17" si="23">SUM(Y12:Y16)</f>
        <v>246</v>
      </c>
      <c r="Z17" s="64">
        <f t="shared" si="23"/>
        <v>248.66666666666666</v>
      </c>
      <c r="AA17" s="64">
        <f t="shared" si="23"/>
        <v>250.33333333333334</v>
      </c>
      <c r="AB17" s="64">
        <f t="shared" si="23"/>
        <v>246</v>
      </c>
      <c r="AC17" s="64">
        <f t="shared" si="23"/>
        <v>249</v>
      </c>
      <c r="AD17" s="64">
        <f t="shared" si="23"/>
        <v>249.33333333333334</v>
      </c>
      <c r="AE17" s="60">
        <f>Y17/$X17</f>
        <v>1.128440366972477</v>
      </c>
      <c r="AF17" s="60">
        <f t="shared" si="20"/>
        <v>1.1406727828746177</v>
      </c>
      <c r="AG17" s="60">
        <f t="shared" si="20"/>
        <v>1.1483180428134556</v>
      </c>
      <c r="AH17" s="60">
        <f t="shared" si="20"/>
        <v>1.128440366972477</v>
      </c>
      <c r="AI17" s="60">
        <f t="shared" si="20"/>
        <v>1.1422018348623852</v>
      </c>
      <c r="AJ17" s="60">
        <f t="shared" si="20"/>
        <v>1.143730886850153</v>
      </c>
      <c r="AK17" s="60">
        <f t="shared" si="21"/>
        <v>1.1483180428134556</v>
      </c>
      <c r="AL17" s="60">
        <f t="shared" si="22"/>
        <v>1.143730886850153</v>
      </c>
      <c r="AM17" s="60"/>
      <c r="AN17" s="60"/>
    </row>
    <row r="18" spans="2:40" x14ac:dyDescent="0.25">
      <c r="D18" s="5">
        <v>3</v>
      </c>
      <c r="E18" t="s">
        <v>10</v>
      </c>
      <c r="F18" t="s">
        <v>9</v>
      </c>
      <c r="G18">
        <v>11</v>
      </c>
      <c r="H18" s="6">
        <v>0.30624999999999997</v>
      </c>
      <c r="I18" s="6">
        <v>0.33611111111111108</v>
      </c>
      <c r="J18">
        <v>43</v>
      </c>
      <c r="K18" s="6">
        <v>0.44166666666666665</v>
      </c>
      <c r="L18" s="6">
        <v>0.46458333333333335</v>
      </c>
      <c r="M18">
        <v>33</v>
      </c>
      <c r="N18" s="6">
        <v>0.68194444444444446</v>
      </c>
      <c r="O18" s="6">
        <v>0.70972222222222225</v>
      </c>
      <c r="P18" s="9">
        <v>40</v>
      </c>
      <c r="Q18" s="9"/>
      <c r="R18" s="72" t="s">
        <v>30</v>
      </c>
      <c r="S18" s="92" t="s">
        <v>31</v>
      </c>
      <c r="T18" s="72" t="s">
        <v>32</v>
      </c>
      <c r="U18" s="72" t="s">
        <v>33</v>
      </c>
      <c r="V18" s="67" t="str">
        <f t="shared" si="2"/>
        <v>Jinja-Buwenge</v>
      </c>
      <c r="W18" s="68" t="s">
        <v>196</v>
      </c>
      <c r="X18" s="69">
        <f>G61</f>
        <v>28</v>
      </c>
      <c r="Y18" s="70">
        <f>AVERAGE(J61:J63)</f>
        <v>33.666666666666664</v>
      </c>
      <c r="Z18" s="70">
        <f>AVERAGE(M61:M63)</f>
        <v>34</v>
      </c>
      <c r="AA18" s="70">
        <f>AVERAGE(P61:P63)</f>
        <v>33</v>
      </c>
      <c r="AB18" s="70">
        <f>AVERAGE(J64:J66)</f>
        <v>36</v>
      </c>
      <c r="AC18" s="70">
        <f>AVERAGE(M64:M66)</f>
        <v>35</v>
      </c>
      <c r="AD18" s="70">
        <f>AVERAGE(P64:P66)</f>
        <v>34</v>
      </c>
      <c r="AE18" s="71">
        <f t="shared" ref="AE18:AE20" si="24">Y18/$X18</f>
        <v>1.2023809523809523</v>
      </c>
      <c r="AF18" s="71">
        <f>Z18/$X18</f>
        <v>1.2142857142857142</v>
      </c>
      <c r="AG18" s="71">
        <f t="shared" ref="AG18:AG20" si="25">AA18/$X18</f>
        <v>1.1785714285714286</v>
      </c>
      <c r="AH18" s="71">
        <f t="shared" ref="AH18:AH21" si="26">AB18/$X18</f>
        <v>1.2857142857142858</v>
      </c>
      <c r="AI18" s="71">
        <f t="shared" ref="AI18:AI21" si="27">AC18/$X18</f>
        <v>1.25</v>
      </c>
      <c r="AJ18" s="71">
        <f t="shared" ref="AJ18:AJ21" si="28">AD18/$X18</f>
        <v>1.2142857142857142</v>
      </c>
      <c r="AK18" s="60">
        <f t="shared" ref="AK18:AK21" si="29">MAX(AE18:AG18)</f>
        <v>1.2142857142857142</v>
      </c>
      <c r="AL18" s="60">
        <f t="shared" ref="AL18:AL21" si="30">MAX(AH18:AJ18)</f>
        <v>1.2857142857142858</v>
      </c>
      <c r="AM18" s="60"/>
      <c r="AN18" s="60"/>
    </row>
    <row r="19" spans="2:40" x14ac:dyDescent="0.25">
      <c r="D19" s="5">
        <v>1</v>
      </c>
      <c r="E19" t="s">
        <v>10</v>
      </c>
      <c r="F19" t="s">
        <v>11</v>
      </c>
      <c r="G19">
        <v>24</v>
      </c>
      <c r="H19" s="6">
        <v>0.32500000000000001</v>
      </c>
      <c r="I19" s="6">
        <v>0.34791666666666665</v>
      </c>
      <c r="J19">
        <v>33</v>
      </c>
      <c r="K19" s="6">
        <v>0.61944444444444446</v>
      </c>
      <c r="L19" s="6">
        <v>0.64374999999999993</v>
      </c>
      <c r="M19">
        <v>35</v>
      </c>
      <c r="N19" s="6">
        <v>0.79166666666666663</v>
      </c>
      <c r="O19" s="6">
        <v>0.81666666666666676</v>
      </c>
      <c r="P19" s="9">
        <v>36</v>
      </c>
      <c r="Q19" s="9"/>
      <c r="R19" s="22"/>
      <c r="S19" s="22"/>
      <c r="T19" s="73" t="s">
        <v>33</v>
      </c>
      <c r="U19" s="73" t="s">
        <v>34</v>
      </c>
      <c r="V19" s="74" t="str">
        <f t="shared" si="2"/>
        <v>Buwenge-Kamuli</v>
      </c>
      <c r="W19" s="75" t="s">
        <v>196</v>
      </c>
      <c r="X19" s="66">
        <f>G67</f>
        <v>36</v>
      </c>
      <c r="Y19" s="76">
        <f>AVERAGE(J67:J69)</f>
        <v>36.666666666666664</v>
      </c>
      <c r="Z19" s="76">
        <f>AVERAGE(M67:M69)</f>
        <v>37</v>
      </c>
      <c r="AA19" s="76">
        <f>AVERAGE(P70:P72)</f>
        <v>37</v>
      </c>
      <c r="AB19" s="76">
        <f>AVERAGE(J67:J69)</f>
        <v>36.666666666666664</v>
      </c>
      <c r="AC19" s="76">
        <f>AVERAGE(M67:M69)</f>
        <v>37</v>
      </c>
      <c r="AD19" s="76">
        <f>AVERAGE(P67:P69)</f>
        <v>38</v>
      </c>
      <c r="AE19" s="77">
        <f>Y19/$X19</f>
        <v>1.0185185185185184</v>
      </c>
      <c r="AF19" s="77">
        <f t="shared" ref="AF19:AF20" si="31">Z19/$X19</f>
        <v>1.0277777777777777</v>
      </c>
      <c r="AG19" s="77">
        <f t="shared" si="25"/>
        <v>1.0277777777777777</v>
      </c>
      <c r="AH19" s="77">
        <f t="shared" si="26"/>
        <v>1.0185185185185184</v>
      </c>
      <c r="AI19" s="77">
        <f t="shared" si="27"/>
        <v>1.0277777777777777</v>
      </c>
      <c r="AJ19" s="77">
        <f t="shared" si="28"/>
        <v>1.0555555555555556</v>
      </c>
      <c r="AK19" s="60">
        <f t="shared" si="29"/>
        <v>1.0277777777777777</v>
      </c>
      <c r="AL19" s="60">
        <f t="shared" si="30"/>
        <v>1.0555555555555556</v>
      </c>
      <c r="AM19" s="60"/>
      <c r="AN19" s="60"/>
    </row>
    <row r="20" spans="2:40" x14ac:dyDescent="0.25">
      <c r="D20" s="5">
        <v>2</v>
      </c>
      <c r="E20" t="s">
        <v>10</v>
      </c>
      <c r="F20" t="s">
        <v>11</v>
      </c>
      <c r="G20">
        <v>24</v>
      </c>
      <c r="H20" s="6">
        <v>0.3576388888888889</v>
      </c>
      <c r="I20" s="6">
        <v>0.38055555555555554</v>
      </c>
      <c r="J20">
        <v>33</v>
      </c>
      <c r="K20" s="6">
        <v>0.44236111111111115</v>
      </c>
      <c r="L20" s="6">
        <v>0.46597222222222223</v>
      </c>
      <c r="M20">
        <v>34</v>
      </c>
      <c r="N20" s="6">
        <v>0.79513888888888884</v>
      </c>
      <c r="O20" s="6">
        <v>0.82013888888888886</v>
      </c>
      <c r="P20" s="9">
        <v>36</v>
      </c>
      <c r="Q20" s="9"/>
      <c r="R20" s="22"/>
      <c r="S20" s="22"/>
      <c r="T20" s="73" t="s">
        <v>34</v>
      </c>
      <c r="U20" s="73" t="s">
        <v>35</v>
      </c>
      <c r="V20" s="74" t="str">
        <f t="shared" si="2"/>
        <v>Kamuli-Bukungu</v>
      </c>
      <c r="W20" s="78" t="s">
        <v>197</v>
      </c>
      <c r="X20" s="66">
        <f>G73</f>
        <v>68</v>
      </c>
      <c r="Y20" s="76">
        <f>AVERAGE(J73:J75)</f>
        <v>82.666666666666671</v>
      </c>
      <c r="Z20" s="76">
        <f>AVERAGE(M73:M75)</f>
        <v>83</v>
      </c>
      <c r="AA20" s="76">
        <f>AVERAGE(P73:P75)</f>
        <v>83</v>
      </c>
      <c r="AB20" s="76">
        <f>AVERAGE(J76:J78)</f>
        <v>82.333333333333329</v>
      </c>
      <c r="AC20" s="76">
        <f>AVERAGE(M76:M78)</f>
        <v>82.666666666666671</v>
      </c>
      <c r="AD20" s="76">
        <f>AVERAGE(P76:P78)</f>
        <v>83</v>
      </c>
      <c r="AE20" s="77">
        <f t="shared" si="24"/>
        <v>1.215686274509804</v>
      </c>
      <c r="AF20" s="77">
        <f t="shared" si="31"/>
        <v>1.2205882352941178</v>
      </c>
      <c r="AG20" s="77">
        <f t="shared" si="25"/>
        <v>1.2205882352941178</v>
      </c>
      <c r="AH20" s="77">
        <f t="shared" si="26"/>
        <v>1.2107843137254901</v>
      </c>
      <c r="AI20" s="77">
        <f t="shared" si="27"/>
        <v>1.215686274509804</v>
      </c>
      <c r="AJ20" s="77">
        <f t="shared" si="28"/>
        <v>1.2205882352941178</v>
      </c>
      <c r="AK20" s="60">
        <f t="shared" si="29"/>
        <v>1.2205882352941178</v>
      </c>
      <c r="AL20" s="60">
        <f t="shared" si="30"/>
        <v>1.2205882352941178</v>
      </c>
      <c r="AM20" s="60"/>
      <c r="AN20" s="60"/>
    </row>
    <row r="21" spans="2:40" x14ac:dyDescent="0.25">
      <c r="D21" s="5">
        <v>3</v>
      </c>
      <c r="E21" t="s">
        <v>10</v>
      </c>
      <c r="F21" t="s">
        <v>11</v>
      </c>
      <c r="G21">
        <v>24</v>
      </c>
      <c r="H21" s="6">
        <v>0.38541666666666669</v>
      </c>
      <c r="I21" s="6">
        <v>0.40902777777777777</v>
      </c>
      <c r="J21">
        <v>34</v>
      </c>
      <c r="K21" s="6">
        <v>0.5</v>
      </c>
      <c r="L21" s="6">
        <v>0.52361111111111114</v>
      </c>
      <c r="M21">
        <v>34</v>
      </c>
      <c r="N21" s="6">
        <v>0.75</v>
      </c>
      <c r="O21" s="6">
        <v>0.77500000000000002</v>
      </c>
      <c r="P21" s="9">
        <v>36</v>
      </c>
      <c r="Q21" s="9"/>
      <c r="R21" s="22"/>
      <c r="S21" s="22"/>
      <c r="T21" s="73" t="s">
        <v>32</v>
      </c>
      <c r="U21" s="73" t="s">
        <v>35</v>
      </c>
      <c r="V21" s="74" t="str">
        <f t="shared" si="2"/>
        <v>Jinja-Bukungu</v>
      </c>
      <c r="W21" s="78" t="s">
        <v>198</v>
      </c>
      <c r="X21" s="66">
        <f>SUM(X18:X20)</f>
        <v>132</v>
      </c>
      <c r="Y21" s="66">
        <f>SUM(Y18:Y20)</f>
        <v>153</v>
      </c>
      <c r="Z21" s="22">
        <f t="shared" ref="Z21:AD21" si="32">SUM(Z18:Z20)</f>
        <v>154</v>
      </c>
      <c r="AA21" s="22">
        <f t="shared" si="32"/>
        <v>153</v>
      </c>
      <c r="AB21" s="22">
        <f t="shared" si="32"/>
        <v>155</v>
      </c>
      <c r="AC21" s="22">
        <f t="shared" si="32"/>
        <v>154.66666666666669</v>
      </c>
      <c r="AD21" s="22">
        <f t="shared" si="32"/>
        <v>155</v>
      </c>
      <c r="AE21" s="77">
        <f>Y21/$X21</f>
        <v>1.1590909090909092</v>
      </c>
      <c r="AF21" s="77">
        <f>Z21/$X21</f>
        <v>1.1666666666666667</v>
      </c>
      <c r="AG21" s="77">
        <f>AA21/$X21</f>
        <v>1.1590909090909092</v>
      </c>
      <c r="AH21" s="77">
        <f t="shared" si="26"/>
        <v>1.1742424242424243</v>
      </c>
      <c r="AI21" s="77">
        <f t="shared" si="27"/>
        <v>1.1717171717171719</v>
      </c>
      <c r="AJ21" s="77">
        <f t="shared" si="28"/>
        <v>1.1742424242424243</v>
      </c>
      <c r="AK21" s="60">
        <f t="shared" si="29"/>
        <v>1.1666666666666667</v>
      </c>
      <c r="AL21" s="60">
        <f t="shared" si="30"/>
        <v>1.1742424242424243</v>
      </c>
      <c r="AM21" s="60"/>
      <c r="AN21" s="60"/>
    </row>
    <row r="22" spans="2:40" x14ac:dyDescent="0.25">
      <c r="D22" s="5">
        <v>1</v>
      </c>
      <c r="E22" t="s">
        <v>11</v>
      </c>
      <c r="F22" t="s">
        <v>10</v>
      </c>
      <c r="G22">
        <v>24</v>
      </c>
      <c r="H22" s="6">
        <v>0.32569444444444445</v>
      </c>
      <c r="I22" s="6">
        <v>0.35000000000000003</v>
      </c>
      <c r="J22">
        <v>35</v>
      </c>
      <c r="K22" s="6">
        <v>0.61944444444444446</v>
      </c>
      <c r="L22" s="6">
        <v>0.64583333333333337</v>
      </c>
      <c r="M22">
        <v>38</v>
      </c>
      <c r="N22" s="6">
        <v>0.75694444444444453</v>
      </c>
      <c r="O22" s="6">
        <v>0.78472222222222221</v>
      </c>
      <c r="P22" s="9">
        <v>40</v>
      </c>
      <c r="Q22" s="9"/>
      <c r="R22" s="23"/>
      <c r="S22" s="23"/>
      <c r="T22" s="84"/>
      <c r="U22" s="23"/>
      <c r="V22" s="79" t="str">
        <f t="shared" si="2"/>
        <v>-</v>
      </c>
      <c r="W22" s="23"/>
      <c r="X22" s="87">
        <f>SUM(X18:X21)</f>
        <v>264</v>
      </c>
      <c r="Y22" s="81"/>
      <c r="Z22" s="84"/>
      <c r="AA22" s="84"/>
      <c r="AB22" s="84"/>
      <c r="AC22" s="84"/>
      <c r="AD22" s="84"/>
      <c r="AE22" s="82"/>
      <c r="AF22" s="82"/>
      <c r="AG22" s="82"/>
      <c r="AH22" s="82"/>
      <c r="AI22" s="82"/>
      <c r="AJ22" s="82"/>
    </row>
    <row r="23" spans="2:40" x14ac:dyDescent="0.25">
      <c r="D23" s="5">
        <v>2</v>
      </c>
      <c r="E23" t="s">
        <v>11</v>
      </c>
      <c r="F23" t="s">
        <v>10</v>
      </c>
      <c r="G23">
        <v>24</v>
      </c>
      <c r="H23" s="6">
        <v>0.31944444444444448</v>
      </c>
      <c r="I23" s="6">
        <v>0.3430555555555555</v>
      </c>
      <c r="J23">
        <v>34</v>
      </c>
      <c r="K23" s="6">
        <v>0.44305555555555554</v>
      </c>
      <c r="L23" s="6">
        <v>0.46875</v>
      </c>
      <c r="M23">
        <v>37</v>
      </c>
      <c r="N23" s="6">
        <v>0.79166666666666663</v>
      </c>
      <c r="O23" s="6">
        <v>0.81944444444444453</v>
      </c>
      <c r="P23" s="9">
        <v>40</v>
      </c>
      <c r="Q23" s="9"/>
    </row>
    <row r="24" spans="2:40" x14ac:dyDescent="0.25">
      <c r="D24" s="5">
        <v>3</v>
      </c>
      <c r="E24" t="s">
        <v>11</v>
      </c>
      <c r="F24" t="s">
        <v>10</v>
      </c>
      <c r="G24">
        <v>24</v>
      </c>
      <c r="H24" s="6">
        <v>0.3611111111111111</v>
      </c>
      <c r="I24" s="6">
        <v>0.34375</v>
      </c>
      <c r="J24">
        <v>35</v>
      </c>
      <c r="K24" s="6">
        <v>0.50138888888888888</v>
      </c>
      <c r="L24" s="6">
        <v>0.52777777777777779</v>
      </c>
      <c r="M24">
        <v>38</v>
      </c>
      <c r="N24" s="6">
        <v>0.70833333333333337</v>
      </c>
      <c r="O24" s="6">
        <v>0.73611111111111116</v>
      </c>
      <c r="P24" s="9">
        <v>40</v>
      </c>
      <c r="Q24" s="9"/>
      <c r="R24" s="73"/>
      <c r="S24" s="95"/>
      <c r="T24" s="73"/>
      <c r="U24" s="73"/>
    </row>
    <row r="25" spans="2:40" x14ac:dyDescent="0.25">
      <c r="D25" s="5">
        <v>1</v>
      </c>
      <c r="E25" t="s">
        <v>11</v>
      </c>
      <c r="F25" t="s">
        <v>12</v>
      </c>
      <c r="G25">
        <v>37</v>
      </c>
      <c r="H25" s="6">
        <v>0.3263888888888889</v>
      </c>
      <c r="I25" s="6">
        <v>0.35347222222222219</v>
      </c>
      <c r="J25">
        <v>39</v>
      </c>
      <c r="K25" s="6">
        <v>0.62291666666666667</v>
      </c>
      <c r="L25" s="6">
        <v>0.65208333333333335</v>
      </c>
      <c r="M25">
        <v>42</v>
      </c>
      <c r="N25" s="6">
        <v>0.6875</v>
      </c>
      <c r="O25" s="6">
        <v>0.71944444444444444</v>
      </c>
      <c r="P25" s="9">
        <v>46</v>
      </c>
      <c r="Q25" s="9"/>
      <c r="R25" s="13" t="s">
        <v>96</v>
      </c>
      <c r="S25" s="13" t="s">
        <v>104</v>
      </c>
      <c r="T25" s="13" t="s">
        <v>97</v>
      </c>
      <c r="U25" s="13" t="s">
        <v>98</v>
      </c>
      <c r="V25" s="74" t="str">
        <f t="shared" ref="V25:V45" si="33">T25&amp;"-"&amp;U25</f>
        <v>Busega-Kibuye</v>
      </c>
      <c r="W25" s="75" t="s">
        <v>196</v>
      </c>
      <c r="X25" s="66">
        <f>G319</f>
        <v>7.2</v>
      </c>
      <c r="Y25" s="76">
        <f>AVERAGE(J319:J321)</f>
        <v>23</v>
      </c>
      <c r="Z25" s="76">
        <f>AVERAGE(M319:M321)</f>
        <v>29</v>
      </c>
      <c r="AA25" s="76">
        <f>AVERAGE(P319:P321)</f>
        <v>25</v>
      </c>
      <c r="AB25" s="76">
        <f>AVERAGE(J322:J324)</f>
        <v>19.333333333333332</v>
      </c>
      <c r="AC25" s="76">
        <f>AVERAGE(M322:M324)</f>
        <v>18.666666666666668</v>
      </c>
      <c r="AD25" s="76">
        <f>AVERAGE(P322:P324)</f>
        <v>29</v>
      </c>
      <c r="AE25" s="77">
        <f t="shared" ref="AE25:AE45" si="34">Y25/$X25</f>
        <v>3.1944444444444442</v>
      </c>
      <c r="AF25" s="77">
        <f t="shared" ref="AF25:AF45" si="35">Z25/$X25</f>
        <v>4.0277777777777777</v>
      </c>
      <c r="AG25" s="77">
        <f t="shared" ref="AG25:AG45" si="36">AA25/$X25</f>
        <v>3.4722222222222223</v>
      </c>
      <c r="AH25" s="77">
        <f t="shared" ref="AH25:AH45" si="37">AB25/$X25</f>
        <v>2.6851851851851851</v>
      </c>
      <c r="AI25" s="77">
        <f t="shared" ref="AI25:AI45" si="38">AC25/$X25</f>
        <v>2.5925925925925926</v>
      </c>
      <c r="AJ25" s="77">
        <f t="shared" ref="AJ25:AJ45" si="39">AD25/$X25</f>
        <v>4.0277777777777777</v>
      </c>
    </row>
    <row r="26" spans="2:40" x14ac:dyDescent="0.25">
      <c r="D26" s="5">
        <v>2</v>
      </c>
      <c r="E26" t="s">
        <v>11</v>
      </c>
      <c r="F26" t="s">
        <v>12</v>
      </c>
      <c r="G26">
        <v>37</v>
      </c>
      <c r="H26" s="6">
        <v>0.32013888888888892</v>
      </c>
      <c r="I26" s="6">
        <v>0.34722222222222227</v>
      </c>
      <c r="J26">
        <v>39</v>
      </c>
      <c r="K26" s="6">
        <v>0.44305555555555554</v>
      </c>
      <c r="L26" s="6">
        <v>0.4694444444444445</v>
      </c>
      <c r="M26">
        <v>38</v>
      </c>
      <c r="N26" s="6">
        <v>0.68055555555555547</v>
      </c>
      <c r="O26" s="6">
        <v>0.71250000000000002</v>
      </c>
      <c r="P26" s="9">
        <v>46</v>
      </c>
      <c r="Q26" s="9"/>
      <c r="T26" s="13" t="s">
        <v>98</v>
      </c>
      <c r="U26" s="13" t="s">
        <v>99</v>
      </c>
      <c r="V26" s="74" t="str">
        <f t="shared" si="33"/>
        <v>Kibuye-Zzana</v>
      </c>
      <c r="W26" s="75" t="s">
        <v>196</v>
      </c>
      <c r="X26" s="66">
        <f>G325</f>
        <v>5.0999999999999996</v>
      </c>
      <c r="Y26" s="76">
        <f>AVERAGE(J325:J327)</f>
        <v>10.333333333333334</v>
      </c>
      <c r="Z26" s="76">
        <f>AVERAGE(M325:M327)</f>
        <v>10.666666666666666</v>
      </c>
      <c r="AA26" s="76">
        <f>AVERAGE(P325:P327)</f>
        <v>13</v>
      </c>
      <c r="AB26" s="76">
        <f>AVERAGE(J328:J330)</f>
        <v>25.333333333333332</v>
      </c>
      <c r="AC26" s="76">
        <f>AVERAGE(M328:M330)</f>
        <v>15.666666666666666</v>
      </c>
      <c r="AD26" s="76">
        <f>AVERAGE(P328:P330)</f>
        <v>12</v>
      </c>
      <c r="AE26" s="77">
        <f t="shared" si="34"/>
        <v>2.0261437908496736</v>
      </c>
      <c r="AF26" s="77">
        <f t="shared" si="35"/>
        <v>2.0915032679738563</v>
      </c>
      <c r="AG26" s="77">
        <f t="shared" si="36"/>
        <v>2.5490196078431375</v>
      </c>
      <c r="AH26" s="77">
        <f t="shared" si="37"/>
        <v>4.9673202614379086</v>
      </c>
      <c r="AI26" s="77">
        <f t="shared" si="38"/>
        <v>3.0718954248366015</v>
      </c>
      <c r="AJ26" s="77">
        <f t="shared" si="39"/>
        <v>2.3529411764705883</v>
      </c>
    </row>
    <row r="27" spans="2:40" x14ac:dyDescent="0.25">
      <c r="D27" s="5">
        <v>3</v>
      </c>
      <c r="E27" t="s">
        <v>11</v>
      </c>
      <c r="F27" t="s">
        <v>12</v>
      </c>
      <c r="G27">
        <v>37</v>
      </c>
      <c r="H27" s="6">
        <v>0.38611111111111113</v>
      </c>
      <c r="I27" s="6">
        <v>0.41319444444444442</v>
      </c>
      <c r="J27">
        <v>39</v>
      </c>
      <c r="K27" s="6">
        <v>0.50208333333333333</v>
      </c>
      <c r="L27" s="6">
        <v>0.52847222222222223</v>
      </c>
      <c r="M27">
        <v>38</v>
      </c>
      <c r="N27" s="6">
        <v>0.66666666666666663</v>
      </c>
      <c r="O27" s="6">
        <v>0.69861111111111107</v>
      </c>
      <c r="P27" s="9">
        <v>46</v>
      </c>
      <c r="Q27" s="9"/>
      <c r="T27" s="13" t="s">
        <v>99</v>
      </c>
      <c r="U27" s="13" t="s">
        <v>100</v>
      </c>
      <c r="V27" s="74" t="str">
        <f t="shared" si="33"/>
        <v>Zzana-Kajjansi</v>
      </c>
      <c r="W27" s="75" t="s">
        <v>196</v>
      </c>
      <c r="X27" s="66">
        <f>G331</f>
        <v>5.8</v>
      </c>
      <c r="Y27" s="76">
        <f>AVERAGE(J331:J333)</f>
        <v>11.666666666666666</v>
      </c>
      <c r="Z27" s="76">
        <f>AVERAGE(M331:M333)</f>
        <v>12</v>
      </c>
      <c r="AA27" s="76">
        <f>AVERAGE(P331:P333)</f>
        <v>11</v>
      </c>
      <c r="AB27" s="76">
        <f>AVERAGE(J334:J336)</f>
        <v>13.666666666666666</v>
      </c>
      <c r="AC27" s="76">
        <f>AVERAGE(M334:M336)</f>
        <v>12</v>
      </c>
      <c r="AD27" s="76">
        <f>AVERAGE(P334:P336)</f>
        <v>12</v>
      </c>
      <c r="AE27" s="77">
        <f t="shared" si="34"/>
        <v>2.0114942528735633</v>
      </c>
      <c r="AF27" s="77">
        <f t="shared" si="35"/>
        <v>2.0689655172413794</v>
      </c>
      <c r="AG27" s="77">
        <f t="shared" si="36"/>
        <v>1.896551724137931</v>
      </c>
      <c r="AH27" s="77">
        <f t="shared" si="37"/>
        <v>2.3563218390804597</v>
      </c>
      <c r="AI27" s="77">
        <f t="shared" si="38"/>
        <v>2.0689655172413794</v>
      </c>
      <c r="AJ27" s="77">
        <f t="shared" si="39"/>
        <v>2.0689655172413794</v>
      </c>
    </row>
    <row r="28" spans="2:40" x14ac:dyDescent="0.25">
      <c r="D28" s="5">
        <v>1</v>
      </c>
      <c r="E28" t="s">
        <v>12</v>
      </c>
      <c r="F28" t="s">
        <v>11</v>
      </c>
      <c r="G28">
        <v>37</v>
      </c>
      <c r="H28" s="6">
        <v>0.3263888888888889</v>
      </c>
      <c r="I28" s="6">
        <v>0.35138888888888892</v>
      </c>
      <c r="J28">
        <v>36</v>
      </c>
      <c r="K28" s="6">
        <v>0.62291666666666667</v>
      </c>
      <c r="L28" s="6">
        <v>0.65138888888888891</v>
      </c>
      <c r="M28">
        <v>38</v>
      </c>
      <c r="N28" s="6">
        <v>0.71527777777777779</v>
      </c>
      <c r="O28" s="6">
        <v>0.74375000000000002</v>
      </c>
      <c r="P28" s="9">
        <v>41</v>
      </c>
      <c r="Q28" s="9"/>
      <c r="R28" s="73"/>
      <c r="S28" s="95"/>
      <c r="T28" s="13" t="s">
        <v>100</v>
      </c>
      <c r="U28" s="13" t="s">
        <v>101</v>
      </c>
      <c r="V28" s="74" t="str">
        <f t="shared" si="33"/>
        <v>Kajjansi-Mpala</v>
      </c>
      <c r="W28" s="75" t="s">
        <v>196</v>
      </c>
      <c r="X28" s="66">
        <f>G337</f>
        <v>14</v>
      </c>
      <c r="Y28" s="76">
        <f>AVERAGE(J337:J339)</f>
        <v>21.666666666666668</v>
      </c>
      <c r="Z28" s="76">
        <f>AVERAGE(M337:M339)</f>
        <v>20.333333333333332</v>
      </c>
      <c r="AA28" s="76">
        <f>AVERAGE(P337:P339)</f>
        <v>23</v>
      </c>
      <c r="AB28" s="76">
        <f>AVERAGE(J340:J342)</f>
        <v>22</v>
      </c>
      <c r="AC28" s="76">
        <f>AVERAGE(M340:M342)</f>
        <v>25</v>
      </c>
      <c r="AD28" s="76">
        <f>AVERAGE(P340:P342)</f>
        <v>28</v>
      </c>
      <c r="AE28" s="77">
        <f t="shared" si="34"/>
        <v>1.5476190476190477</v>
      </c>
      <c r="AF28" s="77">
        <f t="shared" si="35"/>
        <v>1.4523809523809523</v>
      </c>
      <c r="AG28" s="77">
        <f t="shared" si="36"/>
        <v>1.6428571428571428</v>
      </c>
      <c r="AH28" s="77">
        <f t="shared" si="37"/>
        <v>1.5714285714285714</v>
      </c>
      <c r="AI28" s="77">
        <f t="shared" si="38"/>
        <v>1.7857142857142858</v>
      </c>
      <c r="AJ28" s="77">
        <f t="shared" si="39"/>
        <v>2</v>
      </c>
    </row>
    <row r="29" spans="2:40" x14ac:dyDescent="0.25">
      <c r="D29" s="5">
        <v>2</v>
      </c>
      <c r="E29" t="s">
        <v>12</v>
      </c>
      <c r="F29" t="s">
        <v>11</v>
      </c>
      <c r="G29">
        <v>37</v>
      </c>
      <c r="H29" s="6">
        <v>0.32013888888888892</v>
      </c>
      <c r="I29" s="6">
        <v>0.34513888888888888</v>
      </c>
      <c r="J29">
        <v>36</v>
      </c>
      <c r="K29" s="6">
        <v>0.44375000000000003</v>
      </c>
      <c r="L29" s="6">
        <v>0.47013888888888888</v>
      </c>
      <c r="M29">
        <v>38</v>
      </c>
      <c r="N29" s="6">
        <v>0.6875</v>
      </c>
      <c r="O29" s="6">
        <v>0.71597222222222223</v>
      </c>
      <c r="P29" s="9">
        <v>41</v>
      </c>
      <c r="Q29" s="9"/>
      <c r="R29" s="73"/>
      <c r="S29" s="95"/>
      <c r="T29" s="13" t="s">
        <v>101</v>
      </c>
      <c r="U29" s="13" t="s">
        <v>102</v>
      </c>
      <c r="V29" s="74" t="str">
        <f t="shared" si="33"/>
        <v>Mpala-Entebbe Kitooro</v>
      </c>
      <c r="W29" s="75" t="s">
        <v>196</v>
      </c>
      <c r="X29" s="66">
        <f>G343</f>
        <v>7.9</v>
      </c>
      <c r="Y29" s="76">
        <f>AVERAGE(J343:J345)</f>
        <v>13.666666666666666</v>
      </c>
      <c r="Z29" s="76">
        <f>AVERAGE(M343:M345)</f>
        <v>10</v>
      </c>
      <c r="AA29" s="76">
        <f>AVERAGE(P343:P345)</f>
        <v>13</v>
      </c>
      <c r="AB29" s="76">
        <f>AVERAGE(J346:J348)</f>
        <v>15</v>
      </c>
      <c r="AC29" s="76">
        <f>AVERAGE(M346:M348)</f>
        <v>13</v>
      </c>
      <c r="AD29" s="76">
        <f>AVERAGE(P346:P348)</f>
        <v>17</v>
      </c>
      <c r="AE29" s="77">
        <f t="shared" si="34"/>
        <v>1.7299578059071727</v>
      </c>
      <c r="AF29" s="77">
        <f t="shared" si="35"/>
        <v>1.2658227848101264</v>
      </c>
      <c r="AG29" s="77">
        <f t="shared" si="36"/>
        <v>1.6455696202531644</v>
      </c>
      <c r="AH29" s="77">
        <f t="shared" si="37"/>
        <v>1.8987341772151898</v>
      </c>
      <c r="AI29" s="77">
        <f t="shared" si="38"/>
        <v>1.6455696202531644</v>
      </c>
      <c r="AJ29" s="77">
        <f t="shared" si="39"/>
        <v>2.1518987341772151</v>
      </c>
    </row>
    <row r="30" spans="2:40" x14ac:dyDescent="0.25">
      <c r="D30" s="5">
        <v>3</v>
      </c>
      <c r="E30" t="s">
        <v>12</v>
      </c>
      <c r="F30" t="s">
        <v>11</v>
      </c>
      <c r="G30">
        <v>37</v>
      </c>
      <c r="H30" s="6">
        <v>0.38680555555555557</v>
      </c>
      <c r="I30" s="6">
        <v>0.41180555555555554</v>
      </c>
      <c r="J30">
        <v>36</v>
      </c>
      <c r="K30" s="6">
        <v>0.50208333333333333</v>
      </c>
      <c r="L30" s="6">
        <v>0.52847222222222223</v>
      </c>
      <c r="M30">
        <v>38</v>
      </c>
      <c r="N30" s="6">
        <v>0.70000000000000007</v>
      </c>
      <c r="O30" s="6">
        <v>0.72430555555555554</v>
      </c>
      <c r="P30" s="9">
        <v>41</v>
      </c>
      <c r="Q30" s="9"/>
      <c r="R30" s="84"/>
      <c r="T30" s="20" t="s">
        <v>97</v>
      </c>
      <c r="U30" s="84" t="s">
        <v>102</v>
      </c>
      <c r="V30" s="79" t="str">
        <f t="shared" si="33"/>
        <v>Busega-Entebbe Kitooro</v>
      </c>
      <c r="W30" s="80" t="s">
        <v>196</v>
      </c>
      <c r="X30" s="87">
        <f>SUM(X25:X29)</f>
        <v>40</v>
      </c>
      <c r="Y30" s="87">
        <f t="shared" ref="Y30:AD30" si="40">SUM(Y25:Y29)</f>
        <v>80.333333333333343</v>
      </c>
      <c r="Z30" s="87">
        <f t="shared" si="40"/>
        <v>82</v>
      </c>
      <c r="AA30" s="87">
        <f t="shared" si="40"/>
        <v>85</v>
      </c>
      <c r="AB30" s="87">
        <f t="shared" si="40"/>
        <v>95.333333333333329</v>
      </c>
      <c r="AC30" s="87">
        <f t="shared" si="40"/>
        <v>84.333333333333343</v>
      </c>
      <c r="AD30" s="87">
        <f t="shared" si="40"/>
        <v>98</v>
      </c>
      <c r="AE30" s="82">
        <f t="shared" si="34"/>
        <v>2.0083333333333337</v>
      </c>
      <c r="AF30" s="82">
        <f t="shared" si="35"/>
        <v>2.0499999999999998</v>
      </c>
      <c r="AG30" s="82">
        <f t="shared" si="36"/>
        <v>2.125</v>
      </c>
      <c r="AH30" s="82">
        <f t="shared" si="37"/>
        <v>2.3833333333333333</v>
      </c>
      <c r="AI30" s="82">
        <f t="shared" si="38"/>
        <v>2.1083333333333334</v>
      </c>
      <c r="AJ30" s="82">
        <f t="shared" si="39"/>
        <v>2.4500000000000002</v>
      </c>
    </row>
    <row r="31" spans="2:40" x14ac:dyDescent="0.25">
      <c r="B31" t="s">
        <v>22</v>
      </c>
      <c r="C31" s="10" t="s">
        <v>24</v>
      </c>
      <c r="D31" s="11">
        <v>1</v>
      </c>
      <c r="E31" s="10" t="s">
        <v>12</v>
      </c>
      <c r="F31" s="10" t="s">
        <v>25</v>
      </c>
      <c r="G31" s="10">
        <v>40</v>
      </c>
      <c r="H31" s="12">
        <v>0.32708333333333334</v>
      </c>
      <c r="I31" s="12">
        <v>0.35833333333333334</v>
      </c>
      <c r="J31" s="10">
        <v>45</v>
      </c>
      <c r="K31" s="12">
        <v>0.625</v>
      </c>
      <c r="L31" s="12">
        <v>0.65833333333333333</v>
      </c>
      <c r="M31" s="10">
        <v>48</v>
      </c>
      <c r="N31" s="12">
        <v>0.76388888888888884</v>
      </c>
      <c r="O31" s="12">
        <v>0.79861111111111116</v>
      </c>
      <c r="P31" s="10">
        <v>50</v>
      </c>
      <c r="Q31" s="13"/>
      <c r="R31" t="s">
        <v>103</v>
      </c>
      <c r="S31" s="10" t="s">
        <v>105</v>
      </c>
      <c r="T31" s="10" t="s">
        <v>97</v>
      </c>
      <c r="U31" s="13" t="s">
        <v>100</v>
      </c>
      <c r="V31" s="74" t="str">
        <f t="shared" si="33"/>
        <v>Busega-Kajjansi</v>
      </c>
      <c r="W31" s="75" t="s">
        <v>196</v>
      </c>
      <c r="X31" s="66">
        <f>G350</f>
        <v>12</v>
      </c>
      <c r="Y31" s="76">
        <f>AVERAGE(J350:J352)</f>
        <v>12.666666666666666</v>
      </c>
      <c r="Z31" s="76">
        <f>AVERAGE(M350:M352)</f>
        <v>15</v>
      </c>
      <c r="AA31" s="76">
        <f>AVERAGE(P350:P352)</f>
        <v>11</v>
      </c>
      <c r="AB31" s="76">
        <f>AVERAGE(J352:J354)</f>
        <v>12.666666666666666</v>
      </c>
      <c r="AC31" s="76">
        <f>AVERAGE(M352:M354)</f>
        <v>15</v>
      </c>
      <c r="AD31" s="76">
        <f>AVERAGE(P352:P354)</f>
        <v>11</v>
      </c>
      <c r="AE31" s="77">
        <f t="shared" si="34"/>
        <v>1.0555555555555556</v>
      </c>
      <c r="AF31" s="77">
        <f t="shared" si="35"/>
        <v>1.25</v>
      </c>
      <c r="AG31" s="77">
        <f t="shared" si="36"/>
        <v>0.91666666666666663</v>
      </c>
      <c r="AH31" s="77">
        <f t="shared" si="37"/>
        <v>1.0555555555555556</v>
      </c>
      <c r="AI31" s="77">
        <f t="shared" si="38"/>
        <v>1.25</v>
      </c>
      <c r="AJ31" s="77">
        <f t="shared" si="39"/>
        <v>0.91666666666666663</v>
      </c>
    </row>
    <row r="32" spans="2:40" x14ac:dyDescent="0.25">
      <c r="C32" s="13"/>
      <c r="D32" s="14">
        <v>2</v>
      </c>
      <c r="E32" s="13" t="s">
        <v>12</v>
      </c>
      <c r="F32" s="13" t="s">
        <v>25</v>
      </c>
      <c r="G32" s="13">
        <v>40</v>
      </c>
      <c r="H32" s="15">
        <v>0.3215277777777778</v>
      </c>
      <c r="I32" s="15">
        <v>0.3527777777777778</v>
      </c>
      <c r="J32" s="13">
        <v>45</v>
      </c>
      <c r="K32" s="15">
        <v>0.44375000000000003</v>
      </c>
      <c r="L32" s="15">
        <v>0.47638888888888892</v>
      </c>
      <c r="M32" s="13">
        <v>47</v>
      </c>
      <c r="N32" s="15">
        <v>0.70972222222222225</v>
      </c>
      <c r="O32" s="15">
        <v>0.74305555555555547</v>
      </c>
      <c r="P32" s="13">
        <v>48</v>
      </c>
      <c r="Q32" s="13"/>
      <c r="T32" s="13" t="s">
        <v>100</v>
      </c>
      <c r="U32" s="13" t="s">
        <v>101</v>
      </c>
      <c r="V32" s="74" t="str">
        <f t="shared" si="33"/>
        <v>Kajjansi-Mpala</v>
      </c>
      <c r="W32" s="75" t="s">
        <v>196</v>
      </c>
      <c r="X32" s="66">
        <f>G356</f>
        <v>15</v>
      </c>
      <c r="Y32" s="76">
        <f>AVERAGE(J356:J358)</f>
        <v>19</v>
      </c>
      <c r="Z32" s="76">
        <f>AVERAGE(M356:M358)</f>
        <v>13</v>
      </c>
      <c r="AA32" s="76">
        <f>AVERAGE(P356:P358)</f>
        <v>12.333333333333334</v>
      </c>
      <c r="AB32" s="76">
        <f>AVERAGE(J358:J360)</f>
        <v>12.666666666666666</v>
      </c>
      <c r="AC32" s="76">
        <f>AVERAGE(M358:M360)</f>
        <v>13</v>
      </c>
      <c r="AD32" s="76">
        <f>AVERAGE(P358:P360)</f>
        <v>15</v>
      </c>
      <c r="AE32" s="77">
        <f t="shared" si="34"/>
        <v>1.2666666666666666</v>
      </c>
      <c r="AF32" s="77">
        <f t="shared" si="35"/>
        <v>0.8666666666666667</v>
      </c>
      <c r="AG32" s="77">
        <f t="shared" si="36"/>
        <v>0.8222222222222223</v>
      </c>
      <c r="AH32" s="77">
        <f t="shared" si="37"/>
        <v>0.84444444444444444</v>
      </c>
      <c r="AI32" s="77">
        <f t="shared" si="38"/>
        <v>0.8666666666666667</v>
      </c>
      <c r="AJ32" s="77">
        <f t="shared" si="39"/>
        <v>1</v>
      </c>
    </row>
    <row r="33" spans="3:41" x14ac:dyDescent="0.25">
      <c r="C33" s="13"/>
      <c r="D33" s="14">
        <v>3</v>
      </c>
      <c r="E33" s="13" t="s">
        <v>12</v>
      </c>
      <c r="F33" s="13" t="s">
        <v>25</v>
      </c>
      <c r="G33" s="13">
        <v>40</v>
      </c>
      <c r="H33" s="15">
        <v>0.38750000000000001</v>
      </c>
      <c r="I33" s="15">
        <v>0.41875000000000001</v>
      </c>
      <c r="J33" s="13">
        <v>45</v>
      </c>
      <c r="K33" s="15">
        <v>0.50277777777777777</v>
      </c>
      <c r="L33" s="15">
        <v>0.53541666666666665</v>
      </c>
      <c r="M33" s="13">
        <v>47</v>
      </c>
      <c r="N33" s="15">
        <v>0.80555555555555547</v>
      </c>
      <c r="O33" s="15">
        <v>0.83819444444444446</v>
      </c>
      <c r="P33" s="13">
        <v>47</v>
      </c>
      <c r="Q33" s="13"/>
      <c r="R33" s="73"/>
      <c r="S33" s="95"/>
      <c r="T33" s="13" t="s">
        <v>101</v>
      </c>
      <c r="U33" s="13" t="s">
        <v>102</v>
      </c>
      <c r="V33" s="74" t="str">
        <f t="shared" si="33"/>
        <v>Mpala-Entebbe Kitooro</v>
      </c>
      <c r="W33" s="75" t="s">
        <v>196</v>
      </c>
      <c r="X33" s="66">
        <f>G362</f>
        <v>7.9</v>
      </c>
      <c r="Y33" s="76">
        <f>AVERAGE(J362:J364)</f>
        <v>12</v>
      </c>
      <c r="Z33" s="76">
        <f>AVERAGE(M362:M364)</f>
        <v>11</v>
      </c>
      <c r="AA33" s="76">
        <f>AVERAGE(P362:P364)</f>
        <v>9.3333333333333339</v>
      </c>
      <c r="AB33" s="76">
        <f>AVERAGE(J364:J366)</f>
        <v>15</v>
      </c>
      <c r="AC33" s="76">
        <f>AVERAGE(M364:M366)</f>
        <v>13</v>
      </c>
      <c r="AD33" s="76">
        <f>AVERAGE(P364:P366)</f>
        <v>10</v>
      </c>
      <c r="AE33" s="77">
        <f t="shared" si="34"/>
        <v>1.5189873417721518</v>
      </c>
      <c r="AF33" s="77">
        <f t="shared" si="35"/>
        <v>1.3924050632911391</v>
      </c>
      <c r="AG33" s="77">
        <f t="shared" si="36"/>
        <v>1.1814345991561181</v>
      </c>
      <c r="AH33" s="77">
        <f t="shared" si="37"/>
        <v>1.8987341772151898</v>
      </c>
      <c r="AI33" s="77">
        <f t="shared" si="38"/>
        <v>1.6455696202531644</v>
      </c>
      <c r="AJ33" s="77">
        <f t="shared" si="39"/>
        <v>1.2658227848101264</v>
      </c>
    </row>
    <row r="34" spans="3:41" x14ac:dyDescent="0.25">
      <c r="C34" s="13"/>
      <c r="D34" s="14">
        <v>1</v>
      </c>
      <c r="E34" s="13" t="s">
        <v>25</v>
      </c>
      <c r="F34" s="13" t="s">
        <v>12</v>
      </c>
      <c r="G34" s="13">
        <v>40</v>
      </c>
      <c r="H34" s="15">
        <v>0.32708333333333334</v>
      </c>
      <c r="I34" s="15">
        <v>0.35833333333333334</v>
      </c>
      <c r="J34" s="13">
        <v>45</v>
      </c>
      <c r="K34" s="15">
        <v>0.625</v>
      </c>
      <c r="L34" s="15">
        <v>0.65763888888888888</v>
      </c>
      <c r="M34" s="13">
        <v>47</v>
      </c>
      <c r="N34" s="15">
        <v>0.76458333333333339</v>
      </c>
      <c r="O34" s="15">
        <v>0.79722222222222217</v>
      </c>
      <c r="P34" s="13">
        <v>47</v>
      </c>
      <c r="Q34" s="13"/>
      <c r="R34" s="84"/>
      <c r="S34" s="94"/>
      <c r="T34" s="84" t="s">
        <v>97</v>
      </c>
      <c r="U34" s="84" t="s">
        <v>102</v>
      </c>
      <c r="V34" s="79" t="str">
        <f t="shared" si="33"/>
        <v>Busega-Entebbe Kitooro</v>
      </c>
      <c r="W34" s="80" t="s">
        <v>196</v>
      </c>
      <c r="X34" s="87">
        <f>SUM(X31:X33)</f>
        <v>34.9</v>
      </c>
      <c r="Y34" s="87">
        <f t="shared" ref="Y34:AD34" si="41">SUM(Y31:Y33)</f>
        <v>43.666666666666664</v>
      </c>
      <c r="Z34" s="87">
        <f t="shared" si="41"/>
        <v>39</v>
      </c>
      <c r="AA34" s="87">
        <f t="shared" si="41"/>
        <v>32.666666666666671</v>
      </c>
      <c r="AB34" s="87">
        <f t="shared" si="41"/>
        <v>40.333333333333329</v>
      </c>
      <c r="AC34" s="87">
        <f t="shared" si="41"/>
        <v>41</v>
      </c>
      <c r="AD34" s="87">
        <f t="shared" si="41"/>
        <v>36</v>
      </c>
      <c r="AE34" s="82">
        <f t="shared" si="34"/>
        <v>1.2511938872970392</v>
      </c>
      <c r="AF34" s="82">
        <f t="shared" si="35"/>
        <v>1.1174785100286533</v>
      </c>
      <c r="AG34" s="82">
        <f t="shared" si="36"/>
        <v>0.93600764087870125</v>
      </c>
      <c r="AH34" s="82">
        <f t="shared" si="37"/>
        <v>1.1556829035339062</v>
      </c>
      <c r="AI34" s="82">
        <f t="shared" si="38"/>
        <v>1.174785100286533</v>
      </c>
      <c r="AJ34" s="82">
        <f t="shared" si="39"/>
        <v>1.0315186246418337</v>
      </c>
    </row>
    <row r="35" spans="3:41" x14ac:dyDescent="0.25">
      <c r="C35" s="13"/>
      <c r="D35" s="14">
        <v>2</v>
      </c>
      <c r="E35" s="13" t="s">
        <v>25</v>
      </c>
      <c r="F35" s="13" t="s">
        <v>12</v>
      </c>
      <c r="G35" s="13">
        <v>40</v>
      </c>
      <c r="H35" s="15">
        <v>0.3215277777777778</v>
      </c>
      <c r="I35" s="15">
        <v>0.3527777777777778</v>
      </c>
      <c r="J35" s="13">
        <v>45</v>
      </c>
      <c r="K35" s="15">
        <v>0.44375000000000003</v>
      </c>
      <c r="L35" s="15">
        <v>0.4777777777777778</v>
      </c>
      <c r="M35" s="13">
        <v>49</v>
      </c>
      <c r="N35" s="15">
        <v>0.71180555555555547</v>
      </c>
      <c r="O35" s="15">
        <v>0.74583333333333324</v>
      </c>
      <c r="P35" s="13">
        <v>49</v>
      </c>
      <c r="Q35" s="13"/>
      <c r="R35" t="s">
        <v>106</v>
      </c>
      <c r="S35" t="s">
        <v>107</v>
      </c>
      <c r="T35" t="s">
        <v>108</v>
      </c>
      <c r="U35" t="s">
        <v>109</v>
      </c>
      <c r="V35" s="74" t="str">
        <f t="shared" si="33"/>
        <v>NBP-Kawempe</v>
      </c>
      <c r="W35" s="75" t="s">
        <v>196</v>
      </c>
      <c r="X35" s="66">
        <f>G368</f>
        <v>3.4</v>
      </c>
      <c r="Y35" s="76">
        <f>AVERAGE(J368:J370)</f>
        <v>13.333333333333334</v>
      </c>
      <c r="Z35" s="76">
        <f>AVERAGE(M368:M370)</f>
        <v>13.333333333333334</v>
      </c>
      <c r="AA35" s="76">
        <f>AVERAGE(P368:P370)</f>
        <v>15.333333333333334</v>
      </c>
      <c r="AB35" s="76">
        <f>AVERAGE(J370:J372)</f>
        <v>15</v>
      </c>
      <c r="AC35" s="76">
        <f>AVERAGE(M370:M372)</f>
        <v>15.333333333333334</v>
      </c>
      <c r="AD35" s="76">
        <f>AVERAGE(P370:P372)</f>
        <v>15.666666666666666</v>
      </c>
      <c r="AE35" s="77">
        <f t="shared" si="34"/>
        <v>3.9215686274509807</v>
      </c>
      <c r="AF35" s="77">
        <f t="shared" si="35"/>
        <v>3.9215686274509807</v>
      </c>
      <c r="AG35" s="77">
        <f t="shared" si="36"/>
        <v>4.5098039215686274</v>
      </c>
      <c r="AH35" s="77">
        <f t="shared" si="37"/>
        <v>4.4117647058823533</v>
      </c>
      <c r="AI35" s="77">
        <f t="shared" si="38"/>
        <v>4.5098039215686274</v>
      </c>
      <c r="AJ35" s="77">
        <f t="shared" si="39"/>
        <v>4.6078431372549016</v>
      </c>
    </row>
    <row r="36" spans="3:41" x14ac:dyDescent="0.25">
      <c r="C36" s="13"/>
      <c r="D36" s="14">
        <v>3</v>
      </c>
      <c r="E36" s="13" t="s">
        <v>25</v>
      </c>
      <c r="F36" s="13" t="s">
        <v>12</v>
      </c>
      <c r="G36" s="13">
        <v>40</v>
      </c>
      <c r="H36" s="15">
        <v>0.3888888888888889</v>
      </c>
      <c r="I36" s="15">
        <v>0.4201388888888889</v>
      </c>
      <c r="J36" s="13">
        <v>45</v>
      </c>
      <c r="K36" s="15">
        <v>0.50277777777777777</v>
      </c>
      <c r="L36" s="15">
        <v>0.53680555555555554</v>
      </c>
      <c r="M36" s="13">
        <v>49</v>
      </c>
      <c r="N36" s="15">
        <v>0.80625000000000002</v>
      </c>
      <c r="O36" s="15">
        <v>0.84027777777777779</v>
      </c>
      <c r="P36" s="13">
        <v>49</v>
      </c>
      <c r="Q36" s="13"/>
      <c r="T36" t="s">
        <v>109</v>
      </c>
      <c r="U36" t="s">
        <v>110</v>
      </c>
      <c r="V36" s="74" t="str">
        <f t="shared" si="33"/>
        <v>Kawempe-Matugga</v>
      </c>
      <c r="W36" s="75" t="s">
        <v>196</v>
      </c>
      <c r="X36" s="66">
        <f>G374</f>
        <v>10</v>
      </c>
      <c r="Y36" s="76">
        <f>AVERAGE(J374:J376)</f>
        <v>20</v>
      </c>
      <c r="Z36" s="76">
        <f>AVERAGE(M374:M376)</f>
        <v>20.333333333333332</v>
      </c>
      <c r="AA36" s="76">
        <f>AVERAGE(P374:P376)</f>
        <v>21.666666666666668</v>
      </c>
      <c r="AB36" s="76">
        <f>AVERAGE(J376:J378)</f>
        <v>21.333333333333332</v>
      </c>
      <c r="AC36" s="76">
        <f>AVERAGE(M376:M378)</f>
        <v>23.333333333333332</v>
      </c>
      <c r="AD36" s="76">
        <f>AVERAGE(P376:P378)</f>
        <v>25</v>
      </c>
      <c r="AE36" s="77">
        <f t="shared" si="34"/>
        <v>2</v>
      </c>
      <c r="AF36" s="77">
        <f t="shared" si="35"/>
        <v>2.0333333333333332</v>
      </c>
      <c r="AG36" s="77">
        <f t="shared" si="36"/>
        <v>2.166666666666667</v>
      </c>
      <c r="AH36" s="77">
        <f t="shared" si="37"/>
        <v>2.1333333333333333</v>
      </c>
      <c r="AI36" s="77">
        <f t="shared" si="38"/>
        <v>2.333333333333333</v>
      </c>
      <c r="AJ36" s="77">
        <f t="shared" si="39"/>
        <v>2.5</v>
      </c>
    </row>
    <row r="37" spans="3:41" x14ac:dyDescent="0.25">
      <c r="C37" s="13"/>
      <c r="D37" s="14">
        <v>1</v>
      </c>
      <c r="E37" s="13" t="s">
        <v>25</v>
      </c>
      <c r="F37" s="13" t="s">
        <v>26</v>
      </c>
      <c r="G37" s="13">
        <v>34</v>
      </c>
      <c r="H37" s="15">
        <v>0.32777777777777778</v>
      </c>
      <c r="I37" s="15">
        <v>0.35625000000000001</v>
      </c>
      <c r="J37" s="13">
        <v>41</v>
      </c>
      <c r="K37" s="15">
        <v>0.62569444444444444</v>
      </c>
      <c r="L37" s="15">
        <v>0.65416666666666667</v>
      </c>
      <c r="M37" s="13">
        <v>41</v>
      </c>
      <c r="N37" s="15">
        <v>0.76597222222222217</v>
      </c>
      <c r="O37" s="15">
        <v>0.79513888888888884</v>
      </c>
      <c r="P37" s="13">
        <v>42</v>
      </c>
      <c r="Q37" s="13"/>
      <c r="T37" t="s">
        <v>110</v>
      </c>
      <c r="U37" t="s">
        <v>111</v>
      </c>
      <c r="V37" s="74" t="str">
        <f t="shared" si="33"/>
        <v>Matugga-Luweero</v>
      </c>
      <c r="W37" s="75" t="s">
        <v>196</v>
      </c>
      <c r="X37" s="66">
        <f>G380</f>
        <v>45</v>
      </c>
      <c r="Y37" s="76">
        <f>AVERAGE(J380:J382)</f>
        <v>50</v>
      </c>
      <c r="Z37" s="76">
        <f>AVERAGE(M380:M382)</f>
        <v>50.666666666666664</v>
      </c>
      <c r="AA37" s="76">
        <f>AVERAGE(P380:P382)</f>
        <v>50.666666666666664</v>
      </c>
      <c r="AB37" s="76">
        <f>AVERAGE(J382:J384)</f>
        <v>52</v>
      </c>
      <c r="AC37" s="76">
        <f>AVERAGE(M382:M384)</f>
        <v>52</v>
      </c>
      <c r="AD37" s="76">
        <f>AVERAGE(P382:P384)</f>
        <v>52</v>
      </c>
      <c r="AE37" s="77">
        <f t="shared" si="34"/>
        <v>1.1111111111111112</v>
      </c>
      <c r="AF37" s="77">
        <f t="shared" si="35"/>
        <v>1.1259259259259258</v>
      </c>
      <c r="AG37" s="77">
        <f t="shared" si="36"/>
        <v>1.1259259259259258</v>
      </c>
      <c r="AH37" s="77">
        <f t="shared" si="37"/>
        <v>1.1555555555555554</v>
      </c>
      <c r="AI37" s="77">
        <f t="shared" si="38"/>
        <v>1.1555555555555554</v>
      </c>
      <c r="AJ37" s="77">
        <f t="shared" si="39"/>
        <v>1.1555555555555554</v>
      </c>
    </row>
    <row r="38" spans="3:41" x14ac:dyDescent="0.25">
      <c r="C38" s="13"/>
      <c r="D38" s="14">
        <v>2</v>
      </c>
      <c r="E38" s="13" t="s">
        <v>25</v>
      </c>
      <c r="F38" s="13" t="s">
        <v>26</v>
      </c>
      <c r="G38" s="13">
        <v>34</v>
      </c>
      <c r="H38" s="15">
        <v>0.32222222222222224</v>
      </c>
      <c r="I38" s="15">
        <v>0.35069444444444442</v>
      </c>
      <c r="J38" s="13">
        <v>41</v>
      </c>
      <c r="K38" s="15">
        <v>0.44444444444444442</v>
      </c>
      <c r="L38" s="15">
        <v>0.47361111111111115</v>
      </c>
      <c r="M38" s="13">
        <v>42</v>
      </c>
      <c r="N38" s="15">
        <v>0.71250000000000002</v>
      </c>
      <c r="O38" s="15">
        <v>0.7416666666666667</v>
      </c>
      <c r="P38" s="13">
        <v>42</v>
      </c>
      <c r="Q38" s="13"/>
      <c r="T38" t="s">
        <v>111</v>
      </c>
      <c r="U38" s="105" t="s">
        <v>112</v>
      </c>
      <c r="V38" s="74" t="str">
        <f t="shared" si="33"/>
        <v>Luweero-Nakasongola</v>
      </c>
      <c r="X38" s="66">
        <f>G386</f>
        <v>47</v>
      </c>
      <c r="Y38" s="76">
        <f>AVERAGE(J386:J388)</f>
        <v>36</v>
      </c>
      <c r="Z38" s="76">
        <f>AVERAGE(M386:M388)</f>
        <v>36</v>
      </c>
      <c r="AA38" s="76">
        <f>AVERAGE(P386:P388)</f>
        <v>36</v>
      </c>
      <c r="AB38" s="76">
        <f>AVERAGE(J388:J390)</f>
        <v>36</v>
      </c>
      <c r="AC38" s="76">
        <f>AVERAGE(M388:M390)</f>
        <v>36</v>
      </c>
      <c r="AD38" s="76">
        <f>AVERAGE(P388:P390)</f>
        <v>36</v>
      </c>
      <c r="AE38" s="77">
        <f t="shared" si="34"/>
        <v>0.76595744680851063</v>
      </c>
      <c r="AF38" s="77">
        <f t="shared" si="35"/>
        <v>0.76595744680851063</v>
      </c>
      <c r="AG38" s="77">
        <f t="shared" si="36"/>
        <v>0.76595744680851063</v>
      </c>
      <c r="AH38" s="77">
        <f t="shared" si="37"/>
        <v>0.76595744680851063</v>
      </c>
      <c r="AI38" s="77">
        <f t="shared" si="38"/>
        <v>0.76595744680851063</v>
      </c>
      <c r="AJ38" s="77">
        <f t="shared" si="39"/>
        <v>0.76595744680851063</v>
      </c>
    </row>
    <row r="39" spans="3:41" x14ac:dyDescent="0.25">
      <c r="C39" s="13"/>
      <c r="D39" s="14">
        <v>3</v>
      </c>
      <c r="E39" s="13" t="s">
        <v>25</v>
      </c>
      <c r="F39" s="13" t="s">
        <v>26</v>
      </c>
      <c r="G39" s="13">
        <v>34</v>
      </c>
      <c r="H39" s="15">
        <v>0.38958333333333334</v>
      </c>
      <c r="I39" s="15">
        <v>0.41805555555555557</v>
      </c>
      <c r="J39" s="13">
        <v>41</v>
      </c>
      <c r="K39" s="15">
        <v>0.50347222222222221</v>
      </c>
      <c r="L39" s="15">
        <v>0.53263888888888888</v>
      </c>
      <c r="M39" s="13">
        <v>42</v>
      </c>
      <c r="N39" s="15">
        <v>0.80763888888888891</v>
      </c>
      <c r="O39" s="15">
        <v>0.83680555555555547</v>
      </c>
      <c r="P39" s="13">
        <v>42</v>
      </c>
      <c r="Q39" s="13"/>
      <c r="T39" t="s">
        <v>112</v>
      </c>
      <c r="U39" t="s">
        <v>113</v>
      </c>
      <c r="V39" s="74" t="str">
        <f t="shared" si="33"/>
        <v>Nakasongola-Kigumba</v>
      </c>
      <c r="X39" s="66">
        <f>G392</f>
        <v>93</v>
      </c>
      <c r="Y39" s="76">
        <f>AVERAGE(J392:J394)</f>
        <v>62.666666666666664</v>
      </c>
      <c r="Z39" s="76">
        <f>AVERAGE(M392:M394)</f>
        <v>62.666666666666664</v>
      </c>
      <c r="AA39" s="76">
        <f>AVERAGE(P392:P394)</f>
        <v>63</v>
      </c>
      <c r="AB39" s="76">
        <f>AVERAGE(J394:J396)</f>
        <v>64</v>
      </c>
      <c r="AC39" s="76">
        <f>AVERAGE(M394:M396)</f>
        <v>64</v>
      </c>
      <c r="AD39" s="76">
        <f>AVERAGE(P394:P396)</f>
        <v>64.333333333333329</v>
      </c>
      <c r="AE39" s="77">
        <f t="shared" si="34"/>
        <v>0.67383512544802859</v>
      </c>
      <c r="AF39" s="77">
        <f t="shared" si="35"/>
        <v>0.67383512544802859</v>
      </c>
      <c r="AG39" s="77">
        <f t="shared" si="36"/>
        <v>0.67741935483870963</v>
      </c>
      <c r="AH39" s="77">
        <f t="shared" si="37"/>
        <v>0.68817204301075274</v>
      </c>
      <c r="AI39" s="77">
        <f t="shared" si="38"/>
        <v>0.68817204301075274</v>
      </c>
      <c r="AJ39" s="77">
        <f t="shared" si="39"/>
        <v>0.69175627240143367</v>
      </c>
    </row>
    <row r="40" spans="3:41" x14ac:dyDescent="0.25">
      <c r="C40" s="13"/>
      <c r="D40" s="14">
        <v>1</v>
      </c>
      <c r="E40" s="13" t="s">
        <v>26</v>
      </c>
      <c r="F40" s="13" t="s">
        <v>25</v>
      </c>
      <c r="G40" s="13">
        <v>34</v>
      </c>
      <c r="H40" s="15">
        <v>0.32777777777777778</v>
      </c>
      <c r="I40" s="15">
        <v>0.35694444444444445</v>
      </c>
      <c r="J40" s="13">
        <v>42</v>
      </c>
      <c r="K40" s="15">
        <v>0.62638888888888888</v>
      </c>
      <c r="L40" s="15">
        <v>0.65486111111111112</v>
      </c>
      <c r="M40" s="13">
        <v>41</v>
      </c>
      <c r="N40" s="15">
        <v>0.76666666666666661</v>
      </c>
      <c r="O40" s="15">
        <v>0.79513888888888884</v>
      </c>
      <c r="P40" s="13">
        <v>41</v>
      </c>
      <c r="Q40" s="13"/>
      <c r="R40" s="73"/>
      <c r="S40" s="95"/>
      <c r="T40" s="73" t="s">
        <v>113</v>
      </c>
      <c r="U40" s="73" t="s">
        <v>65</v>
      </c>
      <c r="V40" s="74" t="str">
        <f t="shared" si="33"/>
        <v>Kigumba-Karuma</v>
      </c>
      <c r="W40" s="73"/>
      <c r="X40" s="66">
        <f>G398</f>
        <v>59</v>
      </c>
      <c r="Y40" s="76">
        <f>AVERAGE(J398:J400)</f>
        <v>48.666666666666664</v>
      </c>
      <c r="Z40" s="76">
        <f>AVERAGE(M398:M400)</f>
        <v>48.333333333333336</v>
      </c>
      <c r="AA40" s="76">
        <f>AVERAGE(P398:P400)</f>
        <v>48.666666666666664</v>
      </c>
      <c r="AB40" s="76">
        <f>AVERAGE(J400:J402)</f>
        <v>50</v>
      </c>
      <c r="AC40" s="76">
        <f>AVERAGE(M400:M402)</f>
        <v>50.333333333333336</v>
      </c>
      <c r="AD40" s="76">
        <f>AVERAGE(P400:P402)</f>
        <v>50</v>
      </c>
      <c r="AE40" s="77">
        <f t="shared" si="34"/>
        <v>0.82485875706214684</v>
      </c>
      <c r="AF40" s="77">
        <f t="shared" si="35"/>
        <v>0.8192090395480226</v>
      </c>
      <c r="AG40" s="77">
        <f t="shared" si="36"/>
        <v>0.82485875706214684</v>
      </c>
      <c r="AH40" s="77">
        <f t="shared" si="37"/>
        <v>0.84745762711864403</v>
      </c>
      <c r="AI40" s="77">
        <f t="shared" si="38"/>
        <v>0.85310734463276838</v>
      </c>
      <c r="AJ40" s="77">
        <f t="shared" si="39"/>
        <v>0.84745762711864403</v>
      </c>
    </row>
    <row r="41" spans="3:41" x14ac:dyDescent="0.25">
      <c r="C41" s="13"/>
      <c r="D41" s="14">
        <v>2</v>
      </c>
      <c r="E41" s="13" t="s">
        <v>26</v>
      </c>
      <c r="F41" s="13" t="s">
        <v>25</v>
      </c>
      <c r="G41" s="13">
        <v>34</v>
      </c>
      <c r="H41" s="15">
        <v>0.32222222222222224</v>
      </c>
      <c r="I41" s="15">
        <v>0.35138888888888892</v>
      </c>
      <c r="J41" s="13">
        <v>42</v>
      </c>
      <c r="K41" s="15">
        <v>0.44444444444444442</v>
      </c>
      <c r="L41" s="15">
        <v>0.47291666666666665</v>
      </c>
      <c r="M41" s="13">
        <v>41</v>
      </c>
      <c r="N41" s="15">
        <v>0.71250000000000002</v>
      </c>
      <c r="O41" s="15">
        <v>0.74097222222222225</v>
      </c>
      <c r="P41" s="13">
        <v>41</v>
      </c>
      <c r="Q41" s="13"/>
      <c r="R41" s="84"/>
      <c r="S41" s="94"/>
      <c r="T41" s="84" t="s">
        <v>108</v>
      </c>
      <c r="U41" s="84" t="s">
        <v>65</v>
      </c>
      <c r="V41" s="79" t="str">
        <f t="shared" si="33"/>
        <v>NBP-Karuma</v>
      </c>
      <c r="W41" s="84"/>
      <c r="X41" s="87">
        <f>SUM(X35:X40)</f>
        <v>257.39999999999998</v>
      </c>
      <c r="Y41" s="87">
        <f t="shared" ref="Y41:AD41" si="42">SUM(Y35:Y40)</f>
        <v>230.66666666666666</v>
      </c>
      <c r="Z41" s="87">
        <f t="shared" si="42"/>
        <v>231.33333333333334</v>
      </c>
      <c r="AA41" s="87">
        <f t="shared" si="42"/>
        <v>235.33333333333331</v>
      </c>
      <c r="AB41" s="87">
        <f t="shared" si="42"/>
        <v>238.33333333333331</v>
      </c>
      <c r="AC41" s="87">
        <f t="shared" si="42"/>
        <v>241</v>
      </c>
      <c r="AD41" s="87">
        <f t="shared" si="42"/>
        <v>243</v>
      </c>
      <c r="AE41" s="82">
        <f t="shared" si="34"/>
        <v>0.8961408961408962</v>
      </c>
      <c r="AF41" s="82">
        <f t="shared" si="35"/>
        <v>0.89873089873089884</v>
      </c>
      <c r="AG41" s="82">
        <f t="shared" si="36"/>
        <v>0.91427091427091423</v>
      </c>
      <c r="AH41" s="82">
        <f t="shared" si="37"/>
        <v>0.92592592592592593</v>
      </c>
      <c r="AI41" s="82">
        <f t="shared" si="38"/>
        <v>0.93628593628593637</v>
      </c>
      <c r="AJ41" s="82">
        <f t="shared" si="39"/>
        <v>0.94405594405594417</v>
      </c>
    </row>
    <row r="42" spans="3:41" x14ac:dyDescent="0.25">
      <c r="C42" s="13"/>
      <c r="D42" s="14">
        <v>3</v>
      </c>
      <c r="E42" s="13" t="s">
        <v>26</v>
      </c>
      <c r="F42" s="13" t="s">
        <v>25</v>
      </c>
      <c r="G42" s="13">
        <v>34</v>
      </c>
      <c r="H42" s="15">
        <v>0.39027777777777778</v>
      </c>
      <c r="I42" s="15">
        <v>0.41805555555555557</v>
      </c>
      <c r="J42" s="13">
        <v>42</v>
      </c>
      <c r="K42" s="15">
        <v>0.50416666666666665</v>
      </c>
      <c r="L42" s="15">
        <v>0.53263888888888888</v>
      </c>
      <c r="M42" s="13">
        <v>41</v>
      </c>
      <c r="N42" s="15">
        <v>0.80902777777777779</v>
      </c>
      <c r="O42" s="15">
        <v>0.83750000000000002</v>
      </c>
      <c r="P42" s="13">
        <v>41</v>
      </c>
      <c r="Q42" s="13"/>
      <c r="R42" s="108" t="s">
        <v>114</v>
      </c>
      <c r="S42" s="98" t="s">
        <v>115</v>
      </c>
      <c r="T42" s="98" t="s">
        <v>108</v>
      </c>
      <c r="U42" s="98" t="s">
        <v>110</v>
      </c>
      <c r="V42" s="74" t="str">
        <f t="shared" si="33"/>
        <v>NBP-Matugga</v>
      </c>
      <c r="X42" s="66">
        <f>G404</f>
        <v>13</v>
      </c>
      <c r="Y42" s="76">
        <f>AVERAGE(J404:J406)</f>
        <v>32</v>
      </c>
      <c r="Z42" s="76">
        <f>AVERAGE(M404:M406)</f>
        <v>30.333333333333332</v>
      </c>
      <c r="AA42" s="76">
        <f>AVERAGE(P404:P406)</f>
        <v>35.666666666666664</v>
      </c>
      <c r="AB42" s="76">
        <f>AVERAGE(J406:J408)</f>
        <v>36</v>
      </c>
      <c r="AC42" s="76">
        <f>AVERAGE(M406:M408)</f>
        <v>32.666666666666664</v>
      </c>
      <c r="AD42" s="76">
        <f>AVERAGE(P406:P408)</f>
        <v>36.666666666666664</v>
      </c>
      <c r="AE42" s="77">
        <f t="shared" si="34"/>
        <v>2.4615384615384617</v>
      </c>
      <c r="AF42" s="77">
        <f t="shared" si="35"/>
        <v>2.333333333333333</v>
      </c>
      <c r="AG42" s="77">
        <f t="shared" si="36"/>
        <v>2.7435897435897436</v>
      </c>
      <c r="AH42" s="77">
        <f t="shared" si="37"/>
        <v>2.7692307692307692</v>
      </c>
      <c r="AI42" s="77">
        <f t="shared" si="38"/>
        <v>2.5128205128205128</v>
      </c>
      <c r="AJ42" s="77">
        <f t="shared" si="39"/>
        <v>2.8205128205128203</v>
      </c>
      <c r="AM42" s="60">
        <f>$X42/(AVERAGE(Y42,AB42)/60)</f>
        <v>22.941176470588236</v>
      </c>
      <c r="AN42" s="60">
        <f t="shared" ref="AN42" si="43">$X42/(AVERAGE(Z42,AC42)/60)</f>
        <v>24.761904761904759</v>
      </c>
      <c r="AO42" s="60">
        <f t="shared" ref="AO42" si="44">$X42/(AVERAGE(AA42,AD42)/60)</f>
        <v>21.566820276497698</v>
      </c>
    </row>
    <row r="43" spans="3:41" x14ac:dyDescent="0.25">
      <c r="C43" s="13"/>
      <c r="D43" s="14">
        <v>1</v>
      </c>
      <c r="E43" s="13" t="s">
        <v>26</v>
      </c>
      <c r="F43" s="13" t="s">
        <v>27</v>
      </c>
      <c r="G43" s="13">
        <v>45</v>
      </c>
      <c r="H43" s="15">
        <v>0.32916666666666666</v>
      </c>
      <c r="I43" s="15">
        <v>0.36180555555555555</v>
      </c>
      <c r="J43" s="13">
        <v>47</v>
      </c>
      <c r="K43" s="15">
        <v>0.62708333333333333</v>
      </c>
      <c r="L43" s="15">
        <v>0.65902777777777777</v>
      </c>
      <c r="M43" s="13">
        <v>46</v>
      </c>
      <c r="N43" s="15">
        <v>0.76736111111111116</v>
      </c>
      <c r="O43" s="15">
        <v>0.79999999999999993</v>
      </c>
      <c r="P43" s="13">
        <v>47</v>
      </c>
      <c r="Q43" s="13"/>
      <c r="T43" s="13" t="s">
        <v>110</v>
      </c>
      <c r="U43" s="13" t="s">
        <v>116</v>
      </c>
      <c r="V43" s="74" t="str">
        <f t="shared" si="33"/>
        <v>Matugga-Kapeeka</v>
      </c>
      <c r="X43" s="66">
        <f>G410</f>
        <v>44</v>
      </c>
      <c r="Y43" s="76">
        <f>AVERAGE(J410:J412)</f>
        <v>50.666666666666664</v>
      </c>
      <c r="Z43" s="76">
        <f>AVERAGE(M410:M412)</f>
        <v>51</v>
      </c>
      <c r="AA43" s="76">
        <f>AVERAGE(P410:P412)</f>
        <v>51.333333333333336</v>
      </c>
      <c r="AB43" s="76">
        <f>AVERAGE(J412:J414)</f>
        <v>49.666666666666664</v>
      </c>
      <c r="AC43" s="76">
        <f>AVERAGE(M412:M414)</f>
        <v>51.333333333333336</v>
      </c>
      <c r="AD43" s="76">
        <f>AVERAGE(P412:P414)</f>
        <v>51.333333333333336</v>
      </c>
      <c r="AE43" s="77">
        <f t="shared" si="34"/>
        <v>1.1515151515151514</v>
      </c>
      <c r="AF43" s="77">
        <f t="shared" si="35"/>
        <v>1.1590909090909092</v>
      </c>
      <c r="AG43" s="77">
        <f t="shared" si="36"/>
        <v>1.1666666666666667</v>
      </c>
      <c r="AH43" s="77">
        <f t="shared" si="37"/>
        <v>1.1287878787878787</v>
      </c>
      <c r="AI43" s="77">
        <f t="shared" si="38"/>
        <v>1.1666666666666667</v>
      </c>
      <c r="AJ43" s="77">
        <f t="shared" si="39"/>
        <v>1.1666666666666667</v>
      </c>
    </row>
    <row r="44" spans="3:41" x14ac:dyDescent="0.25">
      <c r="C44" s="13"/>
      <c r="D44" s="14">
        <v>2</v>
      </c>
      <c r="E44" s="13" t="s">
        <v>26</v>
      </c>
      <c r="F44" s="13" t="s">
        <v>27</v>
      </c>
      <c r="G44" s="13">
        <v>45</v>
      </c>
      <c r="H44" s="15">
        <v>0.32291666666666669</v>
      </c>
      <c r="I44" s="15">
        <v>0.35555555555555557</v>
      </c>
      <c r="J44" s="13">
        <v>47</v>
      </c>
      <c r="K44" s="15">
        <v>0.44513888888888892</v>
      </c>
      <c r="L44" s="15">
        <v>0.4777777777777778</v>
      </c>
      <c r="M44" s="13">
        <v>47</v>
      </c>
      <c r="N44" s="15">
        <v>0.71319444444444446</v>
      </c>
      <c r="O44" s="15">
        <v>0.74583333333333324</v>
      </c>
      <c r="P44" s="13">
        <v>47</v>
      </c>
      <c r="Q44" s="13"/>
      <c r="T44" s="13" t="s">
        <v>116</v>
      </c>
      <c r="U44" s="13" t="s">
        <v>111</v>
      </c>
      <c r="V44" s="74" t="str">
        <f t="shared" si="33"/>
        <v>Kapeeka-Luweero</v>
      </c>
      <c r="X44" s="66">
        <f>G416</f>
        <v>41</v>
      </c>
      <c r="Y44" s="76">
        <f>AVERAGE(J416:J418)</f>
        <v>65</v>
      </c>
      <c r="Z44" s="76">
        <f>AVERAGE(M416:M418)</f>
        <v>65</v>
      </c>
      <c r="AA44" s="76">
        <f>AVERAGE(P416:P418)</f>
        <v>65</v>
      </c>
      <c r="AB44" s="76">
        <f>AVERAGE(J418:J420)</f>
        <v>65</v>
      </c>
      <c r="AC44" s="76">
        <f>AVERAGE(M418:M420)</f>
        <v>65</v>
      </c>
      <c r="AD44" s="76">
        <f>AVERAGE(P418:P420)</f>
        <v>65</v>
      </c>
      <c r="AE44" s="77">
        <f t="shared" si="34"/>
        <v>1.5853658536585367</v>
      </c>
      <c r="AF44" s="77">
        <f t="shared" si="35"/>
        <v>1.5853658536585367</v>
      </c>
      <c r="AG44" s="77">
        <f t="shared" si="36"/>
        <v>1.5853658536585367</v>
      </c>
      <c r="AH44" s="77">
        <f t="shared" si="37"/>
        <v>1.5853658536585367</v>
      </c>
      <c r="AI44" s="77">
        <f t="shared" si="38"/>
        <v>1.5853658536585367</v>
      </c>
      <c r="AJ44" s="77">
        <f t="shared" si="39"/>
        <v>1.5853658536585367</v>
      </c>
    </row>
    <row r="45" spans="3:41" x14ac:dyDescent="0.25">
      <c r="C45" s="13"/>
      <c r="D45" s="14">
        <v>3</v>
      </c>
      <c r="E45" s="13" t="s">
        <v>26</v>
      </c>
      <c r="F45" s="13" t="s">
        <v>27</v>
      </c>
      <c r="G45" s="13">
        <v>45</v>
      </c>
      <c r="H45" s="15">
        <v>0.39097222222222222</v>
      </c>
      <c r="I45" s="15">
        <v>0.4236111111111111</v>
      </c>
      <c r="J45" s="13">
        <v>47</v>
      </c>
      <c r="K45" s="15">
        <v>0.50416666666666665</v>
      </c>
      <c r="L45" s="15">
        <v>0.53680555555555554</v>
      </c>
      <c r="M45" s="13">
        <v>47</v>
      </c>
      <c r="N45" s="15">
        <v>0.80902777777777779</v>
      </c>
      <c r="O45" s="15">
        <v>0.84166666666666667</v>
      </c>
      <c r="P45" s="13">
        <v>47</v>
      </c>
      <c r="Q45" s="13"/>
      <c r="R45" s="84"/>
      <c r="S45" s="94"/>
      <c r="T45" s="83" t="s">
        <v>108</v>
      </c>
      <c r="U45" s="16" t="s">
        <v>111</v>
      </c>
      <c r="V45" s="79" t="str">
        <f t="shared" si="33"/>
        <v>NBP-Luweero</v>
      </c>
      <c r="W45" s="84"/>
      <c r="X45" s="87">
        <f>SUM(X42:X44)</f>
        <v>98</v>
      </c>
      <c r="Y45" s="87">
        <f t="shared" ref="Y45:AA45" si="45">SUM(Y42:Y44)</f>
        <v>147.66666666666666</v>
      </c>
      <c r="Z45" s="87">
        <f t="shared" si="45"/>
        <v>146.33333333333331</v>
      </c>
      <c r="AA45" s="87">
        <f t="shared" si="45"/>
        <v>152</v>
      </c>
      <c r="AB45" s="87">
        <f>SUM(AB42:AB44)</f>
        <v>150.66666666666666</v>
      </c>
      <c r="AC45" s="87">
        <f>SUM(AC42:AC44)</f>
        <v>149</v>
      </c>
      <c r="AD45" s="87">
        <f>SUM(AD42:AD44)</f>
        <v>153</v>
      </c>
      <c r="AE45" s="82">
        <f t="shared" si="34"/>
        <v>1.5068027210884354</v>
      </c>
      <c r="AF45" s="82">
        <f t="shared" si="35"/>
        <v>1.4931972789115644</v>
      </c>
      <c r="AG45" s="82">
        <f t="shared" si="36"/>
        <v>1.5510204081632653</v>
      </c>
      <c r="AH45" s="82">
        <f t="shared" si="37"/>
        <v>1.5374149659863945</v>
      </c>
      <c r="AI45" s="82">
        <f t="shared" si="38"/>
        <v>1.5204081632653061</v>
      </c>
      <c r="AJ45" s="82">
        <f t="shared" si="39"/>
        <v>1.5612244897959184</v>
      </c>
    </row>
    <row r="46" spans="3:41" x14ac:dyDescent="0.25">
      <c r="C46" s="13"/>
      <c r="D46" s="14">
        <v>1</v>
      </c>
      <c r="E46" s="13" t="s">
        <v>27</v>
      </c>
      <c r="F46" s="13" t="s">
        <v>26</v>
      </c>
      <c r="G46" s="13">
        <v>45</v>
      </c>
      <c r="H46" s="15">
        <v>0.3298611111111111</v>
      </c>
      <c r="I46" s="15">
        <v>0.36249999999999999</v>
      </c>
      <c r="J46" s="13">
        <v>47</v>
      </c>
      <c r="K46" s="15">
        <v>0.62777777777777777</v>
      </c>
      <c r="L46" s="15">
        <v>0.65972222222222221</v>
      </c>
      <c r="M46" s="13">
        <v>46</v>
      </c>
      <c r="N46" s="15">
        <v>0.7680555555555556</v>
      </c>
      <c r="O46" s="15">
        <v>0.80069444444444438</v>
      </c>
      <c r="P46" s="13">
        <v>47</v>
      </c>
      <c r="Q46" s="13"/>
      <c r="R46" s="9" t="s">
        <v>117</v>
      </c>
      <c r="S46" s="20" t="s">
        <v>202</v>
      </c>
      <c r="T46" s="85" t="s">
        <v>116</v>
      </c>
      <c r="U46" s="9" t="s">
        <v>119</v>
      </c>
      <c r="V46" s="74" t="str">
        <f t="shared" ref="V46:V60" si="46">T46&amp;"-"&amp;U46</f>
        <v>Kapeeka-Ngoma</v>
      </c>
      <c r="W46" s="9"/>
      <c r="X46" s="64">
        <f>G421</f>
        <v>70</v>
      </c>
      <c r="Y46" s="61">
        <f>AVERAGE(J421:J423)</f>
        <v>86</v>
      </c>
      <c r="Z46" s="61">
        <f>AVERAGE(M421:M423)</f>
        <v>86</v>
      </c>
      <c r="AA46" s="61">
        <f>AVERAGE(P421:P423)</f>
        <v>86</v>
      </c>
      <c r="AB46" s="61">
        <f>AVERAGE(J424:J426)</f>
        <v>86</v>
      </c>
      <c r="AC46" s="61">
        <f>AVERAGE(M424:M426)</f>
        <v>86</v>
      </c>
      <c r="AD46" s="61">
        <f>AVERAGE(P424:P426)</f>
        <v>86</v>
      </c>
      <c r="AE46" s="77">
        <f t="shared" ref="AE46:AE77" si="47">Y46/$X46</f>
        <v>1.2285714285714286</v>
      </c>
      <c r="AF46" s="77">
        <f t="shared" ref="AF46:AF77" si="48">Z46/$X46</f>
        <v>1.2285714285714286</v>
      </c>
      <c r="AG46" s="77">
        <f t="shared" ref="AG46:AG77" si="49">AA46/$X46</f>
        <v>1.2285714285714286</v>
      </c>
      <c r="AH46" s="77">
        <f t="shared" ref="AH46:AH77" si="50">AB46/$X46</f>
        <v>1.2285714285714286</v>
      </c>
      <c r="AI46" s="77">
        <f t="shared" ref="AI46:AI77" si="51">AC46/$X46</f>
        <v>1.2285714285714286</v>
      </c>
      <c r="AJ46" s="77">
        <f t="shared" ref="AJ46:AJ77" si="52">AD46/$X46</f>
        <v>1.2285714285714286</v>
      </c>
    </row>
    <row r="47" spans="3:41" x14ac:dyDescent="0.25">
      <c r="C47" s="13"/>
      <c r="D47" s="14">
        <v>2</v>
      </c>
      <c r="E47" s="13" t="s">
        <v>27</v>
      </c>
      <c r="F47" s="13" t="s">
        <v>26</v>
      </c>
      <c r="G47" s="13">
        <v>45</v>
      </c>
      <c r="H47" s="15">
        <v>0.32291666666666669</v>
      </c>
      <c r="I47" s="15">
        <v>0.35555555555555557</v>
      </c>
      <c r="J47" s="13">
        <v>47</v>
      </c>
      <c r="K47" s="15">
        <v>0.4458333333333333</v>
      </c>
      <c r="L47" s="15">
        <v>0.47847222222222219</v>
      </c>
      <c r="M47" s="13">
        <v>47</v>
      </c>
      <c r="N47" s="15">
        <v>0.71388888888888891</v>
      </c>
      <c r="O47" s="15">
        <v>0.74652777777777779</v>
      </c>
      <c r="P47" s="13">
        <v>47</v>
      </c>
      <c r="Q47" s="13"/>
      <c r="R47" s="9"/>
      <c r="S47" s="9"/>
      <c r="T47" s="85" t="s">
        <v>119</v>
      </c>
      <c r="U47" s="9" t="s">
        <v>120</v>
      </c>
      <c r="V47" s="74" t="str">
        <f t="shared" si="46"/>
        <v>Ngoma-Masindi</v>
      </c>
      <c r="W47" s="9"/>
      <c r="X47" s="64">
        <f>G427</f>
        <v>80</v>
      </c>
      <c r="Y47" s="61">
        <f>AVERAGE(J427:J429)</f>
        <v>93</v>
      </c>
      <c r="Z47" s="61">
        <f>AVERAGE(M427:M429)</f>
        <v>93</v>
      </c>
      <c r="AA47" s="61">
        <f>AVERAGE(P427:P429)</f>
        <v>93</v>
      </c>
      <c r="AB47" s="61">
        <f>AVERAGE(J430:J432)</f>
        <v>92</v>
      </c>
      <c r="AC47" s="61">
        <f>AVERAGE(M430:M432)</f>
        <v>92</v>
      </c>
      <c r="AD47" s="61">
        <f>AVERAGE(P430:P432)</f>
        <v>92</v>
      </c>
      <c r="AE47" s="77">
        <f t="shared" si="47"/>
        <v>1.1625000000000001</v>
      </c>
      <c r="AF47" s="77">
        <f t="shared" si="48"/>
        <v>1.1625000000000001</v>
      </c>
      <c r="AG47" s="77">
        <f t="shared" si="49"/>
        <v>1.1625000000000001</v>
      </c>
      <c r="AH47" s="77">
        <f t="shared" si="50"/>
        <v>1.1499999999999999</v>
      </c>
      <c r="AI47" s="77">
        <f t="shared" si="51"/>
        <v>1.1499999999999999</v>
      </c>
      <c r="AJ47" s="77">
        <f t="shared" si="52"/>
        <v>1.1499999999999999</v>
      </c>
    </row>
    <row r="48" spans="3:41" x14ac:dyDescent="0.25">
      <c r="C48" s="13"/>
      <c r="D48" s="14">
        <v>3</v>
      </c>
      <c r="E48" s="13" t="s">
        <v>27</v>
      </c>
      <c r="F48" s="13" t="s">
        <v>26</v>
      </c>
      <c r="G48" s="13">
        <v>45</v>
      </c>
      <c r="H48" s="15">
        <v>0.39166666666666666</v>
      </c>
      <c r="I48" s="15">
        <v>0.42430555555555555</v>
      </c>
      <c r="J48" s="13">
        <v>47</v>
      </c>
      <c r="K48" s="15">
        <v>0.50486111111111109</v>
      </c>
      <c r="L48" s="15">
        <v>0.53749999999999998</v>
      </c>
      <c r="M48" s="13">
        <v>47</v>
      </c>
      <c r="N48" s="15">
        <v>0.80972222222222223</v>
      </c>
      <c r="O48" s="15">
        <v>0.84236111111111101</v>
      </c>
      <c r="P48" s="13">
        <v>47</v>
      </c>
      <c r="Q48" s="13"/>
      <c r="R48" s="23"/>
      <c r="S48" s="23"/>
      <c r="T48" s="86" t="s">
        <v>116</v>
      </c>
      <c r="U48" s="23" t="s">
        <v>120</v>
      </c>
      <c r="V48" s="79" t="str">
        <f t="shared" si="46"/>
        <v>Kapeeka-Masindi</v>
      </c>
      <c r="W48" s="23"/>
      <c r="X48" s="87">
        <f>SUM(X46:X47)</f>
        <v>150</v>
      </c>
      <c r="Y48" s="87">
        <f>SUM(Y46:Y47)</f>
        <v>179</v>
      </c>
      <c r="Z48" s="87">
        <f t="shared" ref="Z48:AA48" si="53">SUM(Z46:Z47)</f>
        <v>179</v>
      </c>
      <c r="AA48" s="87">
        <f t="shared" si="53"/>
        <v>179</v>
      </c>
      <c r="AB48" s="87">
        <f t="shared" ref="AB48" si="54">SUM(AB46:AB47)</f>
        <v>178</v>
      </c>
      <c r="AC48" s="87">
        <f t="shared" ref="AC48" si="55">SUM(AC46:AC47)</f>
        <v>178</v>
      </c>
      <c r="AD48" s="87">
        <f t="shared" ref="AD48" si="56">SUM(AD46:AD47)</f>
        <v>178</v>
      </c>
      <c r="AE48" s="82">
        <f t="shared" si="47"/>
        <v>1.1933333333333334</v>
      </c>
      <c r="AF48" s="82">
        <f t="shared" si="48"/>
        <v>1.1933333333333334</v>
      </c>
      <c r="AG48" s="82">
        <f t="shared" si="49"/>
        <v>1.1933333333333334</v>
      </c>
      <c r="AH48" s="82">
        <f t="shared" si="50"/>
        <v>1.1866666666666668</v>
      </c>
      <c r="AI48" s="82">
        <f t="shared" si="51"/>
        <v>1.1866666666666668</v>
      </c>
      <c r="AJ48" s="82">
        <f t="shared" si="52"/>
        <v>1.1866666666666668</v>
      </c>
    </row>
    <row r="49" spans="2:41" x14ac:dyDescent="0.25">
      <c r="C49" s="13"/>
      <c r="D49" s="14">
        <v>1</v>
      </c>
      <c r="E49" s="13" t="s">
        <v>27</v>
      </c>
      <c r="F49" s="13" t="s">
        <v>28</v>
      </c>
      <c r="G49" s="13">
        <v>48</v>
      </c>
      <c r="H49" s="15">
        <v>0.3298611111111111</v>
      </c>
      <c r="I49" s="15">
        <v>0.3659722222222222</v>
      </c>
      <c r="J49" s="13">
        <v>52</v>
      </c>
      <c r="K49" s="15">
        <v>0.62847222222222221</v>
      </c>
      <c r="L49" s="15">
        <v>0.6645833333333333</v>
      </c>
      <c r="M49" s="13">
        <v>52</v>
      </c>
      <c r="N49" s="15">
        <v>0.76874999999999993</v>
      </c>
      <c r="O49" s="15">
        <v>0.80486111111111114</v>
      </c>
      <c r="P49" s="13">
        <v>52</v>
      </c>
      <c r="Q49" s="13"/>
      <c r="R49" s="109" t="s">
        <v>121</v>
      </c>
      <c r="S49" s="9" t="s">
        <v>122</v>
      </c>
      <c r="T49" s="8" t="s">
        <v>108</v>
      </c>
      <c r="U49" s="9" t="s">
        <v>123</v>
      </c>
      <c r="V49" s="74" t="str">
        <f t="shared" si="46"/>
        <v>NBP-Wakiso</v>
      </c>
      <c r="W49" s="9"/>
      <c r="X49" s="64">
        <f>G433</f>
        <v>10</v>
      </c>
      <c r="Y49" s="61">
        <f>AVERAGE(J433:J435)</f>
        <v>18.333333333333332</v>
      </c>
      <c r="Z49" s="61">
        <f>AVERAGE(M433:M435)</f>
        <v>22</v>
      </c>
      <c r="AA49" s="61">
        <f>AVERAGE(P433:P435)</f>
        <v>29</v>
      </c>
      <c r="AB49" s="61">
        <f>AVERAGE(J436:J438)</f>
        <v>19.333333333333332</v>
      </c>
      <c r="AC49" s="61">
        <f>AVERAGE(M436:M438)</f>
        <v>23.333333333333332</v>
      </c>
      <c r="AD49" s="61">
        <f>AVERAGE(P436:P438)</f>
        <v>31</v>
      </c>
      <c r="AE49" s="77">
        <f t="shared" si="47"/>
        <v>1.8333333333333333</v>
      </c>
      <c r="AF49" s="77">
        <f t="shared" si="48"/>
        <v>2.2000000000000002</v>
      </c>
      <c r="AG49" s="77">
        <f t="shared" si="49"/>
        <v>2.9</v>
      </c>
      <c r="AH49" s="77">
        <f t="shared" si="50"/>
        <v>1.9333333333333331</v>
      </c>
      <c r="AI49" s="77">
        <f t="shared" si="51"/>
        <v>2.333333333333333</v>
      </c>
      <c r="AJ49" s="77">
        <f t="shared" si="52"/>
        <v>3.1</v>
      </c>
      <c r="AM49" s="60">
        <f>$X49/(AVERAGE(Y49,AB49)/60)</f>
        <v>31.858407079646017</v>
      </c>
      <c r="AN49" s="60">
        <f t="shared" ref="AN49" si="57">$X49/(AVERAGE(Z49,AC49)/60)</f>
        <v>26.470588235294123</v>
      </c>
      <c r="AO49" s="60">
        <f t="shared" ref="AO49" si="58">$X49/(AVERAGE(AA49,AD49)/60)</f>
        <v>20</v>
      </c>
    </row>
    <row r="50" spans="2:41" x14ac:dyDescent="0.25">
      <c r="C50" s="13"/>
      <c r="D50" s="14">
        <v>2</v>
      </c>
      <c r="E50" s="13" t="s">
        <v>27</v>
      </c>
      <c r="F50" s="13" t="s">
        <v>28</v>
      </c>
      <c r="G50" s="13">
        <v>48</v>
      </c>
      <c r="H50" s="15">
        <v>0.32291666666666669</v>
      </c>
      <c r="I50" s="15">
        <v>0.35902777777777778</v>
      </c>
      <c r="J50" s="13">
        <v>52</v>
      </c>
      <c r="K50" s="15">
        <v>0.4465277777777778</v>
      </c>
      <c r="L50" s="15">
        <v>0.4826388888888889</v>
      </c>
      <c r="M50" s="13">
        <v>52</v>
      </c>
      <c r="N50" s="15">
        <v>0.71527777777777779</v>
      </c>
      <c r="O50" s="15">
        <v>0.75138888888888899</v>
      </c>
      <c r="P50" s="13">
        <v>52</v>
      </c>
      <c r="Q50" s="13"/>
      <c r="R50" s="9"/>
      <c r="S50" s="9"/>
      <c r="T50" s="9" t="s">
        <v>123</v>
      </c>
      <c r="U50" s="9" t="s">
        <v>124</v>
      </c>
      <c r="V50" s="74" t="str">
        <f t="shared" si="46"/>
        <v>Wakiso-Busunju</v>
      </c>
      <c r="W50" s="9"/>
      <c r="X50" s="64">
        <f>G439</f>
        <v>38</v>
      </c>
      <c r="Y50" s="61">
        <f>AVERAGE(J439:J441)</f>
        <v>38</v>
      </c>
      <c r="Z50" s="61">
        <f>AVERAGE(M439:M441)</f>
        <v>39.666666666666664</v>
      </c>
      <c r="AA50" s="61">
        <f>AVERAGE(P439:P441)</f>
        <v>40</v>
      </c>
      <c r="AB50" s="61">
        <f>AVERAGE(J442:J444)</f>
        <v>41.333333333333336</v>
      </c>
      <c r="AC50" s="61">
        <f>AVERAGE(M442:M444)</f>
        <v>43</v>
      </c>
      <c r="AD50" s="61">
        <f>AVERAGE(P442:P444)</f>
        <v>42</v>
      </c>
      <c r="AE50" s="77">
        <f t="shared" si="47"/>
        <v>1</v>
      </c>
      <c r="AF50" s="77">
        <f t="shared" si="48"/>
        <v>1.0438596491228069</v>
      </c>
      <c r="AG50" s="77">
        <f t="shared" si="49"/>
        <v>1.0526315789473684</v>
      </c>
      <c r="AH50" s="77">
        <f t="shared" si="50"/>
        <v>1.0877192982456141</v>
      </c>
      <c r="AI50" s="77">
        <f t="shared" si="51"/>
        <v>1.131578947368421</v>
      </c>
      <c r="AJ50" s="77">
        <f t="shared" si="52"/>
        <v>1.1052631578947369</v>
      </c>
    </row>
    <row r="51" spans="2:41" x14ac:dyDescent="0.25">
      <c r="C51" s="13"/>
      <c r="D51" s="14">
        <v>3</v>
      </c>
      <c r="E51" s="13" t="s">
        <v>27</v>
      </c>
      <c r="F51" s="13" t="s">
        <v>28</v>
      </c>
      <c r="G51" s="13">
        <v>48</v>
      </c>
      <c r="H51" s="15">
        <v>0.3923611111111111</v>
      </c>
      <c r="I51" s="15">
        <v>0.4284722222222222</v>
      </c>
      <c r="J51" s="13">
        <v>52</v>
      </c>
      <c r="K51" s="15">
        <v>0.50555555555555554</v>
      </c>
      <c r="L51" s="15">
        <v>0.54166666666666663</v>
      </c>
      <c r="M51" s="13">
        <v>52</v>
      </c>
      <c r="N51" s="15">
        <v>0.81111111111111101</v>
      </c>
      <c r="O51" s="15">
        <v>0.84722222222222221</v>
      </c>
      <c r="P51" s="13">
        <v>52</v>
      </c>
      <c r="Q51" s="13"/>
      <c r="R51" s="9"/>
      <c r="S51" s="9"/>
      <c r="T51" s="9" t="s">
        <v>124</v>
      </c>
      <c r="U51" s="9" t="s">
        <v>125</v>
      </c>
      <c r="V51" s="74" t="str">
        <f t="shared" si="46"/>
        <v>Busunju-Kiboga</v>
      </c>
      <c r="W51" s="9"/>
      <c r="X51" s="64">
        <f>G445</f>
        <v>69</v>
      </c>
      <c r="Y51" s="61">
        <f>AVERAGE(J445:J447)</f>
        <v>66</v>
      </c>
      <c r="Z51" s="61">
        <f>AVERAGE(M445:M447)</f>
        <v>66</v>
      </c>
      <c r="AA51" s="61">
        <f>AVERAGE(P445:P447)</f>
        <v>66</v>
      </c>
      <c r="AB51" s="61">
        <f>AVERAGE(J448:J450)</f>
        <v>66</v>
      </c>
      <c r="AC51" s="61">
        <f>AVERAGE(M448:M450)</f>
        <v>66</v>
      </c>
      <c r="AD51" s="61">
        <f>AVERAGE(P448:P450)</f>
        <v>66</v>
      </c>
      <c r="AE51" s="77">
        <f t="shared" si="47"/>
        <v>0.95652173913043481</v>
      </c>
      <c r="AF51" s="77">
        <f t="shared" si="48"/>
        <v>0.95652173913043481</v>
      </c>
      <c r="AG51" s="77">
        <f t="shared" si="49"/>
        <v>0.95652173913043481</v>
      </c>
      <c r="AH51" s="77">
        <f t="shared" si="50"/>
        <v>0.95652173913043481</v>
      </c>
      <c r="AI51" s="77">
        <f t="shared" si="51"/>
        <v>0.95652173913043481</v>
      </c>
      <c r="AJ51" s="77">
        <f t="shared" si="52"/>
        <v>0.95652173913043481</v>
      </c>
    </row>
    <row r="52" spans="2:41" x14ac:dyDescent="0.25">
      <c r="C52" s="13"/>
      <c r="D52" s="14">
        <v>1</v>
      </c>
      <c r="E52" s="13" t="s">
        <v>28</v>
      </c>
      <c r="F52" s="13" t="s">
        <v>27</v>
      </c>
      <c r="G52" s="13">
        <v>48</v>
      </c>
      <c r="H52" s="15">
        <v>0.33055555555555555</v>
      </c>
      <c r="I52" s="15">
        <v>0.3666666666666667</v>
      </c>
      <c r="J52" s="13">
        <v>52</v>
      </c>
      <c r="K52" s="15">
        <v>0.63055555555555554</v>
      </c>
      <c r="L52" s="15">
        <v>0.66666666666666663</v>
      </c>
      <c r="M52" s="13">
        <v>52</v>
      </c>
      <c r="N52" s="15">
        <v>0.76874999999999993</v>
      </c>
      <c r="O52" s="15">
        <v>0.80486111111111114</v>
      </c>
      <c r="P52" s="13">
        <v>52</v>
      </c>
      <c r="Q52" s="13"/>
      <c r="R52" s="9"/>
      <c r="S52" s="9"/>
      <c r="T52" s="9" t="s">
        <v>125</v>
      </c>
      <c r="U52" s="9" t="s">
        <v>126</v>
      </c>
      <c r="V52" s="74" t="str">
        <f t="shared" si="46"/>
        <v>Kiboga-Hoima</v>
      </c>
      <c r="W52" s="9"/>
      <c r="X52" s="64">
        <f>G451</f>
        <v>79</v>
      </c>
      <c r="Y52" s="61">
        <f>AVERAGE(J451:J453)</f>
        <v>70</v>
      </c>
      <c r="Z52" s="61">
        <f>AVERAGE(M451:M453)</f>
        <v>70</v>
      </c>
      <c r="AA52" s="61">
        <f>AVERAGE(P451:P453)</f>
        <v>70</v>
      </c>
      <c r="AB52" s="61">
        <f>AVERAGE(J454:J456)</f>
        <v>71</v>
      </c>
      <c r="AC52" s="61">
        <f>AVERAGE(M454:M456)</f>
        <v>71</v>
      </c>
      <c r="AD52" s="61">
        <f>AVERAGE(P454:P456)</f>
        <v>71</v>
      </c>
      <c r="AE52" s="77">
        <f t="shared" si="47"/>
        <v>0.88607594936708856</v>
      </c>
      <c r="AF52" s="77">
        <f t="shared" si="48"/>
        <v>0.88607594936708856</v>
      </c>
      <c r="AG52" s="77">
        <f t="shared" si="49"/>
        <v>0.88607594936708856</v>
      </c>
      <c r="AH52" s="77">
        <f t="shared" si="50"/>
        <v>0.89873417721518989</v>
      </c>
      <c r="AI52" s="77">
        <f t="shared" si="51"/>
        <v>0.89873417721518989</v>
      </c>
      <c r="AJ52" s="77">
        <f t="shared" si="52"/>
        <v>0.89873417721518989</v>
      </c>
    </row>
    <row r="53" spans="2:41" x14ac:dyDescent="0.25">
      <c r="C53" s="13"/>
      <c r="D53" s="14">
        <v>2</v>
      </c>
      <c r="E53" s="13" t="s">
        <v>28</v>
      </c>
      <c r="F53" s="13" t="s">
        <v>27</v>
      </c>
      <c r="G53" s="13">
        <v>48</v>
      </c>
      <c r="H53" s="15">
        <v>0.32291666666666669</v>
      </c>
      <c r="I53" s="15">
        <v>0.35902777777777778</v>
      </c>
      <c r="J53" s="13">
        <v>52</v>
      </c>
      <c r="K53" s="15">
        <v>0.44722222222222219</v>
      </c>
      <c r="L53" s="15">
        <v>0.48333333333333334</v>
      </c>
      <c r="M53" s="13">
        <v>52</v>
      </c>
      <c r="N53" s="15">
        <v>0.71597222222222223</v>
      </c>
      <c r="O53" s="15">
        <v>0.75208333333333333</v>
      </c>
      <c r="P53" s="13">
        <v>52</v>
      </c>
      <c r="Q53" s="13"/>
      <c r="R53" s="16"/>
      <c r="S53" s="16"/>
      <c r="T53" s="16" t="s">
        <v>108</v>
      </c>
      <c r="U53" s="16" t="s">
        <v>126</v>
      </c>
      <c r="V53" s="16" t="str">
        <f t="shared" si="46"/>
        <v>NBP-Hoima</v>
      </c>
      <c r="W53" s="16"/>
      <c r="X53" s="87">
        <f>SUM(X49:X52)</f>
        <v>196</v>
      </c>
      <c r="Y53" s="87">
        <f t="shared" ref="Y53:AD53" si="59">SUM(Y49:Y52)</f>
        <v>192.33333333333331</v>
      </c>
      <c r="Z53" s="87">
        <f>SUM(Z49:Z52)</f>
        <v>197.66666666666666</v>
      </c>
      <c r="AA53" s="87">
        <f>SUM(AA49:AA52)</f>
        <v>205</v>
      </c>
      <c r="AB53" s="87">
        <f t="shared" si="59"/>
        <v>197.66666666666669</v>
      </c>
      <c r="AC53" s="87">
        <f t="shared" si="59"/>
        <v>203.33333333333331</v>
      </c>
      <c r="AD53" s="87">
        <f t="shared" si="59"/>
        <v>210</v>
      </c>
      <c r="AE53" s="82">
        <f t="shared" si="47"/>
        <v>0.98129251700680264</v>
      </c>
      <c r="AF53" s="82">
        <f t="shared" si="48"/>
        <v>1.0085034013605441</v>
      </c>
      <c r="AG53" s="82">
        <f t="shared" si="49"/>
        <v>1.0459183673469388</v>
      </c>
      <c r="AH53" s="82">
        <f t="shared" si="50"/>
        <v>1.0085034013605443</v>
      </c>
      <c r="AI53" s="82">
        <f t="shared" si="51"/>
        <v>1.0374149659863945</v>
      </c>
      <c r="AJ53" s="82">
        <f t="shared" si="52"/>
        <v>1.0714285714285714</v>
      </c>
    </row>
    <row r="54" spans="2:41" x14ac:dyDescent="0.25">
      <c r="C54" s="13"/>
      <c r="D54" s="14">
        <v>3</v>
      </c>
      <c r="E54" s="13" t="s">
        <v>28</v>
      </c>
      <c r="F54" s="13" t="s">
        <v>27</v>
      </c>
      <c r="G54" s="13">
        <v>48</v>
      </c>
      <c r="H54" s="15">
        <v>0.3923611111111111</v>
      </c>
      <c r="I54" s="15">
        <v>0.4284722222222222</v>
      </c>
      <c r="J54" s="13">
        <v>52</v>
      </c>
      <c r="K54" s="15">
        <v>0.50624999999999998</v>
      </c>
      <c r="L54" s="15">
        <v>0.54236111111111118</v>
      </c>
      <c r="M54" s="13">
        <v>52</v>
      </c>
      <c r="N54" s="15">
        <v>0.81180555555555556</v>
      </c>
      <c r="O54" s="15">
        <v>0.84791666666666676</v>
      </c>
      <c r="P54" s="13">
        <v>52</v>
      </c>
      <c r="Q54" s="13"/>
      <c r="R54" s="110" t="s">
        <v>127</v>
      </c>
      <c r="S54" s="93" t="s">
        <v>128</v>
      </c>
      <c r="T54" s="10" t="s">
        <v>108</v>
      </c>
      <c r="U54" s="10" t="s">
        <v>129</v>
      </c>
      <c r="V54" s="13" t="str">
        <f t="shared" si="46"/>
        <v>NBP-Bujuko</v>
      </c>
      <c r="W54" s="13"/>
      <c r="X54" s="64">
        <f>G457</f>
        <v>18</v>
      </c>
      <c r="Y54" s="61">
        <f>AVERAGE(J457:J459)</f>
        <v>26.666666666666668</v>
      </c>
      <c r="Z54" s="61">
        <f>AVERAGE(M457:M459)</f>
        <v>32.333333333333336</v>
      </c>
      <c r="AA54" s="61">
        <f>AVERAGE(P457:P459)</f>
        <v>37.333333333333336</v>
      </c>
      <c r="AB54" s="61">
        <f>AVERAGE(J460:J462)</f>
        <v>36</v>
      </c>
      <c r="AC54" s="61">
        <f>AVERAGE(M460:M462)</f>
        <v>30.666666666666668</v>
      </c>
      <c r="AD54" s="61">
        <f>AVERAGE(P460:P462)</f>
        <v>36</v>
      </c>
      <c r="AE54" s="77">
        <f t="shared" si="47"/>
        <v>1.4814814814814816</v>
      </c>
      <c r="AF54" s="77">
        <f t="shared" si="48"/>
        <v>1.7962962962962965</v>
      </c>
      <c r="AG54" s="77">
        <f t="shared" si="49"/>
        <v>2.0740740740740744</v>
      </c>
      <c r="AH54" s="77">
        <f t="shared" si="50"/>
        <v>2</v>
      </c>
      <c r="AI54" s="77">
        <f t="shared" si="51"/>
        <v>1.7037037037037037</v>
      </c>
      <c r="AJ54" s="77">
        <f t="shared" si="52"/>
        <v>2</v>
      </c>
      <c r="AM54" s="60">
        <f>$X54/(AVERAGE(Y54,AB54)/60)</f>
        <v>34.468085106382979</v>
      </c>
      <c r="AN54" s="60">
        <f t="shared" ref="AN54" si="60">$X54/(AVERAGE(Z54,AC54)/60)</f>
        <v>34.285714285714285</v>
      </c>
      <c r="AO54" s="60">
        <f t="shared" ref="AO54" si="61">$X54/(AVERAGE(AA54,AD54)/60)</f>
        <v>29.454545454545453</v>
      </c>
    </row>
    <row r="55" spans="2:41" x14ac:dyDescent="0.25">
      <c r="C55" s="13"/>
      <c r="D55" s="14">
        <v>1</v>
      </c>
      <c r="E55" s="13" t="s">
        <v>28</v>
      </c>
      <c r="F55" s="13" t="s">
        <v>29</v>
      </c>
      <c r="G55" s="13">
        <v>51</v>
      </c>
      <c r="H55" s="15">
        <v>0.33055555555555555</v>
      </c>
      <c r="I55" s="15">
        <v>0.37291666666666662</v>
      </c>
      <c r="J55" s="13">
        <v>61</v>
      </c>
      <c r="K55" s="15">
        <v>0.63194444444444442</v>
      </c>
      <c r="L55" s="15">
        <v>0.6743055555555556</v>
      </c>
      <c r="M55" s="13">
        <v>61</v>
      </c>
      <c r="N55" s="15">
        <v>0.76944444444444438</v>
      </c>
      <c r="O55" s="15">
        <v>0.81180555555555556</v>
      </c>
      <c r="P55" s="13">
        <v>61</v>
      </c>
      <c r="Q55" s="13"/>
      <c r="R55" s="13"/>
      <c r="S55" s="13"/>
      <c r="T55" s="13" t="s">
        <v>129</v>
      </c>
      <c r="U55" s="13" t="s">
        <v>130</v>
      </c>
      <c r="V55" s="13" t="str">
        <f t="shared" si="46"/>
        <v>Bujuko-Mityana</v>
      </c>
      <c r="W55" s="13"/>
      <c r="X55" s="64">
        <f>G463</f>
        <v>41</v>
      </c>
      <c r="Y55" s="61">
        <f>AVERAGE(J463:J465)</f>
        <v>39</v>
      </c>
      <c r="Z55" s="61">
        <f>AVERAGE(M463:M465)</f>
        <v>39</v>
      </c>
      <c r="AA55" s="61">
        <f>AVERAGE(P463:P465)</f>
        <v>38</v>
      </c>
      <c r="AB55" s="61">
        <f>AVERAGE(J466:J468)</f>
        <v>39.333333333333336</v>
      </c>
      <c r="AC55" s="61">
        <f>AVERAGE(M466:M468)</f>
        <v>39</v>
      </c>
      <c r="AD55" s="61">
        <f>AVERAGE(P466:P468)</f>
        <v>39</v>
      </c>
      <c r="AE55" s="77">
        <f t="shared" si="47"/>
        <v>0.95121951219512191</v>
      </c>
      <c r="AF55" s="77">
        <f t="shared" si="48"/>
        <v>0.95121951219512191</v>
      </c>
      <c r="AG55" s="77">
        <f t="shared" si="49"/>
        <v>0.92682926829268297</v>
      </c>
      <c r="AH55" s="77">
        <f t="shared" si="50"/>
        <v>0.95934959349593507</v>
      </c>
      <c r="AI55" s="77">
        <f t="shared" si="51"/>
        <v>0.95121951219512191</v>
      </c>
      <c r="AJ55" s="77">
        <f t="shared" si="52"/>
        <v>0.95121951219512191</v>
      </c>
    </row>
    <row r="56" spans="2:41" x14ac:dyDescent="0.25">
      <c r="C56" s="13"/>
      <c r="D56" s="14">
        <v>2</v>
      </c>
      <c r="E56" s="13" t="s">
        <v>28</v>
      </c>
      <c r="F56" s="13" t="s">
        <v>29</v>
      </c>
      <c r="G56" s="13">
        <v>51</v>
      </c>
      <c r="H56" s="15">
        <v>0.32361111111111113</v>
      </c>
      <c r="I56" s="15">
        <v>0.3659722222222222</v>
      </c>
      <c r="J56" s="13">
        <v>61</v>
      </c>
      <c r="K56" s="15">
        <v>0.44791666666666669</v>
      </c>
      <c r="L56" s="15">
        <v>0.49027777777777781</v>
      </c>
      <c r="M56" s="13">
        <v>61</v>
      </c>
      <c r="N56" s="15">
        <v>0.71736111111111101</v>
      </c>
      <c r="O56" s="15">
        <v>0.7597222222222223</v>
      </c>
      <c r="P56" s="13">
        <v>61</v>
      </c>
      <c r="Q56" s="13"/>
      <c r="R56" s="13"/>
      <c r="S56" s="13"/>
      <c r="T56" s="13" t="s">
        <v>130</v>
      </c>
      <c r="U56" s="13" t="s">
        <v>131</v>
      </c>
      <c r="V56" s="13" t="str">
        <f t="shared" si="46"/>
        <v>Mityana-Mubende</v>
      </c>
      <c r="W56" s="13"/>
      <c r="X56" s="64">
        <f>G469</f>
        <v>80</v>
      </c>
      <c r="Y56" s="61">
        <f>AVERAGE(J469:J471)</f>
        <v>67</v>
      </c>
      <c r="Z56" s="61">
        <f>AVERAGE(M469:M471)</f>
        <v>67.666666666666671</v>
      </c>
      <c r="AA56" s="61">
        <f>AVERAGE(P469:P471)</f>
        <v>67</v>
      </c>
      <c r="AB56" s="61">
        <f>AVERAGE(J472:J474)</f>
        <v>69</v>
      </c>
      <c r="AC56" s="61">
        <f>AVERAGE(M472:M474)</f>
        <v>69</v>
      </c>
      <c r="AD56" s="61">
        <f>AVERAGE(P472:P474)</f>
        <v>69</v>
      </c>
      <c r="AE56" s="77">
        <f t="shared" si="47"/>
        <v>0.83750000000000002</v>
      </c>
      <c r="AF56" s="77">
        <f t="shared" si="48"/>
        <v>0.84583333333333344</v>
      </c>
      <c r="AG56" s="77">
        <f t="shared" si="49"/>
        <v>0.83750000000000002</v>
      </c>
      <c r="AH56" s="77">
        <f t="shared" si="50"/>
        <v>0.86250000000000004</v>
      </c>
      <c r="AI56" s="77">
        <f t="shared" si="51"/>
        <v>0.86250000000000004</v>
      </c>
      <c r="AJ56" s="77">
        <f t="shared" si="52"/>
        <v>0.86250000000000004</v>
      </c>
    </row>
    <row r="57" spans="2:41" x14ac:dyDescent="0.25">
      <c r="C57" s="13"/>
      <c r="D57" s="14">
        <v>3</v>
      </c>
      <c r="E57" s="13" t="s">
        <v>28</v>
      </c>
      <c r="F57" s="13" t="s">
        <v>29</v>
      </c>
      <c r="G57" s="13">
        <v>51</v>
      </c>
      <c r="H57" s="15">
        <v>0.39305555555555555</v>
      </c>
      <c r="I57" s="15">
        <v>0.43541666666666662</v>
      </c>
      <c r="J57" s="13">
        <v>61</v>
      </c>
      <c r="K57" s="15">
        <v>0.50694444444444442</v>
      </c>
      <c r="L57" s="15">
        <v>0.5493055555555556</v>
      </c>
      <c r="M57" s="13">
        <v>61</v>
      </c>
      <c r="N57" s="15">
        <v>0.8125</v>
      </c>
      <c r="O57" s="15">
        <v>0.85555555555555562</v>
      </c>
      <c r="P57" s="13">
        <v>61</v>
      </c>
      <c r="Q57" s="13"/>
      <c r="R57" s="13"/>
      <c r="S57" s="13"/>
      <c r="T57" s="13" t="s">
        <v>131</v>
      </c>
      <c r="U57" s="13" t="s">
        <v>132</v>
      </c>
      <c r="V57" s="13" t="str">
        <f t="shared" si="46"/>
        <v>Mubende-Kyenjojo</v>
      </c>
      <c r="W57" s="13"/>
      <c r="X57" s="64">
        <f>G475</f>
        <v>96</v>
      </c>
      <c r="Y57" s="61">
        <f>AVERAGE(J475:J477)</f>
        <v>74</v>
      </c>
      <c r="Z57" s="61">
        <f>AVERAGE(M475:M477)</f>
        <v>74</v>
      </c>
      <c r="AA57" s="61">
        <f>AVERAGE(P475:P477)</f>
        <v>74</v>
      </c>
      <c r="AB57" s="61">
        <f>AVERAGE(J478:J480)</f>
        <v>76</v>
      </c>
      <c r="AC57" s="61">
        <f>AVERAGE(M478:M480)</f>
        <v>76</v>
      </c>
      <c r="AD57" s="61">
        <f>AVERAGE(P478:P480)</f>
        <v>76</v>
      </c>
      <c r="AE57" s="77">
        <f t="shared" si="47"/>
        <v>0.77083333333333337</v>
      </c>
      <c r="AF57" s="77">
        <f t="shared" si="48"/>
        <v>0.77083333333333337</v>
      </c>
      <c r="AG57" s="77">
        <f t="shared" si="49"/>
        <v>0.77083333333333337</v>
      </c>
      <c r="AH57" s="77">
        <f t="shared" si="50"/>
        <v>0.79166666666666663</v>
      </c>
      <c r="AI57" s="77">
        <f t="shared" si="51"/>
        <v>0.79166666666666663</v>
      </c>
      <c r="AJ57" s="77">
        <f t="shared" si="52"/>
        <v>0.79166666666666663</v>
      </c>
    </row>
    <row r="58" spans="2:41" x14ac:dyDescent="0.25">
      <c r="C58" s="13"/>
      <c r="D58" s="14">
        <v>1</v>
      </c>
      <c r="E58" s="13" t="s">
        <v>29</v>
      </c>
      <c r="F58" s="13" t="s">
        <v>28</v>
      </c>
      <c r="G58" s="13">
        <v>51</v>
      </c>
      <c r="H58" s="15">
        <v>0.33055555555555555</v>
      </c>
      <c r="I58" s="15">
        <v>0.37222222222222223</v>
      </c>
      <c r="J58" s="13">
        <v>60</v>
      </c>
      <c r="K58" s="15">
        <v>0.63263888888888886</v>
      </c>
      <c r="L58" s="15">
        <v>0.67499999999999993</v>
      </c>
      <c r="M58" s="13">
        <v>61</v>
      </c>
      <c r="N58" s="15">
        <v>0.77013888888888893</v>
      </c>
      <c r="O58" s="15">
        <v>0.8125</v>
      </c>
      <c r="P58" s="13">
        <v>61</v>
      </c>
      <c r="Q58" s="13"/>
      <c r="R58" s="13"/>
      <c r="S58" s="13"/>
      <c r="T58" s="13" t="s">
        <v>132</v>
      </c>
      <c r="U58" s="13" t="s">
        <v>133</v>
      </c>
      <c r="V58" s="13" t="str">
        <f t="shared" si="46"/>
        <v>Kyenjojo-Fortportal</v>
      </c>
      <c r="W58" s="13"/>
      <c r="X58" s="64">
        <f>G481</f>
        <v>50</v>
      </c>
      <c r="Y58" s="61">
        <f>AVERAGE(J481:J483)</f>
        <v>47</v>
      </c>
      <c r="Z58" s="61">
        <f>AVERAGE(M481:M483)</f>
        <v>47</v>
      </c>
      <c r="AA58" s="61">
        <f>AVERAGE(P481:P483)</f>
        <v>47</v>
      </c>
      <c r="AB58" s="61">
        <f>AVERAGE(J484:J486)</f>
        <v>47.666666666666664</v>
      </c>
      <c r="AC58" s="61">
        <f>AVERAGE(M484:M486)</f>
        <v>48</v>
      </c>
      <c r="AD58" s="61">
        <f>AVERAGE(P484:P486)</f>
        <v>48</v>
      </c>
      <c r="AE58" s="77">
        <f t="shared" si="47"/>
        <v>0.94</v>
      </c>
      <c r="AF58" s="77">
        <f t="shared" si="48"/>
        <v>0.94</v>
      </c>
      <c r="AG58" s="77">
        <f t="shared" si="49"/>
        <v>0.94</v>
      </c>
      <c r="AH58" s="77">
        <f t="shared" si="50"/>
        <v>0.95333333333333325</v>
      </c>
      <c r="AI58" s="77">
        <f t="shared" si="51"/>
        <v>0.96</v>
      </c>
      <c r="AJ58" s="77">
        <f t="shared" si="52"/>
        <v>0.96</v>
      </c>
    </row>
    <row r="59" spans="2:41" x14ac:dyDescent="0.25">
      <c r="C59" s="13"/>
      <c r="D59" s="14">
        <v>2</v>
      </c>
      <c r="E59" s="13" t="s">
        <v>29</v>
      </c>
      <c r="F59" s="13" t="s">
        <v>28</v>
      </c>
      <c r="G59" s="13">
        <v>51</v>
      </c>
      <c r="H59" s="15">
        <v>0.32361111111111113</v>
      </c>
      <c r="I59" s="15">
        <v>0.36527777777777781</v>
      </c>
      <c r="J59" s="13">
        <v>60</v>
      </c>
      <c r="K59" s="15">
        <v>0.44861111111111113</v>
      </c>
      <c r="L59" s="15">
        <v>0.4909722222222222</v>
      </c>
      <c r="M59" s="13">
        <v>61</v>
      </c>
      <c r="N59" s="15">
        <v>0.71805555555555556</v>
      </c>
      <c r="O59" s="15">
        <v>0.76041666666666663</v>
      </c>
      <c r="P59" s="13">
        <v>61</v>
      </c>
      <c r="Q59" s="13"/>
      <c r="R59" s="16"/>
      <c r="S59" s="16"/>
      <c r="T59" s="16" t="s">
        <v>108</v>
      </c>
      <c r="U59" s="16" t="s">
        <v>133</v>
      </c>
      <c r="V59" s="16" t="str">
        <f t="shared" si="46"/>
        <v>NBP-Fortportal</v>
      </c>
      <c r="W59" s="16"/>
      <c r="X59" s="87">
        <f>SUM(X54:X58)</f>
        <v>285</v>
      </c>
      <c r="Y59" s="87">
        <f t="shared" ref="Y59:AD59" si="62">SUM(Y54:Y58)</f>
        <v>253.66666666666669</v>
      </c>
      <c r="Z59" s="87">
        <f t="shared" si="62"/>
        <v>260</v>
      </c>
      <c r="AA59" s="87">
        <f t="shared" si="62"/>
        <v>263.33333333333337</v>
      </c>
      <c r="AB59" s="87">
        <f t="shared" si="62"/>
        <v>268</v>
      </c>
      <c r="AC59" s="87">
        <f t="shared" si="62"/>
        <v>262.66666666666669</v>
      </c>
      <c r="AD59" s="87">
        <f t="shared" si="62"/>
        <v>268</v>
      </c>
      <c r="AE59" s="82">
        <f t="shared" si="47"/>
        <v>0.89005847953216377</v>
      </c>
      <c r="AF59" s="82">
        <f t="shared" si="48"/>
        <v>0.91228070175438591</v>
      </c>
      <c r="AG59" s="82">
        <f t="shared" si="49"/>
        <v>0.92397660818713467</v>
      </c>
      <c r="AH59" s="82">
        <f t="shared" si="50"/>
        <v>0.94035087719298249</v>
      </c>
      <c r="AI59" s="82">
        <f t="shared" si="51"/>
        <v>0.92163742690058481</v>
      </c>
      <c r="AJ59" s="82">
        <f t="shared" si="52"/>
        <v>0.94035087719298249</v>
      </c>
    </row>
    <row r="60" spans="2:41" x14ac:dyDescent="0.25">
      <c r="C60" s="16"/>
      <c r="D60" s="17">
        <v>3</v>
      </c>
      <c r="E60" s="16" t="s">
        <v>29</v>
      </c>
      <c r="F60" s="16" t="s">
        <v>28</v>
      </c>
      <c r="G60" s="13">
        <v>51</v>
      </c>
      <c r="H60" s="18">
        <v>0.39374999999999999</v>
      </c>
      <c r="I60" s="18">
        <v>0.43541666666666662</v>
      </c>
      <c r="J60" s="16">
        <v>60</v>
      </c>
      <c r="K60" s="18">
        <v>0.50694444444444442</v>
      </c>
      <c r="L60" s="18">
        <v>0.5493055555555556</v>
      </c>
      <c r="M60" s="16">
        <v>61</v>
      </c>
      <c r="N60" s="18">
        <v>0.8125</v>
      </c>
      <c r="O60" s="18">
        <v>0.85486111111111107</v>
      </c>
      <c r="P60" s="16">
        <v>61</v>
      </c>
      <c r="Q60" s="13"/>
      <c r="R60" s="13" t="s">
        <v>134</v>
      </c>
      <c r="S60" s="10" t="s">
        <v>135</v>
      </c>
      <c r="T60" s="10" t="s">
        <v>132</v>
      </c>
      <c r="U60" s="10" t="s">
        <v>136</v>
      </c>
      <c r="V60" s="13" t="str">
        <f t="shared" si="46"/>
        <v>Kyenjojo-Kagadi</v>
      </c>
      <c r="W60" s="13"/>
      <c r="X60" s="64">
        <f>G487</f>
        <v>54</v>
      </c>
      <c r="Y60" s="61">
        <f>AVERAGE(J487:J489)</f>
        <v>78</v>
      </c>
      <c r="Z60" s="61">
        <f>AVERAGE(M487:M489)</f>
        <v>78</v>
      </c>
      <c r="AA60" s="61">
        <f>AVERAGE(P487:P489)</f>
        <v>78</v>
      </c>
      <c r="AB60" s="61">
        <f>AVERAGE(J490:J492)</f>
        <v>76</v>
      </c>
      <c r="AC60" s="61">
        <f>AVERAGE(M490:M492)</f>
        <v>76</v>
      </c>
      <c r="AD60" s="61">
        <f>AVERAGE(P490:P492)</f>
        <v>76</v>
      </c>
      <c r="AE60" s="77">
        <f t="shared" si="47"/>
        <v>1.4444444444444444</v>
      </c>
      <c r="AF60" s="77">
        <f t="shared" si="48"/>
        <v>1.4444444444444444</v>
      </c>
      <c r="AG60" s="77">
        <f t="shared" si="49"/>
        <v>1.4444444444444444</v>
      </c>
      <c r="AH60" s="77">
        <f t="shared" si="50"/>
        <v>1.4074074074074074</v>
      </c>
      <c r="AI60" s="77">
        <f t="shared" si="51"/>
        <v>1.4074074074074074</v>
      </c>
      <c r="AJ60" s="77">
        <f t="shared" si="52"/>
        <v>1.4074074074074074</v>
      </c>
    </row>
    <row r="61" spans="2:41" x14ac:dyDescent="0.25">
      <c r="B61" t="s">
        <v>30</v>
      </c>
      <c r="C61" t="s">
        <v>31</v>
      </c>
      <c r="D61" s="5">
        <v>1</v>
      </c>
      <c r="E61" t="s">
        <v>32</v>
      </c>
      <c r="F61" t="s">
        <v>33</v>
      </c>
      <c r="G61">
        <v>28</v>
      </c>
      <c r="H61" s="6">
        <v>0.32013888888888892</v>
      </c>
      <c r="I61" s="6">
        <v>0.34375</v>
      </c>
      <c r="J61">
        <v>34</v>
      </c>
      <c r="K61" s="6">
        <v>0.54305555555555551</v>
      </c>
      <c r="L61" s="6">
        <v>0.56666666666666665</v>
      </c>
      <c r="M61">
        <v>34</v>
      </c>
      <c r="N61" s="6">
        <v>0.7583333333333333</v>
      </c>
      <c r="O61" s="44">
        <v>0.78125</v>
      </c>
      <c r="P61">
        <v>33</v>
      </c>
      <c r="R61" s="13"/>
      <c r="S61" s="13"/>
      <c r="T61" s="13" t="s">
        <v>136</v>
      </c>
      <c r="U61" s="13" t="s">
        <v>126</v>
      </c>
      <c r="V61" s="13" t="str">
        <f t="shared" ref="V61:V100" si="63">T61&amp;"-"&amp;U61</f>
        <v>Kagadi-Hoima</v>
      </c>
      <c r="W61" s="13"/>
      <c r="X61" s="64">
        <f>G493</f>
        <v>92</v>
      </c>
      <c r="Y61" s="61">
        <f>AVERAGE(J493:J495)</f>
        <v>89</v>
      </c>
      <c r="Z61" s="61">
        <f>AVERAGE(M493:M495)</f>
        <v>89</v>
      </c>
      <c r="AA61" s="61">
        <f>AVERAGE(P493:P495)</f>
        <v>89</v>
      </c>
      <c r="AB61" s="61">
        <f>AVERAGE(J496:J498)</f>
        <v>86</v>
      </c>
      <c r="AC61" s="61">
        <f>AVERAGE(M496:M498)</f>
        <v>86</v>
      </c>
      <c r="AD61" s="61">
        <f>AVERAGE(P496:P498)</f>
        <v>86</v>
      </c>
      <c r="AE61" s="77">
        <f t="shared" si="47"/>
        <v>0.96739130434782605</v>
      </c>
      <c r="AF61" s="77">
        <f t="shared" si="48"/>
        <v>0.96739130434782605</v>
      </c>
      <c r="AG61" s="77">
        <f t="shared" si="49"/>
        <v>0.96739130434782605</v>
      </c>
      <c r="AH61" s="77">
        <f t="shared" si="50"/>
        <v>0.93478260869565222</v>
      </c>
      <c r="AI61" s="77">
        <f t="shared" si="51"/>
        <v>0.93478260869565222</v>
      </c>
      <c r="AJ61" s="77">
        <f t="shared" si="52"/>
        <v>0.93478260869565222</v>
      </c>
    </row>
    <row r="62" spans="2:41" x14ac:dyDescent="0.25">
      <c r="D62" s="5">
        <v>2</v>
      </c>
      <c r="E62" t="s">
        <v>32</v>
      </c>
      <c r="F62" t="s">
        <v>33</v>
      </c>
      <c r="G62">
        <v>28</v>
      </c>
      <c r="H62" s="6">
        <v>0.36319444444444443</v>
      </c>
      <c r="I62" s="6">
        <v>0.38611111111111113</v>
      </c>
      <c r="J62">
        <v>33</v>
      </c>
      <c r="K62" s="6">
        <v>0.4548611111111111</v>
      </c>
      <c r="L62" s="6">
        <v>0.47847222222222219</v>
      </c>
      <c r="M62">
        <v>34</v>
      </c>
      <c r="N62" s="6">
        <v>0.70208333333333339</v>
      </c>
      <c r="O62" s="44">
        <v>0.72500000000000009</v>
      </c>
      <c r="P62">
        <v>33</v>
      </c>
      <c r="R62" s="13"/>
      <c r="S62" s="13"/>
      <c r="T62" s="13" t="s">
        <v>126</v>
      </c>
      <c r="U62" s="13" t="s">
        <v>120</v>
      </c>
      <c r="V62" s="13" t="str">
        <f t="shared" si="63"/>
        <v>Hoima-Masindi</v>
      </c>
      <c r="W62" s="13"/>
      <c r="X62" s="64">
        <f>G499</f>
        <v>57</v>
      </c>
      <c r="Y62" s="61">
        <f>AVERAGE(J499:J501)</f>
        <v>78</v>
      </c>
      <c r="Z62" s="61">
        <f>AVERAGE(M499:M501)</f>
        <v>78</v>
      </c>
      <c r="AA62" s="61">
        <f>AVERAGE(P499:P501)</f>
        <v>78</v>
      </c>
      <c r="AB62" s="61">
        <f>AVERAGE(J502:J504)</f>
        <v>76</v>
      </c>
      <c r="AC62" s="61">
        <f>AVERAGE(M502:M504)</f>
        <v>76</v>
      </c>
      <c r="AD62" s="61">
        <f>AVERAGE(P502:P504)</f>
        <v>76</v>
      </c>
      <c r="AE62" s="77">
        <f t="shared" si="47"/>
        <v>1.368421052631579</v>
      </c>
      <c r="AF62" s="77">
        <f t="shared" si="48"/>
        <v>1.368421052631579</v>
      </c>
      <c r="AG62" s="77">
        <f t="shared" si="49"/>
        <v>1.368421052631579</v>
      </c>
      <c r="AH62" s="77">
        <f t="shared" si="50"/>
        <v>1.3333333333333333</v>
      </c>
      <c r="AI62" s="77">
        <f t="shared" si="51"/>
        <v>1.3333333333333333</v>
      </c>
      <c r="AJ62" s="77">
        <f t="shared" si="52"/>
        <v>1.3333333333333333</v>
      </c>
    </row>
    <row r="63" spans="2:41" x14ac:dyDescent="0.25">
      <c r="D63" s="5">
        <v>3</v>
      </c>
      <c r="E63" t="s">
        <v>32</v>
      </c>
      <c r="F63" t="s">
        <v>33</v>
      </c>
      <c r="G63">
        <v>28</v>
      </c>
      <c r="H63" s="6">
        <v>0.34583333333333338</v>
      </c>
      <c r="I63" s="6">
        <v>0.41111111111111115</v>
      </c>
      <c r="J63">
        <v>34</v>
      </c>
      <c r="K63" s="6">
        <v>0.43055555555555558</v>
      </c>
      <c r="L63" s="6">
        <v>0.45416666666666666</v>
      </c>
      <c r="M63">
        <v>34</v>
      </c>
      <c r="N63" s="6">
        <v>0.80694444444444446</v>
      </c>
      <c r="O63" s="44">
        <v>0.82986111111111105</v>
      </c>
      <c r="P63">
        <v>33</v>
      </c>
      <c r="R63" s="13"/>
      <c r="S63" s="13"/>
      <c r="T63" s="13" t="s">
        <v>120</v>
      </c>
      <c r="U63" s="13" t="s">
        <v>113</v>
      </c>
      <c r="V63" s="13" t="str">
        <f t="shared" si="63"/>
        <v>Masindi-Kigumba</v>
      </c>
      <c r="W63" s="13"/>
      <c r="X63" s="64">
        <f>G505</f>
        <v>42</v>
      </c>
      <c r="Y63" s="61">
        <f>AVERAGE(J505:J507)</f>
        <v>51</v>
      </c>
      <c r="Z63" s="61">
        <f>AVERAGE(M505:M507)</f>
        <v>51</v>
      </c>
      <c r="AA63" s="61">
        <f>AVERAGE(P505:P507)</f>
        <v>51</v>
      </c>
      <c r="AB63" s="61">
        <f>AVERAGE(J508:J510)</f>
        <v>51.333333333333336</v>
      </c>
      <c r="AC63" s="61">
        <f>AVERAGE(M508:M510)</f>
        <v>51.333333333333336</v>
      </c>
      <c r="AD63" s="61">
        <f>AVERAGE(P508:P510)</f>
        <v>51.333333333333336</v>
      </c>
      <c r="AE63" s="77">
        <f t="shared" si="47"/>
        <v>1.2142857142857142</v>
      </c>
      <c r="AF63" s="77">
        <f t="shared" si="48"/>
        <v>1.2142857142857142</v>
      </c>
      <c r="AG63" s="77">
        <f t="shared" si="49"/>
        <v>1.2142857142857142</v>
      </c>
      <c r="AH63" s="77">
        <f t="shared" si="50"/>
        <v>1.2222222222222223</v>
      </c>
      <c r="AI63" s="77">
        <f t="shared" si="51"/>
        <v>1.2222222222222223</v>
      </c>
      <c r="AJ63" s="77">
        <f t="shared" si="52"/>
        <v>1.2222222222222223</v>
      </c>
    </row>
    <row r="64" spans="2:41" x14ac:dyDescent="0.25">
      <c r="D64" s="5">
        <v>1</v>
      </c>
      <c r="E64" t="s">
        <v>33</v>
      </c>
      <c r="F64" t="s">
        <v>32</v>
      </c>
      <c r="G64">
        <v>28</v>
      </c>
      <c r="H64" s="6">
        <v>0.32013888888888892</v>
      </c>
      <c r="I64" s="6">
        <v>0.34513888888888888</v>
      </c>
      <c r="J64">
        <v>36</v>
      </c>
      <c r="K64" s="6">
        <v>0.46527777777777773</v>
      </c>
      <c r="L64" s="6">
        <v>0.48958333333333331</v>
      </c>
      <c r="M64">
        <v>35</v>
      </c>
      <c r="N64" s="6">
        <v>0.7583333333333333</v>
      </c>
      <c r="O64" s="44">
        <v>0.78194444444444444</v>
      </c>
      <c r="P64">
        <v>34</v>
      </c>
      <c r="R64" s="16"/>
      <c r="S64" s="16"/>
      <c r="T64" s="16" t="s">
        <v>132</v>
      </c>
      <c r="U64" s="16" t="s">
        <v>113</v>
      </c>
      <c r="V64" s="16" t="str">
        <f t="shared" si="63"/>
        <v>Kyenjojo-Kigumba</v>
      </c>
      <c r="W64" s="16"/>
      <c r="X64" s="87">
        <f>SUM(X60:X63)</f>
        <v>245</v>
      </c>
      <c r="Y64" s="87">
        <f t="shared" ref="Y64:AD64" si="64">SUM(Y60:Y63)</f>
        <v>296</v>
      </c>
      <c r="Z64" s="87">
        <f t="shared" si="64"/>
        <v>296</v>
      </c>
      <c r="AA64" s="87">
        <f>SUM(AA60:AA63)</f>
        <v>296</v>
      </c>
      <c r="AB64" s="87">
        <f t="shared" si="64"/>
        <v>289.33333333333331</v>
      </c>
      <c r="AC64" s="87">
        <f t="shared" si="64"/>
        <v>289.33333333333331</v>
      </c>
      <c r="AD64" s="87">
        <f t="shared" si="64"/>
        <v>289.33333333333331</v>
      </c>
      <c r="AE64" s="82">
        <f t="shared" si="47"/>
        <v>1.2081632653061225</v>
      </c>
      <c r="AF64" s="82">
        <f t="shared" si="48"/>
        <v>1.2081632653061225</v>
      </c>
      <c r="AG64" s="82">
        <f t="shared" si="49"/>
        <v>1.2081632653061225</v>
      </c>
      <c r="AH64" s="82">
        <f t="shared" si="50"/>
        <v>1.180952380952381</v>
      </c>
      <c r="AI64" s="82">
        <f t="shared" si="51"/>
        <v>1.180952380952381</v>
      </c>
      <c r="AJ64" s="82">
        <f t="shared" si="52"/>
        <v>1.180952380952381</v>
      </c>
    </row>
    <row r="65" spans="2:41" x14ac:dyDescent="0.25">
      <c r="D65" s="5">
        <v>2</v>
      </c>
      <c r="E65" t="s">
        <v>33</v>
      </c>
      <c r="F65" t="s">
        <v>32</v>
      </c>
      <c r="G65">
        <v>28</v>
      </c>
      <c r="H65" s="6">
        <v>0.36388888888888887</v>
      </c>
      <c r="I65" s="6">
        <v>0.3888888888888889</v>
      </c>
      <c r="J65">
        <v>36</v>
      </c>
      <c r="K65" s="6">
        <v>0.58680555555555558</v>
      </c>
      <c r="L65" s="6">
        <v>0.61041666666666672</v>
      </c>
      <c r="M65">
        <v>34</v>
      </c>
      <c r="N65" s="6">
        <v>0.70277777777777783</v>
      </c>
      <c r="O65" s="44">
        <v>0.72638888888888897</v>
      </c>
      <c r="P65">
        <v>34</v>
      </c>
      <c r="R65" s="13" t="s">
        <v>137</v>
      </c>
      <c r="S65" t="s">
        <v>138</v>
      </c>
      <c r="T65" t="s">
        <v>139</v>
      </c>
      <c r="U65" t="s">
        <v>140</v>
      </c>
      <c r="V65" s="13" t="str">
        <f t="shared" si="63"/>
        <v>Kira-Kasangati</v>
      </c>
      <c r="X65" s="64">
        <f>G511</f>
        <v>6.6</v>
      </c>
      <c r="Y65" s="61">
        <f>AVERAGE(J511:J513)</f>
        <v>15.333333333333334</v>
      </c>
      <c r="Z65" s="61">
        <f>AVERAGE(M511:M513)</f>
        <v>16.333333333333332</v>
      </c>
      <c r="AA65" s="61">
        <f>AVERAGE(P511:P513)</f>
        <v>18</v>
      </c>
      <c r="AB65" s="61">
        <f>AVERAGE(J514:J516)</f>
        <v>15.666666666666666</v>
      </c>
      <c r="AC65" s="61">
        <f>AVERAGE(M514:M516)</f>
        <v>15.666666666666666</v>
      </c>
      <c r="AD65" s="61">
        <f>AVERAGE(P514:P516)</f>
        <v>18</v>
      </c>
      <c r="AE65" s="77">
        <f t="shared" si="47"/>
        <v>2.3232323232323235</v>
      </c>
      <c r="AF65" s="77">
        <f t="shared" si="48"/>
        <v>2.4747474747474749</v>
      </c>
      <c r="AG65" s="77">
        <f t="shared" si="49"/>
        <v>2.7272727272727275</v>
      </c>
      <c r="AH65" s="77">
        <f t="shared" si="50"/>
        <v>2.3737373737373737</v>
      </c>
      <c r="AI65" s="77">
        <f t="shared" si="51"/>
        <v>2.3737373737373737</v>
      </c>
      <c r="AJ65" s="77">
        <f t="shared" si="52"/>
        <v>2.7272727272727275</v>
      </c>
    </row>
    <row r="66" spans="2:41" x14ac:dyDescent="0.25">
      <c r="D66" s="5">
        <v>3</v>
      </c>
      <c r="E66" t="s">
        <v>33</v>
      </c>
      <c r="F66" t="s">
        <v>32</v>
      </c>
      <c r="G66">
        <v>28</v>
      </c>
      <c r="H66" s="6">
        <v>0.34652777777777777</v>
      </c>
      <c r="I66" s="6">
        <v>0.37152777777777773</v>
      </c>
      <c r="J66">
        <v>36</v>
      </c>
      <c r="K66" s="6">
        <v>0.55555555555555558</v>
      </c>
      <c r="L66" s="6">
        <v>0.5805555555555556</v>
      </c>
      <c r="M66">
        <v>36</v>
      </c>
      <c r="N66" s="6">
        <v>0.80833333333333324</v>
      </c>
      <c r="O66" s="44">
        <v>0.83194444444444438</v>
      </c>
      <c r="P66">
        <v>34</v>
      </c>
      <c r="R66" s="13"/>
      <c r="S66" s="13"/>
      <c r="T66" s="13" t="s">
        <v>140</v>
      </c>
      <c r="U66" s="13" t="s">
        <v>110</v>
      </c>
      <c r="V66" s="13" t="str">
        <f t="shared" si="63"/>
        <v>Kasangati-Matugga</v>
      </c>
      <c r="X66" s="64">
        <f>G517</f>
        <v>9.6</v>
      </c>
      <c r="Y66" s="61">
        <f>AVERAGE(J517:J519)</f>
        <v>22</v>
      </c>
      <c r="Z66" s="61">
        <f>AVERAGE(M517:M519)</f>
        <v>22.666666666666668</v>
      </c>
      <c r="AA66" s="61">
        <f>AVERAGE(P517:P519)</f>
        <v>22.666666666666668</v>
      </c>
      <c r="AB66" s="61">
        <f>AVERAGE(J520:J522)</f>
        <v>21.666666666666668</v>
      </c>
      <c r="AC66" s="61">
        <f>AVERAGE(M520:M522)</f>
        <v>23</v>
      </c>
      <c r="AD66" s="61">
        <f>AVERAGE(P520:P522)</f>
        <v>22</v>
      </c>
      <c r="AE66" s="77">
        <f t="shared" si="47"/>
        <v>2.291666666666667</v>
      </c>
      <c r="AF66" s="77">
        <f t="shared" si="48"/>
        <v>2.3611111111111112</v>
      </c>
      <c r="AG66" s="77">
        <f t="shared" si="49"/>
        <v>2.3611111111111112</v>
      </c>
      <c r="AH66" s="77">
        <f t="shared" si="50"/>
        <v>2.2569444444444446</v>
      </c>
      <c r="AI66" s="77">
        <f t="shared" si="51"/>
        <v>2.3958333333333335</v>
      </c>
      <c r="AJ66" s="77">
        <f t="shared" si="52"/>
        <v>2.291666666666667</v>
      </c>
    </row>
    <row r="67" spans="2:41" x14ac:dyDescent="0.25">
      <c r="D67" s="5">
        <v>1</v>
      </c>
      <c r="E67" t="s">
        <v>33</v>
      </c>
      <c r="F67" t="s">
        <v>34</v>
      </c>
      <c r="G67">
        <v>36</v>
      </c>
      <c r="H67" s="6">
        <v>0.34652777777777777</v>
      </c>
      <c r="I67" s="6">
        <v>0.41388888888888892</v>
      </c>
      <c r="J67">
        <v>37</v>
      </c>
      <c r="K67" s="6">
        <v>0.47222222222222227</v>
      </c>
      <c r="L67" s="6">
        <v>0.49791666666666662</v>
      </c>
      <c r="M67">
        <v>37</v>
      </c>
      <c r="N67" s="6">
        <v>0.75902777777777775</v>
      </c>
      <c r="O67" s="44">
        <v>0.78541666666666665</v>
      </c>
      <c r="P67">
        <v>38</v>
      </c>
      <c r="R67" s="13"/>
      <c r="S67" s="13"/>
      <c r="T67" s="13" t="s">
        <v>110</v>
      </c>
      <c r="U67" s="13" t="s">
        <v>123</v>
      </c>
      <c r="V67" s="13" t="str">
        <f t="shared" si="63"/>
        <v>Matugga-Wakiso</v>
      </c>
      <c r="X67" s="64">
        <f>G523</f>
        <v>10</v>
      </c>
      <c r="Y67" s="61">
        <f>AVERAGE(J523:J525)</f>
        <v>20</v>
      </c>
      <c r="Z67" s="61">
        <f>AVERAGE(M523:M525)</f>
        <v>19</v>
      </c>
      <c r="AA67" s="61">
        <f>AVERAGE(P523:P525)</f>
        <v>19.333333333333332</v>
      </c>
      <c r="AB67" s="61">
        <f>AVERAGE(J526:J528)</f>
        <v>20.333333333333332</v>
      </c>
      <c r="AC67" s="61">
        <f>AVERAGE(M526:M528)</f>
        <v>19.333333333333332</v>
      </c>
      <c r="AD67" s="61">
        <f>AVERAGE(P526:P528)</f>
        <v>19</v>
      </c>
      <c r="AE67" s="77">
        <f t="shared" si="47"/>
        <v>2</v>
      </c>
      <c r="AF67" s="77">
        <f t="shared" si="48"/>
        <v>1.9</v>
      </c>
      <c r="AG67" s="77">
        <f t="shared" si="49"/>
        <v>1.9333333333333331</v>
      </c>
      <c r="AH67" s="77">
        <f t="shared" si="50"/>
        <v>2.0333333333333332</v>
      </c>
      <c r="AI67" s="77">
        <f t="shared" si="51"/>
        <v>1.9333333333333331</v>
      </c>
      <c r="AJ67" s="77">
        <f t="shared" si="52"/>
        <v>1.9</v>
      </c>
    </row>
    <row r="68" spans="2:41" x14ac:dyDescent="0.25">
      <c r="D68" s="5">
        <v>2</v>
      </c>
      <c r="E68" t="s">
        <v>33</v>
      </c>
      <c r="F68" t="s">
        <v>34</v>
      </c>
      <c r="G68">
        <v>36</v>
      </c>
      <c r="H68" s="6">
        <v>0.35555555555555557</v>
      </c>
      <c r="I68" s="6">
        <v>0.38055555555555554</v>
      </c>
      <c r="J68">
        <v>36</v>
      </c>
      <c r="K68" s="6">
        <v>0.51041666666666663</v>
      </c>
      <c r="L68" s="6">
        <v>0.53611111111111109</v>
      </c>
      <c r="M68">
        <v>37</v>
      </c>
      <c r="N68" s="6">
        <v>0.70347222222222217</v>
      </c>
      <c r="O68" s="44">
        <v>0.72986111111111118</v>
      </c>
      <c r="P68">
        <v>38</v>
      </c>
      <c r="R68" s="13"/>
      <c r="S68" s="13"/>
      <c r="T68" s="13" t="s">
        <v>123</v>
      </c>
      <c r="U68" s="13" t="s">
        <v>141</v>
      </c>
      <c r="V68" s="13" t="str">
        <f t="shared" si="63"/>
        <v>Wakiso-Buloba</v>
      </c>
      <c r="W68" s="13"/>
      <c r="X68" s="64">
        <f>G529</f>
        <v>10</v>
      </c>
      <c r="Y68" s="61">
        <f>AVERAGE(J529:J531)</f>
        <v>17.666666666666668</v>
      </c>
      <c r="Z68" s="61">
        <f>AVERAGE(M529:M531)</f>
        <v>18</v>
      </c>
      <c r="AA68" s="61">
        <f>AVERAGE(P529:P531)</f>
        <v>18</v>
      </c>
      <c r="AB68" s="61">
        <f>AVERAGE(J532:J534)</f>
        <v>18</v>
      </c>
      <c r="AC68" s="61">
        <f>AVERAGE(M532:M534)</f>
        <v>18</v>
      </c>
      <c r="AD68" s="61">
        <f>AVERAGE(P532:P534)</f>
        <v>18.666666666666668</v>
      </c>
      <c r="AE68" s="77">
        <f t="shared" si="47"/>
        <v>1.7666666666666668</v>
      </c>
      <c r="AF68" s="77">
        <f t="shared" si="48"/>
        <v>1.8</v>
      </c>
      <c r="AG68" s="77">
        <f t="shared" si="49"/>
        <v>1.8</v>
      </c>
      <c r="AH68" s="77">
        <f t="shared" si="50"/>
        <v>1.8</v>
      </c>
      <c r="AI68" s="77">
        <f t="shared" si="51"/>
        <v>1.8</v>
      </c>
      <c r="AJ68" s="77">
        <f t="shared" si="52"/>
        <v>1.8666666666666667</v>
      </c>
    </row>
    <row r="69" spans="2:41" x14ac:dyDescent="0.25">
      <c r="D69" s="5">
        <v>3</v>
      </c>
      <c r="E69" t="s">
        <v>33</v>
      </c>
      <c r="F69" t="s">
        <v>34</v>
      </c>
      <c r="G69">
        <v>36</v>
      </c>
      <c r="H69" s="6">
        <v>0.30972222222222223</v>
      </c>
      <c r="I69" s="6">
        <v>0.3354166666666667</v>
      </c>
      <c r="J69">
        <v>37</v>
      </c>
      <c r="K69" s="6">
        <v>0.47222222222222227</v>
      </c>
      <c r="L69" s="6">
        <v>0.49791666666666662</v>
      </c>
      <c r="M69">
        <v>37</v>
      </c>
      <c r="N69" s="6">
        <v>0.80833333333333324</v>
      </c>
      <c r="O69" s="44">
        <v>0.83472222222222225</v>
      </c>
      <c r="P69">
        <v>38</v>
      </c>
      <c r="R69" s="13"/>
      <c r="S69" s="13"/>
      <c r="T69" s="13" t="s">
        <v>141</v>
      </c>
      <c r="U69" s="13" t="s">
        <v>142</v>
      </c>
      <c r="V69" s="13" t="str">
        <f t="shared" si="63"/>
        <v>Buloba-Nsangi</v>
      </c>
      <c r="W69" s="13"/>
      <c r="X69" s="64">
        <f>G535</f>
        <v>7.4</v>
      </c>
      <c r="Y69" s="61">
        <f>AVERAGE(J535:J537)</f>
        <v>14</v>
      </c>
      <c r="Z69" s="61">
        <f>AVERAGE(M535:M537)</f>
        <v>14</v>
      </c>
      <c r="AA69" s="61">
        <f>AVERAGE(P535:P537)</f>
        <v>15.666666666666666</v>
      </c>
      <c r="AB69" s="61">
        <f>AVERAGE(J538:J540)</f>
        <v>14.333333333333334</v>
      </c>
      <c r="AC69" s="61">
        <f>AVERAGE(M538:M540)</f>
        <v>14.666666666666666</v>
      </c>
      <c r="AD69" s="61">
        <f>AVERAGE(P538:P540)</f>
        <v>14.666666666666666</v>
      </c>
      <c r="AE69" s="77">
        <f t="shared" si="47"/>
        <v>1.8918918918918919</v>
      </c>
      <c r="AF69" s="77">
        <f t="shared" si="48"/>
        <v>1.8918918918918919</v>
      </c>
      <c r="AG69" s="77">
        <f t="shared" si="49"/>
        <v>2.1171171171171168</v>
      </c>
      <c r="AH69" s="77">
        <f t="shared" si="50"/>
        <v>1.9369369369369369</v>
      </c>
      <c r="AI69" s="77">
        <f t="shared" si="51"/>
        <v>1.9819819819819817</v>
      </c>
      <c r="AJ69" s="77">
        <f t="shared" si="52"/>
        <v>1.9819819819819817</v>
      </c>
    </row>
    <row r="70" spans="2:41" x14ac:dyDescent="0.25">
      <c r="D70" s="5">
        <v>1</v>
      </c>
      <c r="E70" t="s">
        <v>34</v>
      </c>
      <c r="F70" t="s">
        <v>33</v>
      </c>
      <c r="G70">
        <v>36</v>
      </c>
      <c r="H70" s="6">
        <v>0.34722222222222227</v>
      </c>
      <c r="I70" s="6">
        <v>0.41597222222222219</v>
      </c>
      <c r="J70">
        <v>39</v>
      </c>
      <c r="K70" s="6">
        <v>0.45902777777777781</v>
      </c>
      <c r="L70" s="6">
        <v>0.4861111111111111</v>
      </c>
      <c r="M70">
        <v>39</v>
      </c>
      <c r="N70" s="6">
        <v>0.7597222222222223</v>
      </c>
      <c r="O70" s="44">
        <v>0.78541666666666665</v>
      </c>
      <c r="P70">
        <v>37</v>
      </c>
      <c r="R70" s="16"/>
      <c r="S70" s="16"/>
      <c r="T70" s="16" t="s">
        <v>139</v>
      </c>
      <c r="U70" s="16" t="s">
        <v>142</v>
      </c>
      <c r="V70" s="16" t="str">
        <f t="shared" si="63"/>
        <v>Kira-Nsangi</v>
      </c>
      <c r="W70" s="16"/>
      <c r="X70" s="87">
        <f>SUM(X65:X69)</f>
        <v>43.6</v>
      </c>
      <c r="Y70" s="87">
        <f>SUM(Y65:Y69)</f>
        <v>89</v>
      </c>
      <c r="Z70" s="87">
        <f>SUM(Z65:Z69)</f>
        <v>90</v>
      </c>
      <c r="AA70" s="87">
        <f>SUM(AA65:AA69)</f>
        <v>93.666666666666671</v>
      </c>
      <c r="AB70" s="87">
        <f>SUM(AB65:AB69)</f>
        <v>90</v>
      </c>
      <c r="AC70" s="87">
        <f t="shared" ref="AC70:AD70" si="65">SUM(AC65:AC69)</f>
        <v>90.666666666666671</v>
      </c>
      <c r="AD70" s="87">
        <f t="shared" si="65"/>
        <v>92.333333333333343</v>
      </c>
      <c r="AE70" s="82">
        <f t="shared" si="47"/>
        <v>2.0412844036697249</v>
      </c>
      <c r="AF70" s="82">
        <f t="shared" si="48"/>
        <v>2.0642201834862384</v>
      </c>
      <c r="AG70" s="82">
        <f t="shared" si="49"/>
        <v>2.1483180428134556</v>
      </c>
      <c r="AH70" s="82">
        <f t="shared" si="50"/>
        <v>2.0642201834862384</v>
      </c>
      <c r="AI70" s="82">
        <f t="shared" si="51"/>
        <v>2.0795107033639142</v>
      </c>
      <c r="AJ70" s="82">
        <f t="shared" si="52"/>
        <v>2.117737003058104</v>
      </c>
    </row>
    <row r="71" spans="2:41" x14ac:dyDescent="0.25">
      <c r="D71" s="5">
        <v>2</v>
      </c>
      <c r="E71" t="s">
        <v>34</v>
      </c>
      <c r="F71" t="s">
        <v>33</v>
      </c>
      <c r="G71">
        <v>36</v>
      </c>
      <c r="H71" s="6">
        <v>0.35555555555555557</v>
      </c>
      <c r="I71" s="6">
        <v>0.38263888888888892</v>
      </c>
      <c r="J71">
        <v>39</v>
      </c>
      <c r="K71" s="6">
        <v>0.52083333333333337</v>
      </c>
      <c r="L71" s="6">
        <v>0.54791666666666672</v>
      </c>
      <c r="M71">
        <v>39</v>
      </c>
      <c r="N71" s="6">
        <v>0.70416666666666661</v>
      </c>
      <c r="O71" s="44">
        <v>0.72986111111111118</v>
      </c>
      <c r="P71">
        <v>37</v>
      </c>
      <c r="R71" s="13" t="s">
        <v>143</v>
      </c>
      <c r="S71" t="s">
        <v>144</v>
      </c>
      <c r="T71" t="s">
        <v>130</v>
      </c>
      <c r="U71" t="s">
        <v>124</v>
      </c>
      <c r="V71" s="13" t="str">
        <f t="shared" si="63"/>
        <v>Mityana-Busunju</v>
      </c>
      <c r="W71" s="13"/>
      <c r="X71" s="64">
        <f>G541</f>
        <v>29</v>
      </c>
      <c r="Y71" s="61">
        <f>AVERAGE(J541:J543)</f>
        <v>38</v>
      </c>
      <c r="Z71" s="61">
        <f>AVERAGE(M541:M543)</f>
        <v>38</v>
      </c>
      <c r="AA71" s="61">
        <f>AVERAGE(P541:P543)</f>
        <v>38</v>
      </c>
      <c r="AB71" s="61">
        <f>AVERAGE(J544:J546)</f>
        <v>37.666666666666664</v>
      </c>
      <c r="AC71" s="61">
        <f>AVERAGE(M544:M546)</f>
        <v>37.666666666666664</v>
      </c>
      <c r="AD71" s="61">
        <f>AVERAGE(P544:P546)</f>
        <v>37.666666666666664</v>
      </c>
      <c r="AE71" s="77">
        <f t="shared" si="47"/>
        <v>1.3103448275862069</v>
      </c>
      <c r="AF71" s="77">
        <f t="shared" si="48"/>
        <v>1.3103448275862069</v>
      </c>
      <c r="AG71" s="77">
        <f t="shared" si="49"/>
        <v>1.3103448275862069</v>
      </c>
      <c r="AH71" s="77">
        <f t="shared" si="50"/>
        <v>1.2988505747126435</v>
      </c>
      <c r="AI71" s="77">
        <f t="shared" si="51"/>
        <v>1.2988505747126435</v>
      </c>
      <c r="AJ71" s="77">
        <f t="shared" si="52"/>
        <v>1.2988505747126435</v>
      </c>
    </row>
    <row r="72" spans="2:41" x14ac:dyDescent="0.25">
      <c r="D72" s="5">
        <v>3</v>
      </c>
      <c r="E72" t="s">
        <v>34</v>
      </c>
      <c r="F72" t="s">
        <v>33</v>
      </c>
      <c r="G72">
        <v>36</v>
      </c>
      <c r="H72" s="6">
        <v>0.30972222222222223</v>
      </c>
      <c r="I72" s="6">
        <v>0.33611111111111108</v>
      </c>
      <c r="J72">
        <v>38</v>
      </c>
      <c r="K72" s="6">
        <v>0.4291666666666667</v>
      </c>
      <c r="L72" s="6">
        <v>0.49791666666666662</v>
      </c>
      <c r="M72">
        <v>39</v>
      </c>
      <c r="N72" s="6">
        <v>0.80833333333333324</v>
      </c>
      <c r="O72" s="44">
        <v>0.83402777777777781</v>
      </c>
      <c r="P72">
        <v>37</v>
      </c>
      <c r="R72" s="13"/>
      <c r="S72" s="13"/>
      <c r="T72" t="s">
        <v>124</v>
      </c>
      <c r="U72" t="s">
        <v>145</v>
      </c>
      <c r="V72" s="13" t="str">
        <f t="shared" si="63"/>
        <v>Busunju-Semuto</v>
      </c>
      <c r="W72" s="13"/>
      <c r="X72" s="64">
        <f>G547</f>
        <v>17</v>
      </c>
      <c r="Y72" s="61">
        <f>AVERAGE(J547:J549)</f>
        <v>30</v>
      </c>
      <c r="Z72" s="61">
        <f>AVERAGE(M547:M549)</f>
        <v>30</v>
      </c>
      <c r="AA72" s="61">
        <f>AVERAGE(P547:P549)</f>
        <v>30</v>
      </c>
      <c r="AB72" s="61">
        <f>AVERAGE(J550:J552)</f>
        <v>31</v>
      </c>
      <c r="AC72" s="61">
        <f>AVERAGE(M550:M552)</f>
        <v>31</v>
      </c>
      <c r="AD72" s="61">
        <f>AVERAGE(P550:P552)</f>
        <v>31</v>
      </c>
      <c r="AE72" s="77">
        <f t="shared" si="47"/>
        <v>1.7647058823529411</v>
      </c>
      <c r="AF72" s="77">
        <f t="shared" si="48"/>
        <v>1.7647058823529411</v>
      </c>
      <c r="AG72" s="77">
        <f t="shared" si="49"/>
        <v>1.7647058823529411</v>
      </c>
      <c r="AH72" s="77">
        <f t="shared" si="50"/>
        <v>1.8235294117647058</v>
      </c>
      <c r="AI72" s="77">
        <f t="shared" si="51"/>
        <v>1.8235294117647058</v>
      </c>
      <c r="AJ72" s="77">
        <f t="shared" si="52"/>
        <v>1.8235294117647058</v>
      </c>
    </row>
    <row r="73" spans="2:41" x14ac:dyDescent="0.25">
      <c r="D73" s="5">
        <v>1</v>
      </c>
      <c r="E73" t="s">
        <v>34</v>
      </c>
      <c r="F73" t="s">
        <v>35</v>
      </c>
      <c r="G73">
        <v>68</v>
      </c>
      <c r="H73" s="6">
        <v>0.34722222222222227</v>
      </c>
      <c r="I73" s="6">
        <v>0.40486111111111112</v>
      </c>
      <c r="J73">
        <v>83</v>
      </c>
      <c r="K73" s="6">
        <v>0.4694444444444445</v>
      </c>
      <c r="L73" s="6">
        <v>0.54652777777777783</v>
      </c>
      <c r="M73">
        <v>83</v>
      </c>
      <c r="N73" s="6">
        <v>0.76041666666666663</v>
      </c>
      <c r="O73" s="44">
        <v>0.81805555555555554</v>
      </c>
      <c r="P73">
        <v>83</v>
      </c>
      <c r="R73" s="13"/>
      <c r="S73" s="13"/>
      <c r="T73" t="s">
        <v>145</v>
      </c>
      <c r="U73" t="s">
        <v>146</v>
      </c>
      <c r="V73" s="13" t="str">
        <f t="shared" si="63"/>
        <v>Semuto-Kalule</v>
      </c>
      <c r="W73" s="13"/>
      <c r="X73" s="64">
        <f>G553</f>
        <v>27</v>
      </c>
      <c r="Y73" s="61">
        <f>AVERAGE(J553:J555)</f>
        <v>45</v>
      </c>
      <c r="Z73" s="61">
        <f>AVERAGE(M553:M555)</f>
        <v>45</v>
      </c>
      <c r="AA73" s="61">
        <f>AVERAGE(P553:P555)</f>
        <v>45</v>
      </c>
      <c r="AB73" s="61">
        <f>AVERAGE(J556:J558)</f>
        <v>44</v>
      </c>
      <c r="AC73" s="61">
        <f>AVERAGE(M556:M558)</f>
        <v>44</v>
      </c>
      <c r="AD73" s="61">
        <f>AVERAGE(P556:P558)</f>
        <v>44</v>
      </c>
      <c r="AE73" s="77">
        <f t="shared" si="47"/>
        <v>1.6666666666666667</v>
      </c>
      <c r="AF73" s="77">
        <f t="shared" si="48"/>
        <v>1.6666666666666667</v>
      </c>
      <c r="AG73" s="77">
        <f t="shared" si="49"/>
        <v>1.6666666666666667</v>
      </c>
      <c r="AH73" s="77">
        <f t="shared" si="50"/>
        <v>1.6296296296296295</v>
      </c>
      <c r="AI73" s="77">
        <f t="shared" si="51"/>
        <v>1.6296296296296295</v>
      </c>
      <c r="AJ73" s="77">
        <f t="shared" si="52"/>
        <v>1.6296296296296295</v>
      </c>
    </row>
    <row r="74" spans="2:41" x14ac:dyDescent="0.25">
      <c r="D74" s="5">
        <v>2</v>
      </c>
      <c r="E74" t="s">
        <v>34</v>
      </c>
      <c r="F74" t="s">
        <v>35</v>
      </c>
      <c r="G74">
        <v>68</v>
      </c>
      <c r="H74" s="6">
        <v>0.35625000000000001</v>
      </c>
      <c r="I74" s="6">
        <v>0.41319444444444442</v>
      </c>
      <c r="J74">
        <v>82</v>
      </c>
      <c r="K74" s="6">
        <v>0.5131944444444444</v>
      </c>
      <c r="L74" s="6">
        <v>0.5708333333333333</v>
      </c>
      <c r="M74">
        <v>83</v>
      </c>
      <c r="N74" s="6">
        <v>0.70486111111111116</v>
      </c>
      <c r="O74" s="44">
        <v>0.76249999999999996</v>
      </c>
      <c r="P74">
        <v>83</v>
      </c>
      <c r="R74" s="16"/>
      <c r="S74" s="16"/>
      <c r="T74" s="16" t="s">
        <v>130</v>
      </c>
      <c r="U74" s="16" t="s">
        <v>146</v>
      </c>
      <c r="V74" s="16" t="str">
        <f t="shared" si="63"/>
        <v>Mityana-Kalule</v>
      </c>
      <c r="W74" s="16"/>
      <c r="X74" s="87">
        <f>SUM(X71:X73)</f>
        <v>73</v>
      </c>
      <c r="Y74" s="87">
        <f t="shared" ref="Y74:AD74" si="66">SUM(Y71:Y73)</f>
        <v>113</v>
      </c>
      <c r="Z74" s="87">
        <f t="shared" si="66"/>
        <v>113</v>
      </c>
      <c r="AA74" s="87">
        <f>SUM(AA71:AA73)</f>
        <v>113</v>
      </c>
      <c r="AB74" s="87">
        <f t="shared" si="66"/>
        <v>112.66666666666666</v>
      </c>
      <c r="AC74" s="87">
        <f t="shared" si="66"/>
        <v>112.66666666666666</v>
      </c>
      <c r="AD74" s="87">
        <f t="shared" si="66"/>
        <v>112.66666666666666</v>
      </c>
      <c r="AE74" s="82">
        <f t="shared" si="47"/>
        <v>1.547945205479452</v>
      </c>
      <c r="AF74" s="82">
        <f t="shared" si="48"/>
        <v>1.547945205479452</v>
      </c>
      <c r="AG74" s="82">
        <f t="shared" si="49"/>
        <v>1.547945205479452</v>
      </c>
      <c r="AH74" s="82">
        <f t="shared" si="50"/>
        <v>1.5433789954337898</v>
      </c>
      <c r="AI74" s="82">
        <f t="shared" si="51"/>
        <v>1.5433789954337898</v>
      </c>
      <c r="AJ74" s="82">
        <f t="shared" si="52"/>
        <v>1.5433789954337898</v>
      </c>
    </row>
    <row r="75" spans="2:41" x14ac:dyDescent="0.25">
      <c r="D75" s="5">
        <v>3</v>
      </c>
      <c r="E75" t="s">
        <v>34</v>
      </c>
      <c r="F75" t="s">
        <v>35</v>
      </c>
      <c r="G75">
        <v>68</v>
      </c>
      <c r="H75" s="6">
        <v>0.31041666666666667</v>
      </c>
      <c r="I75" s="6">
        <v>0.36805555555555558</v>
      </c>
      <c r="J75">
        <v>83</v>
      </c>
      <c r="K75" s="6">
        <v>0.4826388888888889</v>
      </c>
      <c r="L75" s="6">
        <v>0.54027777777777775</v>
      </c>
      <c r="M75">
        <v>83</v>
      </c>
      <c r="N75" s="6">
        <v>0.80902777777777779</v>
      </c>
      <c r="O75" s="44">
        <v>0.78333333333333333</v>
      </c>
      <c r="P75">
        <v>83</v>
      </c>
      <c r="R75" s="110" t="s">
        <v>147</v>
      </c>
      <c r="S75" s="10" t="s">
        <v>148</v>
      </c>
      <c r="T75" s="10" t="s">
        <v>108</v>
      </c>
      <c r="U75" s="10" t="s">
        <v>149</v>
      </c>
      <c r="V75" s="13" t="str">
        <f t="shared" si="63"/>
        <v>NBP-Kubbiri</v>
      </c>
      <c r="W75" s="13"/>
      <c r="X75" s="64">
        <f>G559</f>
        <v>1.5</v>
      </c>
      <c r="Y75" s="61">
        <f>AVERAGE(J559:J561)</f>
        <v>5</v>
      </c>
      <c r="Z75" s="61">
        <f>AVERAGE(M559:M561)</f>
        <v>3.3333333333333335</v>
      </c>
      <c r="AA75" s="61">
        <f>AVERAGE(P559:P561)</f>
        <v>5.333333333333333</v>
      </c>
      <c r="AB75" s="61">
        <f>AVERAGE(J562:J564)</f>
        <v>4.666666666666667</v>
      </c>
      <c r="AC75" s="61">
        <f>AVERAGE(M562:M564)</f>
        <v>4.333333333333333</v>
      </c>
      <c r="AD75" s="61">
        <f>AVERAGE(P562:P564)</f>
        <v>5</v>
      </c>
      <c r="AE75" s="77">
        <f t="shared" si="47"/>
        <v>3.3333333333333335</v>
      </c>
      <c r="AF75" s="77">
        <f t="shared" si="48"/>
        <v>2.2222222222222223</v>
      </c>
      <c r="AG75" s="77">
        <f t="shared" si="49"/>
        <v>3.5555555555555554</v>
      </c>
      <c r="AH75" s="77">
        <f t="shared" si="50"/>
        <v>3.1111111111111112</v>
      </c>
      <c r="AI75" s="77">
        <f t="shared" si="51"/>
        <v>2.8888888888888888</v>
      </c>
      <c r="AJ75" s="77">
        <f t="shared" si="52"/>
        <v>3.3333333333333335</v>
      </c>
      <c r="AM75" s="60">
        <f>$X75/(AVERAGE(Y75,AB75)/60)</f>
        <v>18.620689655172413</v>
      </c>
      <c r="AN75" s="60">
        <f t="shared" ref="AN75" si="67">$X75/(AVERAGE(Z75,AC75)/60)</f>
        <v>23.478260869565219</v>
      </c>
      <c r="AO75" s="60">
        <f t="shared" ref="AO75" si="68">$X75/(AVERAGE(AA75,AD75)/60)</f>
        <v>17.41935483870968</v>
      </c>
    </row>
    <row r="76" spans="2:41" x14ac:dyDescent="0.25">
      <c r="D76" s="5">
        <v>1</v>
      </c>
      <c r="E76" t="s">
        <v>35</v>
      </c>
      <c r="F76" t="s">
        <v>34</v>
      </c>
      <c r="G76">
        <v>68</v>
      </c>
      <c r="H76" s="6">
        <v>0.34791666666666665</v>
      </c>
      <c r="I76" s="6">
        <v>0.4055555555555555</v>
      </c>
      <c r="J76">
        <v>83</v>
      </c>
      <c r="K76" s="6">
        <v>0.54166666666666663</v>
      </c>
      <c r="L76" s="6">
        <v>0.59930555555555554</v>
      </c>
      <c r="M76">
        <v>83</v>
      </c>
      <c r="N76" s="6">
        <v>0.76111111111111107</v>
      </c>
      <c r="O76" s="44">
        <v>0.83819444444444446</v>
      </c>
      <c r="P76">
        <v>83</v>
      </c>
      <c r="R76" s="13"/>
      <c r="S76" s="13"/>
      <c r="T76" t="s">
        <v>149</v>
      </c>
      <c r="U76" t="s">
        <v>150</v>
      </c>
      <c r="V76" s="13" t="str">
        <f t="shared" si="63"/>
        <v>Kubbiri-Mulago RB</v>
      </c>
      <c r="W76" s="13"/>
      <c r="X76" s="64">
        <f>G565</f>
        <v>1.1000000000000001</v>
      </c>
      <c r="Y76" s="61">
        <f>AVERAGE(J565:J567)</f>
        <v>6</v>
      </c>
      <c r="Z76" s="61">
        <f>AVERAGE(M565:M567)</f>
        <v>3.6666666666666665</v>
      </c>
      <c r="AA76" s="61">
        <f>AVERAGE(P565:P567)</f>
        <v>3.6666666666666665</v>
      </c>
      <c r="AB76" s="61">
        <f>AVERAGE(J568:J570)</f>
        <v>3.3333333333333335</v>
      </c>
      <c r="AC76" s="61">
        <f>AVERAGE(M568:M570)</f>
        <v>2.6666666666666665</v>
      </c>
      <c r="AD76" s="61">
        <f>AVERAGE(P568:P570)</f>
        <v>3.3333333333333335</v>
      </c>
      <c r="AE76" s="77">
        <f t="shared" si="47"/>
        <v>5.4545454545454541</v>
      </c>
      <c r="AF76" s="77">
        <f t="shared" si="48"/>
        <v>3.333333333333333</v>
      </c>
      <c r="AG76" s="77">
        <f t="shared" si="49"/>
        <v>3.333333333333333</v>
      </c>
      <c r="AH76" s="77">
        <f t="shared" si="50"/>
        <v>3.0303030303030303</v>
      </c>
      <c r="AI76" s="77">
        <f t="shared" si="51"/>
        <v>2.4242424242424239</v>
      </c>
      <c r="AJ76" s="77">
        <f t="shared" si="52"/>
        <v>3.0303030303030303</v>
      </c>
    </row>
    <row r="77" spans="2:41" x14ac:dyDescent="0.25">
      <c r="D77" s="5">
        <v>2</v>
      </c>
      <c r="E77" t="s">
        <v>35</v>
      </c>
      <c r="F77" t="s">
        <v>34</v>
      </c>
      <c r="G77">
        <v>68</v>
      </c>
      <c r="H77" s="6">
        <v>0.35694444444444445</v>
      </c>
      <c r="I77" s="6">
        <v>0.41388888888888892</v>
      </c>
      <c r="J77">
        <v>82</v>
      </c>
      <c r="K77" s="6">
        <v>0.60833333333333328</v>
      </c>
      <c r="L77" s="6">
        <v>0.66597222222222219</v>
      </c>
      <c r="M77">
        <v>83</v>
      </c>
      <c r="N77" s="6">
        <v>0.70486111111111116</v>
      </c>
      <c r="O77" s="44">
        <v>0.75486111111111109</v>
      </c>
      <c r="P77">
        <v>83</v>
      </c>
      <c r="R77" s="13"/>
      <c r="S77" s="13"/>
      <c r="T77" t="s">
        <v>150</v>
      </c>
      <c r="U77" t="s">
        <v>151</v>
      </c>
      <c r="V77" s="13" t="str">
        <f t="shared" si="63"/>
        <v>Mulago RB-Kitgum JN</v>
      </c>
      <c r="W77" s="13"/>
      <c r="X77" s="64">
        <f>G571</f>
        <v>2.7</v>
      </c>
      <c r="Y77" s="61">
        <f>AVERAGE(J571:J573)</f>
        <v>8.3333333333333339</v>
      </c>
      <c r="Z77" s="61">
        <f>AVERAGE(M571:M573)</f>
        <v>9.3333333333333339</v>
      </c>
      <c r="AA77" s="61">
        <f>AVERAGE(P571:P573)</f>
        <v>10.333333333333334</v>
      </c>
      <c r="AB77" s="61">
        <f>AVERAGE(J574:J576)</f>
        <v>6.666666666666667</v>
      </c>
      <c r="AC77" s="61">
        <f>AVERAGE(M574:M576)</f>
        <v>8.3333333333333339</v>
      </c>
      <c r="AD77" s="61">
        <f>AVERAGE(P574:P576)</f>
        <v>9</v>
      </c>
      <c r="AE77" s="77">
        <f t="shared" si="47"/>
        <v>3.0864197530864197</v>
      </c>
      <c r="AF77" s="77">
        <f t="shared" si="48"/>
        <v>3.4567901234567899</v>
      </c>
      <c r="AG77" s="77">
        <f t="shared" si="49"/>
        <v>3.8271604938271606</v>
      </c>
      <c r="AH77" s="77">
        <f t="shared" si="50"/>
        <v>2.4691358024691357</v>
      </c>
      <c r="AI77" s="77">
        <f t="shared" si="51"/>
        <v>3.0864197530864197</v>
      </c>
      <c r="AJ77" s="77">
        <f t="shared" si="52"/>
        <v>3.333333333333333</v>
      </c>
    </row>
    <row r="78" spans="2:41" x14ac:dyDescent="0.25">
      <c r="D78" s="5">
        <v>3</v>
      </c>
      <c r="E78" t="s">
        <v>35</v>
      </c>
      <c r="F78" t="s">
        <v>34</v>
      </c>
      <c r="G78">
        <v>68</v>
      </c>
      <c r="H78" s="6">
        <v>0.31041666666666667</v>
      </c>
      <c r="I78" s="6">
        <v>0.36736111111111108</v>
      </c>
      <c r="J78">
        <v>82</v>
      </c>
      <c r="K78" s="6">
        <v>0.48333333333333334</v>
      </c>
      <c r="L78" s="6">
        <v>0.54027777777777775</v>
      </c>
      <c r="M78">
        <v>82</v>
      </c>
      <c r="N78" s="6">
        <v>0.80972222222222223</v>
      </c>
      <c r="O78" s="44">
        <v>0.86736111111111114</v>
      </c>
      <c r="P78">
        <v>83</v>
      </c>
      <c r="R78" s="13"/>
      <c r="S78" s="13"/>
      <c r="T78" t="s">
        <v>151</v>
      </c>
      <c r="U78" t="s">
        <v>152</v>
      </c>
      <c r="V78" s="13" t="str">
        <f t="shared" si="63"/>
        <v>Kitgum JN-Clock Tower</v>
      </c>
      <c r="W78" s="13"/>
      <c r="X78" s="64">
        <f>G577</f>
        <v>2.1</v>
      </c>
      <c r="Y78" s="61">
        <f>AVERAGE(J577:J579)</f>
        <v>6.666666666666667</v>
      </c>
      <c r="Z78" s="61">
        <f>AVERAGE(M577:M579)</f>
        <v>9.3333333333333339</v>
      </c>
      <c r="AA78" s="61">
        <f>AVERAGE(P577:P579)</f>
        <v>8.3333333333333339</v>
      </c>
      <c r="AB78" s="61">
        <f>AVERAGE(J580:J582)</f>
        <v>7.333333333333333</v>
      </c>
      <c r="AC78" s="61">
        <f>AVERAGE(M580:M582)</f>
        <v>10</v>
      </c>
      <c r="AD78" s="61">
        <f>AVERAGE(P580:P582)</f>
        <v>9.6666666666666661</v>
      </c>
      <c r="AE78" s="77">
        <f t="shared" ref="AE78:AE100" si="69">Y78/$X78</f>
        <v>3.1746031746031744</v>
      </c>
      <c r="AF78" s="77">
        <f t="shared" ref="AF78:AF100" si="70">Z78/$X78</f>
        <v>4.4444444444444446</v>
      </c>
      <c r="AG78" s="77">
        <f t="shared" ref="AG78:AG100" si="71">AA78/$X78</f>
        <v>3.9682539682539684</v>
      </c>
      <c r="AH78" s="77">
        <f t="shared" ref="AH78:AH100" si="72">AB78/$X78</f>
        <v>3.4920634920634916</v>
      </c>
      <c r="AI78" s="77">
        <f t="shared" ref="AI78:AI100" si="73">AC78/$X78</f>
        <v>4.7619047619047619</v>
      </c>
      <c r="AJ78" s="77">
        <f t="shared" ref="AJ78:AJ100" si="74">AD78/$X78</f>
        <v>4.6031746031746028</v>
      </c>
    </row>
    <row r="79" spans="2:41" x14ac:dyDescent="0.25">
      <c r="B79" t="s">
        <v>36</v>
      </c>
      <c r="C79" t="s">
        <v>37</v>
      </c>
      <c r="D79" s="5">
        <v>1</v>
      </c>
      <c r="E79" t="s">
        <v>10</v>
      </c>
      <c r="F79" t="s">
        <v>38</v>
      </c>
      <c r="G79">
        <v>15</v>
      </c>
      <c r="H79" s="6">
        <v>0.34861111111111115</v>
      </c>
      <c r="I79" s="6">
        <v>0.4055555555555555</v>
      </c>
      <c r="J79">
        <v>22</v>
      </c>
      <c r="K79" s="6">
        <v>0.54236111111111118</v>
      </c>
      <c r="L79" s="6">
        <v>0.55763888888888891</v>
      </c>
      <c r="M79">
        <v>22</v>
      </c>
      <c r="N79" s="6">
        <v>0.76111111111111107</v>
      </c>
      <c r="O79" s="44">
        <v>0.69305555555555554</v>
      </c>
      <c r="P79">
        <v>22</v>
      </c>
      <c r="R79" s="13"/>
      <c r="S79" s="13"/>
      <c r="T79" t="s">
        <v>152</v>
      </c>
      <c r="U79" t="s">
        <v>98</v>
      </c>
      <c r="V79" s="13" t="str">
        <f t="shared" si="63"/>
        <v>Clock Tower-Kibuye</v>
      </c>
      <c r="W79" s="13"/>
      <c r="X79" s="64">
        <f>G583</f>
        <v>2.7</v>
      </c>
      <c r="Y79" s="61">
        <f>AVERAGE(J583:J585)</f>
        <v>6.333333333333333</v>
      </c>
      <c r="Z79" s="61">
        <f>AVERAGE(M583:M585)</f>
        <v>10.333333333333334</v>
      </c>
      <c r="AA79" s="61">
        <f>AVERAGE(P583:P585)</f>
        <v>10.666666666666666</v>
      </c>
      <c r="AB79" s="61">
        <f>AVERAGE(J586:J588)</f>
        <v>8.6666666666666661</v>
      </c>
      <c r="AC79" s="61">
        <f>AVERAGE(M586:M588)</f>
        <v>9.3333333333333339</v>
      </c>
      <c r="AD79" s="61">
        <f>AVERAGE(P586:P588)</f>
        <v>9</v>
      </c>
      <c r="AE79" s="77">
        <f t="shared" si="69"/>
        <v>2.3456790123456788</v>
      </c>
      <c r="AF79" s="77">
        <f t="shared" si="70"/>
        <v>3.8271604938271606</v>
      </c>
      <c r="AG79" s="77">
        <f t="shared" si="71"/>
        <v>3.9506172839506166</v>
      </c>
      <c r="AH79" s="77">
        <f t="shared" si="72"/>
        <v>3.2098765432098761</v>
      </c>
      <c r="AI79" s="77">
        <f t="shared" si="73"/>
        <v>3.4567901234567899</v>
      </c>
      <c r="AJ79" s="77">
        <f t="shared" si="74"/>
        <v>3.333333333333333</v>
      </c>
    </row>
    <row r="80" spans="2:41" x14ac:dyDescent="0.25">
      <c r="D80" s="5">
        <v>2</v>
      </c>
      <c r="E80" t="s">
        <v>10</v>
      </c>
      <c r="F80" t="s">
        <v>38</v>
      </c>
      <c r="G80">
        <v>15</v>
      </c>
      <c r="H80" s="6">
        <v>0.35694444444444445</v>
      </c>
      <c r="I80" s="6">
        <v>0.41388888888888892</v>
      </c>
      <c r="J80">
        <v>22</v>
      </c>
      <c r="K80" s="6">
        <v>0.60902777777777783</v>
      </c>
      <c r="L80" s="6">
        <v>0.62430555555555556</v>
      </c>
      <c r="M80">
        <v>22</v>
      </c>
      <c r="N80" s="6">
        <v>0.70694444444444438</v>
      </c>
      <c r="O80" s="44">
        <v>0.72222222222222221</v>
      </c>
      <c r="P80">
        <v>22</v>
      </c>
      <c r="R80" s="16"/>
      <c r="S80" s="16"/>
      <c r="T80" s="16" t="s">
        <v>108</v>
      </c>
      <c r="U80" s="16" t="s">
        <v>98</v>
      </c>
      <c r="V80" s="16" t="str">
        <f t="shared" si="63"/>
        <v>NBP-Kibuye</v>
      </c>
      <c r="W80" s="16"/>
      <c r="X80" s="87">
        <f>SUM(X75:X79)</f>
        <v>10.100000000000001</v>
      </c>
      <c r="Y80" s="87">
        <f t="shared" ref="Y80:AD80" si="75">SUM(Y75:Y79)</f>
        <v>32.333333333333336</v>
      </c>
      <c r="Z80" s="87">
        <f t="shared" si="75"/>
        <v>36.000000000000007</v>
      </c>
      <c r="AA80" s="87">
        <f>SUM(AA75:AA79)</f>
        <v>38.333333333333336</v>
      </c>
      <c r="AB80" s="87">
        <f t="shared" si="75"/>
        <v>30.666666666666664</v>
      </c>
      <c r="AC80" s="87">
        <f t="shared" si="75"/>
        <v>34.666666666666671</v>
      </c>
      <c r="AD80" s="87">
        <f t="shared" si="75"/>
        <v>36</v>
      </c>
      <c r="AE80" s="82">
        <f t="shared" si="69"/>
        <v>3.2013201320132012</v>
      </c>
      <c r="AF80" s="82">
        <f t="shared" si="70"/>
        <v>3.5643564356435644</v>
      </c>
      <c r="AG80" s="82">
        <f t="shared" si="71"/>
        <v>3.7953795379537949</v>
      </c>
      <c r="AH80" s="82">
        <f t="shared" si="72"/>
        <v>3.0363036303630357</v>
      </c>
      <c r="AI80" s="82">
        <f t="shared" si="73"/>
        <v>3.4323432343234321</v>
      </c>
      <c r="AJ80" s="82">
        <f t="shared" si="74"/>
        <v>3.564356435643564</v>
      </c>
    </row>
    <row r="81" spans="4:41" x14ac:dyDescent="0.25">
      <c r="D81" s="5">
        <v>3</v>
      </c>
      <c r="E81" t="s">
        <v>10</v>
      </c>
      <c r="F81" t="s">
        <v>38</v>
      </c>
      <c r="G81">
        <v>15</v>
      </c>
      <c r="H81" s="6">
        <v>0.31180555555555556</v>
      </c>
      <c r="I81" s="6">
        <v>0.36944444444444446</v>
      </c>
      <c r="J81">
        <v>23</v>
      </c>
      <c r="K81" s="6">
        <v>0.48472222222222222</v>
      </c>
      <c r="L81" s="6">
        <v>0.5</v>
      </c>
      <c r="M81">
        <v>22</v>
      </c>
      <c r="N81" s="6">
        <v>0.81041666666666667</v>
      </c>
      <c r="O81" s="44">
        <v>0.8256944444444444</v>
      </c>
      <c r="P81">
        <v>22</v>
      </c>
      <c r="R81" s="110" t="s">
        <v>153</v>
      </c>
      <c r="S81" s="10" t="s">
        <v>154</v>
      </c>
      <c r="T81" s="10" t="s">
        <v>98</v>
      </c>
      <c r="U81" s="10" t="s">
        <v>155</v>
      </c>
      <c r="V81" s="13" t="str">
        <f t="shared" si="63"/>
        <v>Kibuye-Nateete</v>
      </c>
      <c r="W81" s="13"/>
      <c r="X81" s="64">
        <f>G589</f>
        <v>5.2</v>
      </c>
      <c r="Y81" s="61">
        <f>AVERAGE(J589:J591)</f>
        <v>12.666666666666666</v>
      </c>
      <c r="Z81" s="61">
        <f>AVERAGE(M589:M591)</f>
        <v>13</v>
      </c>
      <c r="AA81" s="61">
        <f>AVERAGE(P589:P591)</f>
        <v>15</v>
      </c>
      <c r="AB81" s="61">
        <f>AVERAGE(J592:J594)</f>
        <v>15</v>
      </c>
      <c r="AC81" s="61">
        <f>AVERAGE(M592:M594)</f>
        <v>16</v>
      </c>
      <c r="AD81" s="61">
        <f>AVERAGE(P592:P594)</f>
        <v>23.333333333333332</v>
      </c>
      <c r="AE81" s="77">
        <f t="shared" si="69"/>
        <v>2.4358974358974357</v>
      </c>
      <c r="AF81" s="77">
        <f t="shared" si="70"/>
        <v>2.5</v>
      </c>
      <c r="AG81" s="77">
        <f t="shared" si="71"/>
        <v>2.8846153846153846</v>
      </c>
      <c r="AH81" s="77">
        <f t="shared" si="72"/>
        <v>2.8846153846153846</v>
      </c>
      <c r="AI81" s="77">
        <f t="shared" si="73"/>
        <v>3.0769230769230766</v>
      </c>
      <c r="AJ81" s="77">
        <f t="shared" si="74"/>
        <v>4.4871794871794872</v>
      </c>
      <c r="AM81" s="60">
        <f>$X81/(AVERAGE(Y81,AB81)/60)</f>
        <v>22.554216867469883</v>
      </c>
      <c r="AN81" s="60">
        <f t="shared" ref="AN81" si="76">$X81/(AVERAGE(Z81,AC81)/60)</f>
        <v>21.517241379310345</v>
      </c>
      <c r="AO81" s="60">
        <f t="shared" ref="AO81" si="77">$X81/(AVERAGE(AA81,AD81)/60)</f>
        <v>16.278260869565219</v>
      </c>
    </row>
    <row r="82" spans="4:41" x14ac:dyDescent="0.25">
      <c r="D82" s="5">
        <v>1</v>
      </c>
      <c r="E82" t="s">
        <v>38</v>
      </c>
      <c r="F82" t="s">
        <v>10</v>
      </c>
      <c r="G82">
        <v>15</v>
      </c>
      <c r="H82" s="6">
        <v>0.34930555555555554</v>
      </c>
      <c r="I82" s="6">
        <v>0.40625</v>
      </c>
      <c r="J82">
        <v>22</v>
      </c>
      <c r="K82" s="6">
        <v>0.54305555555555551</v>
      </c>
      <c r="L82" s="6">
        <v>0.55902777777777779</v>
      </c>
      <c r="M82">
        <v>23</v>
      </c>
      <c r="N82" s="6">
        <v>0.76180555555555562</v>
      </c>
      <c r="O82" s="44">
        <v>0.6875</v>
      </c>
      <c r="P82">
        <v>23</v>
      </c>
      <c r="R82" s="13"/>
      <c r="S82" s="13"/>
      <c r="T82" s="13" t="s">
        <v>155</v>
      </c>
      <c r="U82" s="13" t="s">
        <v>97</v>
      </c>
      <c r="V82" s="13" t="str">
        <f t="shared" si="63"/>
        <v>Nateete-Busega</v>
      </c>
      <c r="W82" s="13"/>
      <c r="X82" s="64">
        <f>G595</f>
        <v>1.9</v>
      </c>
      <c r="Y82" s="61">
        <f>AVERAGE(J595:J597)</f>
        <v>5.666666666666667</v>
      </c>
      <c r="Z82" s="61">
        <f>AVERAGE(M595:M597)</f>
        <v>5.333333333333333</v>
      </c>
      <c r="AA82" s="61">
        <f>AVERAGE(P595:P597)</f>
        <v>8.6666666666666661</v>
      </c>
      <c r="AB82" s="61">
        <f>AVERAGE(J598:J600)</f>
        <v>12.666666666666666</v>
      </c>
      <c r="AC82" s="61">
        <f>AVERAGE(M598:M600)</f>
        <v>8</v>
      </c>
      <c r="AD82" s="61">
        <f>AVERAGE(P598:P600)</f>
        <v>10.666666666666666</v>
      </c>
      <c r="AE82" s="77">
        <f t="shared" si="69"/>
        <v>2.9824561403508776</v>
      </c>
      <c r="AF82" s="77">
        <f t="shared" si="70"/>
        <v>2.807017543859649</v>
      </c>
      <c r="AG82" s="77">
        <f t="shared" si="71"/>
        <v>4.5614035087719298</v>
      </c>
      <c r="AH82" s="77">
        <f t="shared" si="72"/>
        <v>6.666666666666667</v>
      </c>
      <c r="AI82" s="77">
        <f t="shared" si="73"/>
        <v>4.2105263157894735</v>
      </c>
      <c r="AJ82" s="77">
        <f t="shared" si="74"/>
        <v>5.6140350877192979</v>
      </c>
    </row>
    <row r="83" spans="4:41" x14ac:dyDescent="0.25">
      <c r="D83" s="5">
        <v>2</v>
      </c>
      <c r="E83" t="s">
        <v>38</v>
      </c>
      <c r="F83" t="s">
        <v>10</v>
      </c>
      <c r="G83">
        <v>15</v>
      </c>
      <c r="H83" s="6">
        <v>0.3576388888888889</v>
      </c>
      <c r="I83" s="6">
        <v>0.41388888888888892</v>
      </c>
      <c r="J83">
        <v>21</v>
      </c>
      <c r="K83" s="6">
        <v>0.60972222222222217</v>
      </c>
      <c r="L83" s="6">
        <v>0.625</v>
      </c>
      <c r="M83">
        <v>22</v>
      </c>
      <c r="N83" s="6">
        <v>0.70763888888888893</v>
      </c>
      <c r="O83" s="44">
        <v>0.68194444444444435</v>
      </c>
      <c r="P83">
        <v>23</v>
      </c>
      <c r="R83" s="84"/>
      <c r="S83" s="94"/>
      <c r="T83" s="83" t="s">
        <v>98</v>
      </c>
      <c r="U83" s="83" t="s">
        <v>97</v>
      </c>
      <c r="V83" s="16" t="str">
        <f t="shared" si="63"/>
        <v>Kibuye-Busega</v>
      </c>
      <c r="W83" s="84"/>
      <c r="X83" s="87">
        <f>SUM(X81:X82)</f>
        <v>7.1</v>
      </c>
      <c r="Y83" s="87">
        <f t="shared" ref="Y83:AD83" si="78">SUM(Y81:Y82)</f>
        <v>18.333333333333332</v>
      </c>
      <c r="Z83" s="87">
        <f t="shared" si="78"/>
        <v>18.333333333333332</v>
      </c>
      <c r="AA83" s="87">
        <f>SUM(AA81:AA82)</f>
        <v>23.666666666666664</v>
      </c>
      <c r="AB83" s="87">
        <f t="shared" si="78"/>
        <v>27.666666666666664</v>
      </c>
      <c r="AC83" s="87">
        <f t="shared" si="78"/>
        <v>24</v>
      </c>
      <c r="AD83" s="87">
        <f t="shared" si="78"/>
        <v>34</v>
      </c>
      <c r="AE83" s="82">
        <f t="shared" si="69"/>
        <v>2.5821596244131455</v>
      </c>
      <c r="AF83" s="82">
        <f t="shared" si="70"/>
        <v>2.5821596244131455</v>
      </c>
      <c r="AG83" s="82">
        <f t="shared" si="71"/>
        <v>3.333333333333333</v>
      </c>
      <c r="AH83" s="82">
        <f t="shared" si="72"/>
        <v>3.896713615023474</v>
      </c>
      <c r="AI83" s="82">
        <f t="shared" si="73"/>
        <v>3.3802816901408455</v>
      </c>
      <c r="AJ83" s="82">
        <f t="shared" si="74"/>
        <v>4.788732394366197</v>
      </c>
    </row>
    <row r="84" spans="4:41" x14ac:dyDescent="0.25">
      <c r="D84" s="5">
        <v>3</v>
      </c>
      <c r="E84" t="s">
        <v>38</v>
      </c>
      <c r="F84" t="s">
        <v>10</v>
      </c>
      <c r="G84">
        <v>15</v>
      </c>
      <c r="H84" s="6">
        <v>0.31180555555555556</v>
      </c>
      <c r="I84" s="6">
        <v>0.36874999999999997</v>
      </c>
      <c r="J84">
        <v>22</v>
      </c>
      <c r="K84" s="6">
        <v>0.48541666666666666</v>
      </c>
      <c r="L84" s="6">
        <v>0.5</v>
      </c>
      <c r="M84">
        <v>21</v>
      </c>
      <c r="N84" s="6">
        <v>0.81180555555555556</v>
      </c>
      <c r="O84" s="44">
        <v>0.82777777777777772</v>
      </c>
      <c r="P84">
        <v>23</v>
      </c>
      <c r="R84" s="108" t="s">
        <v>156</v>
      </c>
      <c r="S84" t="s">
        <v>157</v>
      </c>
      <c r="T84" t="s">
        <v>97</v>
      </c>
      <c r="U84" t="s">
        <v>142</v>
      </c>
      <c r="V84" s="13" t="str">
        <f t="shared" si="63"/>
        <v>Busega-Nsangi</v>
      </c>
      <c r="X84" s="64">
        <f>G601</f>
        <v>10</v>
      </c>
      <c r="Y84" s="61">
        <f>AVERAGE(J601:J603)</f>
        <v>22</v>
      </c>
      <c r="Z84" s="61">
        <f>AVERAGE(M601:M603)</f>
        <v>20</v>
      </c>
      <c r="AA84" s="61">
        <f>AVERAGE(P601:P603)</f>
        <v>29</v>
      </c>
      <c r="AB84" s="61">
        <f>AVERAGE(J604:J606)</f>
        <v>25</v>
      </c>
      <c r="AC84" s="61">
        <f>AVERAGE(M604:M606)</f>
        <v>19.666666666666668</v>
      </c>
      <c r="AD84" s="61">
        <f>AVERAGE(P604:P606)</f>
        <v>34</v>
      </c>
      <c r="AE84" s="77">
        <f t="shared" si="69"/>
        <v>2.2000000000000002</v>
      </c>
      <c r="AF84" s="77">
        <f t="shared" si="70"/>
        <v>2</v>
      </c>
      <c r="AG84" s="77">
        <f t="shared" si="71"/>
        <v>2.9</v>
      </c>
      <c r="AH84" s="77">
        <f t="shared" si="72"/>
        <v>2.5</v>
      </c>
      <c r="AI84" s="77">
        <f t="shared" si="73"/>
        <v>1.9666666666666668</v>
      </c>
      <c r="AJ84" s="77">
        <f t="shared" si="74"/>
        <v>3.4</v>
      </c>
      <c r="AM84" s="60">
        <f>$X84/(AVERAGE(Y84,AB84)/60)</f>
        <v>25.531914893617021</v>
      </c>
      <c r="AN84" s="60">
        <f t="shared" ref="AN84" si="79">$X84/(AVERAGE(Z84,AC84)/60)</f>
        <v>30.25210084033613</v>
      </c>
      <c r="AO84" s="60">
        <f t="shared" ref="AO84" si="80">$X84/(AVERAGE(AA84,AD84)/60)</f>
        <v>19.047619047619047</v>
      </c>
    </row>
    <row r="85" spans="4:41" x14ac:dyDescent="0.25">
      <c r="D85" s="5">
        <v>1</v>
      </c>
      <c r="E85" t="s">
        <v>38</v>
      </c>
      <c r="F85" t="s">
        <v>39</v>
      </c>
      <c r="G85">
        <v>15</v>
      </c>
      <c r="H85" s="6">
        <v>0.34930555555555554</v>
      </c>
      <c r="I85" s="6">
        <v>0.41319444444444442</v>
      </c>
      <c r="J85">
        <v>18</v>
      </c>
      <c r="K85" s="6">
        <v>0.5444444444444444</v>
      </c>
      <c r="L85" s="6">
        <v>0.55694444444444446</v>
      </c>
      <c r="M85">
        <v>18</v>
      </c>
      <c r="N85" s="6">
        <v>0.66666666666666663</v>
      </c>
      <c r="O85" s="44">
        <v>0.67916666666666659</v>
      </c>
      <c r="P85">
        <v>18</v>
      </c>
      <c r="T85" t="s">
        <v>142</v>
      </c>
      <c r="U85" t="s">
        <v>158</v>
      </c>
      <c r="V85" s="13" t="str">
        <f t="shared" si="63"/>
        <v>Nsangi-Mpigi</v>
      </c>
      <c r="X85" s="64">
        <f>G607</f>
        <v>17</v>
      </c>
      <c r="Y85" s="61">
        <f>AVERAGE(J607:J609)</f>
        <v>16.666666666666668</v>
      </c>
      <c r="Z85" s="61">
        <f>AVERAGE(M607:M609)</f>
        <v>17</v>
      </c>
      <c r="AA85" s="61">
        <f>AVERAGE(P607:P609)</f>
        <v>18.666666666666668</v>
      </c>
      <c r="AB85" s="61">
        <f>AVERAGE(J610:J612)</f>
        <v>17.333333333333332</v>
      </c>
      <c r="AC85" s="61">
        <f>AVERAGE(M610:M612)</f>
        <v>16.666666666666668</v>
      </c>
      <c r="AD85" s="61">
        <f>AVERAGE(P610:P612)</f>
        <v>19.666666666666668</v>
      </c>
      <c r="AE85" s="77">
        <f t="shared" si="69"/>
        <v>0.98039215686274517</v>
      </c>
      <c r="AF85" s="77">
        <f t="shared" si="70"/>
        <v>1</v>
      </c>
      <c r="AG85" s="77">
        <f t="shared" si="71"/>
        <v>1.0980392156862746</v>
      </c>
      <c r="AH85" s="77">
        <f t="shared" si="72"/>
        <v>1.0196078431372548</v>
      </c>
      <c r="AI85" s="77">
        <f t="shared" si="73"/>
        <v>0.98039215686274517</v>
      </c>
      <c r="AJ85" s="77">
        <f t="shared" si="74"/>
        <v>1.1568627450980393</v>
      </c>
    </row>
    <row r="86" spans="4:41" x14ac:dyDescent="0.25">
      <c r="D86" s="5">
        <v>2</v>
      </c>
      <c r="E86" t="s">
        <v>38</v>
      </c>
      <c r="F86" t="s">
        <v>39</v>
      </c>
      <c r="G86">
        <v>15</v>
      </c>
      <c r="H86" s="6">
        <v>0.35972222222222222</v>
      </c>
      <c r="I86" s="6">
        <v>0.40277777777777773</v>
      </c>
      <c r="J86">
        <v>18</v>
      </c>
      <c r="K86" s="6">
        <v>0.60902777777777783</v>
      </c>
      <c r="L86" s="6">
        <v>0.62152777777777779</v>
      </c>
      <c r="M86">
        <v>18</v>
      </c>
      <c r="N86" s="6">
        <v>0.67013888888888884</v>
      </c>
      <c r="O86" s="44">
        <v>0.6826388888888888</v>
      </c>
      <c r="P86">
        <v>18</v>
      </c>
      <c r="T86" t="s">
        <v>158</v>
      </c>
      <c r="U86" t="s">
        <v>159</v>
      </c>
      <c r="V86" s="13" t="str">
        <f t="shared" si="63"/>
        <v>Mpigi-Lukaya</v>
      </c>
      <c r="X86" s="64">
        <f>G615</f>
        <v>67</v>
      </c>
      <c r="Y86" s="61">
        <f>AVERAGE(J613:J615)</f>
        <v>66</v>
      </c>
      <c r="Z86" s="61">
        <f>AVERAGE(M613:M615)</f>
        <v>64</v>
      </c>
      <c r="AA86" s="61">
        <f>AVERAGE(P613:P615)</f>
        <v>66.333333333333329</v>
      </c>
      <c r="AB86" s="61">
        <f>AVERAGE(J616:J618)</f>
        <v>63.333333333333336</v>
      </c>
      <c r="AC86" s="61">
        <f>AVERAGE(M616:M618)</f>
        <v>66.666666666666671</v>
      </c>
      <c r="AD86" s="61">
        <f>AVERAGE(P616:P618)</f>
        <v>69</v>
      </c>
      <c r="AE86" s="77">
        <f t="shared" si="69"/>
        <v>0.9850746268656716</v>
      </c>
      <c r="AF86" s="77">
        <f t="shared" si="70"/>
        <v>0.95522388059701491</v>
      </c>
      <c r="AG86" s="77">
        <f t="shared" si="71"/>
        <v>0.99004975124378103</v>
      </c>
      <c r="AH86" s="77">
        <f t="shared" si="72"/>
        <v>0.94527363184079605</v>
      </c>
      <c r="AI86" s="77">
        <f t="shared" si="73"/>
        <v>0.99502487562189057</v>
      </c>
      <c r="AJ86" s="77">
        <f t="shared" si="74"/>
        <v>1.0298507462686568</v>
      </c>
    </row>
    <row r="87" spans="4:41" x14ac:dyDescent="0.25">
      <c r="D87" s="5">
        <v>3</v>
      </c>
      <c r="E87" t="s">
        <v>38</v>
      </c>
      <c r="F87" t="s">
        <v>39</v>
      </c>
      <c r="G87">
        <v>15</v>
      </c>
      <c r="H87" s="6">
        <v>0.3125</v>
      </c>
      <c r="I87" s="6">
        <v>0.36736111111111108</v>
      </c>
      <c r="J87">
        <v>19</v>
      </c>
      <c r="K87" s="6">
        <v>0.4861111111111111</v>
      </c>
      <c r="L87" s="6">
        <v>0.49861111111111112</v>
      </c>
      <c r="M87">
        <v>18</v>
      </c>
      <c r="N87" s="6">
        <v>0.67361111111111116</v>
      </c>
      <c r="O87" s="44">
        <v>0.68611111111111112</v>
      </c>
      <c r="P87">
        <v>18</v>
      </c>
      <c r="T87" t="s">
        <v>159</v>
      </c>
      <c r="U87" t="s">
        <v>160</v>
      </c>
      <c r="V87" s="13" t="str">
        <f t="shared" si="63"/>
        <v>Lukaya-Masaka</v>
      </c>
      <c r="X87" s="64">
        <f>G621</f>
        <v>26</v>
      </c>
      <c r="Y87" s="61">
        <f>AVERAGE(J619:J621)</f>
        <v>28.333333333333332</v>
      </c>
      <c r="Z87" s="61">
        <f>AVERAGE(M619:M621)</f>
        <v>31.333333333333332</v>
      </c>
      <c r="AA87" s="61">
        <f>AVERAGE(P619:P621)</f>
        <v>32.333333333333336</v>
      </c>
      <c r="AB87" s="61">
        <f>AVERAGE(J622:J624)</f>
        <v>29</v>
      </c>
      <c r="AC87" s="61">
        <f>AVERAGE(M622:M624)</f>
        <v>31.666666666666668</v>
      </c>
      <c r="AD87" s="61">
        <f>AVERAGE(P622:P624)</f>
        <v>31.333333333333332</v>
      </c>
      <c r="AE87" s="77">
        <f t="shared" si="69"/>
        <v>1.0897435897435896</v>
      </c>
      <c r="AF87" s="77">
        <f t="shared" si="70"/>
        <v>1.2051282051282051</v>
      </c>
      <c r="AG87" s="77">
        <f t="shared" si="71"/>
        <v>1.2435897435897436</v>
      </c>
      <c r="AH87" s="77">
        <f t="shared" si="72"/>
        <v>1.1153846153846154</v>
      </c>
      <c r="AI87" s="77">
        <f t="shared" si="73"/>
        <v>1.2179487179487181</v>
      </c>
      <c r="AJ87" s="77">
        <f t="shared" si="74"/>
        <v>1.2051282051282051</v>
      </c>
    </row>
    <row r="88" spans="4:41" x14ac:dyDescent="0.25">
      <c r="D88" s="5">
        <v>1</v>
      </c>
      <c r="E88" t="s">
        <v>39</v>
      </c>
      <c r="F88" t="s">
        <v>38</v>
      </c>
      <c r="G88">
        <v>15</v>
      </c>
      <c r="H88" s="6">
        <v>0.35069444444444442</v>
      </c>
      <c r="I88" s="6">
        <v>0.4055555555555555</v>
      </c>
      <c r="J88">
        <v>19</v>
      </c>
      <c r="K88" s="6">
        <v>0.54513888888888895</v>
      </c>
      <c r="L88" s="6">
        <v>0.55833333333333335</v>
      </c>
      <c r="M88">
        <v>19</v>
      </c>
      <c r="N88" s="6">
        <v>0.70138888888888884</v>
      </c>
      <c r="O88" s="44">
        <v>0.71388888888888891</v>
      </c>
      <c r="P88">
        <v>18</v>
      </c>
      <c r="R88" s="84"/>
      <c r="S88" s="94"/>
      <c r="T88" s="84" t="s">
        <v>97</v>
      </c>
      <c r="U88" s="84" t="s">
        <v>160</v>
      </c>
      <c r="V88" s="16" t="str">
        <f t="shared" si="63"/>
        <v>Busega-Masaka</v>
      </c>
      <c r="W88" s="84"/>
      <c r="X88" s="87">
        <f>SUM(X84:X87)</f>
        <v>120</v>
      </c>
      <c r="Y88" s="87">
        <f t="shared" ref="Y88:AD88" si="81">SUM(Y84:Y87)</f>
        <v>133</v>
      </c>
      <c r="Z88" s="87">
        <f t="shared" si="81"/>
        <v>132.33333333333334</v>
      </c>
      <c r="AA88" s="87">
        <f t="shared" si="81"/>
        <v>146.33333333333334</v>
      </c>
      <c r="AB88" s="87">
        <f t="shared" si="81"/>
        <v>134.66666666666666</v>
      </c>
      <c r="AC88" s="87">
        <f t="shared" si="81"/>
        <v>134.66666666666666</v>
      </c>
      <c r="AD88" s="87">
        <f t="shared" si="81"/>
        <v>154</v>
      </c>
      <c r="AE88" s="82">
        <f t="shared" si="69"/>
        <v>1.1083333333333334</v>
      </c>
      <c r="AF88" s="82">
        <f t="shared" si="70"/>
        <v>1.1027777777777779</v>
      </c>
      <c r="AG88" s="82">
        <f t="shared" si="71"/>
        <v>1.2194444444444446</v>
      </c>
      <c r="AH88" s="82">
        <f t="shared" si="72"/>
        <v>1.1222222222222222</v>
      </c>
      <c r="AI88" s="82">
        <f t="shared" si="73"/>
        <v>1.1222222222222222</v>
      </c>
      <c r="AJ88" s="82">
        <f t="shared" si="74"/>
        <v>1.2833333333333334</v>
      </c>
    </row>
    <row r="89" spans="4:41" x14ac:dyDescent="0.25">
      <c r="D89" s="5">
        <v>2</v>
      </c>
      <c r="E89" t="s">
        <v>39</v>
      </c>
      <c r="F89" t="s">
        <v>38</v>
      </c>
      <c r="G89">
        <v>15</v>
      </c>
      <c r="H89" s="6">
        <v>0.36041666666666666</v>
      </c>
      <c r="I89" s="6">
        <v>0.4152777777777778</v>
      </c>
      <c r="J89">
        <v>19</v>
      </c>
      <c r="K89" s="6">
        <v>0.60972222222222217</v>
      </c>
      <c r="L89" s="6">
        <v>0.62291666666666667</v>
      </c>
      <c r="M89">
        <v>19</v>
      </c>
      <c r="N89" s="6">
        <v>0.69791666666666663</v>
      </c>
      <c r="O89" s="44">
        <v>0.7104166666666667</v>
      </c>
      <c r="P89">
        <v>18</v>
      </c>
      <c r="R89" t="s">
        <v>161</v>
      </c>
      <c r="S89" s="10" t="s">
        <v>162</v>
      </c>
      <c r="T89" s="10" t="s">
        <v>160</v>
      </c>
      <c r="U89" s="10" t="s">
        <v>163</v>
      </c>
      <c r="V89" s="13" t="str">
        <f t="shared" si="63"/>
        <v>Masaka-Kalisizo</v>
      </c>
      <c r="X89" s="64">
        <f>G627</f>
        <v>30</v>
      </c>
      <c r="Y89" s="61">
        <f>AVERAGE(J625:J627)</f>
        <v>33.666666666666664</v>
      </c>
      <c r="Z89" s="61">
        <f>AVERAGE(M625:M627)</f>
        <v>33</v>
      </c>
      <c r="AA89" s="61">
        <f>AVERAGE(P625:P627)</f>
        <v>33</v>
      </c>
      <c r="AB89" s="61">
        <f>AVERAGE(J628:J630)</f>
        <v>34</v>
      </c>
      <c r="AC89" s="61">
        <f>AVERAGE(M628:M630)</f>
        <v>35</v>
      </c>
      <c r="AD89" s="61">
        <f>AVERAGE(P628:P630)</f>
        <v>35</v>
      </c>
      <c r="AE89" s="77">
        <f t="shared" si="69"/>
        <v>1.1222222222222222</v>
      </c>
      <c r="AF89" s="77">
        <f t="shared" si="70"/>
        <v>1.1000000000000001</v>
      </c>
      <c r="AG89" s="77">
        <f t="shared" si="71"/>
        <v>1.1000000000000001</v>
      </c>
      <c r="AH89" s="77">
        <f t="shared" si="72"/>
        <v>1.1333333333333333</v>
      </c>
      <c r="AI89" s="77">
        <f t="shared" si="73"/>
        <v>1.1666666666666667</v>
      </c>
      <c r="AJ89" s="77">
        <f t="shared" si="74"/>
        <v>1.1666666666666667</v>
      </c>
    </row>
    <row r="90" spans="4:41" x14ac:dyDescent="0.25">
      <c r="D90" s="5">
        <v>3</v>
      </c>
      <c r="E90" t="s">
        <v>39</v>
      </c>
      <c r="F90" t="s">
        <v>38</v>
      </c>
      <c r="G90">
        <v>15</v>
      </c>
      <c r="H90" s="6">
        <v>0.31319444444444444</v>
      </c>
      <c r="I90" s="6">
        <v>0.36736111111111108</v>
      </c>
      <c r="J90">
        <v>18</v>
      </c>
      <c r="K90" s="6">
        <v>0.4861111111111111</v>
      </c>
      <c r="L90" s="6">
        <v>0.49861111111111112</v>
      </c>
      <c r="M90">
        <v>18</v>
      </c>
      <c r="N90" s="6">
        <v>0.72222222222222221</v>
      </c>
      <c r="O90" s="44">
        <v>0.73472222222222228</v>
      </c>
      <c r="P90">
        <v>18</v>
      </c>
      <c r="R90" s="73"/>
      <c r="S90" s="95"/>
      <c r="T90" s="13" t="s">
        <v>163</v>
      </c>
      <c r="U90" s="13" t="s">
        <v>164</v>
      </c>
      <c r="V90" s="13" t="str">
        <f t="shared" si="63"/>
        <v>Kalisizo-Mutukula</v>
      </c>
      <c r="W90" s="73"/>
      <c r="X90" s="64">
        <f>G633</f>
        <v>61</v>
      </c>
      <c r="Y90" s="61">
        <f>AVERAGE(J631:J633)</f>
        <v>61</v>
      </c>
      <c r="Z90" s="61">
        <f>AVERAGE(M631:M633)</f>
        <v>61</v>
      </c>
      <c r="AA90" s="61">
        <f>AVERAGE(P631:P633)</f>
        <v>61</v>
      </c>
      <c r="AB90" s="61">
        <f>AVERAGE(J626:J634)</f>
        <v>45.888888888888886</v>
      </c>
      <c r="AC90" s="61">
        <f>AVERAGE(M626:M634)</f>
        <v>46.444444444444443</v>
      </c>
      <c r="AD90" s="61">
        <f>AVERAGE(P626:P634)</f>
        <v>46.444444444444443</v>
      </c>
      <c r="AE90" s="77">
        <f t="shared" si="69"/>
        <v>1</v>
      </c>
      <c r="AF90" s="77">
        <f t="shared" si="70"/>
        <v>1</v>
      </c>
      <c r="AG90" s="77">
        <f t="shared" si="71"/>
        <v>1</v>
      </c>
      <c r="AH90" s="77">
        <f t="shared" si="72"/>
        <v>0.7522768670309653</v>
      </c>
      <c r="AI90" s="77">
        <f t="shared" si="73"/>
        <v>0.76138433515482695</v>
      </c>
      <c r="AJ90" s="77">
        <f t="shared" si="74"/>
        <v>0.76138433515482695</v>
      </c>
    </row>
    <row r="91" spans="4:41" x14ac:dyDescent="0.25">
      <c r="D91" s="5">
        <v>1</v>
      </c>
      <c r="E91" t="s">
        <v>39</v>
      </c>
      <c r="F91" t="s">
        <v>40</v>
      </c>
      <c r="G91">
        <v>24</v>
      </c>
      <c r="H91" s="6">
        <v>0.35069444444444442</v>
      </c>
      <c r="I91" s="6">
        <v>0.41597222222222219</v>
      </c>
      <c r="J91">
        <v>34</v>
      </c>
      <c r="K91" s="6">
        <v>0.54583333333333328</v>
      </c>
      <c r="L91" s="6">
        <v>0.57013888888888886</v>
      </c>
      <c r="M91">
        <v>35</v>
      </c>
      <c r="N91" s="6">
        <v>0.72222222222222221</v>
      </c>
      <c r="O91" s="44">
        <v>0.74583333333333335</v>
      </c>
      <c r="P91">
        <v>34</v>
      </c>
      <c r="R91" s="84"/>
      <c r="S91" s="94"/>
      <c r="T91" s="16" t="s">
        <v>160</v>
      </c>
      <c r="U91" s="16" t="s">
        <v>164</v>
      </c>
      <c r="V91" s="16" t="str">
        <f t="shared" si="63"/>
        <v>Masaka-Mutukula</v>
      </c>
      <c r="W91" s="84"/>
      <c r="X91" s="87">
        <f>SUM(X89:X90)</f>
        <v>91</v>
      </c>
      <c r="Y91" s="87">
        <f>SUM(Y89:Y90)</f>
        <v>94.666666666666657</v>
      </c>
      <c r="Z91" s="87">
        <f t="shared" ref="Z91:AD91" si="82">SUM(Z89:Z90)</f>
        <v>94</v>
      </c>
      <c r="AA91" s="87">
        <f t="shared" si="82"/>
        <v>94</v>
      </c>
      <c r="AB91" s="87">
        <f t="shared" si="82"/>
        <v>79.888888888888886</v>
      </c>
      <c r="AC91" s="87">
        <f t="shared" si="82"/>
        <v>81.444444444444443</v>
      </c>
      <c r="AD91" s="87">
        <f t="shared" si="82"/>
        <v>81.444444444444443</v>
      </c>
      <c r="AE91" s="82">
        <f t="shared" si="69"/>
        <v>1.0402930402930401</v>
      </c>
      <c r="AF91" s="82">
        <f t="shared" si="70"/>
        <v>1.0329670329670331</v>
      </c>
      <c r="AG91" s="82">
        <f t="shared" si="71"/>
        <v>1.0329670329670331</v>
      </c>
      <c r="AH91" s="82">
        <f t="shared" si="72"/>
        <v>0.87789987789987789</v>
      </c>
      <c r="AI91" s="82">
        <f t="shared" si="73"/>
        <v>0.89499389499389492</v>
      </c>
      <c r="AJ91" s="82">
        <f t="shared" si="74"/>
        <v>0.89499389499389492</v>
      </c>
    </row>
    <row r="92" spans="4:41" x14ac:dyDescent="0.25">
      <c r="D92" s="5">
        <v>2</v>
      </c>
      <c r="E92" t="s">
        <v>39</v>
      </c>
      <c r="F92" t="s">
        <v>40</v>
      </c>
      <c r="G92">
        <v>24</v>
      </c>
      <c r="H92" s="6">
        <v>0.36180555555555555</v>
      </c>
      <c r="I92" s="6">
        <v>0.38472222222222219</v>
      </c>
      <c r="J92">
        <v>33</v>
      </c>
      <c r="K92" s="6">
        <v>0.61111111111111105</v>
      </c>
      <c r="L92" s="6">
        <v>0.63402777777777775</v>
      </c>
      <c r="M92">
        <v>33</v>
      </c>
      <c r="N92" s="6">
        <v>0.71597222222222223</v>
      </c>
      <c r="O92" s="44">
        <v>0.73888888888888893</v>
      </c>
      <c r="P92">
        <v>34</v>
      </c>
      <c r="R92" t="s">
        <v>165</v>
      </c>
      <c r="S92" t="s">
        <v>166</v>
      </c>
      <c r="T92" t="s">
        <v>160</v>
      </c>
      <c r="U92" t="s">
        <v>167</v>
      </c>
      <c r="V92" s="13" t="str">
        <f t="shared" si="63"/>
        <v>Masaka-Lyantonde</v>
      </c>
      <c r="X92" s="64">
        <f>G639</f>
        <v>74</v>
      </c>
      <c r="Y92" s="61">
        <f>AVERAGE(J637:J639)</f>
        <v>68.666666666666671</v>
      </c>
      <c r="Z92" s="61">
        <f>AVERAGE(M637:M639)</f>
        <v>68.333333333333329</v>
      </c>
      <c r="AA92" s="61">
        <f>AVERAGE(P637:P639)</f>
        <v>69</v>
      </c>
      <c r="AB92" s="61">
        <f>AVERAGE(J640:J642)</f>
        <v>72</v>
      </c>
      <c r="AC92" s="61">
        <f>AVERAGE(M640:M642)</f>
        <v>72.333333333333329</v>
      </c>
      <c r="AD92" s="61">
        <f>AVERAGE(P640:P642)</f>
        <v>72</v>
      </c>
      <c r="AE92" s="77">
        <f t="shared" si="69"/>
        <v>0.927927927927928</v>
      </c>
      <c r="AF92" s="77">
        <f t="shared" si="70"/>
        <v>0.92342342342342332</v>
      </c>
      <c r="AG92" s="77">
        <f t="shared" si="71"/>
        <v>0.93243243243243246</v>
      </c>
      <c r="AH92" s="77">
        <f t="shared" si="72"/>
        <v>0.97297297297297303</v>
      </c>
      <c r="AI92" s="77">
        <f t="shared" si="73"/>
        <v>0.97747747747747737</v>
      </c>
      <c r="AJ92" s="77">
        <f t="shared" si="74"/>
        <v>0.97297297297297303</v>
      </c>
    </row>
    <row r="93" spans="4:41" x14ac:dyDescent="0.25">
      <c r="D93" s="5">
        <v>3</v>
      </c>
      <c r="E93" t="s">
        <v>39</v>
      </c>
      <c r="F93" t="s">
        <v>40</v>
      </c>
      <c r="G93">
        <v>24</v>
      </c>
      <c r="H93" s="6">
        <v>0.31458333333333333</v>
      </c>
      <c r="I93" s="6">
        <v>0.33819444444444446</v>
      </c>
      <c r="J93">
        <v>34</v>
      </c>
      <c r="K93" s="6">
        <v>0.4861111111111111</v>
      </c>
      <c r="L93" s="6">
        <v>0.50972222222222219</v>
      </c>
      <c r="M93">
        <v>34</v>
      </c>
      <c r="N93" s="6">
        <v>0.72916666666666663</v>
      </c>
      <c r="O93" s="44">
        <v>0.75277777777777777</v>
      </c>
      <c r="P93">
        <v>34</v>
      </c>
      <c r="R93" s="73"/>
      <c r="S93" s="95"/>
      <c r="T93" t="s">
        <v>167</v>
      </c>
      <c r="U93" t="s">
        <v>168</v>
      </c>
      <c r="V93" s="13" t="str">
        <f t="shared" si="63"/>
        <v>Lyantonde-Mbarara</v>
      </c>
      <c r="W93" s="73"/>
      <c r="X93" s="64">
        <f>G645</f>
        <v>67</v>
      </c>
      <c r="Y93" s="61">
        <f>AVERAGE(J643:J645)</f>
        <v>64.333333333333329</v>
      </c>
      <c r="Z93" s="61">
        <f>AVERAGE(M643:M645)</f>
        <v>64.333333333333329</v>
      </c>
      <c r="AA93" s="61">
        <f>AVERAGE(P643:P645)</f>
        <v>64</v>
      </c>
      <c r="AB93" s="61">
        <f>AVERAGE(J646:J648)</f>
        <v>64.333333333333329</v>
      </c>
      <c r="AC93" s="61">
        <f>AVERAGE(M646:M648)</f>
        <v>65.333333333333329</v>
      </c>
      <c r="AD93" s="61">
        <f>AVERAGE(P646:P648)</f>
        <v>65</v>
      </c>
      <c r="AE93" s="77">
        <f t="shared" si="69"/>
        <v>0.96019900497512434</v>
      </c>
      <c r="AF93" s="77">
        <f t="shared" si="70"/>
        <v>0.96019900497512434</v>
      </c>
      <c r="AG93" s="77">
        <f t="shared" si="71"/>
        <v>0.95522388059701491</v>
      </c>
      <c r="AH93" s="77">
        <f t="shared" si="72"/>
        <v>0.96019900497512434</v>
      </c>
      <c r="AI93" s="77">
        <f t="shared" si="73"/>
        <v>0.97512437810945263</v>
      </c>
      <c r="AJ93" s="77">
        <f t="shared" si="74"/>
        <v>0.97014925373134331</v>
      </c>
    </row>
    <row r="94" spans="4:41" x14ac:dyDescent="0.25">
      <c r="D94" s="5">
        <v>1</v>
      </c>
      <c r="E94" t="s">
        <v>40</v>
      </c>
      <c r="F94" t="s">
        <v>39</v>
      </c>
      <c r="G94">
        <v>24</v>
      </c>
      <c r="H94" s="6">
        <v>0.35138888888888892</v>
      </c>
      <c r="I94" s="6">
        <v>0.38125000000000003</v>
      </c>
      <c r="J94">
        <v>35</v>
      </c>
      <c r="K94" s="6">
        <v>0.54722222222222217</v>
      </c>
      <c r="L94" s="6">
        <v>0.5708333333333333</v>
      </c>
      <c r="M94">
        <v>34</v>
      </c>
      <c r="N94" s="6">
        <v>0.74861111111111101</v>
      </c>
      <c r="O94" s="44">
        <v>0.77222222222222225</v>
      </c>
      <c r="P94">
        <v>34</v>
      </c>
      <c r="R94" s="84"/>
      <c r="S94" s="94"/>
      <c r="T94" s="84" t="s">
        <v>160</v>
      </c>
      <c r="U94" s="84" t="s">
        <v>168</v>
      </c>
      <c r="V94" s="16" t="str">
        <f t="shared" si="63"/>
        <v>Masaka-Mbarara</v>
      </c>
      <c r="W94" s="84"/>
      <c r="X94" s="87">
        <f>SUM(X92:X93)</f>
        <v>141</v>
      </c>
      <c r="Y94" s="87">
        <f t="shared" ref="Y94:AD94" si="83">SUM(Y92:Y93)</f>
        <v>133</v>
      </c>
      <c r="Z94" s="87">
        <f t="shared" si="83"/>
        <v>132.66666666666666</v>
      </c>
      <c r="AA94" s="87">
        <f t="shared" si="83"/>
        <v>133</v>
      </c>
      <c r="AB94" s="87">
        <f t="shared" si="83"/>
        <v>136.33333333333331</v>
      </c>
      <c r="AC94" s="87">
        <f t="shared" si="83"/>
        <v>137.66666666666666</v>
      </c>
      <c r="AD94" s="87">
        <f t="shared" si="83"/>
        <v>137</v>
      </c>
      <c r="AE94" s="82">
        <f t="shared" si="69"/>
        <v>0.94326241134751776</v>
      </c>
      <c r="AF94" s="82">
        <f t="shared" si="70"/>
        <v>0.94089834515366422</v>
      </c>
      <c r="AG94" s="82">
        <f t="shared" si="71"/>
        <v>0.94326241134751776</v>
      </c>
      <c r="AH94" s="82">
        <f t="shared" si="72"/>
        <v>0.96690307328605185</v>
      </c>
      <c r="AI94" s="82">
        <f t="shared" si="73"/>
        <v>0.97635933806146569</v>
      </c>
      <c r="AJ94" s="82">
        <f t="shared" si="74"/>
        <v>0.97163120567375882</v>
      </c>
    </row>
    <row r="95" spans="4:41" x14ac:dyDescent="0.25">
      <c r="D95" s="5">
        <v>2</v>
      </c>
      <c r="E95" t="s">
        <v>40</v>
      </c>
      <c r="F95" t="s">
        <v>39</v>
      </c>
      <c r="G95">
        <v>24</v>
      </c>
      <c r="H95" s="6">
        <v>0.36249999999999999</v>
      </c>
      <c r="I95" s="6">
        <v>0.38680555555555557</v>
      </c>
      <c r="J95">
        <v>35</v>
      </c>
      <c r="K95" s="6">
        <v>0.6118055555555556</v>
      </c>
      <c r="L95" s="6">
        <v>0.63472222222222219</v>
      </c>
      <c r="M95">
        <v>33</v>
      </c>
      <c r="N95" s="6">
        <v>0.70208333333333339</v>
      </c>
      <c r="O95" s="44">
        <v>0.72569444444444453</v>
      </c>
      <c r="P95">
        <v>34</v>
      </c>
      <c r="R95" t="s">
        <v>169</v>
      </c>
      <c r="S95" s="13" t="s">
        <v>170</v>
      </c>
      <c r="T95" s="13" t="s">
        <v>168</v>
      </c>
      <c r="U95" s="13" t="s">
        <v>171</v>
      </c>
      <c r="V95" s="13" t="str">
        <f t="shared" si="63"/>
        <v>Mbarara-Ntungamo</v>
      </c>
      <c r="X95" s="64">
        <f>G651</f>
        <v>64</v>
      </c>
      <c r="Y95" s="61">
        <f>AVERAGE(J649:J651)</f>
        <v>68.666666666666671</v>
      </c>
      <c r="Z95" s="61">
        <f>AVERAGE(M649:M651)</f>
        <v>68.666666666666671</v>
      </c>
      <c r="AA95" s="61">
        <f>AVERAGE(P649:P651)</f>
        <v>68.666666666666671</v>
      </c>
      <c r="AB95" s="61">
        <f>AVERAGE(J652:J654)</f>
        <v>66.666666666666671</v>
      </c>
      <c r="AC95" s="61">
        <f>AVERAGE(M652:M654)</f>
        <v>66.333333333333329</v>
      </c>
      <c r="AD95" s="61">
        <f>AVERAGE(P652:P654)</f>
        <v>66.333333333333329</v>
      </c>
      <c r="AE95" s="77">
        <f t="shared" si="69"/>
        <v>1.0729166666666667</v>
      </c>
      <c r="AF95" s="77">
        <f t="shared" si="70"/>
        <v>1.0729166666666667</v>
      </c>
      <c r="AG95" s="77">
        <f t="shared" si="71"/>
        <v>1.0729166666666667</v>
      </c>
      <c r="AH95" s="77">
        <f t="shared" si="72"/>
        <v>1.0416666666666667</v>
      </c>
      <c r="AI95" s="77">
        <f t="shared" si="73"/>
        <v>1.0364583333333333</v>
      </c>
      <c r="AJ95" s="77">
        <f t="shared" si="74"/>
        <v>1.0364583333333333</v>
      </c>
    </row>
    <row r="96" spans="4:41" x14ac:dyDescent="0.25">
      <c r="D96" s="5">
        <v>3</v>
      </c>
      <c r="E96" t="s">
        <v>40</v>
      </c>
      <c r="F96" t="s">
        <v>39</v>
      </c>
      <c r="G96">
        <v>24</v>
      </c>
      <c r="H96" s="6">
        <v>0.31458333333333333</v>
      </c>
      <c r="I96" s="6">
        <v>0.33402777777777781</v>
      </c>
      <c r="J96">
        <v>34</v>
      </c>
      <c r="K96" s="6">
        <v>0.4861111111111111</v>
      </c>
      <c r="L96" s="6">
        <v>0.50972222222222219</v>
      </c>
      <c r="M96">
        <v>34</v>
      </c>
      <c r="N96" s="6">
        <v>0.67569444444444438</v>
      </c>
      <c r="O96" s="44">
        <v>0.69930555555555551</v>
      </c>
      <c r="P96">
        <v>34</v>
      </c>
      <c r="T96" s="13" t="s">
        <v>171</v>
      </c>
      <c r="U96" s="13" t="s">
        <v>172</v>
      </c>
      <c r="V96" s="13" t="str">
        <f t="shared" si="63"/>
        <v>Ntungamo-Kabale</v>
      </c>
      <c r="X96" s="64">
        <f>G657</f>
        <v>78</v>
      </c>
      <c r="Y96" s="61">
        <f>AVERAGE(J655:J657)</f>
        <v>73.333333333333329</v>
      </c>
      <c r="Z96" s="61">
        <f>AVERAGE(M655:M657)</f>
        <v>73.333333333333329</v>
      </c>
      <c r="AA96" s="61">
        <f>AVERAGE(P655:P657)</f>
        <v>73</v>
      </c>
      <c r="AB96" s="61">
        <f>AVERAGE(J658:J660)</f>
        <v>69</v>
      </c>
      <c r="AC96" s="61">
        <f>AVERAGE(M658:M660)</f>
        <v>69</v>
      </c>
      <c r="AD96" s="61">
        <f>AVERAGE(P658:P660)</f>
        <v>69</v>
      </c>
      <c r="AE96" s="77">
        <f t="shared" si="69"/>
        <v>0.94017094017094016</v>
      </c>
      <c r="AF96" s="77">
        <f t="shared" si="70"/>
        <v>0.94017094017094016</v>
      </c>
      <c r="AG96" s="77">
        <f t="shared" si="71"/>
        <v>0.9358974358974359</v>
      </c>
      <c r="AH96" s="77">
        <f t="shared" si="72"/>
        <v>0.88461538461538458</v>
      </c>
      <c r="AI96" s="77">
        <f t="shared" si="73"/>
        <v>0.88461538461538458</v>
      </c>
      <c r="AJ96" s="77">
        <f t="shared" si="74"/>
        <v>0.88461538461538458</v>
      </c>
    </row>
    <row r="97" spans="2:36" x14ac:dyDescent="0.25">
      <c r="D97" s="5">
        <v>1</v>
      </c>
      <c r="E97" t="s">
        <v>40</v>
      </c>
      <c r="F97" t="s">
        <v>41</v>
      </c>
      <c r="G97">
        <v>28</v>
      </c>
      <c r="H97" s="6">
        <v>0.3520833333333333</v>
      </c>
      <c r="I97" s="6">
        <v>0.37986111111111115</v>
      </c>
      <c r="J97">
        <v>40</v>
      </c>
      <c r="K97" s="6">
        <v>0.54722222222222217</v>
      </c>
      <c r="L97" s="6">
        <v>0.57500000000000007</v>
      </c>
      <c r="M97">
        <v>40</v>
      </c>
      <c r="N97" s="6">
        <v>0.69861111111111107</v>
      </c>
      <c r="O97" s="44">
        <v>0.72708333333333341</v>
      </c>
      <c r="P97">
        <v>41</v>
      </c>
      <c r="T97" s="13" t="s">
        <v>172</v>
      </c>
      <c r="U97" s="13" t="s">
        <v>173</v>
      </c>
      <c r="V97" s="13" t="str">
        <f t="shared" si="63"/>
        <v>Kabale-Katuna</v>
      </c>
      <c r="X97" s="64">
        <f>G663</f>
        <v>25</v>
      </c>
      <c r="Y97" s="61">
        <f>AVERAGE(J661:J663)</f>
        <v>28</v>
      </c>
      <c r="Z97" s="61">
        <f>AVERAGE(M661:M663)</f>
        <v>28</v>
      </c>
      <c r="AA97" s="61">
        <f>AVERAGE(P661:P663)</f>
        <v>28</v>
      </c>
      <c r="AB97" s="61">
        <f>AVERAGE(J664:J666)</f>
        <v>28</v>
      </c>
      <c r="AC97" s="61">
        <f>AVERAGE(M664:M666)</f>
        <v>28</v>
      </c>
      <c r="AD97" s="61">
        <f>AVERAGE(P664:P666)</f>
        <v>28</v>
      </c>
      <c r="AE97" s="77">
        <f t="shared" si="69"/>
        <v>1.1200000000000001</v>
      </c>
      <c r="AF97" s="77">
        <f t="shared" si="70"/>
        <v>1.1200000000000001</v>
      </c>
      <c r="AG97" s="77">
        <f t="shared" si="71"/>
        <v>1.1200000000000001</v>
      </c>
      <c r="AH97" s="77">
        <f t="shared" si="72"/>
        <v>1.1200000000000001</v>
      </c>
      <c r="AI97" s="77">
        <f t="shared" si="73"/>
        <v>1.1200000000000001</v>
      </c>
      <c r="AJ97" s="77">
        <f t="shared" si="74"/>
        <v>1.1200000000000001</v>
      </c>
    </row>
    <row r="98" spans="2:36" x14ac:dyDescent="0.25">
      <c r="D98" s="5">
        <v>2</v>
      </c>
      <c r="E98" t="s">
        <v>40</v>
      </c>
      <c r="F98" t="s">
        <v>41</v>
      </c>
      <c r="G98">
        <v>28</v>
      </c>
      <c r="H98" s="6">
        <v>0.36249999999999999</v>
      </c>
      <c r="I98" s="6">
        <v>0.39097222222222222</v>
      </c>
      <c r="J98">
        <v>41</v>
      </c>
      <c r="K98" s="6">
        <v>0.6118055555555556</v>
      </c>
      <c r="L98" s="6">
        <v>0.63958333333333328</v>
      </c>
      <c r="M98">
        <v>40</v>
      </c>
      <c r="N98" s="6">
        <v>0.69930555555555562</v>
      </c>
      <c r="O98" s="44">
        <v>0.72777777777777786</v>
      </c>
      <c r="P98">
        <v>41</v>
      </c>
      <c r="T98" s="13" t="s">
        <v>172</v>
      </c>
      <c r="U98" s="13" t="s">
        <v>174</v>
      </c>
      <c r="V98" s="13" t="str">
        <f t="shared" si="63"/>
        <v>Kabale-Kisoro</v>
      </c>
      <c r="W98" s="73"/>
      <c r="X98" s="64">
        <f>G667</f>
        <v>75</v>
      </c>
      <c r="Y98" s="61">
        <f>AVERAGE(J667:J669)</f>
        <v>101</v>
      </c>
      <c r="Z98" s="61">
        <f>AVERAGE(M667:M671)</f>
        <v>101</v>
      </c>
      <c r="AA98" s="61">
        <f>AVERAGE(P667:P671)</f>
        <v>101</v>
      </c>
      <c r="AB98" s="61">
        <f>AVERAGE(J670:J672)</f>
        <v>101</v>
      </c>
      <c r="AC98" s="61">
        <f>AVERAGE(M670:M672)</f>
        <v>101</v>
      </c>
      <c r="AD98" s="61">
        <f>AVERAGE(P670:P672)</f>
        <v>101</v>
      </c>
      <c r="AE98" s="77">
        <f t="shared" si="69"/>
        <v>1.3466666666666667</v>
      </c>
      <c r="AF98" s="77">
        <f t="shared" si="70"/>
        <v>1.3466666666666667</v>
      </c>
      <c r="AG98" s="77">
        <f t="shared" si="71"/>
        <v>1.3466666666666667</v>
      </c>
      <c r="AH98" s="77">
        <f t="shared" si="72"/>
        <v>1.3466666666666667</v>
      </c>
      <c r="AI98" s="77">
        <f t="shared" si="73"/>
        <v>1.3466666666666667</v>
      </c>
      <c r="AJ98" s="77">
        <f t="shared" si="74"/>
        <v>1.3466666666666667</v>
      </c>
    </row>
    <row r="99" spans="2:36" x14ac:dyDescent="0.25">
      <c r="D99" s="5">
        <v>3</v>
      </c>
      <c r="E99" t="s">
        <v>40</v>
      </c>
      <c r="F99" t="s">
        <v>41</v>
      </c>
      <c r="G99">
        <v>28</v>
      </c>
      <c r="H99" s="6">
        <v>0.31666666666666665</v>
      </c>
      <c r="I99" s="6">
        <v>0.3444444444444445</v>
      </c>
      <c r="J99">
        <v>40</v>
      </c>
      <c r="K99" s="6">
        <v>0.59722222222222221</v>
      </c>
      <c r="L99" s="6">
        <v>0.625</v>
      </c>
      <c r="M99">
        <v>40</v>
      </c>
      <c r="N99" s="6">
        <v>0.73888888888888893</v>
      </c>
      <c r="O99" s="44">
        <v>0.72569444444444453</v>
      </c>
      <c r="P99">
        <v>41</v>
      </c>
      <c r="R99" s="73"/>
      <c r="S99" s="95"/>
      <c r="T99" s="13" t="s">
        <v>174</v>
      </c>
      <c r="U99" s="13" t="s">
        <v>175</v>
      </c>
      <c r="V99" s="13" t="str">
        <f t="shared" si="63"/>
        <v>Kisoro-Bunagana</v>
      </c>
      <c r="W99" s="73"/>
      <c r="X99" s="64">
        <f>G673</f>
        <v>12</v>
      </c>
      <c r="Y99" s="61">
        <f>AVERAGE(J673:J675)</f>
        <v>23</v>
      </c>
      <c r="Z99" s="61">
        <f>AVERAGE(M673:M675)</f>
        <v>22</v>
      </c>
      <c r="AA99" s="61">
        <f>AVERAGE(P673:P675)</f>
        <v>22.666666666666668</v>
      </c>
      <c r="AB99" s="61">
        <f>AVERAGE(J676:J678)</f>
        <v>23</v>
      </c>
      <c r="AC99" s="61">
        <f>AVERAGE(M676:M678)</f>
        <v>22</v>
      </c>
      <c r="AD99" s="61">
        <f>AVERAGE(P676:P678)</f>
        <v>33.666666666666664</v>
      </c>
      <c r="AE99" s="77">
        <f t="shared" si="69"/>
        <v>1.9166666666666667</v>
      </c>
      <c r="AF99" s="77">
        <f t="shared" si="70"/>
        <v>1.8333333333333333</v>
      </c>
      <c r="AG99" s="77">
        <f t="shared" si="71"/>
        <v>1.8888888888888891</v>
      </c>
      <c r="AH99" s="77">
        <f t="shared" si="72"/>
        <v>1.9166666666666667</v>
      </c>
      <c r="AI99" s="77">
        <f t="shared" si="73"/>
        <v>1.8333333333333333</v>
      </c>
      <c r="AJ99" s="77">
        <f t="shared" si="74"/>
        <v>2.8055555555555554</v>
      </c>
    </row>
    <row r="100" spans="2:36" x14ac:dyDescent="0.25">
      <c r="D100" s="5">
        <v>1</v>
      </c>
      <c r="E100" t="s">
        <v>41</v>
      </c>
      <c r="F100" t="s">
        <v>40</v>
      </c>
      <c r="G100">
        <v>28</v>
      </c>
      <c r="H100" s="6">
        <v>0.3527777777777778</v>
      </c>
      <c r="I100" s="6">
        <v>0.38055555555555554</v>
      </c>
      <c r="J100">
        <v>40</v>
      </c>
      <c r="K100" s="6">
        <v>0.41944444444444445</v>
      </c>
      <c r="L100" s="6">
        <v>0.44791666666666669</v>
      </c>
      <c r="M100">
        <v>41</v>
      </c>
      <c r="N100" s="6">
        <v>0.77083333333333337</v>
      </c>
      <c r="O100" s="44">
        <v>0.75694444444444442</v>
      </c>
      <c r="P100">
        <v>40</v>
      </c>
      <c r="R100" s="73"/>
      <c r="S100" s="95"/>
      <c r="T100" s="73" t="s">
        <v>168</v>
      </c>
      <c r="U100" s="73" t="s">
        <v>175</v>
      </c>
      <c r="V100" s="13" t="str">
        <f t="shared" si="63"/>
        <v>Mbarara-Bunagana</v>
      </c>
      <c r="W100" s="73"/>
      <c r="X100" s="66">
        <f>SUM(X95:X99)</f>
        <v>254</v>
      </c>
      <c r="Y100" s="66">
        <f t="shared" ref="Y100:AD100" si="84">SUM(Y95:Y99)</f>
        <v>294</v>
      </c>
      <c r="Z100" s="66">
        <f t="shared" si="84"/>
        <v>293</v>
      </c>
      <c r="AA100" s="66">
        <f t="shared" si="84"/>
        <v>293.33333333333337</v>
      </c>
      <c r="AB100" s="66">
        <f t="shared" si="84"/>
        <v>287.66666666666669</v>
      </c>
      <c r="AC100" s="66">
        <f t="shared" si="84"/>
        <v>286.33333333333331</v>
      </c>
      <c r="AD100" s="66">
        <f t="shared" si="84"/>
        <v>298</v>
      </c>
      <c r="AE100" s="77">
        <f t="shared" si="69"/>
        <v>1.1574803149606299</v>
      </c>
      <c r="AF100" s="77">
        <f t="shared" si="70"/>
        <v>1.1535433070866141</v>
      </c>
      <c r="AG100" s="77">
        <f t="shared" si="71"/>
        <v>1.1548556430446195</v>
      </c>
      <c r="AH100" s="77">
        <f t="shared" si="72"/>
        <v>1.1325459317585302</v>
      </c>
      <c r="AI100" s="77">
        <f t="shared" si="73"/>
        <v>1.1272965879265091</v>
      </c>
      <c r="AJ100" s="77">
        <f t="shared" si="74"/>
        <v>1.1732283464566928</v>
      </c>
    </row>
    <row r="101" spans="2:36" x14ac:dyDescent="0.25">
      <c r="D101" s="5">
        <v>2</v>
      </c>
      <c r="E101" t="s">
        <v>41</v>
      </c>
      <c r="F101" t="s">
        <v>40</v>
      </c>
      <c r="G101">
        <v>28</v>
      </c>
      <c r="H101" s="6">
        <v>0.36319444444444443</v>
      </c>
      <c r="I101" s="6">
        <v>0.35069444444444442</v>
      </c>
      <c r="J101">
        <v>42</v>
      </c>
      <c r="K101" s="6">
        <v>0.50972222222222219</v>
      </c>
      <c r="L101" s="6">
        <v>0.53749999999999998</v>
      </c>
      <c r="M101">
        <v>40</v>
      </c>
      <c r="N101" s="6">
        <v>0.78055555555555556</v>
      </c>
      <c r="O101" s="44">
        <v>0.72500000000000009</v>
      </c>
      <c r="P101">
        <v>40</v>
      </c>
      <c r="R101" s="72" t="s">
        <v>176</v>
      </c>
      <c r="S101" s="92" t="s">
        <v>177</v>
      </c>
      <c r="T101" s="72" t="s">
        <v>168</v>
      </c>
      <c r="U101" s="72" t="s">
        <v>178</v>
      </c>
      <c r="V101" s="72" t="s">
        <v>203</v>
      </c>
      <c r="W101" s="72" t="s">
        <v>204</v>
      </c>
      <c r="X101" s="70">
        <v>63</v>
      </c>
      <c r="Y101" s="70">
        <v>72</v>
      </c>
      <c r="Z101" s="70">
        <v>72</v>
      </c>
      <c r="AA101" s="70">
        <v>72</v>
      </c>
      <c r="AB101" s="70">
        <v>63</v>
      </c>
      <c r="AC101" s="70">
        <v>71.333333333333329</v>
      </c>
      <c r="AD101" s="70">
        <v>71.333333333333329</v>
      </c>
      <c r="AE101" s="71">
        <v>1.1428571428571428</v>
      </c>
      <c r="AF101" s="71">
        <v>1.1428571428571428</v>
      </c>
      <c r="AG101" s="71">
        <v>1.1428571428571428</v>
      </c>
      <c r="AH101" s="71">
        <v>1</v>
      </c>
      <c r="AI101" s="71">
        <v>1.1322751322751321</v>
      </c>
      <c r="AJ101" s="71">
        <v>1.1322751322751321</v>
      </c>
    </row>
    <row r="102" spans="2:36" x14ac:dyDescent="0.25">
      <c r="D102" s="5">
        <v>3</v>
      </c>
      <c r="E102" t="s">
        <v>41</v>
      </c>
      <c r="F102" t="s">
        <v>40</v>
      </c>
      <c r="G102">
        <v>28</v>
      </c>
      <c r="H102" s="6">
        <v>0.31666666666666665</v>
      </c>
      <c r="I102" s="6">
        <v>0.34513888888888888</v>
      </c>
      <c r="J102">
        <v>41</v>
      </c>
      <c r="K102" s="6">
        <v>0.59722222222222221</v>
      </c>
      <c r="L102" s="6">
        <v>0.62569444444444444</v>
      </c>
      <c r="M102">
        <v>41</v>
      </c>
      <c r="N102" s="6">
        <v>0.75694444444444453</v>
      </c>
      <c r="O102" s="44">
        <v>0.78472222222222221</v>
      </c>
      <c r="P102">
        <v>40</v>
      </c>
      <c r="R102" s="73"/>
      <c r="S102" s="95"/>
      <c r="T102" s="73" t="s">
        <v>178</v>
      </c>
      <c r="U102" s="73" t="s">
        <v>179</v>
      </c>
      <c r="V102" s="73" t="s">
        <v>205</v>
      </c>
      <c r="W102" s="73" t="s">
        <v>204</v>
      </c>
      <c r="X102" s="76">
        <v>45</v>
      </c>
      <c r="Y102" s="76">
        <v>55</v>
      </c>
      <c r="Z102" s="76">
        <v>55.666666666666664</v>
      </c>
      <c r="AA102" s="76">
        <v>55</v>
      </c>
      <c r="AB102" s="76">
        <v>45</v>
      </c>
      <c r="AC102" s="76">
        <v>45</v>
      </c>
      <c r="AD102" s="76">
        <v>58.333333333333336</v>
      </c>
      <c r="AE102" s="77">
        <v>1.2222222222222223</v>
      </c>
      <c r="AF102" s="77">
        <v>1.2370370370370369</v>
      </c>
      <c r="AG102" s="77">
        <v>1.2222222222222223</v>
      </c>
      <c r="AH102" s="77">
        <v>1</v>
      </c>
      <c r="AI102" s="77">
        <v>1</v>
      </c>
      <c r="AJ102" s="77">
        <v>1.2962962962962963</v>
      </c>
    </row>
    <row r="103" spans="2:36" x14ac:dyDescent="0.25">
      <c r="B103" t="s">
        <v>42</v>
      </c>
      <c r="C103" t="s">
        <v>43</v>
      </c>
      <c r="D103" s="5">
        <v>1</v>
      </c>
      <c r="E103" t="s">
        <v>10</v>
      </c>
      <c r="F103" t="s">
        <v>44</v>
      </c>
      <c r="G103">
        <v>19</v>
      </c>
      <c r="H103" s="6">
        <v>0.35416666666666669</v>
      </c>
      <c r="I103" s="6">
        <v>0.37083333333333335</v>
      </c>
      <c r="J103">
        <v>24</v>
      </c>
      <c r="K103" s="6">
        <v>0.41944444444444445</v>
      </c>
      <c r="L103" s="6">
        <v>0.4777777777777778</v>
      </c>
      <c r="M103">
        <v>24</v>
      </c>
      <c r="N103" s="6">
        <v>0.78055555555555556</v>
      </c>
      <c r="O103" s="44">
        <v>0.76944444444444449</v>
      </c>
      <c r="P103">
        <v>24</v>
      </c>
      <c r="R103" s="73"/>
      <c r="S103" s="95"/>
      <c r="T103" s="73" t="s">
        <v>179</v>
      </c>
      <c r="U103" s="73" t="s">
        <v>180</v>
      </c>
      <c r="V103" s="73" t="s">
        <v>206</v>
      </c>
      <c r="W103" s="73" t="s">
        <v>204</v>
      </c>
      <c r="X103" s="76">
        <v>29</v>
      </c>
      <c r="Y103" s="76">
        <v>29</v>
      </c>
      <c r="Z103" s="76">
        <v>28.333333333333332</v>
      </c>
      <c r="AA103" s="76">
        <v>28.666666666666668</v>
      </c>
      <c r="AB103" s="76">
        <v>29</v>
      </c>
      <c r="AC103" s="76">
        <v>29.333333333333332</v>
      </c>
      <c r="AD103" s="76">
        <v>29</v>
      </c>
      <c r="AE103" s="77">
        <v>1</v>
      </c>
      <c r="AF103" s="77">
        <v>0.97701149425287348</v>
      </c>
      <c r="AG103" s="77">
        <v>0.9885057471264368</v>
      </c>
      <c r="AH103" s="77">
        <v>1</v>
      </c>
      <c r="AI103" s="77">
        <v>1.0114942528735631</v>
      </c>
      <c r="AJ103" s="77">
        <v>1</v>
      </c>
    </row>
    <row r="104" spans="2:36" x14ac:dyDescent="0.25">
      <c r="D104" s="5">
        <v>2</v>
      </c>
      <c r="E104" t="s">
        <v>10</v>
      </c>
      <c r="F104" t="s">
        <v>44</v>
      </c>
      <c r="G104">
        <v>19</v>
      </c>
      <c r="H104" s="6">
        <v>0.32500000000000001</v>
      </c>
      <c r="I104" s="6">
        <v>0.34097222222222223</v>
      </c>
      <c r="J104">
        <v>23</v>
      </c>
      <c r="K104" s="6">
        <v>0.51041666666666663</v>
      </c>
      <c r="L104" s="6">
        <v>0.52708333333333335</v>
      </c>
      <c r="M104">
        <v>24</v>
      </c>
      <c r="N104" s="6">
        <v>0.75</v>
      </c>
      <c r="O104" s="44">
        <v>0.76666666666666672</v>
      </c>
      <c r="P104">
        <v>24</v>
      </c>
      <c r="R104" s="73"/>
      <c r="S104" s="95"/>
      <c r="T104" s="73" t="s">
        <v>180</v>
      </c>
      <c r="U104" s="73" t="s">
        <v>207</v>
      </c>
      <c r="V104" s="73" t="s">
        <v>208</v>
      </c>
      <c r="W104" s="73" t="s">
        <v>204</v>
      </c>
      <c r="X104" s="76">
        <v>22</v>
      </c>
      <c r="Y104" s="76">
        <v>22</v>
      </c>
      <c r="Z104" s="76">
        <v>20</v>
      </c>
      <c r="AA104" s="76">
        <v>20</v>
      </c>
      <c r="AB104" s="76">
        <v>22</v>
      </c>
      <c r="AC104" s="76">
        <v>19</v>
      </c>
      <c r="AD104" s="76">
        <v>19</v>
      </c>
      <c r="AE104" s="77">
        <v>1</v>
      </c>
      <c r="AF104" s="77">
        <v>0.90909090909090906</v>
      </c>
      <c r="AG104" s="77">
        <v>0.90909090909090906</v>
      </c>
      <c r="AH104" s="77">
        <v>1</v>
      </c>
      <c r="AI104" s="77">
        <v>0.86363636363636365</v>
      </c>
      <c r="AJ104" s="77">
        <v>0.86363636363636365</v>
      </c>
    </row>
    <row r="105" spans="2:36" x14ac:dyDescent="0.25">
      <c r="D105" s="5">
        <v>3</v>
      </c>
      <c r="E105" t="s">
        <v>10</v>
      </c>
      <c r="F105" t="s">
        <v>44</v>
      </c>
      <c r="G105">
        <v>19</v>
      </c>
      <c r="H105" s="6">
        <v>0.37847222222222227</v>
      </c>
      <c r="I105" s="6">
        <v>0.39513888888888887</v>
      </c>
      <c r="J105">
        <v>24</v>
      </c>
      <c r="K105" s="6">
        <v>0.59722222222222221</v>
      </c>
      <c r="L105" s="6">
        <v>0.61458333333333337</v>
      </c>
      <c r="M105">
        <v>25</v>
      </c>
      <c r="N105" s="6">
        <v>0.78819444444444453</v>
      </c>
      <c r="O105" s="44">
        <v>0.72152777777777777</v>
      </c>
      <c r="P105">
        <v>24</v>
      </c>
      <c r="R105" s="73"/>
      <c r="S105" s="95"/>
      <c r="T105" s="73" t="s">
        <v>180</v>
      </c>
      <c r="U105" s="73" t="s">
        <v>182</v>
      </c>
      <c r="V105" s="73" t="s">
        <v>209</v>
      </c>
      <c r="W105" s="73" t="s">
        <v>204</v>
      </c>
      <c r="X105" s="76">
        <v>38</v>
      </c>
      <c r="Y105" s="76">
        <v>38</v>
      </c>
      <c r="Z105" s="76">
        <v>35.333333333333336</v>
      </c>
      <c r="AA105" s="76">
        <v>36</v>
      </c>
      <c r="AB105" s="76">
        <v>38</v>
      </c>
      <c r="AC105" s="76">
        <v>38</v>
      </c>
      <c r="AD105" s="76">
        <v>35.333333333333336</v>
      </c>
      <c r="AE105" s="77">
        <v>1</v>
      </c>
      <c r="AF105" s="77">
        <v>0.92982456140350889</v>
      </c>
      <c r="AG105" s="77">
        <v>0.94736842105263153</v>
      </c>
      <c r="AH105" s="77">
        <v>1</v>
      </c>
      <c r="AI105" s="77">
        <v>1</v>
      </c>
      <c r="AJ105" s="77">
        <v>0.92982456140350889</v>
      </c>
    </row>
    <row r="106" spans="2:36" x14ac:dyDescent="0.25">
      <c r="D106" s="5">
        <v>1</v>
      </c>
      <c r="E106" t="s">
        <v>44</v>
      </c>
      <c r="F106" t="s">
        <v>10</v>
      </c>
      <c r="G106">
        <v>19</v>
      </c>
      <c r="H106" s="6">
        <v>0.29305555555555557</v>
      </c>
      <c r="I106" s="6">
        <v>0.31111111111111112</v>
      </c>
      <c r="J106">
        <v>26</v>
      </c>
      <c r="K106" s="6">
        <v>0.4201388888888889</v>
      </c>
      <c r="L106" s="6">
        <v>0.4375</v>
      </c>
      <c r="M106">
        <v>25</v>
      </c>
      <c r="N106" s="6">
        <v>0.72222222222222221</v>
      </c>
      <c r="O106" s="44">
        <v>0.73888888888888893</v>
      </c>
      <c r="P106">
        <v>24</v>
      </c>
      <c r="R106" s="73"/>
      <c r="S106" s="95"/>
      <c r="T106" s="73" t="s">
        <v>168</v>
      </c>
      <c r="U106" s="73" t="s">
        <v>207</v>
      </c>
      <c r="V106" s="73" t="s">
        <v>210</v>
      </c>
      <c r="W106" s="73" t="s">
        <v>204</v>
      </c>
      <c r="X106" s="76">
        <v>197</v>
      </c>
      <c r="Y106" s="76">
        <v>216</v>
      </c>
      <c r="Z106" s="76">
        <v>211.33333333333334</v>
      </c>
      <c r="AA106" s="76">
        <v>211.66666666666666</v>
      </c>
      <c r="AB106" s="76">
        <v>197</v>
      </c>
      <c r="AC106" s="76">
        <v>202.66666666666666</v>
      </c>
      <c r="AD106" s="76">
        <v>213</v>
      </c>
      <c r="AE106" s="77">
        <v>1.0964467005076142</v>
      </c>
      <c r="AF106" s="77">
        <v>1.0727580372250423</v>
      </c>
      <c r="AG106" s="77">
        <v>1.0744500846023688</v>
      </c>
      <c r="AH106" s="77">
        <v>1</v>
      </c>
      <c r="AI106" s="77">
        <v>1.0287648054145515</v>
      </c>
      <c r="AJ106" s="77">
        <v>1.0812182741116751</v>
      </c>
    </row>
    <row r="107" spans="2:36" x14ac:dyDescent="0.25">
      <c r="D107" s="5">
        <v>2</v>
      </c>
      <c r="E107" t="s">
        <v>44</v>
      </c>
      <c r="F107" t="s">
        <v>10</v>
      </c>
      <c r="G107">
        <v>19</v>
      </c>
      <c r="H107" s="6">
        <v>0.32500000000000001</v>
      </c>
      <c r="I107" s="6">
        <v>0.34236111111111112</v>
      </c>
      <c r="J107">
        <v>25</v>
      </c>
      <c r="K107" s="6">
        <v>0.51111111111111118</v>
      </c>
      <c r="L107" s="6">
        <v>0.52847222222222223</v>
      </c>
      <c r="M107">
        <v>25</v>
      </c>
      <c r="N107" s="6">
        <v>0.74722222222222223</v>
      </c>
      <c r="O107" s="44">
        <v>0.76388888888888884</v>
      </c>
      <c r="P107">
        <v>24</v>
      </c>
      <c r="R107" s="72" t="s">
        <v>183</v>
      </c>
      <c r="S107" s="92" t="s">
        <v>184</v>
      </c>
      <c r="T107" s="72" t="s">
        <v>178</v>
      </c>
      <c r="U107" s="72" t="s">
        <v>211</v>
      </c>
      <c r="V107" s="72" t="s">
        <v>212</v>
      </c>
      <c r="W107" s="72" t="s">
        <v>196</v>
      </c>
      <c r="X107" s="70">
        <v>71</v>
      </c>
      <c r="Y107" s="70">
        <v>74</v>
      </c>
      <c r="Z107" s="70">
        <v>37.389351851851849</v>
      </c>
      <c r="AA107" s="70">
        <v>74</v>
      </c>
      <c r="AB107" s="70">
        <v>71</v>
      </c>
      <c r="AC107" s="70">
        <v>74</v>
      </c>
      <c r="AD107" s="70">
        <v>74</v>
      </c>
      <c r="AE107" s="71">
        <v>1.0422535211267605</v>
      </c>
      <c r="AF107" s="71">
        <v>0.52661058946270212</v>
      </c>
      <c r="AG107" s="71">
        <v>1.0422535211267605</v>
      </c>
      <c r="AH107" s="71">
        <v>1</v>
      </c>
      <c r="AI107" s="71">
        <v>1.0422535211267605</v>
      </c>
      <c r="AJ107" s="71">
        <v>1.0422535211267605</v>
      </c>
    </row>
    <row r="108" spans="2:36" x14ac:dyDescent="0.25">
      <c r="D108" s="5">
        <v>3</v>
      </c>
      <c r="E108" t="s">
        <v>44</v>
      </c>
      <c r="F108" t="s">
        <v>10</v>
      </c>
      <c r="G108">
        <v>19</v>
      </c>
      <c r="H108" s="6">
        <v>0.37986111111111115</v>
      </c>
      <c r="I108" s="6">
        <v>0.3979166666666667</v>
      </c>
      <c r="J108">
        <v>26</v>
      </c>
      <c r="K108" s="6">
        <v>0.59722222222222221</v>
      </c>
      <c r="L108" s="6">
        <v>0.61458333333333337</v>
      </c>
      <c r="M108">
        <v>25</v>
      </c>
      <c r="N108" s="6">
        <v>0.71597222222222223</v>
      </c>
      <c r="O108" s="44">
        <v>0.73263888888888895</v>
      </c>
      <c r="P108">
        <v>24</v>
      </c>
      <c r="R108" s="73"/>
      <c r="S108" s="95"/>
      <c r="T108" s="73" t="s">
        <v>185</v>
      </c>
      <c r="U108" s="73" t="s">
        <v>171</v>
      </c>
      <c r="V108" s="73" t="s">
        <v>213</v>
      </c>
      <c r="W108" s="73" t="s">
        <v>196</v>
      </c>
      <c r="X108" s="76">
        <v>71</v>
      </c>
      <c r="Y108" s="76">
        <v>53</v>
      </c>
      <c r="Z108" s="76">
        <v>53</v>
      </c>
      <c r="AA108" s="76">
        <v>53</v>
      </c>
      <c r="AB108" s="76">
        <v>51</v>
      </c>
      <c r="AC108" s="76">
        <v>53</v>
      </c>
      <c r="AD108" s="76">
        <v>53</v>
      </c>
      <c r="AE108" s="77">
        <v>0.74647887323943662</v>
      </c>
      <c r="AF108" s="77">
        <v>0.74647887323943662</v>
      </c>
      <c r="AG108" s="77">
        <v>0.74647887323943662</v>
      </c>
      <c r="AH108" s="77">
        <v>0.71830985915492962</v>
      </c>
      <c r="AI108" s="77">
        <v>0.74647887323943662</v>
      </c>
      <c r="AJ108" s="77">
        <v>0.74647887323943662</v>
      </c>
    </row>
    <row r="109" spans="2:36" x14ac:dyDescent="0.25">
      <c r="D109" s="5">
        <v>1</v>
      </c>
      <c r="E109" t="s">
        <v>44</v>
      </c>
      <c r="F109" t="s">
        <v>45</v>
      </c>
      <c r="G109">
        <v>32</v>
      </c>
      <c r="H109" s="6">
        <v>0.29375000000000001</v>
      </c>
      <c r="I109" s="6">
        <v>0.31666666666666665</v>
      </c>
      <c r="J109">
        <v>33</v>
      </c>
      <c r="K109" s="6">
        <v>0.42152777777777778</v>
      </c>
      <c r="L109" s="6">
        <v>0.44444444444444442</v>
      </c>
      <c r="M109">
        <v>33</v>
      </c>
      <c r="N109" s="6">
        <v>0.66666666666666663</v>
      </c>
      <c r="O109" s="44">
        <v>0.68958333333333333</v>
      </c>
      <c r="P109">
        <v>33</v>
      </c>
      <c r="R109" s="73"/>
      <c r="S109" s="95"/>
      <c r="T109" s="73" t="s">
        <v>214</v>
      </c>
      <c r="U109" s="73" t="s">
        <v>211</v>
      </c>
      <c r="V109" s="73" t="s">
        <v>215</v>
      </c>
      <c r="W109" s="73" t="s">
        <v>196</v>
      </c>
      <c r="X109" s="76">
        <v>142</v>
      </c>
      <c r="Y109" s="76">
        <v>127</v>
      </c>
      <c r="Z109" s="76">
        <v>90.389351851851842</v>
      </c>
      <c r="AA109" s="76">
        <v>127</v>
      </c>
      <c r="AB109" s="76">
        <v>122</v>
      </c>
      <c r="AC109" s="76">
        <v>127</v>
      </c>
      <c r="AD109" s="76">
        <v>127</v>
      </c>
      <c r="AE109" s="77">
        <v>0.89436619718309862</v>
      </c>
      <c r="AF109" s="77">
        <v>0.63654473135106926</v>
      </c>
      <c r="AG109" s="77">
        <v>0.89436619718309862</v>
      </c>
      <c r="AH109" s="77">
        <v>0.85915492957746475</v>
      </c>
      <c r="AI109" s="77">
        <v>0.89436619718309862</v>
      </c>
      <c r="AJ109" s="77">
        <v>0.89436619718309862</v>
      </c>
    </row>
    <row r="110" spans="2:36" x14ac:dyDescent="0.25">
      <c r="D110" s="5">
        <v>2</v>
      </c>
      <c r="E110" t="s">
        <v>44</v>
      </c>
      <c r="F110" t="s">
        <v>45</v>
      </c>
      <c r="G110">
        <v>32</v>
      </c>
      <c r="H110" s="6">
        <v>0.32500000000000001</v>
      </c>
      <c r="I110" s="6">
        <v>0.34791666666666665</v>
      </c>
      <c r="J110">
        <v>33</v>
      </c>
      <c r="K110" s="6">
        <v>0.51250000000000007</v>
      </c>
      <c r="L110" s="6">
        <v>0.53541666666666665</v>
      </c>
      <c r="M110">
        <v>33</v>
      </c>
      <c r="N110" s="6">
        <v>0.68958333333333333</v>
      </c>
      <c r="O110" s="44">
        <v>0.71250000000000002</v>
      </c>
      <c r="P110">
        <v>33</v>
      </c>
    </row>
    <row r="111" spans="2:36" x14ac:dyDescent="0.25">
      <c r="D111" s="5">
        <v>3</v>
      </c>
      <c r="E111" t="s">
        <v>44</v>
      </c>
      <c r="F111" t="s">
        <v>45</v>
      </c>
      <c r="G111">
        <v>32</v>
      </c>
      <c r="H111" s="6">
        <v>0.38055555555555554</v>
      </c>
      <c r="I111" s="6">
        <v>0.40277777777777773</v>
      </c>
      <c r="J111">
        <v>32</v>
      </c>
      <c r="K111" s="6">
        <v>0.59791666666666665</v>
      </c>
      <c r="L111" s="6">
        <v>0.61388888888888882</v>
      </c>
      <c r="M111">
        <v>33</v>
      </c>
      <c r="N111" s="6">
        <v>0.75</v>
      </c>
      <c r="O111" s="44">
        <v>0.7729166666666667</v>
      </c>
      <c r="P111">
        <v>33</v>
      </c>
    </row>
    <row r="112" spans="2:36" x14ac:dyDescent="0.25">
      <c r="D112" s="5">
        <v>1</v>
      </c>
      <c r="E112" t="s">
        <v>45</v>
      </c>
      <c r="F112" t="s">
        <v>44</v>
      </c>
      <c r="G112">
        <v>32</v>
      </c>
      <c r="H112" s="6">
        <v>0.29444444444444445</v>
      </c>
      <c r="I112" s="6">
        <v>0.31944444444444448</v>
      </c>
      <c r="J112">
        <v>36</v>
      </c>
      <c r="K112" s="6">
        <v>0.42222222222222222</v>
      </c>
      <c r="L112" s="6">
        <v>0.44513888888888892</v>
      </c>
      <c r="M112">
        <v>33</v>
      </c>
      <c r="N112" s="6">
        <v>0.67361111111111116</v>
      </c>
      <c r="O112" s="44">
        <v>0.6958333333333333</v>
      </c>
      <c r="P112">
        <v>32</v>
      </c>
    </row>
    <row r="113" spans="2:19" x14ac:dyDescent="0.25">
      <c r="D113" s="5">
        <v>2</v>
      </c>
      <c r="E113" t="s">
        <v>45</v>
      </c>
      <c r="F113" t="s">
        <v>44</v>
      </c>
      <c r="G113">
        <v>32</v>
      </c>
      <c r="H113" s="6">
        <v>0.32569444444444445</v>
      </c>
      <c r="I113" s="6">
        <v>0.35069444444444442</v>
      </c>
      <c r="J113">
        <v>36</v>
      </c>
      <c r="K113" s="6">
        <v>0.51388888888888895</v>
      </c>
      <c r="L113" s="6">
        <v>0.53680555555555554</v>
      </c>
      <c r="M113">
        <v>33</v>
      </c>
      <c r="N113" s="6">
        <v>0.68055555555555547</v>
      </c>
      <c r="O113" s="44">
        <v>0.70277777777777772</v>
      </c>
      <c r="P113">
        <v>32</v>
      </c>
    </row>
    <row r="114" spans="2:19" x14ac:dyDescent="0.25">
      <c r="D114" s="5">
        <v>3</v>
      </c>
      <c r="E114" t="s">
        <v>45</v>
      </c>
      <c r="F114" t="s">
        <v>44</v>
      </c>
      <c r="G114">
        <v>32</v>
      </c>
      <c r="H114" s="6">
        <v>0.38125000000000003</v>
      </c>
      <c r="I114" s="6">
        <v>0.4055555555555555</v>
      </c>
      <c r="J114">
        <v>35</v>
      </c>
      <c r="K114" s="6">
        <v>0.42777777777777781</v>
      </c>
      <c r="L114" s="6">
        <v>0.45</v>
      </c>
      <c r="M114">
        <v>32</v>
      </c>
      <c r="N114" s="6">
        <v>0.6743055555555556</v>
      </c>
      <c r="O114" s="44">
        <v>0.69652777777777775</v>
      </c>
      <c r="P114">
        <v>32</v>
      </c>
    </row>
    <row r="115" spans="2:19" x14ac:dyDescent="0.25">
      <c r="D115" s="5">
        <v>1</v>
      </c>
      <c r="E115" t="s">
        <v>45</v>
      </c>
      <c r="F115" t="s">
        <v>41</v>
      </c>
      <c r="G115">
        <v>46</v>
      </c>
      <c r="H115" s="6">
        <v>0.2951388888888889</v>
      </c>
      <c r="I115" s="6">
        <v>0.32569444444444445</v>
      </c>
      <c r="J115">
        <v>44</v>
      </c>
      <c r="K115" s="6">
        <v>0.50624999999999998</v>
      </c>
      <c r="L115" s="6">
        <v>0.53819444444444442</v>
      </c>
      <c r="M115">
        <v>46</v>
      </c>
      <c r="N115" s="6">
        <v>0.6743055555555556</v>
      </c>
      <c r="O115" s="44">
        <v>0.70624999999999993</v>
      </c>
      <c r="P115">
        <v>46</v>
      </c>
    </row>
    <row r="116" spans="2:19" x14ac:dyDescent="0.25">
      <c r="D116" s="5">
        <v>2</v>
      </c>
      <c r="E116" t="s">
        <v>45</v>
      </c>
      <c r="F116" t="s">
        <v>41</v>
      </c>
      <c r="G116">
        <v>46</v>
      </c>
      <c r="H116" s="6">
        <v>0.32569444444444445</v>
      </c>
      <c r="I116" s="6">
        <v>0.35555555555555557</v>
      </c>
      <c r="J116">
        <v>43</v>
      </c>
      <c r="K116" s="6">
        <v>0.58472222222222225</v>
      </c>
      <c r="L116" s="6">
        <v>0.6166666666666667</v>
      </c>
      <c r="M116">
        <v>46</v>
      </c>
      <c r="N116" s="6">
        <v>0.76388888888888884</v>
      </c>
      <c r="O116" s="44">
        <v>0.71250000000000002</v>
      </c>
      <c r="P116">
        <v>46</v>
      </c>
    </row>
    <row r="117" spans="2:19" x14ac:dyDescent="0.25">
      <c r="D117" s="5">
        <v>3</v>
      </c>
      <c r="E117" t="s">
        <v>45</v>
      </c>
      <c r="F117" t="s">
        <v>41</v>
      </c>
      <c r="G117">
        <v>46</v>
      </c>
      <c r="H117" s="6">
        <v>0.38194444444444442</v>
      </c>
      <c r="I117" s="6">
        <v>0.41319444444444442</v>
      </c>
      <c r="J117">
        <v>45</v>
      </c>
      <c r="K117" s="6">
        <v>0.4284722222222222</v>
      </c>
      <c r="L117" s="6">
        <v>0.4604166666666667</v>
      </c>
      <c r="M117">
        <v>46</v>
      </c>
      <c r="N117" s="6">
        <v>0.75694444444444453</v>
      </c>
      <c r="O117" s="44">
        <v>0.78680555555555554</v>
      </c>
      <c r="P117">
        <v>43</v>
      </c>
    </row>
    <row r="118" spans="2:19" x14ac:dyDescent="0.25">
      <c r="D118" s="5">
        <v>1</v>
      </c>
      <c r="E118" t="s">
        <v>41</v>
      </c>
      <c r="F118" t="s">
        <v>45</v>
      </c>
      <c r="G118">
        <v>46</v>
      </c>
      <c r="H118" s="6">
        <v>0.35555555555555557</v>
      </c>
      <c r="I118" s="6">
        <v>0.38680555555555557</v>
      </c>
      <c r="J118">
        <v>45</v>
      </c>
      <c r="K118" s="6">
        <v>0.50763888888888886</v>
      </c>
      <c r="L118" s="6">
        <v>0.54652777777777783</v>
      </c>
      <c r="M118">
        <v>46</v>
      </c>
      <c r="N118" s="6">
        <v>0.67638888888888893</v>
      </c>
      <c r="O118" s="44">
        <v>0.70624999999999993</v>
      </c>
      <c r="P118">
        <v>43</v>
      </c>
    </row>
    <row r="119" spans="2:19" x14ac:dyDescent="0.25">
      <c r="D119" s="5">
        <v>2</v>
      </c>
      <c r="E119" t="s">
        <v>41</v>
      </c>
      <c r="F119" t="s">
        <v>45</v>
      </c>
      <c r="G119">
        <v>46</v>
      </c>
      <c r="H119" s="6">
        <v>0.29930555555555555</v>
      </c>
      <c r="I119" s="6">
        <v>0.33055555555555555</v>
      </c>
      <c r="J119">
        <v>45</v>
      </c>
      <c r="K119" s="6">
        <v>0.58611111111111114</v>
      </c>
      <c r="L119" s="6">
        <v>0.61805555555555558</v>
      </c>
      <c r="M119">
        <v>46</v>
      </c>
      <c r="N119" s="6">
        <v>0.73611111111111116</v>
      </c>
      <c r="O119" s="44">
        <v>0.76597222222222228</v>
      </c>
      <c r="P119">
        <v>43</v>
      </c>
    </row>
    <row r="120" spans="2:19" x14ac:dyDescent="0.25">
      <c r="D120" s="5">
        <v>3</v>
      </c>
      <c r="E120" t="s">
        <v>41</v>
      </c>
      <c r="F120" t="s">
        <v>45</v>
      </c>
      <c r="G120">
        <v>46</v>
      </c>
      <c r="H120" s="6">
        <v>0.38472222222222219</v>
      </c>
      <c r="I120" s="6">
        <v>0.41666666666666669</v>
      </c>
      <c r="J120">
        <v>46</v>
      </c>
      <c r="K120" s="6">
        <v>0.4284722222222222</v>
      </c>
      <c r="L120" s="6">
        <v>0.50138888888888888</v>
      </c>
      <c r="M120">
        <v>45</v>
      </c>
      <c r="N120" s="6">
        <v>0.71527777777777779</v>
      </c>
      <c r="O120" s="44">
        <v>0.74652777777777779</v>
      </c>
      <c r="P120">
        <v>45</v>
      </c>
    </row>
    <row r="121" spans="2:19" s="97" customFormat="1" x14ac:dyDescent="0.25">
      <c r="B121" s="97" t="s">
        <v>46</v>
      </c>
      <c r="C121" s="97" t="s">
        <v>47</v>
      </c>
      <c r="D121" s="102">
        <v>1</v>
      </c>
      <c r="E121" s="97" t="s">
        <v>25</v>
      </c>
      <c r="F121" s="97" t="s">
        <v>48</v>
      </c>
      <c r="G121" s="97">
        <v>38</v>
      </c>
      <c r="H121" s="103">
        <v>0.35625000000000001</v>
      </c>
      <c r="I121" s="103">
        <v>0.38750000000000001</v>
      </c>
      <c r="J121" s="97">
        <v>45</v>
      </c>
      <c r="K121" s="103">
        <v>0.50763888888888886</v>
      </c>
      <c r="L121" s="103">
        <v>0.53888888888888886</v>
      </c>
      <c r="M121" s="97">
        <v>45</v>
      </c>
      <c r="N121" s="103">
        <v>0.68055555555555547</v>
      </c>
      <c r="O121" s="104">
        <v>0.71180555555555558</v>
      </c>
      <c r="P121" s="97">
        <v>45</v>
      </c>
      <c r="S121" s="96"/>
    </row>
    <row r="122" spans="2:19" x14ac:dyDescent="0.25">
      <c r="D122" s="5">
        <v>2</v>
      </c>
      <c r="E122" t="s">
        <v>25</v>
      </c>
      <c r="F122" t="s">
        <v>48</v>
      </c>
      <c r="G122">
        <v>38</v>
      </c>
      <c r="H122" s="6">
        <v>0.3</v>
      </c>
      <c r="I122" s="6">
        <v>0.33055555555555555</v>
      </c>
      <c r="J122">
        <v>44</v>
      </c>
      <c r="K122" s="6">
        <v>0.58680555555555558</v>
      </c>
      <c r="L122" s="6">
        <v>0.61805555555555558</v>
      </c>
      <c r="M122">
        <v>45</v>
      </c>
      <c r="N122" s="6">
        <v>0.7583333333333333</v>
      </c>
      <c r="O122" s="44">
        <v>0.74791666666666667</v>
      </c>
      <c r="P122">
        <v>45</v>
      </c>
    </row>
    <row r="123" spans="2:19" x14ac:dyDescent="0.25">
      <c r="D123" s="5">
        <v>3</v>
      </c>
      <c r="E123" t="s">
        <v>25</v>
      </c>
      <c r="F123" t="s">
        <v>48</v>
      </c>
      <c r="G123">
        <v>38</v>
      </c>
      <c r="H123" s="6">
        <v>0.38611111111111113</v>
      </c>
      <c r="I123" s="6">
        <v>0.41736111111111113</v>
      </c>
      <c r="J123">
        <v>45</v>
      </c>
      <c r="K123" s="6">
        <v>0.4291666666666667</v>
      </c>
      <c r="L123" s="6">
        <v>0.50277777777777777</v>
      </c>
      <c r="M123">
        <v>46</v>
      </c>
      <c r="N123" s="6">
        <v>0.76597222222222217</v>
      </c>
      <c r="O123" s="44">
        <v>0.75555555555555554</v>
      </c>
      <c r="P123">
        <v>45</v>
      </c>
    </row>
    <row r="124" spans="2:19" x14ac:dyDescent="0.25">
      <c r="D124" s="5">
        <v>1</v>
      </c>
      <c r="E124" t="s">
        <v>48</v>
      </c>
      <c r="F124" t="s">
        <v>25</v>
      </c>
      <c r="G124">
        <v>38</v>
      </c>
      <c r="H124" s="6">
        <v>0.35694444444444445</v>
      </c>
      <c r="I124" s="6">
        <v>0.38819444444444445</v>
      </c>
      <c r="J124">
        <v>45</v>
      </c>
      <c r="K124" s="6">
        <v>0.5083333333333333</v>
      </c>
      <c r="L124" s="6">
        <v>0.5395833333333333</v>
      </c>
      <c r="M124">
        <v>45</v>
      </c>
      <c r="N124" s="6">
        <v>0.68263888888888891</v>
      </c>
      <c r="O124" s="44">
        <v>0.71388888888888891</v>
      </c>
      <c r="P124">
        <v>45</v>
      </c>
    </row>
    <row r="125" spans="2:19" x14ac:dyDescent="0.25">
      <c r="D125" s="5">
        <v>2</v>
      </c>
      <c r="E125" t="s">
        <v>48</v>
      </c>
      <c r="F125" t="s">
        <v>25</v>
      </c>
      <c r="G125">
        <v>38</v>
      </c>
      <c r="H125" s="6">
        <v>0.30069444444444443</v>
      </c>
      <c r="I125" s="6">
        <v>0.32569444444444445</v>
      </c>
      <c r="J125">
        <v>46</v>
      </c>
      <c r="K125" s="6">
        <v>0.58750000000000002</v>
      </c>
      <c r="L125" s="6">
        <v>0.61944444444444446</v>
      </c>
      <c r="M125">
        <v>46</v>
      </c>
      <c r="N125" s="6">
        <v>0.69444444444444453</v>
      </c>
      <c r="O125" s="44">
        <v>0.72569444444444453</v>
      </c>
      <c r="P125">
        <v>45</v>
      </c>
    </row>
    <row r="126" spans="2:19" x14ac:dyDescent="0.25">
      <c r="D126" s="5">
        <v>3</v>
      </c>
      <c r="E126" t="s">
        <v>48</v>
      </c>
      <c r="F126" t="s">
        <v>25</v>
      </c>
      <c r="G126">
        <v>38</v>
      </c>
      <c r="H126" s="6">
        <v>0.38680555555555557</v>
      </c>
      <c r="I126" s="6">
        <v>0.41736111111111113</v>
      </c>
      <c r="J126">
        <v>46</v>
      </c>
      <c r="K126" s="6">
        <v>0.5</v>
      </c>
      <c r="L126" s="6">
        <v>0.53125</v>
      </c>
      <c r="M126">
        <v>45</v>
      </c>
      <c r="N126" s="6">
        <v>0.72916666666666663</v>
      </c>
      <c r="O126" s="44">
        <v>0.76111111111111107</v>
      </c>
      <c r="P126">
        <v>46</v>
      </c>
    </row>
    <row r="127" spans="2:19" x14ac:dyDescent="0.25">
      <c r="D127" s="5">
        <v>1</v>
      </c>
      <c r="E127" t="s">
        <v>48</v>
      </c>
      <c r="F127" t="s">
        <v>49</v>
      </c>
      <c r="G127">
        <v>42</v>
      </c>
      <c r="H127" s="6">
        <v>0.35694444444444445</v>
      </c>
      <c r="I127" s="6">
        <v>0.3833333333333333</v>
      </c>
      <c r="J127">
        <v>38</v>
      </c>
      <c r="K127" s="6">
        <v>0.44930555555555557</v>
      </c>
      <c r="L127" s="6">
        <v>0.47569444444444442</v>
      </c>
      <c r="M127">
        <v>38</v>
      </c>
      <c r="N127" s="6">
        <v>0.6875</v>
      </c>
      <c r="O127" s="44">
        <v>0.71388888888888891</v>
      </c>
      <c r="P127">
        <v>38</v>
      </c>
    </row>
    <row r="128" spans="2:19" x14ac:dyDescent="0.25">
      <c r="D128" s="5">
        <v>2</v>
      </c>
      <c r="E128" t="s">
        <v>48</v>
      </c>
      <c r="F128" t="s">
        <v>49</v>
      </c>
      <c r="G128">
        <v>42</v>
      </c>
      <c r="H128" s="6">
        <v>0.30138888888888887</v>
      </c>
      <c r="I128" s="6">
        <v>0.32777777777777778</v>
      </c>
      <c r="J128">
        <v>38</v>
      </c>
      <c r="K128" s="6">
        <v>0.59027777777777779</v>
      </c>
      <c r="L128" s="6">
        <v>0.6166666666666667</v>
      </c>
      <c r="M128">
        <v>38</v>
      </c>
      <c r="N128" s="6">
        <v>0.8125</v>
      </c>
      <c r="O128" s="44">
        <v>0.83958333333333335</v>
      </c>
      <c r="P128">
        <v>39</v>
      </c>
    </row>
    <row r="129" spans="2:19" x14ac:dyDescent="0.25">
      <c r="D129" s="5">
        <v>3</v>
      </c>
      <c r="E129" t="s">
        <v>48</v>
      </c>
      <c r="F129" t="s">
        <v>49</v>
      </c>
      <c r="G129">
        <v>42</v>
      </c>
      <c r="H129" s="6">
        <v>0.38819444444444445</v>
      </c>
      <c r="I129" s="6">
        <v>0.45694444444444443</v>
      </c>
      <c r="J129">
        <v>39</v>
      </c>
      <c r="K129" s="6">
        <v>0.50347222222222221</v>
      </c>
      <c r="L129" s="6">
        <v>0.52986111111111112</v>
      </c>
      <c r="M129">
        <v>38</v>
      </c>
      <c r="N129" s="6">
        <v>0.76666666666666661</v>
      </c>
      <c r="O129" s="44">
        <v>0.79722222222222217</v>
      </c>
      <c r="P129">
        <v>39</v>
      </c>
    </row>
    <row r="130" spans="2:19" x14ac:dyDescent="0.25">
      <c r="D130" s="5">
        <v>1</v>
      </c>
      <c r="E130" t="s">
        <v>49</v>
      </c>
      <c r="F130" t="s">
        <v>48</v>
      </c>
      <c r="G130">
        <v>42</v>
      </c>
      <c r="H130" s="6">
        <v>0.29166666666666669</v>
      </c>
      <c r="I130" s="6">
        <v>0.31805555555555554</v>
      </c>
      <c r="J130">
        <v>38</v>
      </c>
      <c r="K130" s="6">
        <v>0.45208333333333334</v>
      </c>
      <c r="L130" s="6">
        <v>0.47847222222222219</v>
      </c>
      <c r="M130">
        <v>38</v>
      </c>
      <c r="N130" s="6">
        <v>0.68819444444444444</v>
      </c>
      <c r="O130" s="44">
        <v>0.71458333333333335</v>
      </c>
      <c r="P130">
        <v>38</v>
      </c>
    </row>
    <row r="131" spans="2:19" x14ac:dyDescent="0.25">
      <c r="D131" s="5">
        <v>2</v>
      </c>
      <c r="E131" t="s">
        <v>49</v>
      </c>
      <c r="F131" t="s">
        <v>48</v>
      </c>
      <c r="G131">
        <v>42</v>
      </c>
      <c r="H131" s="6">
        <v>0.32708333333333334</v>
      </c>
      <c r="I131" s="6">
        <v>0.35347222222222219</v>
      </c>
      <c r="J131">
        <v>38</v>
      </c>
      <c r="K131" s="6">
        <v>0.59444444444444444</v>
      </c>
      <c r="L131" s="6">
        <v>0.62083333333333335</v>
      </c>
      <c r="M131">
        <v>38</v>
      </c>
      <c r="N131" s="6">
        <v>0.81388888888888899</v>
      </c>
      <c r="O131" s="44">
        <v>0.84027777777777779</v>
      </c>
      <c r="P131">
        <v>38</v>
      </c>
    </row>
    <row r="132" spans="2:19" x14ac:dyDescent="0.25">
      <c r="D132" s="5">
        <v>3</v>
      </c>
      <c r="E132" t="s">
        <v>49</v>
      </c>
      <c r="F132" t="s">
        <v>48</v>
      </c>
      <c r="G132">
        <v>42</v>
      </c>
      <c r="H132" s="6">
        <v>0.3576388888888889</v>
      </c>
      <c r="I132" s="6">
        <v>0.3840277777777778</v>
      </c>
      <c r="J132">
        <v>38</v>
      </c>
      <c r="K132" s="6">
        <v>0.50347222222222221</v>
      </c>
      <c r="L132" s="6">
        <v>0.52986111111111112</v>
      </c>
      <c r="M132">
        <v>38</v>
      </c>
      <c r="N132" s="6">
        <v>0.77013888888888893</v>
      </c>
      <c r="O132" s="44">
        <v>0.71319444444444446</v>
      </c>
      <c r="P132">
        <v>38</v>
      </c>
    </row>
    <row r="133" spans="2:19" x14ac:dyDescent="0.25">
      <c r="D133" s="5">
        <v>1</v>
      </c>
      <c r="E133" t="s">
        <v>49</v>
      </c>
      <c r="F133" t="s">
        <v>29</v>
      </c>
      <c r="G133">
        <v>28</v>
      </c>
      <c r="H133" s="6">
        <v>0.29166666666666669</v>
      </c>
      <c r="I133" s="6">
        <v>0.31180555555555556</v>
      </c>
      <c r="J133">
        <v>29</v>
      </c>
      <c r="K133" s="6">
        <v>0.45277777777777778</v>
      </c>
      <c r="L133" s="6">
        <v>0.46527777777777773</v>
      </c>
      <c r="M133">
        <v>28</v>
      </c>
      <c r="N133" s="6">
        <v>0.68888888888888899</v>
      </c>
      <c r="O133" s="44">
        <v>0.70902777777777781</v>
      </c>
      <c r="P133">
        <v>29</v>
      </c>
    </row>
    <row r="134" spans="2:19" x14ac:dyDescent="0.25">
      <c r="D134" s="5">
        <v>2</v>
      </c>
      <c r="E134" t="s">
        <v>49</v>
      </c>
      <c r="F134" t="s">
        <v>29</v>
      </c>
      <c r="G134">
        <v>28</v>
      </c>
      <c r="H134" s="6">
        <v>0.32708333333333334</v>
      </c>
      <c r="I134" s="6">
        <v>0.34236111111111112</v>
      </c>
      <c r="J134">
        <v>29</v>
      </c>
      <c r="K134" s="6">
        <v>0.59513888888888888</v>
      </c>
      <c r="L134" s="6">
        <v>0.61458333333333337</v>
      </c>
      <c r="M134">
        <v>28</v>
      </c>
      <c r="N134" s="6">
        <v>0.81527777777777777</v>
      </c>
      <c r="O134" s="44">
        <v>0.75208333333333333</v>
      </c>
      <c r="P134">
        <v>29</v>
      </c>
    </row>
    <row r="135" spans="2:19" x14ac:dyDescent="0.25">
      <c r="D135" s="5">
        <v>3</v>
      </c>
      <c r="E135" t="s">
        <v>49</v>
      </c>
      <c r="F135" t="s">
        <v>29</v>
      </c>
      <c r="G135">
        <v>28</v>
      </c>
      <c r="H135" s="6">
        <v>0.35833333333333334</v>
      </c>
      <c r="I135" s="6">
        <v>0.37777777777777777</v>
      </c>
      <c r="J135">
        <v>28</v>
      </c>
      <c r="K135" s="6">
        <v>0.50416666666666665</v>
      </c>
      <c r="L135" s="6">
        <v>0.52361111111111114</v>
      </c>
      <c r="M135">
        <v>28</v>
      </c>
      <c r="N135" s="6">
        <v>0.77013888888888893</v>
      </c>
      <c r="O135" s="44">
        <v>0.79027777777777775</v>
      </c>
      <c r="P135">
        <v>29</v>
      </c>
    </row>
    <row r="136" spans="2:19" x14ac:dyDescent="0.25">
      <c r="D136" s="5">
        <v>1</v>
      </c>
      <c r="E136" t="s">
        <v>29</v>
      </c>
      <c r="F136" t="s">
        <v>49</v>
      </c>
      <c r="G136">
        <v>28</v>
      </c>
      <c r="H136" s="6">
        <v>0.29236111111111113</v>
      </c>
      <c r="I136" s="6">
        <v>0.31180555555555556</v>
      </c>
      <c r="J136">
        <v>28</v>
      </c>
      <c r="K136" s="6">
        <v>0.45277777777777778</v>
      </c>
      <c r="L136" s="6">
        <v>0.47222222222222227</v>
      </c>
      <c r="M136">
        <v>28</v>
      </c>
      <c r="N136" s="6">
        <v>0.69027777777777777</v>
      </c>
      <c r="O136" s="44">
        <v>0.70972222222222225</v>
      </c>
      <c r="P136">
        <v>28</v>
      </c>
    </row>
    <row r="137" spans="2:19" x14ac:dyDescent="0.25">
      <c r="D137" s="5">
        <v>2</v>
      </c>
      <c r="E137" t="s">
        <v>29</v>
      </c>
      <c r="F137" t="s">
        <v>49</v>
      </c>
      <c r="G137">
        <v>28</v>
      </c>
      <c r="H137" s="6">
        <v>0.32777777777777778</v>
      </c>
      <c r="I137" s="6">
        <v>0.34722222222222227</v>
      </c>
      <c r="J137">
        <v>28</v>
      </c>
      <c r="K137" s="6">
        <v>0.59652777777777777</v>
      </c>
      <c r="L137" s="6">
        <v>0.6166666666666667</v>
      </c>
      <c r="M137">
        <v>29</v>
      </c>
      <c r="N137" s="6">
        <v>0.81527777777777777</v>
      </c>
      <c r="O137" s="44">
        <v>0.70972222222222225</v>
      </c>
      <c r="P137">
        <v>28</v>
      </c>
    </row>
    <row r="138" spans="2:19" x14ac:dyDescent="0.25">
      <c r="D138" s="5">
        <v>3</v>
      </c>
      <c r="E138" t="s">
        <v>29</v>
      </c>
      <c r="F138" t="s">
        <v>49</v>
      </c>
      <c r="G138">
        <v>28</v>
      </c>
      <c r="H138" s="6">
        <v>0.35972222222222222</v>
      </c>
      <c r="I138" s="6">
        <v>0.37916666666666665</v>
      </c>
      <c r="J138">
        <v>28</v>
      </c>
      <c r="K138" s="6">
        <v>0.61111111111111105</v>
      </c>
      <c r="L138" s="6">
        <v>0.61736111111111114</v>
      </c>
      <c r="M138">
        <v>29</v>
      </c>
      <c r="N138" s="6">
        <v>0.77083333333333337</v>
      </c>
      <c r="O138" s="44">
        <v>0.70694444444444438</v>
      </c>
      <c r="P138">
        <v>28</v>
      </c>
    </row>
    <row r="139" spans="2:19" x14ac:dyDescent="0.25">
      <c r="B139" t="s">
        <v>50</v>
      </c>
      <c r="C139" t="s">
        <v>51</v>
      </c>
      <c r="D139" s="5">
        <v>1</v>
      </c>
      <c r="E139" t="s">
        <v>25</v>
      </c>
      <c r="F139" t="s">
        <v>52</v>
      </c>
      <c r="G139">
        <v>35</v>
      </c>
      <c r="H139" s="6">
        <v>0.29305555555555557</v>
      </c>
      <c r="I139" s="6">
        <v>0.32013888888888892</v>
      </c>
      <c r="J139">
        <v>39</v>
      </c>
      <c r="K139" s="6">
        <v>0.45347222222222222</v>
      </c>
      <c r="L139" s="6">
        <v>0.48055555555555557</v>
      </c>
      <c r="M139">
        <v>39</v>
      </c>
      <c r="N139" s="6">
        <v>0.69027777777777777</v>
      </c>
      <c r="O139" s="44">
        <v>0.71666666666666667</v>
      </c>
      <c r="P139">
        <v>38</v>
      </c>
    </row>
    <row r="140" spans="2:19" x14ac:dyDescent="0.25">
      <c r="D140" s="5">
        <v>2</v>
      </c>
      <c r="E140" t="s">
        <v>25</v>
      </c>
      <c r="F140" t="s">
        <v>52</v>
      </c>
      <c r="G140">
        <v>35</v>
      </c>
      <c r="H140" s="6">
        <v>0.32777777777777778</v>
      </c>
      <c r="I140" s="6">
        <v>0.35486111111111113</v>
      </c>
      <c r="J140">
        <v>39</v>
      </c>
      <c r="K140" s="6">
        <v>0.50486111111111109</v>
      </c>
      <c r="L140" s="6">
        <v>0.53194444444444444</v>
      </c>
      <c r="M140">
        <v>39</v>
      </c>
      <c r="N140" s="6">
        <v>0.81597222222222221</v>
      </c>
      <c r="O140" s="44">
        <v>0.84236111111111112</v>
      </c>
      <c r="P140">
        <v>38</v>
      </c>
    </row>
    <row r="141" spans="2:19" x14ac:dyDescent="0.25">
      <c r="D141" s="5">
        <v>3</v>
      </c>
      <c r="E141" t="s">
        <v>25</v>
      </c>
      <c r="F141" t="s">
        <v>52</v>
      </c>
      <c r="G141">
        <v>35</v>
      </c>
      <c r="H141" s="6">
        <v>0.36041666666666666</v>
      </c>
      <c r="I141" s="6">
        <v>0.38680555555555557</v>
      </c>
      <c r="J141">
        <v>38</v>
      </c>
      <c r="K141" s="6">
        <v>0.6118055555555556</v>
      </c>
      <c r="L141" s="6">
        <v>0.63888888888888895</v>
      </c>
      <c r="M141">
        <v>39</v>
      </c>
      <c r="N141" s="6">
        <v>0.7715277777777777</v>
      </c>
      <c r="O141" s="44">
        <v>0.71458333333333335</v>
      </c>
      <c r="P141">
        <v>38</v>
      </c>
    </row>
    <row r="142" spans="2:19" s="97" customFormat="1" x14ac:dyDescent="0.25">
      <c r="D142" s="102">
        <v>1</v>
      </c>
      <c r="E142" s="97" t="s">
        <v>52</v>
      </c>
      <c r="F142" s="97" t="s">
        <v>25</v>
      </c>
      <c r="G142" s="97">
        <v>35</v>
      </c>
      <c r="H142" s="103">
        <v>0.29375000000000001</v>
      </c>
      <c r="I142" s="103">
        <v>0.3215277777777778</v>
      </c>
      <c r="J142" s="97">
        <v>40</v>
      </c>
      <c r="K142" s="103">
        <v>0.45416666666666666</v>
      </c>
      <c r="L142" s="103">
        <v>0.48194444444444445</v>
      </c>
      <c r="M142" s="97">
        <v>40</v>
      </c>
      <c r="N142" s="103">
        <v>0.69097222222222221</v>
      </c>
      <c r="O142" s="104">
        <v>0.71875</v>
      </c>
      <c r="P142" s="97">
        <v>40</v>
      </c>
      <c r="S142" s="96"/>
    </row>
    <row r="143" spans="2:19" x14ac:dyDescent="0.25">
      <c r="D143" s="5">
        <v>2</v>
      </c>
      <c r="E143" t="s">
        <v>52</v>
      </c>
      <c r="F143" t="s">
        <v>25</v>
      </c>
      <c r="G143">
        <v>35</v>
      </c>
      <c r="H143" s="6">
        <v>0.32847222222222222</v>
      </c>
      <c r="I143" s="6">
        <v>0.35694444444444445</v>
      </c>
      <c r="J143">
        <v>41</v>
      </c>
      <c r="K143" s="6">
        <v>0.50694444444444442</v>
      </c>
      <c r="L143" s="6">
        <v>0.53472222222222221</v>
      </c>
      <c r="M143">
        <v>40</v>
      </c>
      <c r="N143" s="6">
        <v>0.79513888888888884</v>
      </c>
      <c r="O143" s="44">
        <v>0.82291666666666663</v>
      </c>
      <c r="P143">
        <v>40</v>
      </c>
    </row>
    <row r="144" spans="2:19" x14ac:dyDescent="0.25">
      <c r="D144" s="5">
        <v>3</v>
      </c>
      <c r="E144" t="s">
        <v>52</v>
      </c>
      <c r="F144" t="s">
        <v>25</v>
      </c>
      <c r="G144">
        <v>35</v>
      </c>
      <c r="H144" s="6">
        <v>0.36180555555555555</v>
      </c>
      <c r="I144" s="6">
        <v>0.38958333333333334</v>
      </c>
      <c r="J144">
        <v>40</v>
      </c>
      <c r="K144" s="6">
        <v>0.61249999999999993</v>
      </c>
      <c r="L144" s="6">
        <v>0.59861111111111109</v>
      </c>
      <c r="M144">
        <v>40</v>
      </c>
      <c r="N144" s="6">
        <v>0.7729166666666667</v>
      </c>
      <c r="O144" s="44">
        <v>0.71736111111111112</v>
      </c>
      <c r="P144">
        <v>40</v>
      </c>
    </row>
    <row r="145" spans="2:16" x14ac:dyDescent="0.25">
      <c r="D145" s="5">
        <v>1</v>
      </c>
      <c r="E145" t="s">
        <v>52</v>
      </c>
      <c r="F145" t="s">
        <v>53</v>
      </c>
      <c r="G145">
        <v>44</v>
      </c>
      <c r="H145" s="6">
        <v>0.29444444444444445</v>
      </c>
      <c r="I145" s="6">
        <v>0.3347222222222222</v>
      </c>
      <c r="J145">
        <v>58</v>
      </c>
      <c r="K145" s="6">
        <v>0.4548611111111111</v>
      </c>
      <c r="L145" s="6">
        <v>0.49513888888888885</v>
      </c>
      <c r="M145">
        <v>58</v>
      </c>
      <c r="N145" s="6">
        <v>0.69097222222222221</v>
      </c>
      <c r="O145" s="44">
        <v>0.73125000000000007</v>
      </c>
      <c r="P145">
        <v>58</v>
      </c>
    </row>
    <row r="146" spans="2:16" x14ac:dyDescent="0.25">
      <c r="D146" s="5">
        <v>2</v>
      </c>
      <c r="E146" t="s">
        <v>52</v>
      </c>
      <c r="F146" t="s">
        <v>53</v>
      </c>
      <c r="G146">
        <v>44</v>
      </c>
      <c r="H146" s="6">
        <v>0.32847222222222222</v>
      </c>
      <c r="I146" s="6">
        <v>0.36944444444444446</v>
      </c>
      <c r="J146">
        <v>59</v>
      </c>
      <c r="K146" s="6">
        <v>0.50902777777777775</v>
      </c>
      <c r="L146" s="6">
        <v>0.5493055555555556</v>
      </c>
      <c r="M146">
        <v>58</v>
      </c>
      <c r="N146" s="6">
        <v>0.79583333333333339</v>
      </c>
      <c r="O146" s="44">
        <v>0.83611111111111114</v>
      </c>
      <c r="P146">
        <v>58</v>
      </c>
    </row>
    <row r="147" spans="2:16" x14ac:dyDescent="0.25">
      <c r="D147" s="5">
        <v>3</v>
      </c>
      <c r="E147" t="s">
        <v>52</v>
      </c>
      <c r="F147" t="s">
        <v>53</v>
      </c>
      <c r="G147">
        <v>44</v>
      </c>
      <c r="H147" s="6">
        <v>0.36249999999999999</v>
      </c>
      <c r="I147" s="6">
        <v>0.40277777777777773</v>
      </c>
      <c r="J147">
        <v>58</v>
      </c>
      <c r="K147" s="6">
        <v>0.61319444444444449</v>
      </c>
      <c r="L147" s="6">
        <v>0.65416666666666667</v>
      </c>
      <c r="M147">
        <v>59</v>
      </c>
      <c r="N147" s="6">
        <v>0.77361111111111114</v>
      </c>
      <c r="O147" s="44">
        <v>0.81388888888888888</v>
      </c>
      <c r="P147">
        <v>58</v>
      </c>
    </row>
    <row r="148" spans="2:16" x14ac:dyDescent="0.25">
      <c r="D148" s="5">
        <v>1</v>
      </c>
      <c r="E148" t="s">
        <v>53</v>
      </c>
      <c r="F148" t="s">
        <v>52</v>
      </c>
      <c r="G148">
        <v>44</v>
      </c>
      <c r="H148" s="6">
        <v>0.29444444444444445</v>
      </c>
      <c r="I148" s="6">
        <v>0.3347222222222222</v>
      </c>
      <c r="J148">
        <v>58</v>
      </c>
      <c r="K148" s="6">
        <v>0.4548611111111111</v>
      </c>
      <c r="L148" s="6">
        <v>0.49513888888888885</v>
      </c>
      <c r="M148">
        <v>58</v>
      </c>
      <c r="N148" s="6">
        <v>0.69166666666666676</v>
      </c>
      <c r="O148" s="44">
        <v>0.73194444444444451</v>
      </c>
      <c r="P148">
        <v>58</v>
      </c>
    </row>
    <row r="149" spans="2:16" x14ac:dyDescent="0.25">
      <c r="D149" s="5">
        <v>2</v>
      </c>
      <c r="E149" t="s">
        <v>53</v>
      </c>
      <c r="F149" t="s">
        <v>52</v>
      </c>
      <c r="G149">
        <v>44</v>
      </c>
      <c r="H149" s="6">
        <v>0.32916666666666666</v>
      </c>
      <c r="I149" s="6">
        <v>0.36874999999999997</v>
      </c>
      <c r="J149">
        <v>57</v>
      </c>
      <c r="K149" s="6">
        <v>0.51041666666666663</v>
      </c>
      <c r="L149" s="6">
        <v>0.55069444444444449</v>
      </c>
      <c r="M149">
        <v>58</v>
      </c>
      <c r="N149" s="6">
        <v>0.79791666666666661</v>
      </c>
      <c r="O149" s="44">
        <v>0.83819444444444446</v>
      </c>
      <c r="P149">
        <v>58</v>
      </c>
    </row>
    <row r="150" spans="2:16" x14ac:dyDescent="0.25">
      <c r="D150" s="5">
        <v>3</v>
      </c>
      <c r="E150" t="s">
        <v>53</v>
      </c>
      <c r="F150" t="s">
        <v>52</v>
      </c>
      <c r="G150">
        <v>44</v>
      </c>
      <c r="H150" s="6">
        <v>0.36319444444444443</v>
      </c>
      <c r="I150" s="6">
        <v>0.40347222222222223</v>
      </c>
      <c r="J150">
        <v>58</v>
      </c>
      <c r="K150" s="6">
        <v>0.61388888888888882</v>
      </c>
      <c r="L150" s="6">
        <v>0.65416666666666667</v>
      </c>
      <c r="M150">
        <v>58</v>
      </c>
      <c r="N150" s="6">
        <v>0.77500000000000002</v>
      </c>
      <c r="O150" s="44">
        <v>0.81527777777777777</v>
      </c>
      <c r="P150">
        <v>58</v>
      </c>
    </row>
    <row r="151" spans="2:16" x14ac:dyDescent="0.25">
      <c r="D151" s="5">
        <v>1</v>
      </c>
      <c r="E151" t="s">
        <v>53</v>
      </c>
      <c r="F151" t="s">
        <v>54</v>
      </c>
      <c r="G151">
        <v>48</v>
      </c>
      <c r="H151" s="6">
        <v>0.2951388888888889</v>
      </c>
      <c r="I151" s="6">
        <v>0.3347222222222222</v>
      </c>
      <c r="J151">
        <v>57</v>
      </c>
      <c r="K151" s="6">
        <v>0.45555555555555555</v>
      </c>
      <c r="L151" s="6">
        <v>0.49513888888888885</v>
      </c>
      <c r="M151">
        <v>57</v>
      </c>
      <c r="N151" s="6">
        <v>0.69236111111111109</v>
      </c>
      <c r="O151" s="44">
        <v>0.73194444444444451</v>
      </c>
      <c r="P151">
        <v>57</v>
      </c>
    </row>
    <row r="152" spans="2:16" x14ac:dyDescent="0.25">
      <c r="D152" s="5">
        <v>2</v>
      </c>
      <c r="E152" t="s">
        <v>53</v>
      </c>
      <c r="F152" t="s">
        <v>54</v>
      </c>
      <c r="G152">
        <v>48</v>
      </c>
      <c r="H152" s="6">
        <v>0.32916666666666666</v>
      </c>
      <c r="I152" s="6">
        <v>0.36944444444444446</v>
      </c>
      <c r="J152">
        <v>58</v>
      </c>
      <c r="K152" s="6">
        <v>0.51041666666666663</v>
      </c>
      <c r="L152" s="6">
        <v>0.54999999999999993</v>
      </c>
      <c r="M152">
        <v>57</v>
      </c>
      <c r="N152" s="6">
        <v>0.79861111111111116</v>
      </c>
      <c r="O152" s="44">
        <v>0.83819444444444446</v>
      </c>
      <c r="P152">
        <v>57</v>
      </c>
    </row>
    <row r="153" spans="2:16" x14ac:dyDescent="0.25">
      <c r="D153" s="5">
        <v>3</v>
      </c>
      <c r="E153" t="s">
        <v>53</v>
      </c>
      <c r="F153" t="s">
        <v>54</v>
      </c>
      <c r="G153">
        <v>48</v>
      </c>
      <c r="H153" s="6">
        <v>0.36388888888888887</v>
      </c>
      <c r="I153" s="6">
        <v>0.40347222222222223</v>
      </c>
      <c r="J153">
        <v>57</v>
      </c>
      <c r="K153" s="6">
        <v>0.61458333333333337</v>
      </c>
      <c r="L153" s="6">
        <v>0.65486111111111112</v>
      </c>
      <c r="M153">
        <v>58</v>
      </c>
      <c r="N153" s="6">
        <v>0.77638888888888891</v>
      </c>
      <c r="O153" s="44">
        <v>0.81597222222222221</v>
      </c>
      <c r="P153">
        <v>57</v>
      </c>
    </row>
    <row r="154" spans="2:16" x14ac:dyDescent="0.25">
      <c r="D154" s="5">
        <v>1</v>
      </c>
      <c r="E154" t="s">
        <v>54</v>
      </c>
      <c r="F154" t="s">
        <v>53</v>
      </c>
      <c r="G154">
        <v>48</v>
      </c>
      <c r="H154" s="6">
        <v>0.40208333333333335</v>
      </c>
      <c r="I154" s="6">
        <v>0.44166666666666665</v>
      </c>
      <c r="J154">
        <v>57</v>
      </c>
      <c r="K154" s="6">
        <v>0.45555555555555555</v>
      </c>
      <c r="L154" s="6">
        <v>0.49583333333333335</v>
      </c>
      <c r="M154">
        <v>58</v>
      </c>
      <c r="N154" s="6">
        <v>0.69097222222222221</v>
      </c>
      <c r="O154" s="44">
        <v>0.73125000000000007</v>
      </c>
      <c r="P154">
        <v>58</v>
      </c>
    </row>
    <row r="155" spans="2:16" x14ac:dyDescent="0.25">
      <c r="D155" s="5">
        <v>2</v>
      </c>
      <c r="E155" t="s">
        <v>54</v>
      </c>
      <c r="F155" t="s">
        <v>53</v>
      </c>
      <c r="G155">
        <v>48</v>
      </c>
      <c r="H155" s="6">
        <v>0.30555555555555552</v>
      </c>
      <c r="I155" s="6">
        <v>0.35972222222222222</v>
      </c>
      <c r="J155">
        <v>58</v>
      </c>
      <c r="K155" s="6">
        <v>0.51111111111111118</v>
      </c>
      <c r="L155" s="6">
        <v>0.55138888888888882</v>
      </c>
      <c r="M155">
        <v>58</v>
      </c>
      <c r="N155" s="6">
        <v>0.79513888888888884</v>
      </c>
      <c r="O155" s="44">
        <v>0.83472222222222225</v>
      </c>
      <c r="P155">
        <v>57</v>
      </c>
    </row>
    <row r="156" spans="2:16" x14ac:dyDescent="0.25">
      <c r="D156" s="5">
        <v>3</v>
      </c>
      <c r="E156" t="s">
        <v>54</v>
      </c>
      <c r="F156" t="s">
        <v>53</v>
      </c>
      <c r="G156">
        <v>48</v>
      </c>
      <c r="H156" s="6">
        <v>0.36458333333333331</v>
      </c>
      <c r="I156" s="6">
        <v>0.40416666666666662</v>
      </c>
      <c r="J156">
        <v>57</v>
      </c>
      <c r="K156" s="6">
        <v>0.61527777777777781</v>
      </c>
      <c r="L156" s="6">
        <v>0.65555555555555556</v>
      </c>
      <c r="M156">
        <v>58</v>
      </c>
      <c r="N156" s="6">
        <v>0.7729166666666667</v>
      </c>
      <c r="O156" s="44">
        <v>0.80624999999999991</v>
      </c>
      <c r="P156">
        <v>58</v>
      </c>
    </row>
    <row r="157" spans="2:16" x14ac:dyDescent="0.25">
      <c r="B157" t="s">
        <v>55</v>
      </c>
      <c r="C157" t="s">
        <v>56</v>
      </c>
      <c r="D157" s="5">
        <v>1</v>
      </c>
      <c r="E157" t="s">
        <v>28</v>
      </c>
      <c r="F157" t="s">
        <v>29</v>
      </c>
      <c r="G157">
        <v>51</v>
      </c>
      <c r="H157" s="6">
        <v>0.40277777777777773</v>
      </c>
      <c r="I157" s="6">
        <v>0.44444444444444442</v>
      </c>
      <c r="J157">
        <v>60</v>
      </c>
      <c r="K157" s="6">
        <v>0.45624999999999999</v>
      </c>
      <c r="L157" s="6">
        <v>0.49791666666666662</v>
      </c>
      <c r="M157">
        <v>60</v>
      </c>
      <c r="N157" s="6">
        <v>0.69097222222222221</v>
      </c>
      <c r="O157" s="44">
        <v>0.73194444444444451</v>
      </c>
      <c r="P157">
        <v>59</v>
      </c>
    </row>
    <row r="158" spans="2:16" x14ac:dyDescent="0.25">
      <c r="D158" s="5">
        <v>2</v>
      </c>
      <c r="E158" t="s">
        <v>28</v>
      </c>
      <c r="F158" t="s">
        <v>29</v>
      </c>
      <c r="G158">
        <v>51</v>
      </c>
      <c r="H158" s="6">
        <v>0.30555555555555552</v>
      </c>
      <c r="I158" s="6">
        <v>0.34722222222222227</v>
      </c>
      <c r="J158">
        <v>60</v>
      </c>
      <c r="K158" s="6">
        <v>0.51111111111111118</v>
      </c>
      <c r="L158" s="6">
        <v>0.55277777777777781</v>
      </c>
      <c r="M158">
        <v>60</v>
      </c>
      <c r="N158" s="6">
        <v>0.79583333333333339</v>
      </c>
      <c r="O158" s="44">
        <v>0.83680555555555558</v>
      </c>
      <c r="P158">
        <v>59</v>
      </c>
    </row>
    <row r="159" spans="2:16" x14ac:dyDescent="0.25">
      <c r="D159" s="5">
        <v>3</v>
      </c>
      <c r="E159" t="s">
        <v>28</v>
      </c>
      <c r="F159" t="s">
        <v>29</v>
      </c>
      <c r="G159">
        <v>51</v>
      </c>
      <c r="H159" s="6">
        <v>0.36527777777777781</v>
      </c>
      <c r="I159" s="6">
        <v>0.4069444444444445</v>
      </c>
      <c r="J159">
        <v>60</v>
      </c>
      <c r="K159" s="6">
        <v>0.61527777777777781</v>
      </c>
      <c r="L159" s="6">
        <v>0.61527777777777781</v>
      </c>
      <c r="M159">
        <v>60</v>
      </c>
      <c r="N159" s="6">
        <v>0.77361111111111114</v>
      </c>
      <c r="O159" s="44">
        <v>0.81458333333333333</v>
      </c>
      <c r="P159">
        <v>59</v>
      </c>
    </row>
    <row r="160" spans="2:16" x14ac:dyDescent="0.25">
      <c r="D160" s="5">
        <v>1</v>
      </c>
      <c r="E160" t="s">
        <v>29</v>
      </c>
      <c r="F160" t="s">
        <v>28</v>
      </c>
      <c r="G160">
        <v>51</v>
      </c>
      <c r="H160" s="6">
        <v>0.40347222222222223</v>
      </c>
      <c r="I160" s="6">
        <v>0.44375000000000003</v>
      </c>
      <c r="J160">
        <v>58</v>
      </c>
      <c r="K160" s="6">
        <v>0.45694444444444443</v>
      </c>
      <c r="L160" s="6">
        <v>0.49861111111111112</v>
      </c>
      <c r="M160">
        <v>60</v>
      </c>
      <c r="N160" s="6">
        <v>0.69166666666666676</v>
      </c>
      <c r="O160" s="44">
        <v>0.73194444444444451</v>
      </c>
      <c r="P160">
        <v>58</v>
      </c>
    </row>
    <row r="161" spans="2:16" x14ac:dyDescent="0.25">
      <c r="D161" s="5">
        <v>2</v>
      </c>
      <c r="E161" t="s">
        <v>29</v>
      </c>
      <c r="F161" t="s">
        <v>28</v>
      </c>
      <c r="G161">
        <v>51</v>
      </c>
      <c r="H161" s="6">
        <v>0.30555555555555552</v>
      </c>
      <c r="I161" s="6">
        <v>0.35972222222222222</v>
      </c>
      <c r="J161">
        <v>58</v>
      </c>
      <c r="K161" s="6">
        <v>0.51180555555555551</v>
      </c>
      <c r="L161" s="6">
        <v>0.55347222222222225</v>
      </c>
      <c r="M161">
        <v>60</v>
      </c>
      <c r="N161" s="6">
        <v>0.79791666666666661</v>
      </c>
      <c r="O161" s="44">
        <v>0.83958333333333335</v>
      </c>
      <c r="P161">
        <v>60</v>
      </c>
    </row>
    <row r="162" spans="2:16" x14ac:dyDescent="0.25">
      <c r="D162" s="5">
        <v>3</v>
      </c>
      <c r="E162" t="s">
        <v>29</v>
      </c>
      <c r="F162" t="s">
        <v>28</v>
      </c>
      <c r="G162">
        <v>51</v>
      </c>
      <c r="H162" s="6">
        <v>0.36527777777777781</v>
      </c>
      <c r="I162" s="6">
        <v>0.4055555555555555</v>
      </c>
      <c r="J162">
        <v>58</v>
      </c>
      <c r="K162" s="6">
        <v>0.61597222222222225</v>
      </c>
      <c r="L162" s="6">
        <v>0.65763888888888888</v>
      </c>
      <c r="M162">
        <v>60</v>
      </c>
      <c r="N162" s="6">
        <v>0.77500000000000002</v>
      </c>
      <c r="O162" s="44">
        <v>0.81527777777777777</v>
      </c>
      <c r="P162">
        <v>58</v>
      </c>
    </row>
    <row r="163" spans="2:16" x14ac:dyDescent="0.25">
      <c r="D163" s="5">
        <v>1</v>
      </c>
      <c r="E163" t="s">
        <v>29</v>
      </c>
      <c r="F163" t="s">
        <v>54</v>
      </c>
      <c r="G163">
        <v>55</v>
      </c>
      <c r="H163" s="6">
        <v>0.40347222222222223</v>
      </c>
      <c r="I163" s="6">
        <v>0.4375</v>
      </c>
      <c r="J163">
        <v>49</v>
      </c>
      <c r="K163" s="6">
        <v>0.45694444444444443</v>
      </c>
      <c r="L163" s="6">
        <v>0.49027777777777781</v>
      </c>
      <c r="M163">
        <v>48</v>
      </c>
      <c r="N163" s="6">
        <v>0.69236111111111109</v>
      </c>
      <c r="O163" s="44">
        <v>0.72638888888888897</v>
      </c>
      <c r="P163">
        <v>49</v>
      </c>
    </row>
    <row r="164" spans="2:16" x14ac:dyDescent="0.25">
      <c r="D164" s="5">
        <v>2</v>
      </c>
      <c r="E164" t="s">
        <v>29</v>
      </c>
      <c r="F164" t="s">
        <v>54</v>
      </c>
      <c r="G164">
        <v>55</v>
      </c>
      <c r="H164" s="6">
        <v>0.30624999999999997</v>
      </c>
      <c r="I164" s="6">
        <v>0.34027777777777773</v>
      </c>
      <c r="J164">
        <v>49</v>
      </c>
      <c r="K164" s="6">
        <v>0.51250000000000007</v>
      </c>
      <c r="L164" s="6">
        <v>0.54583333333333328</v>
      </c>
      <c r="M164">
        <v>48</v>
      </c>
      <c r="N164" s="6">
        <v>0.79861111111111116</v>
      </c>
      <c r="O164" s="44">
        <v>0.83263888888888882</v>
      </c>
      <c r="P164">
        <v>49</v>
      </c>
    </row>
    <row r="165" spans="2:16" x14ac:dyDescent="0.25">
      <c r="D165" s="5">
        <v>3</v>
      </c>
      <c r="E165" t="s">
        <v>29</v>
      </c>
      <c r="F165" t="s">
        <v>54</v>
      </c>
      <c r="G165">
        <v>55</v>
      </c>
      <c r="H165" s="6">
        <v>0.3659722222222222</v>
      </c>
      <c r="I165" s="6">
        <v>0.39999999999999997</v>
      </c>
      <c r="J165">
        <v>49</v>
      </c>
      <c r="K165" s="6">
        <v>0.61597222222222225</v>
      </c>
      <c r="L165" s="6">
        <v>0.64930555555555558</v>
      </c>
      <c r="M165">
        <v>48</v>
      </c>
      <c r="N165" s="6">
        <v>0.77638888888888891</v>
      </c>
      <c r="O165" s="44">
        <v>0.72638888888888897</v>
      </c>
      <c r="P165">
        <v>48</v>
      </c>
    </row>
    <row r="166" spans="2:16" x14ac:dyDescent="0.25">
      <c r="D166" s="5">
        <v>1</v>
      </c>
      <c r="E166" t="s">
        <v>54</v>
      </c>
      <c r="F166" t="s">
        <v>29</v>
      </c>
      <c r="G166">
        <v>55</v>
      </c>
      <c r="H166" s="6">
        <v>0.40416666666666662</v>
      </c>
      <c r="I166" s="6">
        <v>0.4375</v>
      </c>
      <c r="J166">
        <v>48</v>
      </c>
      <c r="K166" s="6">
        <v>0.45763888888888887</v>
      </c>
      <c r="L166" s="6">
        <v>0.4909722222222222</v>
      </c>
      <c r="M166">
        <v>48</v>
      </c>
      <c r="N166" s="6">
        <v>0.69305555555555554</v>
      </c>
      <c r="O166" s="44">
        <v>0.72708333333333341</v>
      </c>
      <c r="P166">
        <v>49</v>
      </c>
    </row>
    <row r="167" spans="2:16" x14ac:dyDescent="0.25">
      <c r="D167" s="5">
        <v>2</v>
      </c>
      <c r="E167" t="s">
        <v>54</v>
      </c>
      <c r="F167" t="s">
        <v>29</v>
      </c>
      <c r="G167">
        <v>55</v>
      </c>
      <c r="H167" s="6">
        <v>0.30624999999999997</v>
      </c>
      <c r="I167" s="6">
        <v>0.33958333333333335</v>
      </c>
      <c r="J167">
        <v>48</v>
      </c>
      <c r="K167" s="6">
        <v>0.51388888888888895</v>
      </c>
      <c r="L167" s="6">
        <v>0.54722222222222217</v>
      </c>
      <c r="M167">
        <v>48</v>
      </c>
      <c r="N167" s="6">
        <v>0.79861111111111116</v>
      </c>
      <c r="O167" s="44">
        <v>0.83263888888888882</v>
      </c>
      <c r="P167">
        <v>49</v>
      </c>
    </row>
    <row r="168" spans="2:16" x14ac:dyDescent="0.25">
      <c r="D168" s="5">
        <v>3</v>
      </c>
      <c r="E168" t="s">
        <v>54</v>
      </c>
      <c r="F168" t="s">
        <v>29</v>
      </c>
      <c r="G168">
        <v>55</v>
      </c>
      <c r="H168" s="6">
        <v>0.3666666666666667</v>
      </c>
      <c r="I168" s="6">
        <v>0.39999999999999997</v>
      </c>
      <c r="J168">
        <v>48</v>
      </c>
      <c r="K168" s="6">
        <v>0.57777777777777783</v>
      </c>
      <c r="L168" s="6">
        <v>0.61111111111111105</v>
      </c>
      <c r="M168">
        <v>48</v>
      </c>
      <c r="N168" s="6">
        <v>0.77708333333333324</v>
      </c>
      <c r="O168" s="44">
        <v>0.81041666666666667</v>
      </c>
      <c r="P168">
        <v>48</v>
      </c>
    </row>
    <row r="169" spans="2:16" x14ac:dyDescent="0.25">
      <c r="D169" s="5">
        <v>1</v>
      </c>
      <c r="E169" t="s">
        <v>54</v>
      </c>
      <c r="F169" t="s">
        <v>57</v>
      </c>
      <c r="G169">
        <v>50</v>
      </c>
      <c r="H169" s="6">
        <v>0.40416666666666662</v>
      </c>
      <c r="I169" s="6">
        <v>0.43333333333333335</v>
      </c>
      <c r="J169">
        <v>42</v>
      </c>
      <c r="K169" s="6">
        <v>0.43194444444444446</v>
      </c>
      <c r="L169" s="6">
        <v>0.46111111111111108</v>
      </c>
      <c r="M169">
        <v>42</v>
      </c>
      <c r="N169" s="6">
        <v>0.69444444444444453</v>
      </c>
      <c r="O169" s="44">
        <v>0.72291666666666665</v>
      </c>
      <c r="P169">
        <v>41</v>
      </c>
    </row>
    <row r="170" spans="2:16" x14ac:dyDescent="0.25">
      <c r="D170" s="5">
        <v>2</v>
      </c>
      <c r="E170" t="s">
        <v>54</v>
      </c>
      <c r="F170" t="s">
        <v>57</v>
      </c>
      <c r="G170">
        <v>50</v>
      </c>
      <c r="H170" s="6">
        <v>0.30624999999999997</v>
      </c>
      <c r="I170" s="6">
        <v>0.3354166666666667</v>
      </c>
      <c r="J170">
        <v>42</v>
      </c>
      <c r="K170" s="6">
        <v>0.64166666666666672</v>
      </c>
      <c r="L170" s="6">
        <v>0.67083333333333339</v>
      </c>
      <c r="M170">
        <v>42</v>
      </c>
      <c r="N170" s="6">
        <v>0.79999999999999993</v>
      </c>
      <c r="O170" s="44">
        <v>0.82847222222222217</v>
      </c>
      <c r="P170">
        <v>41</v>
      </c>
    </row>
    <row r="171" spans="2:16" x14ac:dyDescent="0.25">
      <c r="D171" s="5">
        <v>3</v>
      </c>
      <c r="E171" t="s">
        <v>54</v>
      </c>
      <c r="F171" t="s">
        <v>57</v>
      </c>
      <c r="G171">
        <v>50</v>
      </c>
      <c r="H171" s="6">
        <v>0.2951388888888889</v>
      </c>
      <c r="I171" s="6">
        <v>0.32430555555555557</v>
      </c>
      <c r="J171">
        <v>42</v>
      </c>
      <c r="K171" s="6">
        <v>0.57847222222222217</v>
      </c>
      <c r="L171" s="6">
        <v>0.60763888888888895</v>
      </c>
      <c r="M171">
        <v>42</v>
      </c>
      <c r="N171" s="6">
        <v>0.77777777777777779</v>
      </c>
      <c r="O171" s="44">
        <v>0.80624999999999991</v>
      </c>
      <c r="P171">
        <v>41</v>
      </c>
    </row>
    <row r="172" spans="2:16" x14ac:dyDescent="0.25">
      <c r="D172" s="5">
        <v>1</v>
      </c>
      <c r="E172" t="s">
        <v>57</v>
      </c>
      <c r="F172" t="s">
        <v>54</v>
      </c>
      <c r="G172">
        <v>50</v>
      </c>
      <c r="H172" s="6">
        <v>0.35416666666666669</v>
      </c>
      <c r="I172" s="6">
        <v>0.38263888888888892</v>
      </c>
      <c r="J172">
        <v>41</v>
      </c>
      <c r="K172" s="6">
        <v>0.43263888888888885</v>
      </c>
      <c r="L172" s="6">
        <v>0.46180555555555558</v>
      </c>
      <c r="M172">
        <v>42</v>
      </c>
      <c r="N172" s="6">
        <v>0.69513888888888886</v>
      </c>
      <c r="O172" s="44">
        <v>0.72430555555555554</v>
      </c>
      <c r="P172">
        <v>42</v>
      </c>
    </row>
    <row r="173" spans="2:16" x14ac:dyDescent="0.25">
      <c r="D173" s="5">
        <v>2</v>
      </c>
      <c r="E173" t="s">
        <v>57</v>
      </c>
      <c r="F173" t="s">
        <v>54</v>
      </c>
      <c r="G173">
        <v>50</v>
      </c>
      <c r="H173" s="6">
        <v>0.3611111111111111</v>
      </c>
      <c r="I173" s="6">
        <v>0.38958333333333334</v>
      </c>
      <c r="J173">
        <v>41</v>
      </c>
      <c r="K173" s="6">
        <v>0.64236111111111105</v>
      </c>
      <c r="L173" s="6">
        <v>0.67152777777777783</v>
      </c>
      <c r="M173">
        <v>42</v>
      </c>
      <c r="N173" s="6">
        <v>0.80069444444444438</v>
      </c>
      <c r="O173" s="44">
        <v>0.82916666666666661</v>
      </c>
      <c r="P173">
        <v>41</v>
      </c>
    </row>
    <row r="174" spans="2:16" x14ac:dyDescent="0.25">
      <c r="D174" s="5">
        <v>3</v>
      </c>
      <c r="E174" t="s">
        <v>57</v>
      </c>
      <c r="F174" t="s">
        <v>54</v>
      </c>
      <c r="G174">
        <v>50</v>
      </c>
      <c r="H174" s="6">
        <v>0.30208333333333331</v>
      </c>
      <c r="I174" s="6">
        <v>0.33055555555555555</v>
      </c>
      <c r="J174">
        <v>41</v>
      </c>
      <c r="K174" s="6">
        <v>0.57916666666666672</v>
      </c>
      <c r="L174" s="6">
        <v>0.60833333333333328</v>
      </c>
      <c r="M174">
        <v>42</v>
      </c>
      <c r="N174" s="6">
        <v>0.77847222222222223</v>
      </c>
      <c r="O174" s="44">
        <v>0.8076388888888888</v>
      </c>
      <c r="P174">
        <v>42</v>
      </c>
    </row>
    <row r="175" spans="2:16" x14ac:dyDescent="0.25">
      <c r="B175" t="s">
        <v>58</v>
      </c>
      <c r="C175" t="s">
        <v>61</v>
      </c>
      <c r="D175" s="5">
        <v>1</v>
      </c>
      <c r="E175" t="s">
        <v>57</v>
      </c>
      <c r="F175" t="s">
        <v>59</v>
      </c>
      <c r="G175">
        <v>52</v>
      </c>
      <c r="H175" s="6">
        <v>0.32291666666666669</v>
      </c>
      <c r="I175" s="6">
        <v>0.35555555555555557</v>
      </c>
      <c r="J175">
        <v>47</v>
      </c>
      <c r="K175" s="6">
        <v>0.43263888888888885</v>
      </c>
      <c r="L175" s="6">
        <v>0.46458333333333335</v>
      </c>
      <c r="M175">
        <v>46</v>
      </c>
      <c r="N175" s="6">
        <v>0.6958333333333333</v>
      </c>
      <c r="O175" s="44">
        <v>0.7284722222222223</v>
      </c>
      <c r="P175">
        <v>47</v>
      </c>
    </row>
    <row r="176" spans="2:16" x14ac:dyDescent="0.25">
      <c r="D176" s="5">
        <v>2</v>
      </c>
      <c r="E176" t="s">
        <v>57</v>
      </c>
      <c r="F176" t="s">
        <v>59</v>
      </c>
      <c r="G176">
        <v>52</v>
      </c>
      <c r="H176" s="6">
        <v>0.31944444444444448</v>
      </c>
      <c r="I176" s="6">
        <v>0.3520833333333333</v>
      </c>
      <c r="J176">
        <v>47</v>
      </c>
      <c r="K176" s="6">
        <v>0.64236111111111105</v>
      </c>
      <c r="L176" s="6">
        <v>0.6743055555555556</v>
      </c>
      <c r="M176">
        <v>46</v>
      </c>
      <c r="N176" s="6">
        <v>0.77916666666666667</v>
      </c>
      <c r="O176" s="44">
        <v>0.81180555555555556</v>
      </c>
      <c r="P176">
        <v>47</v>
      </c>
    </row>
    <row r="177" spans="2:16" x14ac:dyDescent="0.25">
      <c r="D177" s="5">
        <v>3</v>
      </c>
      <c r="E177" t="s">
        <v>57</v>
      </c>
      <c r="F177" t="s">
        <v>59</v>
      </c>
      <c r="G177">
        <v>52</v>
      </c>
      <c r="H177" s="6">
        <v>0.29166666666666669</v>
      </c>
      <c r="I177" s="6">
        <v>0.32430555555555557</v>
      </c>
      <c r="J177">
        <v>47</v>
      </c>
      <c r="K177" s="6">
        <v>0.5805555555555556</v>
      </c>
      <c r="L177" s="6">
        <v>0.61249999999999993</v>
      </c>
      <c r="M177">
        <v>46</v>
      </c>
      <c r="N177" s="6">
        <v>0.80138888888888893</v>
      </c>
      <c r="O177" s="44">
        <v>0.83333333333333337</v>
      </c>
      <c r="P177">
        <v>46</v>
      </c>
    </row>
    <row r="178" spans="2:16" x14ac:dyDescent="0.25">
      <c r="D178" s="5">
        <v>1</v>
      </c>
      <c r="E178" t="s">
        <v>59</v>
      </c>
      <c r="F178" t="s">
        <v>57</v>
      </c>
      <c r="G178">
        <v>52</v>
      </c>
      <c r="H178" s="6">
        <v>0.3263888888888889</v>
      </c>
      <c r="I178" s="6">
        <v>0.35902777777777778</v>
      </c>
      <c r="J178">
        <v>47</v>
      </c>
      <c r="K178" s="6">
        <v>0.43402777777777773</v>
      </c>
      <c r="L178" s="6">
        <v>0.46666666666666662</v>
      </c>
      <c r="M178">
        <v>47</v>
      </c>
      <c r="N178" s="6">
        <v>0.69513888888888886</v>
      </c>
      <c r="O178" s="44">
        <v>0.72777777777777786</v>
      </c>
      <c r="P178">
        <v>47</v>
      </c>
    </row>
    <row r="179" spans="2:16" x14ac:dyDescent="0.25">
      <c r="D179" s="5">
        <v>2</v>
      </c>
      <c r="E179" t="s">
        <v>59</v>
      </c>
      <c r="F179" t="s">
        <v>57</v>
      </c>
      <c r="G179">
        <v>52</v>
      </c>
      <c r="H179" s="6">
        <v>0.3125</v>
      </c>
      <c r="I179" s="6">
        <v>0.34513888888888888</v>
      </c>
      <c r="J179">
        <v>47</v>
      </c>
      <c r="K179" s="6">
        <v>0.6430555555555556</v>
      </c>
      <c r="L179" s="6">
        <v>0.67569444444444438</v>
      </c>
      <c r="M179">
        <v>47</v>
      </c>
      <c r="N179" s="6">
        <v>0.6875</v>
      </c>
      <c r="O179" s="44">
        <v>0.71944444444444444</v>
      </c>
      <c r="P179">
        <v>46</v>
      </c>
    </row>
    <row r="180" spans="2:16" x14ac:dyDescent="0.25">
      <c r="D180" s="5">
        <v>3</v>
      </c>
      <c r="E180" t="s">
        <v>59</v>
      </c>
      <c r="F180" t="s">
        <v>57</v>
      </c>
      <c r="G180">
        <v>52</v>
      </c>
      <c r="H180" s="6">
        <v>0.32291666666666669</v>
      </c>
      <c r="I180" s="6">
        <v>0.35555555555555557</v>
      </c>
      <c r="J180">
        <v>47</v>
      </c>
      <c r="K180" s="6">
        <v>0.58124999999999993</v>
      </c>
      <c r="L180" s="6">
        <v>0.61388888888888882</v>
      </c>
      <c r="M180">
        <v>47</v>
      </c>
      <c r="N180" s="6">
        <v>0.67708333333333337</v>
      </c>
      <c r="O180" s="44">
        <v>0.70972222222222225</v>
      </c>
      <c r="P180">
        <v>47</v>
      </c>
    </row>
    <row r="181" spans="2:16" x14ac:dyDescent="0.25">
      <c r="D181" s="5">
        <v>1</v>
      </c>
      <c r="E181" t="s">
        <v>59</v>
      </c>
      <c r="F181" t="s">
        <v>60</v>
      </c>
      <c r="G181">
        <v>118</v>
      </c>
      <c r="H181" s="6">
        <v>0.34027777777777773</v>
      </c>
      <c r="I181" s="6">
        <v>0.41111111111111115</v>
      </c>
      <c r="J181">
        <v>102</v>
      </c>
      <c r="K181" s="6">
        <v>0.43402777777777773</v>
      </c>
      <c r="L181" s="6">
        <v>0.50416666666666665</v>
      </c>
      <c r="M181">
        <v>101</v>
      </c>
      <c r="N181" s="6">
        <v>0.6958333333333333</v>
      </c>
      <c r="O181" s="44">
        <v>0.76666666666666672</v>
      </c>
      <c r="P181">
        <v>102</v>
      </c>
    </row>
    <row r="182" spans="2:16" x14ac:dyDescent="0.25">
      <c r="D182" s="5">
        <v>2</v>
      </c>
      <c r="E182" t="s">
        <v>59</v>
      </c>
      <c r="F182" t="s">
        <v>60</v>
      </c>
      <c r="G182">
        <v>118</v>
      </c>
      <c r="H182" s="6">
        <v>0.34375</v>
      </c>
      <c r="I182" s="6">
        <v>0.4145833333333333</v>
      </c>
      <c r="J182">
        <v>102</v>
      </c>
      <c r="K182" s="6">
        <v>0.6430555555555556</v>
      </c>
      <c r="L182" s="6">
        <v>0.71319444444444446</v>
      </c>
      <c r="M182">
        <v>101</v>
      </c>
      <c r="N182" s="6">
        <v>0.77083333333333337</v>
      </c>
      <c r="O182" s="44">
        <v>0.84166666666666667</v>
      </c>
      <c r="P182">
        <v>102</v>
      </c>
    </row>
    <row r="183" spans="2:16" x14ac:dyDescent="0.25">
      <c r="D183" s="5">
        <v>3</v>
      </c>
      <c r="E183" t="s">
        <v>59</v>
      </c>
      <c r="F183" t="s">
        <v>60</v>
      </c>
      <c r="G183">
        <v>118</v>
      </c>
      <c r="H183" s="6">
        <v>0.33333333333333331</v>
      </c>
      <c r="I183" s="6">
        <v>0.40416666666666662</v>
      </c>
      <c r="J183">
        <v>102</v>
      </c>
      <c r="K183" s="6">
        <v>0.58263888888888882</v>
      </c>
      <c r="L183" s="6">
        <v>0.61111111111111105</v>
      </c>
      <c r="M183">
        <v>101</v>
      </c>
      <c r="N183" s="6">
        <v>0.77777777777777779</v>
      </c>
      <c r="O183" s="44">
        <v>0.84861111111111109</v>
      </c>
      <c r="P183">
        <v>102</v>
      </c>
    </row>
    <row r="184" spans="2:16" x14ac:dyDescent="0.25">
      <c r="D184" s="5">
        <v>1</v>
      </c>
      <c r="E184" t="s">
        <v>60</v>
      </c>
      <c r="F184" t="s">
        <v>59</v>
      </c>
      <c r="G184">
        <v>118</v>
      </c>
      <c r="H184" s="6">
        <v>0.34375</v>
      </c>
      <c r="I184" s="6">
        <v>0.41250000000000003</v>
      </c>
      <c r="J184">
        <v>99</v>
      </c>
      <c r="K184" s="6">
        <v>0.43472222222222223</v>
      </c>
      <c r="L184" s="6">
        <v>0.50486111111111109</v>
      </c>
      <c r="M184">
        <v>101</v>
      </c>
      <c r="N184" s="6">
        <v>0.69652777777777775</v>
      </c>
      <c r="O184" s="44">
        <v>0.84930555555555554</v>
      </c>
      <c r="P184">
        <v>100</v>
      </c>
    </row>
    <row r="185" spans="2:16" x14ac:dyDescent="0.25">
      <c r="D185" s="5">
        <v>2</v>
      </c>
      <c r="E185" t="s">
        <v>60</v>
      </c>
      <c r="F185" t="s">
        <v>59</v>
      </c>
      <c r="G185">
        <v>118</v>
      </c>
      <c r="H185" s="6">
        <v>0.34722222222222227</v>
      </c>
      <c r="I185" s="6">
        <v>0.41597222222222219</v>
      </c>
      <c r="J185">
        <v>99</v>
      </c>
      <c r="K185" s="6">
        <v>0.64374999999999993</v>
      </c>
      <c r="L185" s="6">
        <v>0.71319444444444446</v>
      </c>
      <c r="M185">
        <v>100</v>
      </c>
      <c r="N185" s="6">
        <v>0.76388888888888884</v>
      </c>
      <c r="O185" s="44">
        <v>0.83333333333333337</v>
      </c>
      <c r="P185">
        <v>100</v>
      </c>
    </row>
    <row r="186" spans="2:16" x14ac:dyDescent="0.25">
      <c r="D186" s="5">
        <v>3</v>
      </c>
      <c r="E186" t="s">
        <v>60</v>
      </c>
      <c r="F186" t="s">
        <v>59</v>
      </c>
      <c r="G186">
        <v>118</v>
      </c>
      <c r="H186" s="6">
        <v>0.33333333333333331</v>
      </c>
      <c r="I186" s="6">
        <v>0.40208333333333335</v>
      </c>
      <c r="J186">
        <v>99</v>
      </c>
      <c r="K186" s="6">
        <v>0.58263888888888882</v>
      </c>
      <c r="L186" s="6">
        <v>0.65347222222222223</v>
      </c>
      <c r="M186">
        <v>102</v>
      </c>
      <c r="N186" s="6">
        <v>0.76736111111111116</v>
      </c>
      <c r="O186" s="44">
        <v>0.75347222222222221</v>
      </c>
      <c r="P186">
        <v>100</v>
      </c>
    </row>
    <row r="187" spans="2:16" x14ac:dyDescent="0.25">
      <c r="B187" t="s">
        <v>62</v>
      </c>
      <c r="C187" t="s">
        <v>63</v>
      </c>
      <c r="D187" s="5">
        <v>1</v>
      </c>
      <c r="E187" t="s">
        <v>57</v>
      </c>
      <c r="F187" t="s">
        <v>66</v>
      </c>
      <c r="G187">
        <v>67</v>
      </c>
      <c r="H187" s="6">
        <v>0.36874999999999997</v>
      </c>
      <c r="I187" s="6">
        <v>0.40902777777777777</v>
      </c>
      <c r="J187">
        <v>58</v>
      </c>
      <c r="K187" s="6">
        <v>0.4236111111111111</v>
      </c>
      <c r="L187" s="6">
        <v>0.46319444444444446</v>
      </c>
      <c r="M187">
        <v>57</v>
      </c>
      <c r="N187" s="6">
        <v>0.66666666666666663</v>
      </c>
      <c r="O187" s="6">
        <v>0.70624999999999993</v>
      </c>
      <c r="P187">
        <v>57</v>
      </c>
    </row>
    <row r="188" spans="2:16" x14ac:dyDescent="0.25">
      <c r="D188" s="5">
        <v>2</v>
      </c>
      <c r="E188" t="s">
        <v>57</v>
      </c>
      <c r="F188" t="s">
        <v>66</v>
      </c>
      <c r="G188">
        <v>67</v>
      </c>
      <c r="H188" s="6">
        <v>0.34027777777777773</v>
      </c>
      <c r="I188" s="6">
        <v>0.37986111111111115</v>
      </c>
      <c r="J188">
        <v>57</v>
      </c>
      <c r="K188" s="6">
        <v>0.42499999999999999</v>
      </c>
      <c r="L188" s="6">
        <v>0.46388888888888885</v>
      </c>
      <c r="M188">
        <v>56</v>
      </c>
      <c r="N188" s="6">
        <v>0.67361111111111116</v>
      </c>
      <c r="O188" s="6">
        <v>0.67083333333333339</v>
      </c>
      <c r="P188">
        <v>56</v>
      </c>
    </row>
    <row r="189" spans="2:16" x14ac:dyDescent="0.25">
      <c r="D189" s="5">
        <v>3</v>
      </c>
      <c r="E189" t="s">
        <v>57</v>
      </c>
      <c r="F189" t="s">
        <v>66</v>
      </c>
      <c r="G189">
        <v>67</v>
      </c>
      <c r="H189" s="6">
        <v>0.3</v>
      </c>
      <c r="I189" s="6">
        <v>0.33888888888888885</v>
      </c>
      <c r="J189">
        <v>56</v>
      </c>
      <c r="K189" s="6">
        <v>0.42708333333333331</v>
      </c>
      <c r="L189" s="6">
        <v>0.46597222222222223</v>
      </c>
      <c r="M189">
        <v>56</v>
      </c>
      <c r="N189" s="6">
        <v>0.67708333333333337</v>
      </c>
      <c r="O189" s="6">
        <v>0.71666666666666667</v>
      </c>
      <c r="P189">
        <v>57</v>
      </c>
    </row>
    <row r="190" spans="2:16" x14ac:dyDescent="0.25">
      <c r="D190" s="5">
        <v>1</v>
      </c>
      <c r="E190" t="s">
        <v>66</v>
      </c>
      <c r="F190" t="s">
        <v>57</v>
      </c>
      <c r="G190">
        <v>67</v>
      </c>
      <c r="H190" s="6">
        <v>0.36944444444444446</v>
      </c>
      <c r="I190" s="6">
        <v>0.41875000000000001</v>
      </c>
      <c r="J190">
        <v>61</v>
      </c>
      <c r="K190" s="6">
        <v>0.41666666666666669</v>
      </c>
      <c r="L190" s="6">
        <v>0.45833333333333331</v>
      </c>
      <c r="M190">
        <v>60</v>
      </c>
      <c r="N190" s="6">
        <v>0.66666666666666663</v>
      </c>
      <c r="O190" s="6">
        <v>0.70694444444444438</v>
      </c>
      <c r="P190">
        <v>58</v>
      </c>
    </row>
    <row r="191" spans="2:16" x14ac:dyDescent="0.25">
      <c r="D191" s="5">
        <v>2</v>
      </c>
      <c r="E191" t="s">
        <v>66</v>
      </c>
      <c r="F191" t="s">
        <v>57</v>
      </c>
      <c r="G191">
        <v>67</v>
      </c>
      <c r="H191" s="6">
        <v>0.34027777777777773</v>
      </c>
      <c r="I191" s="6">
        <v>0.375</v>
      </c>
      <c r="J191">
        <v>60</v>
      </c>
      <c r="K191" s="6">
        <v>0.42708333333333331</v>
      </c>
      <c r="L191" s="6">
        <v>0.4694444444444445</v>
      </c>
      <c r="M191">
        <v>61</v>
      </c>
      <c r="N191" s="6">
        <v>0.72222222222222221</v>
      </c>
      <c r="O191" s="6">
        <v>0.77847222222222223</v>
      </c>
      <c r="P191">
        <v>61</v>
      </c>
    </row>
    <row r="192" spans="2:16" x14ac:dyDescent="0.25">
      <c r="D192" s="5">
        <v>3</v>
      </c>
      <c r="E192" t="s">
        <v>66</v>
      </c>
      <c r="F192" t="s">
        <v>57</v>
      </c>
      <c r="G192">
        <v>67</v>
      </c>
      <c r="H192" s="6">
        <v>0.3444444444444445</v>
      </c>
      <c r="I192" s="6">
        <v>0.38611111111111113</v>
      </c>
      <c r="J192">
        <v>62</v>
      </c>
      <c r="K192" s="6">
        <v>0.43055555555555558</v>
      </c>
      <c r="L192" s="6">
        <v>0.47291666666666665</v>
      </c>
      <c r="M192">
        <v>61</v>
      </c>
      <c r="N192" s="6">
        <v>0.71666666666666667</v>
      </c>
      <c r="O192" s="6">
        <v>0.7597222222222223</v>
      </c>
      <c r="P192">
        <v>62</v>
      </c>
    </row>
    <row r="193" spans="2:16" x14ac:dyDescent="0.25">
      <c r="D193" s="5">
        <v>1</v>
      </c>
      <c r="E193" t="s">
        <v>66</v>
      </c>
      <c r="F193" t="s">
        <v>64</v>
      </c>
      <c r="G193">
        <v>58</v>
      </c>
      <c r="H193" s="6">
        <v>0.37013888888888885</v>
      </c>
      <c r="I193" s="6">
        <v>0.41111111111111115</v>
      </c>
      <c r="J193">
        <v>59</v>
      </c>
      <c r="K193" s="6">
        <v>0.43194444444444446</v>
      </c>
      <c r="L193" s="6">
        <v>0.47222222222222227</v>
      </c>
      <c r="M193">
        <v>58</v>
      </c>
      <c r="N193" s="6">
        <v>0.67013888888888884</v>
      </c>
      <c r="O193" s="6">
        <v>0.7090277777777777</v>
      </c>
      <c r="P193">
        <v>57</v>
      </c>
    </row>
    <row r="194" spans="2:16" x14ac:dyDescent="0.25">
      <c r="D194" s="5">
        <v>2</v>
      </c>
      <c r="E194" t="s">
        <v>66</v>
      </c>
      <c r="F194" t="s">
        <v>64</v>
      </c>
      <c r="G194">
        <v>58</v>
      </c>
      <c r="H194" s="6">
        <v>0.34861111111111115</v>
      </c>
      <c r="I194" s="6">
        <v>0.39027777777777778</v>
      </c>
      <c r="J194">
        <v>60</v>
      </c>
      <c r="K194" s="6">
        <v>0.41666666666666669</v>
      </c>
      <c r="L194" s="6">
        <v>0.45902777777777781</v>
      </c>
      <c r="M194">
        <v>61</v>
      </c>
      <c r="N194" s="6">
        <v>0.6777777777777777</v>
      </c>
      <c r="O194" s="6">
        <v>0.72013888888888899</v>
      </c>
      <c r="P194">
        <v>61</v>
      </c>
    </row>
    <row r="195" spans="2:16" x14ac:dyDescent="0.25">
      <c r="D195" s="5">
        <v>3</v>
      </c>
      <c r="E195" t="s">
        <v>66</v>
      </c>
      <c r="F195" t="s">
        <v>64</v>
      </c>
      <c r="G195">
        <v>58</v>
      </c>
      <c r="H195" s="6">
        <v>0.32291666666666669</v>
      </c>
      <c r="I195" s="6">
        <v>0.36527777777777781</v>
      </c>
      <c r="J195">
        <v>61</v>
      </c>
      <c r="K195" s="6">
        <v>0.43402777777777773</v>
      </c>
      <c r="L195" s="6">
        <v>0.47638888888888892</v>
      </c>
      <c r="M195">
        <v>61</v>
      </c>
      <c r="N195" s="6">
        <v>0.70138888888888884</v>
      </c>
      <c r="O195" s="6">
        <v>0.74583333333333324</v>
      </c>
      <c r="P195">
        <v>64</v>
      </c>
    </row>
    <row r="196" spans="2:16" x14ac:dyDescent="0.25">
      <c r="D196" s="5">
        <v>1</v>
      </c>
      <c r="E196" t="s">
        <v>64</v>
      </c>
      <c r="F196" t="s">
        <v>66</v>
      </c>
      <c r="G196">
        <v>58</v>
      </c>
      <c r="H196" s="6">
        <v>0.35416666666666669</v>
      </c>
      <c r="I196" s="6">
        <v>0.39583333333333331</v>
      </c>
      <c r="J196">
        <v>60</v>
      </c>
      <c r="K196" s="6">
        <v>0.54166666666666663</v>
      </c>
      <c r="L196" s="6">
        <v>0.58263888888888882</v>
      </c>
      <c r="M196">
        <v>59</v>
      </c>
      <c r="N196" s="6">
        <v>0.69097222222222221</v>
      </c>
      <c r="O196" s="6">
        <v>0.73125000000000007</v>
      </c>
      <c r="P196">
        <v>58</v>
      </c>
    </row>
    <row r="197" spans="2:16" x14ac:dyDescent="0.25">
      <c r="D197" s="5">
        <v>2</v>
      </c>
      <c r="E197" t="s">
        <v>64</v>
      </c>
      <c r="F197" t="s">
        <v>66</v>
      </c>
      <c r="G197">
        <v>58</v>
      </c>
      <c r="H197" s="6">
        <v>0.3125</v>
      </c>
      <c r="I197" s="6">
        <v>0.35486111111111113</v>
      </c>
      <c r="J197">
        <v>61</v>
      </c>
      <c r="K197" s="6">
        <v>0.44444444444444442</v>
      </c>
      <c r="L197" s="6">
        <v>0.4861111111111111</v>
      </c>
      <c r="M197">
        <v>60</v>
      </c>
      <c r="N197" s="6">
        <v>0.69791666666666663</v>
      </c>
      <c r="O197" s="6">
        <v>0.73958333333333337</v>
      </c>
      <c r="P197">
        <v>60</v>
      </c>
    </row>
    <row r="198" spans="2:16" x14ac:dyDescent="0.25">
      <c r="D198" s="5">
        <v>3</v>
      </c>
      <c r="E198" t="s">
        <v>64</v>
      </c>
      <c r="F198" t="s">
        <v>66</v>
      </c>
      <c r="G198">
        <v>58</v>
      </c>
      <c r="H198" s="6">
        <v>0.31944444444444448</v>
      </c>
      <c r="I198" s="6">
        <v>0.3611111111111111</v>
      </c>
      <c r="J198">
        <v>60</v>
      </c>
      <c r="K198" s="6">
        <v>0.41666666666666669</v>
      </c>
      <c r="L198" s="6">
        <v>0.45763888888888887</v>
      </c>
      <c r="M198">
        <v>59</v>
      </c>
      <c r="N198" s="6">
        <v>0.70486111111111116</v>
      </c>
      <c r="O198" s="6">
        <v>0.74583333333333324</v>
      </c>
      <c r="P198">
        <v>59</v>
      </c>
    </row>
    <row r="199" spans="2:16" x14ac:dyDescent="0.25">
      <c r="D199" s="5">
        <v>1</v>
      </c>
      <c r="E199" t="s">
        <v>64</v>
      </c>
      <c r="F199" t="s">
        <v>65</v>
      </c>
      <c r="G199">
        <v>78</v>
      </c>
      <c r="H199" s="6">
        <v>0.34722222222222227</v>
      </c>
      <c r="I199" s="6">
        <v>0.39999999999999997</v>
      </c>
      <c r="J199">
        <v>76</v>
      </c>
      <c r="K199" s="6">
        <v>0.46527777777777773</v>
      </c>
      <c r="L199" s="6">
        <v>0.5180555555555556</v>
      </c>
      <c r="M199">
        <v>76</v>
      </c>
      <c r="N199" s="6">
        <v>0.72222222222222221</v>
      </c>
      <c r="O199" s="6">
        <v>0.77361111111111114</v>
      </c>
      <c r="P199">
        <v>74</v>
      </c>
    </row>
    <row r="200" spans="2:16" x14ac:dyDescent="0.25">
      <c r="D200" s="5">
        <v>2</v>
      </c>
      <c r="E200" t="s">
        <v>64</v>
      </c>
      <c r="F200" t="s">
        <v>65</v>
      </c>
      <c r="G200">
        <v>78</v>
      </c>
      <c r="H200" s="6">
        <v>0.34930555555555554</v>
      </c>
      <c r="I200" s="6">
        <v>0.40069444444444446</v>
      </c>
      <c r="J200">
        <v>74</v>
      </c>
      <c r="K200" s="6">
        <v>0.46666666666666662</v>
      </c>
      <c r="L200" s="6">
        <v>0.51874999999999993</v>
      </c>
      <c r="M200">
        <v>75</v>
      </c>
      <c r="N200" s="6">
        <v>0.7402777777777777</v>
      </c>
      <c r="O200" s="6">
        <v>0.79236111111111107</v>
      </c>
      <c r="P200">
        <v>75</v>
      </c>
    </row>
    <row r="201" spans="2:16" x14ac:dyDescent="0.25">
      <c r="D201" s="5">
        <v>3</v>
      </c>
      <c r="E201" t="s">
        <v>64</v>
      </c>
      <c r="F201" t="s">
        <v>65</v>
      </c>
      <c r="G201">
        <v>78</v>
      </c>
      <c r="H201" s="6">
        <v>0.2951388888888889</v>
      </c>
      <c r="I201" s="6">
        <v>0.34375</v>
      </c>
      <c r="J201">
        <v>75</v>
      </c>
      <c r="K201" s="6">
        <v>0.47222222222222227</v>
      </c>
      <c r="L201" s="6">
        <v>0.52430555555555558</v>
      </c>
      <c r="M201">
        <v>75</v>
      </c>
      <c r="N201" s="6">
        <v>0.68055555555555547</v>
      </c>
      <c r="O201" s="6">
        <v>0.81597222222222221</v>
      </c>
      <c r="P201">
        <v>75</v>
      </c>
    </row>
    <row r="202" spans="2:16" x14ac:dyDescent="0.25">
      <c r="D202" s="5">
        <v>1</v>
      </c>
      <c r="E202" t="s">
        <v>65</v>
      </c>
      <c r="F202" t="s">
        <v>64</v>
      </c>
      <c r="G202">
        <v>78</v>
      </c>
      <c r="H202" s="6">
        <v>0.35069444444444442</v>
      </c>
      <c r="I202" s="6">
        <v>0.40277777777777773</v>
      </c>
      <c r="J202">
        <v>75</v>
      </c>
      <c r="K202" s="6">
        <v>0.49305555555555558</v>
      </c>
      <c r="L202" s="6">
        <v>0.54583333333333328</v>
      </c>
      <c r="M202">
        <v>76</v>
      </c>
      <c r="N202" s="6">
        <v>0.75138888888888899</v>
      </c>
      <c r="O202" s="6">
        <v>0.80347222222222225</v>
      </c>
      <c r="P202">
        <v>75</v>
      </c>
    </row>
    <row r="203" spans="2:16" x14ac:dyDescent="0.25">
      <c r="D203" s="5">
        <v>2</v>
      </c>
      <c r="E203" t="s">
        <v>65</v>
      </c>
      <c r="F203" t="s">
        <v>64</v>
      </c>
      <c r="G203">
        <v>78</v>
      </c>
      <c r="H203" s="6">
        <v>0.31527777777777777</v>
      </c>
      <c r="I203" s="6">
        <v>0.3666666666666667</v>
      </c>
      <c r="J203">
        <v>74</v>
      </c>
      <c r="K203" s="6">
        <v>0.48958333333333331</v>
      </c>
      <c r="L203" s="6">
        <v>0.54097222222222219</v>
      </c>
      <c r="M203">
        <v>74</v>
      </c>
      <c r="N203" s="6">
        <v>0.68055555555555547</v>
      </c>
      <c r="O203" s="6">
        <v>0.81527777777777777</v>
      </c>
      <c r="P203">
        <v>74</v>
      </c>
    </row>
    <row r="204" spans="2:16" x14ac:dyDescent="0.25">
      <c r="D204" s="5">
        <v>3</v>
      </c>
      <c r="E204" t="s">
        <v>65</v>
      </c>
      <c r="F204" t="s">
        <v>64</v>
      </c>
      <c r="G204">
        <v>78</v>
      </c>
      <c r="H204" s="6">
        <v>0.31180555555555556</v>
      </c>
      <c r="I204" s="6">
        <v>0.36458333333333331</v>
      </c>
      <c r="J204">
        <v>76</v>
      </c>
      <c r="K204" s="6">
        <v>0.4861111111111111</v>
      </c>
      <c r="L204" s="6">
        <v>0.53819444444444442</v>
      </c>
      <c r="M204">
        <v>75</v>
      </c>
      <c r="N204" s="6">
        <v>0.68055555555555547</v>
      </c>
      <c r="O204" s="6">
        <v>0.73263888888888884</v>
      </c>
      <c r="P204">
        <v>75</v>
      </c>
    </row>
    <row r="205" spans="2:16" x14ac:dyDescent="0.25">
      <c r="B205" t="s">
        <v>67</v>
      </c>
      <c r="C205" t="s">
        <v>68</v>
      </c>
      <c r="D205" s="5">
        <v>1</v>
      </c>
      <c r="E205" t="s">
        <v>64</v>
      </c>
      <c r="F205" t="s">
        <v>69</v>
      </c>
      <c r="G205">
        <v>116</v>
      </c>
      <c r="H205" s="6">
        <v>0.30555555555555552</v>
      </c>
      <c r="I205" s="6">
        <v>0.39513888888888887</v>
      </c>
      <c r="J205">
        <v>127</v>
      </c>
      <c r="K205" s="6">
        <v>0.44791666666666669</v>
      </c>
      <c r="L205" s="6">
        <v>0.53541666666666665</v>
      </c>
      <c r="M205">
        <v>126</v>
      </c>
      <c r="N205" s="6">
        <v>0.69791666666666663</v>
      </c>
      <c r="O205" s="6">
        <v>0.78611111111111109</v>
      </c>
      <c r="P205">
        <v>127</v>
      </c>
    </row>
    <row r="206" spans="2:16" x14ac:dyDescent="0.25">
      <c r="D206" s="5">
        <v>2</v>
      </c>
      <c r="E206" t="s">
        <v>64</v>
      </c>
      <c r="F206" t="s">
        <v>69</v>
      </c>
      <c r="G206">
        <v>116</v>
      </c>
      <c r="H206" s="6">
        <v>0.30555555555555552</v>
      </c>
      <c r="I206" s="6">
        <v>0.39305555555555555</v>
      </c>
      <c r="J206">
        <v>126</v>
      </c>
      <c r="K206" s="6">
        <v>0.4375</v>
      </c>
      <c r="L206" s="6">
        <v>0.52569444444444446</v>
      </c>
      <c r="M206">
        <v>127</v>
      </c>
      <c r="N206" s="6">
        <v>0.70486111111111116</v>
      </c>
      <c r="O206" s="6">
        <v>0.79305555555555562</v>
      </c>
      <c r="P206">
        <v>127</v>
      </c>
    </row>
    <row r="207" spans="2:16" x14ac:dyDescent="0.25">
      <c r="D207" s="5">
        <v>3</v>
      </c>
      <c r="E207" t="s">
        <v>64</v>
      </c>
      <c r="F207" t="s">
        <v>69</v>
      </c>
      <c r="G207">
        <v>116</v>
      </c>
      <c r="H207" s="6">
        <v>0.29583333333333334</v>
      </c>
      <c r="I207" s="6">
        <v>0.38263888888888892</v>
      </c>
      <c r="J207">
        <v>125</v>
      </c>
      <c r="K207" s="6">
        <v>0.44097222222222227</v>
      </c>
      <c r="L207" s="6">
        <v>0.52777777777777779</v>
      </c>
      <c r="M207">
        <v>125</v>
      </c>
      <c r="N207" s="6">
        <v>0.72222222222222221</v>
      </c>
      <c r="O207" s="6">
        <v>0.80902777777777779</v>
      </c>
      <c r="P207">
        <v>125</v>
      </c>
    </row>
    <row r="208" spans="2:16" x14ac:dyDescent="0.25">
      <c r="D208" s="5">
        <v>1</v>
      </c>
      <c r="E208" t="s">
        <v>69</v>
      </c>
      <c r="F208" t="s">
        <v>64</v>
      </c>
      <c r="G208">
        <v>116</v>
      </c>
      <c r="H208" s="6">
        <v>0.2986111111111111</v>
      </c>
      <c r="I208" s="6">
        <v>0.38611111111111113</v>
      </c>
      <c r="J208">
        <v>126</v>
      </c>
      <c r="K208" s="6">
        <v>0.4548611111111111</v>
      </c>
      <c r="L208" s="6">
        <v>0.54236111111111118</v>
      </c>
      <c r="M208">
        <v>126</v>
      </c>
      <c r="N208" s="6">
        <v>0.72916666666666663</v>
      </c>
      <c r="O208" s="6">
        <v>0.81736111111111109</v>
      </c>
      <c r="P208">
        <v>127</v>
      </c>
    </row>
    <row r="209" spans="2:16" x14ac:dyDescent="0.25">
      <c r="D209" s="5">
        <v>2</v>
      </c>
      <c r="E209" t="s">
        <v>69</v>
      </c>
      <c r="F209" t="s">
        <v>64</v>
      </c>
      <c r="G209">
        <v>116</v>
      </c>
      <c r="H209" s="6">
        <v>0.31527777777777777</v>
      </c>
      <c r="I209" s="6">
        <v>0.40347222222222223</v>
      </c>
      <c r="J209">
        <v>127</v>
      </c>
      <c r="K209" s="6">
        <v>0.42569444444444443</v>
      </c>
      <c r="L209" s="6">
        <v>0.53611111111111109</v>
      </c>
      <c r="M209">
        <v>129</v>
      </c>
      <c r="N209" s="6">
        <v>0.72986111111111107</v>
      </c>
      <c r="O209" s="6">
        <v>0.81944444444444453</v>
      </c>
      <c r="P209">
        <v>129</v>
      </c>
    </row>
    <row r="210" spans="2:16" x14ac:dyDescent="0.25">
      <c r="D210" s="5">
        <v>3</v>
      </c>
      <c r="E210" t="s">
        <v>69</v>
      </c>
      <c r="F210" t="s">
        <v>64</v>
      </c>
      <c r="G210">
        <v>116</v>
      </c>
      <c r="H210" s="6">
        <v>0.33333333333333331</v>
      </c>
      <c r="I210" s="6">
        <v>0.4201388888888889</v>
      </c>
      <c r="J210">
        <v>125</v>
      </c>
      <c r="K210" s="6">
        <v>0.50694444444444442</v>
      </c>
      <c r="L210" s="6">
        <v>0.59652777777777777</v>
      </c>
      <c r="M210">
        <v>129</v>
      </c>
      <c r="N210" s="6">
        <v>0.72986111111111107</v>
      </c>
      <c r="O210" s="6">
        <v>0.81944444444444453</v>
      </c>
      <c r="P210">
        <v>129</v>
      </c>
    </row>
    <row r="211" spans="2:16" x14ac:dyDescent="0.25">
      <c r="D211" s="5">
        <v>1</v>
      </c>
      <c r="E211" t="s">
        <v>69</v>
      </c>
      <c r="F211" t="s">
        <v>70</v>
      </c>
      <c r="G211">
        <v>123</v>
      </c>
      <c r="H211" s="6">
        <v>0.30208333333333331</v>
      </c>
      <c r="I211" s="6">
        <v>0.37986111111111115</v>
      </c>
      <c r="J211">
        <v>112</v>
      </c>
      <c r="K211" s="6">
        <v>0.48749999999999999</v>
      </c>
      <c r="L211" s="6">
        <v>0.56388888888888888</v>
      </c>
      <c r="M211">
        <v>110</v>
      </c>
      <c r="N211" s="6">
        <v>0.67361111111111116</v>
      </c>
      <c r="O211" s="6">
        <v>0.8340277777777777</v>
      </c>
      <c r="P211">
        <v>111</v>
      </c>
    </row>
    <row r="212" spans="2:16" x14ac:dyDescent="0.25">
      <c r="D212" s="5">
        <v>2</v>
      </c>
      <c r="E212" t="s">
        <v>69</v>
      </c>
      <c r="F212" t="s">
        <v>70</v>
      </c>
      <c r="G212">
        <v>123</v>
      </c>
      <c r="H212" s="6">
        <v>0.30902777777777779</v>
      </c>
      <c r="I212" s="6">
        <v>0.38680555555555557</v>
      </c>
      <c r="J212">
        <v>112</v>
      </c>
      <c r="K212" s="6">
        <v>0.4826388888888889</v>
      </c>
      <c r="L212" s="6">
        <v>0.55833333333333335</v>
      </c>
      <c r="M212">
        <v>109</v>
      </c>
      <c r="N212" s="6">
        <v>0.75</v>
      </c>
      <c r="O212" s="6">
        <v>0.8256944444444444</v>
      </c>
      <c r="P212">
        <v>109</v>
      </c>
    </row>
    <row r="213" spans="2:16" x14ac:dyDescent="0.25">
      <c r="D213" s="5">
        <v>3</v>
      </c>
      <c r="E213" t="s">
        <v>69</v>
      </c>
      <c r="F213" t="s">
        <v>70</v>
      </c>
      <c r="G213">
        <v>123</v>
      </c>
      <c r="H213" s="6">
        <v>0.30972222222222223</v>
      </c>
      <c r="I213" s="6">
        <v>0.38750000000000001</v>
      </c>
      <c r="J213">
        <v>112</v>
      </c>
      <c r="K213" s="6">
        <v>0.48402777777777778</v>
      </c>
      <c r="L213" s="6">
        <v>0.56041666666666667</v>
      </c>
      <c r="M213">
        <v>110</v>
      </c>
      <c r="N213" s="6">
        <v>0.66666666666666663</v>
      </c>
      <c r="O213" s="6">
        <v>0.74305555555555547</v>
      </c>
      <c r="P213">
        <v>110</v>
      </c>
    </row>
    <row r="214" spans="2:16" x14ac:dyDescent="0.25">
      <c r="D214" s="5">
        <v>1</v>
      </c>
      <c r="E214" t="s">
        <v>70</v>
      </c>
      <c r="F214" t="s">
        <v>69</v>
      </c>
      <c r="G214">
        <v>123</v>
      </c>
      <c r="H214" s="6">
        <v>0.2986111111111111</v>
      </c>
      <c r="I214" s="6">
        <v>0.37708333333333338</v>
      </c>
      <c r="J214">
        <v>113</v>
      </c>
      <c r="K214" s="6">
        <v>0.4861111111111111</v>
      </c>
      <c r="L214" s="6">
        <v>0.56527777777777777</v>
      </c>
      <c r="M214">
        <v>114</v>
      </c>
      <c r="N214" s="6">
        <v>0.69791666666666663</v>
      </c>
      <c r="O214" s="6">
        <v>0.77777777777777779</v>
      </c>
      <c r="P214">
        <v>115</v>
      </c>
    </row>
    <row r="215" spans="2:16" x14ac:dyDescent="0.25">
      <c r="D215" s="5">
        <v>2</v>
      </c>
      <c r="E215" t="s">
        <v>70</v>
      </c>
      <c r="F215" t="s">
        <v>69</v>
      </c>
      <c r="G215">
        <v>123</v>
      </c>
      <c r="H215" s="6">
        <v>0.31041666666666667</v>
      </c>
      <c r="I215" s="6">
        <v>0.38958333333333334</v>
      </c>
      <c r="J215">
        <v>114</v>
      </c>
      <c r="K215" s="6">
        <v>0.4826388888888889</v>
      </c>
      <c r="L215" s="6">
        <v>0.56111111111111112</v>
      </c>
      <c r="M215">
        <v>113</v>
      </c>
      <c r="N215" s="6">
        <v>0.68402777777777779</v>
      </c>
      <c r="O215" s="6">
        <v>0.76250000000000007</v>
      </c>
      <c r="P215">
        <v>113</v>
      </c>
    </row>
    <row r="216" spans="2:16" x14ac:dyDescent="0.25">
      <c r="D216" s="5">
        <v>3</v>
      </c>
      <c r="E216" t="s">
        <v>70</v>
      </c>
      <c r="F216" t="s">
        <v>69</v>
      </c>
      <c r="G216">
        <v>123</v>
      </c>
      <c r="H216" s="6">
        <v>0.3125</v>
      </c>
      <c r="I216" s="6">
        <v>0.39097222222222222</v>
      </c>
      <c r="J216">
        <v>113</v>
      </c>
      <c r="K216" s="6">
        <v>0.47222222222222227</v>
      </c>
      <c r="L216" s="6">
        <v>0.54999999999999993</v>
      </c>
      <c r="M216">
        <v>112</v>
      </c>
      <c r="N216" s="6">
        <v>0.66666666666666663</v>
      </c>
      <c r="O216" s="6">
        <v>0.74444444444444446</v>
      </c>
      <c r="P216">
        <v>112</v>
      </c>
    </row>
    <row r="217" spans="2:16" x14ac:dyDescent="0.25">
      <c r="B217" t="s">
        <v>71</v>
      </c>
      <c r="C217" t="s">
        <v>72</v>
      </c>
      <c r="D217" s="5">
        <v>1</v>
      </c>
      <c r="E217" t="s">
        <v>69</v>
      </c>
      <c r="F217" t="s">
        <v>73</v>
      </c>
      <c r="G217">
        <v>123</v>
      </c>
      <c r="H217" s="6">
        <v>0.29166666666666669</v>
      </c>
      <c r="I217" s="6">
        <v>0.44861111111111113</v>
      </c>
      <c r="J217">
        <v>226</v>
      </c>
      <c r="K217" s="6">
        <v>0.4236111111111111</v>
      </c>
      <c r="L217" s="6">
        <v>0.57777777777777783</v>
      </c>
      <c r="M217">
        <v>222</v>
      </c>
      <c r="N217" s="6">
        <v>0.69444444444444453</v>
      </c>
      <c r="O217" s="6">
        <v>0.84930555555555554</v>
      </c>
      <c r="P217">
        <v>223</v>
      </c>
    </row>
    <row r="218" spans="2:16" x14ac:dyDescent="0.25">
      <c r="D218" s="5">
        <v>2</v>
      </c>
      <c r="E218" t="s">
        <v>69</v>
      </c>
      <c r="F218" t="s">
        <v>73</v>
      </c>
      <c r="G218">
        <v>123</v>
      </c>
      <c r="H218" s="6">
        <v>0.2986111111111111</v>
      </c>
      <c r="I218" s="6">
        <v>0.4548611111111111</v>
      </c>
      <c r="J218">
        <v>225</v>
      </c>
      <c r="K218" s="6">
        <v>0.41666666666666669</v>
      </c>
      <c r="L218" s="6">
        <v>0.57222222222222219</v>
      </c>
      <c r="M218">
        <v>224</v>
      </c>
      <c r="N218" s="6">
        <v>0.67013888888888884</v>
      </c>
      <c r="O218" s="6">
        <v>0.8256944444444444</v>
      </c>
      <c r="P218">
        <v>224</v>
      </c>
    </row>
    <row r="219" spans="2:16" x14ac:dyDescent="0.25">
      <c r="D219" s="5">
        <v>3</v>
      </c>
      <c r="E219" t="s">
        <v>69</v>
      </c>
      <c r="F219" t="s">
        <v>73</v>
      </c>
      <c r="G219">
        <v>123</v>
      </c>
      <c r="H219" s="6">
        <v>0.30555555555555552</v>
      </c>
      <c r="I219" s="6">
        <v>0.46249999999999997</v>
      </c>
      <c r="J219">
        <v>226</v>
      </c>
      <c r="K219" s="6">
        <v>0.4201388888888889</v>
      </c>
      <c r="L219" s="6">
        <v>0.5756944444444444</v>
      </c>
      <c r="M219">
        <v>224</v>
      </c>
      <c r="N219" s="6">
        <v>0.66666666666666663</v>
      </c>
      <c r="O219" s="6">
        <v>0.8222222222222223</v>
      </c>
      <c r="P219">
        <v>224</v>
      </c>
    </row>
    <row r="220" spans="2:16" x14ac:dyDescent="0.25">
      <c r="D220" s="5">
        <v>1</v>
      </c>
      <c r="E220" t="s">
        <v>73</v>
      </c>
      <c r="F220" t="s">
        <v>69</v>
      </c>
      <c r="G220">
        <v>198</v>
      </c>
      <c r="H220" s="6">
        <v>0.29166666666666669</v>
      </c>
      <c r="I220" s="6">
        <v>0.4548611111111111</v>
      </c>
      <c r="J220">
        <v>235</v>
      </c>
      <c r="K220" s="6">
        <v>0.41805555555555557</v>
      </c>
      <c r="L220" s="6">
        <v>0.57916666666666672</v>
      </c>
      <c r="M220">
        <v>232</v>
      </c>
      <c r="N220" s="6">
        <v>0.66666666666666663</v>
      </c>
      <c r="O220" s="6">
        <v>0.82847222222222217</v>
      </c>
      <c r="P220">
        <v>233</v>
      </c>
    </row>
    <row r="221" spans="2:16" x14ac:dyDescent="0.25">
      <c r="D221" s="5">
        <v>2</v>
      </c>
      <c r="E221" t="s">
        <v>73</v>
      </c>
      <c r="F221" t="s">
        <v>69</v>
      </c>
      <c r="G221">
        <v>198</v>
      </c>
      <c r="H221" s="6">
        <v>0.29166666666666669</v>
      </c>
      <c r="I221" s="6">
        <v>0.45416666666666666</v>
      </c>
      <c r="J221">
        <v>234</v>
      </c>
      <c r="K221" s="6">
        <v>0.4236111111111111</v>
      </c>
      <c r="L221" s="6">
        <v>0.58680555555555558</v>
      </c>
      <c r="M221">
        <v>235</v>
      </c>
      <c r="N221" s="6">
        <v>0.67013888888888884</v>
      </c>
      <c r="O221" s="6">
        <v>0.83333333333333337</v>
      </c>
      <c r="P221">
        <v>235</v>
      </c>
    </row>
    <row r="222" spans="2:16" x14ac:dyDescent="0.25">
      <c r="D222" s="5">
        <v>3</v>
      </c>
      <c r="E222" t="s">
        <v>73</v>
      </c>
      <c r="F222" t="s">
        <v>69</v>
      </c>
      <c r="G222">
        <v>198</v>
      </c>
      <c r="H222" s="6">
        <v>0.3</v>
      </c>
      <c r="I222" s="6">
        <v>0.46180555555555558</v>
      </c>
      <c r="J222">
        <v>233</v>
      </c>
      <c r="K222" s="6">
        <v>0.42083333333333334</v>
      </c>
      <c r="L222" s="6">
        <v>0.58333333333333337</v>
      </c>
      <c r="M222">
        <v>234</v>
      </c>
      <c r="N222" s="6">
        <v>0.67361111111111116</v>
      </c>
      <c r="O222" s="6">
        <v>0.83611111111111114</v>
      </c>
      <c r="P222">
        <v>234</v>
      </c>
    </row>
    <row r="223" spans="2:16" x14ac:dyDescent="0.25">
      <c r="D223" s="5">
        <v>1</v>
      </c>
      <c r="E223" t="s">
        <v>73</v>
      </c>
      <c r="F223" t="s">
        <v>60</v>
      </c>
      <c r="G223">
        <v>198</v>
      </c>
      <c r="H223" s="6">
        <v>0.30208333333333331</v>
      </c>
      <c r="I223" s="6">
        <v>0.39999999999999997</v>
      </c>
      <c r="J223">
        <v>141</v>
      </c>
      <c r="K223" s="6">
        <v>0.47222222222222227</v>
      </c>
      <c r="L223" s="6">
        <v>0.57013888888888886</v>
      </c>
      <c r="M223">
        <v>141</v>
      </c>
      <c r="N223" s="6">
        <v>0.70138888888888884</v>
      </c>
      <c r="O223" s="6">
        <v>0.79791666666666661</v>
      </c>
      <c r="P223">
        <v>139</v>
      </c>
    </row>
    <row r="224" spans="2:16" x14ac:dyDescent="0.25">
      <c r="D224" s="5">
        <v>2</v>
      </c>
      <c r="E224" t="s">
        <v>73</v>
      </c>
      <c r="F224" t="s">
        <v>60</v>
      </c>
      <c r="G224">
        <v>198</v>
      </c>
      <c r="H224" s="6">
        <v>0.30555555555555552</v>
      </c>
      <c r="I224" s="6">
        <v>0.41666666666666669</v>
      </c>
      <c r="J224">
        <v>140</v>
      </c>
      <c r="K224" s="6">
        <v>0.4694444444444445</v>
      </c>
      <c r="L224" s="6">
        <v>0.56736111111111109</v>
      </c>
      <c r="M224">
        <v>141</v>
      </c>
      <c r="N224" s="6">
        <v>0.69791666666666663</v>
      </c>
      <c r="O224" s="6">
        <v>0.79583333333333339</v>
      </c>
      <c r="P224">
        <v>141</v>
      </c>
    </row>
    <row r="225" spans="2:16" x14ac:dyDescent="0.25">
      <c r="D225" s="5">
        <v>3</v>
      </c>
      <c r="E225" t="s">
        <v>73</v>
      </c>
      <c r="F225" t="s">
        <v>60</v>
      </c>
      <c r="G225">
        <v>198</v>
      </c>
      <c r="H225" s="6">
        <v>0.30902777777777779</v>
      </c>
      <c r="I225" s="6">
        <v>0.4069444444444445</v>
      </c>
      <c r="J225">
        <v>141</v>
      </c>
      <c r="K225" s="6">
        <v>0.47222222222222227</v>
      </c>
      <c r="L225" s="6">
        <v>0.5708333333333333</v>
      </c>
      <c r="M225">
        <v>142</v>
      </c>
      <c r="N225" s="6">
        <v>0.72222222222222221</v>
      </c>
      <c r="O225" s="6">
        <v>0.8208333333333333</v>
      </c>
      <c r="P225">
        <v>142</v>
      </c>
    </row>
    <row r="226" spans="2:16" x14ac:dyDescent="0.25">
      <c r="D226" s="5">
        <v>1</v>
      </c>
      <c r="E226" t="s">
        <v>60</v>
      </c>
      <c r="F226" t="s">
        <v>73</v>
      </c>
      <c r="G226">
        <v>139</v>
      </c>
      <c r="H226" s="6">
        <v>0.2986111111111111</v>
      </c>
      <c r="I226" s="6">
        <v>0.39583333333333331</v>
      </c>
      <c r="J226">
        <v>140</v>
      </c>
      <c r="K226" s="6">
        <v>0.46875</v>
      </c>
      <c r="L226" s="6">
        <v>0.56458333333333333</v>
      </c>
      <c r="M226">
        <v>138</v>
      </c>
      <c r="N226" s="6">
        <v>0.72222222222222221</v>
      </c>
      <c r="O226" s="6">
        <v>0.81874999999999998</v>
      </c>
      <c r="P226">
        <v>139</v>
      </c>
    </row>
    <row r="227" spans="2:16" x14ac:dyDescent="0.25">
      <c r="D227" s="5">
        <v>2</v>
      </c>
      <c r="E227" t="s">
        <v>60</v>
      </c>
      <c r="F227" t="s">
        <v>73</v>
      </c>
      <c r="G227">
        <v>139</v>
      </c>
      <c r="H227" s="6">
        <v>0.30555555555555552</v>
      </c>
      <c r="I227" s="6">
        <v>0.375</v>
      </c>
      <c r="J227">
        <v>140</v>
      </c>
      <c r="K227" s="6">
        <v>0.47222222222222227</v>
      </c>
      <c r="L227" s="6">
        <v>0.56736111111111109</v>
      </c>
      <c r="M227">
        <v>137</v>
      </c>
      <c r="N227" s="6">
        <v>0.71597222222222223</v>
      </c>
      <c r="O227" s="6">
        <v>0.81111111111111101</v>
      </c>
      <c r="P227">
        <v>137</v>
      </c>
    </row>
    <row r="228" spans="2:16" x14ac:dyDescent="0.25">
      <c r="D228" s="5">
        <v>3</v>
      </c>
      <c r="E228" t="s">
        <v>60</v>
      </c>
      <c r="F228" t="s">
        <v>73</v>
      </c>
      <c r="G228">
        <v>139</v>
      </c>
      <c r="H228" s="6">
        <v>0.30624999999999997</v>
      </c>
      <c r="I228" s="6">
        <v>0.40416666666666662</v>
      </c>
      <c r="J228">
        <v>141</v>
      </c>
      <c r="K228" s="6">
        <v>0.4826388888888889</v>
      </c>
      <c r="L228" s="6">
        <v>0.57986111111111105</v>
      </c>
      <c r="M228">
        <v>140</v>
      </c>
      <c r="N228" s="6">
        <v>0.72916666666666663</v>
      </c>
      <c r="O228" s="6">
        <v>0.82638888888888884</v>
      </c>
      <c r="P228">
        <v>140</v>
      </c>
    </row>
    <row r="229" spans="2:16" x14ac:dyDescent="0.25">
      <c r="B229" t="s">
        <v>74</v>
      </c>
      <c r="C229" t="s">
        <v>75</v>
      </c>
      <c r="D229" s="5">
        <v>1</v>
      </c>
      <c r="E229" t="s">
        <v>65</v>
      </c>
      <c r="F229" t="s">
        <v>76</v>
      </c>
      <c r="G229">
        <v>108</v>
      </c>
      <c r="H229" s="6">
        <v>0.35416666666666669</v>
      </c>
      <c r="I229" s="6">
        <v>0.41319444444444442</v>
      </c>
      <c r="J229">
        <v>85</v>
      </c>
      <c r="K229" s="6">
        <v>0.47569444444444442</v>
      </c>
      <c r="L229" s="6">
        <v>0.53472222222222221</v>
      </c>
      <c r="M229">
        <v>85</v>
      </c>
      <c r="N229" s="6">
        <v>0.74861111111111101</v>
      </c>
      <c r="O229" s="6">
        <v>0.80833333333333324</v>
      </c>
      <c r="P229">
        <v>86</v>
      </c>
    </row>
    <row r="230" spans="2:16" x14ac:dyDescent="0.25">
      <c r="D230" s="5">
        <v>2</v>
      </c>
      <c r="E230" t="s">
        <v>65</v>
      </c>
      <c r="F230" t="s">
        <v>76</v>
      </c>
      <c r="G230">
        <v>108</v>
      </c>
      <c r="H230" s="6">
        <v>0.3576388888888889</v>
      </c>
      <c r="I230" s="6">
        <v>0.41736111111111113</v>
      </c>
      <c r="J230">
        <v>86</v>
      </c>
      <c r="K230" s="6">
        <v>0.46875</v>
      </c>
      <c r="L230" s="6">
        <v>0.52777777777777779</v>
      </c>
      <c r="M230">
        <v>85</v>
      </c>
      <c r="N230" s="6">
        <v>0.70208333333333339</v>
      </c>
      <c r="O230" s="6">
        <v>0.76111111111111107</v>
      </c>
      <c r="P230">
        <v>85</v>
      </c>
    </row>
    <row r="231" spans="2:16" x14ac:dyDescent="0.25">
      <c r="D231" s="5">
        <v>3</v>
      </c>
      <c r="E231" t="s">
        <v>65</v>
      </c>
      <c r="F231" t="s">
        <v>76</v>
      </c>
      <c r="G231">
        <v>108</v>
      </c>
      <c r="H231" s="6">
        <v>0.3611111111111111</v>
      </c>
      <c r="I231" s="6">
        <v>0.41944444444444445</v>
      </c>
      <c r="J231">
        <v>84</v>
      </c>
      <c r="K231" s="6">
        <v>0.45833333333333331</v>
      </c>
      <c r="L231" s="6">
        <v>0.51666666666666672</v>
      </c>
      <c r="M231">
        <v>84</v>
      </c>
      <c r="N231" s="6">
        <v>0.67569444444444438</v>
      </c>
      <c r="O231" s="6">
        <v>0.73402777777777783</v>
      </c>
      <c r="P231">
        <v>84</v>
      </c>
    </row>
    <row r="232" spans="2:16" x14ac:dyDescent="0.25">
      <c r="D232" s="5">
        <v>1</v>
      </c>
      <c r="E232" t="s">
        <v>76</v>
      </c>
      <c r="F232" t="s">
        <v>65</v>
      </c>
      <c r="G232">
        <v>108</v>
      </c>
      <c r="H232" s="6">
        <v>0.3576388888888889</v>
      </c>
      <c r="I232" s="6">
        <v>0.41666666666666669</v>
      </c>
      <c r="J232">
        <v>85</v>
      </c>
      <c r="K232" s="6">
        <v>0.48958333333333331</v>
      </c>
      <c r="L232" s="6">
        <v>0.54861111111111105</v>
      </c>
      <c r="M232">
        <v>85</v>
      </c>
      <c r="N232" s="6">
        <v>0.69861111111111107</v>
      </c>
      <c r="O232" s="6">
        <v>0.7583333333333333</v>
      </c>
      <c r="P232">
        <v>86</v>
      </c>
    </row>
    <row r="233" spans="2:16" x14ac:dyDescent="0.25">
      <c r="D233" s="5">
        <v>2</v>
      </c>
      <c r="E233" t="s">
        <v>76</v>
      </c>
      <c r="F233" t="s">
        <v>65</v>
      </c>
      <c r="G233">
        <v>108</v>
      </c>
      <c r="H233" s="6">
        <v>0.32291666666666669</v>
      </c>
      <c r="I233" s="6">
        <v>0.38055555555555554</v>
      </c>
      <c r="J233">
        <v>83</v>
      </c>
      <c r="K233" s="6">
        <v>0.46736111111111112</v>
      </c>
      <c r="L233" s="6">
        <v>0.52569444444444446</v>
      </c>
      <c r="M233">
        <v>84</v>
      </c>
      <c r="N233" s="6">
        <v>0.69930555555555562</v>
      </c>
      <c r="O233" s="6">
        <v>0.75763888888888886</v>
      </c>
      <c r="P233">
        <v>84</v>
      </c>
    </row>
    <row r="234" spans="2:16" x14ac:dyDescent="0.25">
      <c r="D234" s="5">
        <v>3</v>
      </c>
      <c r="E234" t="s">
        <v>76</v>
      </c>
      <c r="F234" t="s">
        <v>65</v>
      </c>
      <c r="G234">
        <v>108</v>
      </c>
      <c r="H234" s="6">
        <v>0.32361111111111113</v>
      </c>
      <c r="I234" s="6">
        <v>0.38194444444444442</v>
      </c>
      <c r="J234">
        <v>84</v>
      </c>
      <c r="K234" s="6">
        <v>0.5</v>
      </c>
      <c r="L234" s="6">
        <v>0.55694444444444446</v>
      </c>
      <c r="M234">
        <v>82</v>
      </c>
      <c r="N234" s="6">
        <v>0.73888888888888893</v>
      </c>
      <c r="O234" s="6">
        <v>0.79583333333333339</v>
      </c>
      <c r="P234">
        <v>82</v>
      </c>
    </row>
    <row r="235" spans="2:16" x14ac:dyDescent="0.25">
      <c r="D235" s="5">
        <v>1</v>
      </c>
      <c r="E235" t="s">
        <v>76</v>
      </c>
      <c r="F235" t="s">
        <v>77</v>
      </c>
      <c r="G235">
        <v>52</v>
      </c>
      <c r="H235" s="6">
        <v>0.375</v>
      </c>
      <c r="I235" s="6">
        <v>0.40625</v>
      </c>
      <c r="J235">
        <v>45</v>
      </c>
      <c r="K235" s="6">
        <v>0.51388888888888895</v>
      </c>
      <c r="L235" s="6">
        <v>0.55972222222222223</v>
      </c>
      <c r="M235">
        <v>46</v>
      </c>
      <c r="N235" s="6">
        <v>0.77083333333333337</v>
      </c>
      <c r="O235" s="6">
        <v>0.80347222222222225</v>
      </c>
      <c r="P235">
        <v>47</v>
      </c>
    </row>
    <row r="236" spans="2:16" x14ac:dyDescent="0.25">
      <c r="D236" s="5">
        <v>2</v>
      </c>
      <c r="E236" t="s">
        <v>76</v>
      </c>
      <c r="F236" t="s">
        <v>77</v>
      </c>
      <c r="G236">
        <v>52</v>
      </c>
      <c r="H236" s="6">
        <v>0.375</v>
      </c>
      <c r="I236" s="6">
        <v>0.40625</v>
      </c>
      <c r="J236">
        <v>45</v>
      </c>
      <c r="K236" s="6">
        <v>0.51111111111111118</v>
      </c>
      <c r="L236" s="6">
        <v>0.54375000000000007</v>
      </c>
      <c r="M236">
        <v>47</v>
      </c>
      <c r="N236" s="6">
        <v>0.78055555555555556</v>
      </c>
      <c r="O236" s="6">
        <v>0.81736111111111109</v>
      </c>
      <c r="P236">
        <v>47</v>
      </c>
    </row>
    <row r="237" spans="2:16" x14ac:dyDescent="0.25">
      <c r="D237" s="5">
        <v>3</v>
      </c>
      <c r="E237" t="s">
        <v>76</v>
      </c>
      <c r="F237" t="s">
        <v>77</v>
      </c>
      <c r="G237">
        <v>52</v>
      </c>
      <c r="H237" s="6">
        <v>0.38263888888888892</v>
      </c>
      <c r="I237" s="6">
        <v>0.41388888888888892</v>
      </c>
      <c r="J237">
        <v>45</v>
      </c>
      <c r="K237" s="6">
        <v>0.52430555555555558</v>
      </c>
      <c r="L237" s="6">
        <v>0.55486111111111114</v>
      </c>
      <c r="M237">
        <v>44</v>
      </c>
      <c r="N237" s="6">
        <v>0.75694444444444453</v>
      </c>
      <c r="O237" s="6">
        <v>0.78749999999999998</v>
      </c>
      <c r="P237">
        <v>44</v>
      </c>
    </row>
    <row r="238" spans="2:16" x14ac:dyDescent="0.25">
      <c r="D238" s="5">
        <v>1</v>
      </c>
      <c r="E238" t="s">
        <v>77</v>
      </c>
      <c r="F238" t="s">
        <v>76</v>
      </c>
      <c r="G238">
        <v>52</v>
      </c>
      <c r="H238" s="6">
        <v>0.36805555555555558</v>
      </c>
      <c r="I238" s="6">
        <v>0.3972222222222222</v>
      </c>
      <c r="J238">
        <v>42</v>
      </c>
      <c r="K238" s="6">
        <v>0.52777777777777779</v>
      </c>
      <c r="L238" s="6">
        <v>0.55763888888888891</v>
      </c>
      <c r="M238">
        <v>43</v>
      </c>
      <c r="N238" s="6">
        <v>0.78055555555555556</v>
      </c>
      <c r="O238" s="6">
        <v>0.80902777777777779</v>
      </c>
      <c r="P238">
        <v>41</v>
      </c>
    </row>
    <row r="239" spans="2:16" x14ac:dyDescent="0.25">
      <c r="D239" s="5">
        <v>2</v>
      </c>
      <c r="E239" t="s">
        <v>77</v>
      </c>
      <c r="F239" t="s">
        <v>76</v>
      </c>
      <c r="G239">
        <v>52</v>
      </c>
      <c r="H239" s="6">
        <v>0.32291666666666669</v>
      </c>
      <c r="I239" s="6">
        <v>0.3520833333333333</v>
      </c>
      <c r="J239">
        <v>42</v>
      </c>
      <c r="K239" s="6">
        <v>0.5</v>
      </c>
      <c r="L239" s="6">
        <v>0.52916666666666667</v>
      </c>
      <c r="M239">
        <v>42</v>
      </c>
      <c r="N239" s="6">
        <v>0.75</v>
      </c>
      <c r="O239" s="6">
        <v>0.77916666666666667</v>
      </c>
      <c r="P239">
        <v>42</v>
      </c>
    </row>
    <row r="240" spans="2:16" x14ac:dyDescent="0.25">
      <c r="D240" s="5">
        <v>3</v>
      </c>
      <c r="E240" t="s">
        <v>77</v>
      </c>
      <c r="F240" t="s">
        <v>76</v>
      </c>
      <c r="G240">
        <v>52</v>
      </c>
      <c r="H240" s="6">
        <v>0.3263888888888889</v>
      </c>
      <c r="I240" s="6">
        <v>0.35555555555555557</v>
      </c>
      <c r="J240">
        <v>42</v>
      </c>
      <c r="K240" s="6">
        <v>0.53125</v>
      </c>
      <c r="L240" s="6">
        <v>0.56111111111111112</v>
      </c>
      <c r="M240">
        <v>43</v>
      </c>
      <c r="N240" s="6">
        <v>0.78819444444444453</v>
      </c>
      <c r="O240" s="6">
        <v>0.81805555555555554</v>
      </c>
      <c r="P240">
        <v>43</v>
      </c>
    </row>
    <row r="241" spans="2:16" x14ac:dyDescent="0.25">
      <c r="D241" s="5">
        <v>1</v>
      </c>
      <c r="E241" t="s">
        <v>77</v>
      </c>
      <c r="F241" t="s">
        <v>78</v>
      </c>
      <c r="G241">
        <v>77</v>
      </c>
      <c r="H241" s="6">
        <v>0.32291666666666669</v>
      </c>
      <c r="I241" s="6">
        <v>0.37638888888888888</v>
      </c>
      <c r="J241">
        <v>77</v>
      </c>
      <c r="K241" s="6">
        <v>0.48958333333333331</v>
      </c>
      <c r="L241" s="6">
        <v>0.54236111111111118</v>
      </c>
      <c r="M241">
        <v>76</v>
      </c>
      <c r="N241" s="6">
        <v>0.72222222222222221</v>
      </c>
      <c r="O241" s="6">
        <v>0.77430555555555547</v>
      </c>
      <c r="P241">
        <v>75</v>
      </c>
    </row>
    <row r="242" spans="2:16" x14ac:dyDescent="0.25">
      <c r="D242" s="5">
        <v>2</v>
      </c>
      <c r="E242" t="s">
        <v>77</v>
      </c>
      <c r="F242" t="s">
        <v>78</v>
      </c>
      <c r="G242">
        <v>77</v>
      </c>
      <c r="H242" s="6">
        <v>0.3263888888888889</v>
      </c>
      <c r="I242" s="6">
        <v>0.37986111111111115</v>
      </c>
      <c r="J242">
        <v>77</v>
      </c>
      <c r="K242" s="6">
        <v>0.49652777777777773</v>
      </c>
      <c r="L242" s="6">
        <v>0.54236111111111118</v>
      </c>
      <c r="M242">
        <v>76</v>
      </c>
      <c r="N242" s="6">
        <v>0.74722222222222223</v>
      </c>
      <c r="O242" s="6">
        <v>0.79999999999999993</v>
      </c>
      <c r="P242">
        <v>76</v>
      </c>
    </row>
    <row r="243" spans="2:16" x14ac:dyDescent="0.25">
      <c r="D243" s="5">
        <v>3</v>
      </c>
      <c r="E243" t="s">
        <v>77</v>
      </c>
      <c r="F243" t="s">
        <v>78</v>
      </c>
      <c r="G243">
        <v>77</v>
      </c>
      <c r="H243" s="6">
        <v>0.3298611111111111</v>
      </c>
      <c r="I243" s="6">
        <v>0.38263888888888892</v>
      </c>
      <c r="J243">
        <v>76</v>
      </c>
      <c r="K243" s="6">
        <v>0.51388888888888895</v>
      </c>
      <c r="L243" s="6">
        <v>0.56527777777777777</v>
      </c>
      <c r="M243">
        <v>74</v>
      </c>
      <c r="N243" s="6">
        <v>0.71597222222222223</v>
      </c>
      <c r="O243" s="6">
        <v>0.76736111111111116</v>
      </c>
      <c r="P243">
        <v>74</v>
      </c>
    </row>
    <row r="244" spans="2:16" x14ac:dyDescent="0.25">
      <c r="D244" s="5">
        <v>1</v>
      </c>
      <c r="E244" t="s">
        <v>78</v>
      </c>
      <c r="F244" t="s">
        <v>77</v>
      </c>
      <c r="G244">
        <v>77</v>
      </c>
      <c r="H244" s="6">
        <v>0.3125</v>
      </c>
      <c r="I244" s="6">
        <v>0.36388888888888887</v>
      </c>
      <c r="J244">
        <v>74</v>
      </c>
      <c r="K244" s="6">
        <v>0.52777777777777779</v>
      </c>
      <c r="L244" s="6">
        <v>0.57986111111111105</v>
      </c>
      <c r="M244">
        <v>75</v>
      </c>
      <c r="N244" s="6">
        <v>0.66666666666666663</v>
      </c>
      <c r="O244" s="6">
        <v>0.71944444444444444</v>
      </c>
      <c r="P244">
        <v>76</v>
      </c>
    </row>
    <row r="245" spans="2:16" x14ac:dyDescent="0.25">
      <c r="D245" s="5">
        <v>2</v>
      </c>
      <c r="E245" t="s">
        <v>78</v>
      </c>
      <c r="F245" t="s">
        <v>77</v>
      </c>
      <c r="G245">
        <v>77</v>
      </c>
      <c r="H245" s="6">
        <v>0.33194444444444443</v>
      </c>
      <c r="I245" s="6">
        <v>0.38263888888888892</v>
      </c>
      <c r="J245">
        <v>73</v>
      </c>
      <c r="K245" s="6">
        <v>0.55555555555555558</v>
      </c>
      <c r="L245" s="6">
        <v>0.60555555555555551</v>
      </c>
      <c r="M245">
        <v>72</v>
      </c>
      <c r="N245" s="6">
        <v>0.68958333333333333</v>
      </c>
      <c r="O245" s="6">
        <v>0.73958333333333337</v>
      </c>
      <c r="P245">
        <v>72</v>
      </c>
    </row>
    <row r="246" spans="2:16" x14ac:dyDescent="0.25">
      <c r="D246" s="5">
        <v>3</v>
      </c>
      <c r="E246" t="s">
        <v>78</v>
      </c>
      <c r="F246" t="s">
        <v>77</v>
      </c>
      <c r="G246">
        <v>77</v>
      </c>
      <c r="H246" s="6">
        <v>0.33333333333333331</v>
      </c>
      <c r="I246" s="6">
        <v>0.38472222222222219</v>
      </c>
      <c r="J246">
        <v>74</v>
      </c>
      <c r="K246" s="6">
        <v>0.51388888888888895</v>
      </c>
      <c r="L246" s="6">
        <v>0.56527777777777777</v>
      </c>
      <c r="M246">
        <v>74</v>
      </c>
      <c r="N246" s="6">
        <v>0.75</v>
      </c>
      <c r="O246" s="6">
        <v>0.80138888888888893</v>
      </c>
      <c r="P246">
        <v>74</v>
      </c>
    </row>
    <row r="247" spans="2:16" x14ac:dyDescent="0.25">
      <c r="B247" t="s">
        <v>79</v>
      </c>
      <c r="C247" t="s">
        <v>80</v>
      </c>
      <c r="D247" s="5">
        <v>1</v>
      </c>
      <c r="E247" t="s">
        <v>65</v>
      </c>
      <c r="F247" t="s">
        <v>81</v>
      </c>
      <c r="G247">
        <v>75</v>
      </c>
      <c r="H247" s="6">
        <v>0.2951388888888889</v>
      </c>
      <c r="I247" s="6">
        <v>0.33958333333333335</v>
      </c>
      <c r="J247">
        <v>64</v>
      </c>
      <c r="K247" s="6">
        <v>0.4236111111111111</v>
      </c>
      <c r="L247" s="6">
        <v>0.46875</v>
      </c>
      <c r="M247">
        <v>65</v>
      </c>
      <c r="N247" s="6">
        <v>0.67361111111111116</v>
      </c>
      <c r="O247" s="6">
        <v>0.71666666666666667</v>
      </c>
      <c r="P247">
        <v>62</v>
      </c>
    </row>
    <row r="248" spans="2:16" x14ac:dyDescent="0.25">
      <c r="D248" s="5">
        <v>2</v>
      </c>
      <c r="E248" t="s">
        <v>65</v>
      </c>
      <c r="F248" t="s">
        <v>81</v>
      </c>
      <c r="G248">
        <v>75</v>
      </c>
      <c r="H248" s="6">
        <v>0.35416666666666669</v>
      </c>
      <c r="I248" s="6">
        <v>0.39861111111111108</v>
      </c>
      <c r="J248">
        <v>64</v>
      </c>
      <c r="K248" s="6">
        <v>0.47222222222222227</v>
      </c>
      <c r="L248" s="6">
        <v>0.51597222222222217</v>
      </c>
      <c r="M248">
        <v>63</v>
      </c>
      <c r="N248" s="6">
        <v>0.68055555555555547</v>
      </c>
      <c r="O248" s="6">
        <v>0.72361111111111109</v>
      </c>
      <c r="P248">
        <v>62</v>
      </c>
    </row>
    <row r="249" spans="2:16" x14ac:dyDescent="0.25">
      <c r="D249" s="5">
        <v>3</v>
      </c>
      <c r="E249" t="s">
        <v>65</v>
      </c>
      <c r="F249" t="s">
        <v>81</v>
      </c>
      <c r="G249">
        <v>75</v>
      </c>
      <c r="H249" s="6">
        <v>0.3611111111111111</v>
      </c>
      <c r="I249" s="6">
        <v>0.40625</v>
      </c>
      <c r="J249">
        <v>65</v>
      </c>
      <c r="K249" s="6">
        <v>0.47569444444444442</v>
      </c>
      <c r="L249" s="6">
        <v>0.52013888888888882</v>
      </c>
      <c r="M249">
        <v>64</v>
      </c>
      <c r="N249" s="6">
        <v>0.6743055555555556</v>
      </c>
      <c r="O249" s="6">
        <v>0.71666666666666667</v>
      </c>
      <c r="P249">
        <v>61</v>
      </c>
    </row>
    <row r="250" spans="2:16" x14ac:dyDescent="0.25">
      <c r="D250" s="5">
        <v>1</v>
      </c>
      <c r="E250" t="s">
        <v>81</v>
      </c>
      <c r="F250" t="s">
        <v>65</v>
      </c>
      <c r="G250">
        <v>75</v>
      </c>
      <c r="H250" s="6">
        <v>0.30208333333333331</v>
      </c>
      <c r="I250" s="6">
        <v>0.34583333333333338</v>
      </c>
      <c r="J250">
        <v>63</v>
      </c>
      <c r="K250" s="6">
        <v>0.47916666666666669</v>
      </c>
      <c r="L250" s="6">
        <v>0.5229166666666667</v>
      </c>
      <c r="M250">
        <v>63</v>
      </c>
      <c r="N250" s="6">
        <v>0.6743055555555556</v>
      </c>
      <c r="O250" s="6">
        <v>0.71736111111111101</v>
      </c>
      <c r="P250">
        <v>63</v>
      </c>
    </row>
    <row r="251" spans="2:16" x14ac:dyDescent="0.25">
      <c r="D251" s="5">
        <v>2</v>
      </c>
      <c r="E251" t="s">
        <v>81</v>
      </c>
      <c r="F251" t="s">
        <v>65</v>
      </c>
      <c r="G251">
        <v>75</v>
      </c>
      <c r="H251" s="6">
        <v>0.32291666666666669</v>
      </c>
      <c r="I251" s="6">
        <v>0.36874999999999997</v>
      </c>
      <c r="J251">
        <v>66</v>
      </c>
      <c r="K251" s="6">
        <v>0.46180555555555558</v>
      </c>
      <c r="L251" s="6">
        <v>0.50763888888888886</v>
      </c>
      <c r="M251">
        <v>66</v>
      </c>
      <c r="N251" s="6">
        <v>0.76388888888888884</v>
      </c>
      <c r="O251" s="6">
        <v>0.80763888888888891</v>
      </c>
      <c r="P251">
        <v>63</v>
      </c>
    </row>
    <row r="252" spans="2:16" x14ac:dyDescent="0.25">
      <c r="D252" s="5">
        <v>3</v>
      </c>
      <c r="E252" t="s">
        <v>81</v>
      </c>
      <c r="F252" t="s">
        <v>65</v>
      </c>
      <c r="G252">
        <v>75</v>
      </c>
      <c r="H252" s="6">
        <v>0.31944444444444448</v>
      </c>
      <c r="I252" s="6">
        <v>0.34861111111111115</v>
      </c>
      <c r="J252">
        <v>62</v>
      </c>
      <c r="K252" s="6">
        <v>0.46249999999999997</v>
      </c>
      <c r="L252" s="6">
        <v>0.50486111111111109</v>
      </c>
      <c r="M252">
        <v>61</v>
      </c>
      <c r="N252" s="6">
        <v>0.75694444444444453</v>
      </c>
      <c r="O252" s="6">
        <v>0.80069444444444438</v>
      </c>
      <c r="P252">
        <v>63</v>
      </c>
    </row>
    <row r="253" spans="2:16" x14ac:dyDescent="0.25">
      <c r="D253" s="5">
        <v>1</v>
      </c>
      <c r="E253" t="s">
        <v>81</v>
      </c>
      <c r="F253" t="s">
        <v>82</v>
      </c>
      <c r="G253">
        <v>69</v>
      </c>
      <c r="H253" s="6">
        <v>0.29166666666666669</v>
      </c>
      <c r="I253" s="6">
        <v>0.33402777777777781</v>
      </c>
      <c r="J253">
        <v>61</v>
      </c>
      <c r="K253" s="6">
        <v>0.49305555555555558</v>
      </c>
      <c r="L253" s="6">
        <v>0.53541666666666665</v>
      </c>
      <c r="M253">
        <v>61</v>
      </c>
      <c r="N253" s="6">
        <v>0.67638888888888893</v>
      </c>
      <c r="O253" s="6">
        <v>0.71805555555555556</v>
      </c>
      <c r="P253">
        <v>60</v>
      </c>
    </row>
    <row r="254" spans="2:16" x14ac:dyDescent="0.25">
      <c r="D254" s="5">
        <v>2</v>
      </c>
      <c r="E254" t="s">
        <v>81</v>
      </c>
      <c r="F254" t="s">
        <v>82</v>
      </c>
      <c r="G254">
        <v>69</v>
      </c>
      <c r="H254" s="6">
        <v>0.3263888888888889</v>
      </c>
      <c r="I254" s="6">
        <v>0.37013888888888885</v>
      </c>
      <c r="J254">
        <v>63</v>
      </c>
      <c r="K254" s="6">
        <v>0.4694444444444445</v>
      </c>
      <c r="L254" s="6">
        <v>0.5131944444444444</v>
      </c>
      <c r="M254">
        <v>63</v>
      </c>
      <c r="N254" s="6">
        <v>0.73611111111111116</v>
      </c>
      <c r="O254" s="6">
        <v>0.77847222222222223</v>
      </c>
      <c r="P254">
        <v>61</v>
      </c>
    </row>
    <row r="255" spans="2:16" x14ac:dyDescent="0.25">
      <c r="D255" s="5">
        <v>3</v>
      </c>
      <c r="E255" t="s">
        <v>81</v>
      </c>
      <c r="F255" t="s">
        <v>82</v>
      </c>
      <c r="G255">
        <v>69</v>
      </c>
      <c r="H255" s="6">
        <v>0.3125</v>
      </c>
      <c r="I255" s="6">
        <v>0.35555555555555557</v>
      </c>
      <c r="J255">
        <v>62</v>
      </c>
      <c r="K255" s="6">
        <v>0.47361111111111115</v>
      </c>
      <c r="L255" s="6">
        <v>0.51736111111111105</v>
      </c>
      <c r="M255">
        <v>63</v>
      </c>
      <c r="N255" s="6">
        <v>0.71527777777777779</v>
      </c>
      <c r="O255" s="6">
        <v>0.75694444444444453</v>
      </c>
      <c r="P255">
        <v>60</v>
      </c>
    </row>
    <row r="256" spans="2:16" x14ac:dyDescent="0.25">
      <c r="D256" s="5">
        <v>1</v>
      </c>
      <c r="E256" t="s">
        <v>82</v>
      </c>
      <c r="F256" t="s">
        <v>81</v>
      </c>
      <c r="G256">
        <v>69</v>
      </c>
      <c r="H256" s="6">
        <v>0.32291666666666669</v>
      </c>
      <c r="I256" s="6">
        <v>0.36388888888888887</v>
      </c>
      <c r="J256">
        <v>59</v>
      </c>
      <c r="K256" s="6">
        <v>0.46875</v>
      </c>
      <c r="L256" s="6">
        <v>0.50972222222222219</v>
      </c>
      <c r="M256">
        <v>59</v>
      </c>
      <c r="N256" s="6">
        <v>0.68055555555555547</v>
      </c>
      <c r="O256" s="6">
        <v>0.72083333333333333</v>
      </c>
      <c r="P256">
        <v>58</v>
      </c>
    </row>
    <row r="257" spans="2:16" x14ac:dyDescent="0.25">
      <c r="D257" s="5">
        <v>2</v>
      </c>
      <c r="E257" t="s">
        <v>82</v>
      </c>
      <c r="F257" t="s">
        <v>81</v>
      </c>
      <c r="G257">
        <v>69</v>
      </c>
      <c r="H257" s="6">
        <v>0.34027777777777773</v>
      </c>
      <c r="I257" s="6">
        <v>0.38194444444444442</v>
      </c>
      <c r="J257">
        <v>60</v>
      </c>
      <c r="K257" s="6">
        <v>0.47222222222222227</v>
      </c>
      <c r="L257" s="6">
        <v>0.51388888888888895</v>
      </c>
      <c r="M257">
        <v>60</v>
      </c>
      <c r="N257" s="6">
        <v>0.7583333333333333</v>
      </c>
      <c r="O257" s="6">
        <v>0.79999999999999993</v>
      </c>
      <c r="P257">
        <v>60</v>
      </c>
    </row>
    <row r="258" spans="2:16" x14ac:dyDescent="0.25">
      <c r="D258" s="5">
        <v>3</v>
      </c>
      <c r="E258" t="s">
        <v>82</v>
      </c>
      <c r="F258" t="s">
        <v>81</v>
      </c>
      <c r="G258">
        <v>69</v>
      </c>
      <c r="H258" s="6">
        <v>0.34375</v>
      </c>
      <c r="I258" s="6">
        <v>0.38611111111111113</v>
      </c>
      <c r="J258">
        <v>61</v>
      </c>
      <c r="K258" s="6">
        <v>0.47569444444444442</v>
      </c>
      <c r="L258" s="6">
        <v>0.51736111111111105</v>
      </c>
      <c r="M258">
        <v>60</v>
      </c>
      <c r="N258" s="6">
        <v>0.76597222222222217</v>
      </c>
      <c r="O258" s="6">
        <v>0.80694444444444446</v>
      </c>
      <c r="P258">
        <v>59</v>
      </c>
    </row>
    <row r="259" spans="2:16" x14ac:dyDescent="0.25">
      <c r="D259" s="5">
        <v>1</v>
      </c>
      <c r="E259" t="s">
        <v>82</v>
      </c>
      <c r="F259" t="s">
        <v>83</v>
      </c>
      <c r="G259">
        <v>52</v>
      </c>
      <c r="H259" s="6">
        <v>0.33333333333333331</v>
      </c>
      <c r="I259" s="6">
        <v>0.36319444444444443</v>
      </c>
      <c r="J259">
        <v>43</v>
      </c>
      <c r="K259" s="6">
        <v>0.42708333333333331</v>
      </c>
      <c r="L259" s="6">
        <v>0.49583333333333335</v>
      </c>
      <c r="M259">
        <v>43</v>
      </c>
      <c r="N259" s="6">
        <v>0.68263888888888891</v>
      </c>
      <c r="O259" s="6">
        <v>0.71111111111111114</v>
      </c>
      <c r="P259">
        <v>41</v>
      </c>
    </row>
    <row r="260" spans="2:16" x14ac:dyDescent="0.25">
      <c r="D260" s="5">
        <v>2</v>
      </c>
      <c r="E260" t="s">
        <v>82</v>
      </c>
      <c r="F260" t="s">
        <v>83</v>
      </c>
      <c r="G260">
        <v>52</v>
      </c>
      <c r="H260" s="6">
        <v>0.34375</v>
      </c>
      <c r="I260" s="6">
        <v>0.37291666666666662</v>
      </c>
      <c r="J260">
        <v>42</v>
      </c>
      <c r="K260" s="6">
        <v>0.44444444444444442</v>
      </c>
      <c r="L260" s="6">
        <v>0.47361111111111115</v>
      </c>
      <c r="M260">
        <v>42</v>
      </c>
      <c r="N260" s="6">
        <v>0.69444444444444453</v>
      </c>
      <c r="O260" s="6">
        <v>0.72222222222222221</v>
      </c>
      <c r="P260">
        <v>40</v>
      </c>
    </row>
    <row r="261" spans="2:16" x14ac:dyDescent="0.25">
      <c r="D261" s="5">
        <v>3</v>
      </c>
      <c r="E261" t="s">
        <v>82</v>
      </c>
      <c r="F261" t="s">
        <v>83</v>
      </c>
      <c r="G261">
        <v>52</v>
      </c>
      <c r="H261" s="6">
        <v>0.34722222222222227</v>
      </c>
      <c r="I261" s="6">
        <v>0.3756944444444445</v>
      </c>
      <c r="J261">
        <v>41</v>
      </c>
      <c r="K261" s="6">
        <v>0.42708333333333331</v>
      </c>
      <c r="L261" s="6">
        <v>0.49513888888888885</v>
      </c>
      <c r="M261">
        <v>42</v>
      </c>
      <c r="N261" s="6">
        <v>0.72916666666666663</v>
      </c>
      <c r="O261" s="6">
        <v>0.75763888888888886</v>
      </c>
      <c r="P261">
        <v>41</v>
      </c>
    </row>
    <row r="262" spans="2:16" x14ac:dyDescent="0.25">
      <c r="D262" s="5">
        <v>1</v>
      </c>
      <c r="E262" t="s">
        <v>83</v>
      </c>
      <c r="F262" t="s">
        <v>82</v>
      </c>
      <c r="G262">
        <v>52</v>
      </c>
      <c r="H262" s="6">
        <v>0.3611111111111111</v>
      </c>
      <c r="I262" s="6">
        <v>0.38958333333333334</v>
      </c>
      <c r="J262">
        <v>41</v>
      </c>
      <c r="K262" s="6">
        <v>0.51388888888888895</v>
      </c>
      <c r="L262" s="6">
        <v>0.54236111111111118</v>
      </c>
      <c r="M262">
        <v>41</v>
      </c>
      <c r="N262" s="6">
        <v>0.68402777777777779</v>
      </c>
      <c r="O262" s="6">
        <v>0.71250000000000002</v>
      </c>
      <c r="P262">
        <v>41</v>
      </c>
    </row>
    <row r="263" spans="2:16" x14ac:dyDescent="0.25">
      <c r="D263" s="5">
        <v>2</v>
      </c>
      <c r="E263" t="s">
        <v>83</v>
      </c>
      <c r="F263" t="s">
        <v>82</v>
      </c>
      <c r="G263">
        <v>52</v>
      </c>
      <c r="H263" s="6">
        <v>0.36180555555555555</v>
      </c>
      <c r="I263" s="6">
        <v>0.39166666666666666</v>
      </c>
      <c r="J263">
        <v>43</v>
      </c>
      <c r="K263" s="6">
        <v>0.52777777777777779</v>
      </c>
      <c r="L263" s="6">
        <v>0.55763888888888891</v>
      </c>
      <c r="M263">
        <v>43</v>
      </c>
      <c r="N263" s="6">
        <v>0.29166666666666669</v>
      </c>
      <c r="O263" s="6">
        <v>0.81874999999999998</v>
      </c>
      <c r="P263">
        <v>39</v>
      </c>
    </row>
    <row r="264" spans="2:16" x14ac:dyDescent="0.25">
      <c r="D264" s="5">
        <v>3</v>
      </c>
      <c r="E264" t="s">
        <v>83</v>
      </c>
      <c r="F264" t="s">
        <v>82</v>
      </c>
      <c r="G264">
        <v>52</v>
      </c>
      <c r="H264" s="6">
        <v>0.3444444444444445</v>
      </c>
      <c r="I264" s="6">
        <v>0.375</v>
      </c>
      <c r="J264">
        <v>44</v>
      </c>
      <c r="K264" s="6">
        <v>0.54166666666666663</v>
      </c>
      <c r="L264" s="6">
        <v>0.57291666666666663</v>
      </c>
      <c r="M264">
        <v>45</v>
      </c>
      <c r="N264" s="6">
        <v>0.29930555555555555</v>
      </c>
      <c r="O264" s="6">
        <v>0.75138888888888899</v>
      </c>
      <c r="P264">
        <v>41</v>
      </c>
    </row>
    <row r="265" spans="2:16" x14ac:dyDescent="0.25">
      <c r="B265" t="s">
        <v>84</v>
      </c>
      <c r="C265" t="s">
        <v>85</v>
      </c>
      <c r="D265" s="5">
        <v>1</v>
      </c>
      <c r="E265" t="s">
        <v>60</v>
      </c>
      <c r="F265" t="s">
        <v>86</v>
      </c>
      <c r="G265">
        <v>107</v>
      </c>
      <c r="H265" s="6">
        <v>0.29166666666666669</v>
      </c>
      <c r="I265" s="6">
        <v>0.41250000000000003</v>
      </c>
      <c r="J265">
        <v>116</v>
      </c>
      <c r="K265" s="6">
        <v>0.54305555555555551</v>
      </c>
      <c r="L265" s="6">
        <v>0.62361111111111112</v>
      </c>
      <c r="M265">
        <v>116</v>
      </c>
      <c r="N265" s="6">
        <v>0.68472222222222223</v>
      </c>
      <c r="O265" s="6">
        <v>0.75555555555555554</v>
      </c>
      <c r="P265">
        <v>114</v>
      </c>
    </row>
    <row r="266" spans="2:16" x14ac:dyDescent="0.25">
      <c r="D266" s="5">
        <v>2</v>
      </c>
      <c r="E266" t="s">
        <v>60</v>
      </c>
      <c r="F266" t="s">
        <v>86</v>
      </c>
      <c r="G266">
        <v>107</v>
      </c>
      <c r="H266" s="6">
        <v>0.2986111111111111</v>
      </c>
      <c r="I266" s="6">
        <v>0.37708333333333338</v>
      </c>
      <c r="J266">
        <v>113</v>
      </c>
      <c r="K266" s="6">
        <v>0.4548611111111111</v>
      </c>
      <c r="L266" s="6">
        <v>0.53333333333333333</v>
      </c>
      <c r="M266">
        <v>113</v>
      </c>
      <c r="N266" s="6">
        <v>0.71527777777777779</v>
      </c>
      <c r="O266" s="6">
        <v>0.75138888888888899</v>
      </c>
      <c r="P266">
        <v>112</v>
      </c>
    </row>
    <row r="267" spans="2:16" x14ac:dyDescent="0.25">
      <c r="D267" s="5">
        <v>3</v>
      </c>
      <c r="E267" t="s">
        <v>60</v>
      </c>
      <c r="F267" t="s">
        <v>86</v>
      </c>
      <c r="G267">
        <v>107</v>
      </c>
      <c r="H267" s="6">
        <v>0.30555555555555552</v>
      </c>
      <c r="I267" s="6">
        <v>0.38472222222222219</v>
      </c>
      <c r="J267">
        <v>114</v>
      </c>
      <c r="K267" s="6">
        <v>0.43055555555555558</v>
      </c>
      <c r="L267" s="6">
        <v>0.50972222222222219</v>
      </c>
      <c r="M267">
        <v>114</v>
      </c>
      <c r="N267" s="6">
        <v>0.72222222222222221</v>
      </c>
      <c r="O267" s="6">
        <v>0.84236111111111101</v>
      </c>
      <c r="P267">
        <v>113</v>
      </c>
    </row>
    <row r="268" spans="2:16" x14ac:dyDescent="0.25">
      <c r="D268" s="5">
        <v>1</v>
      </c>
      <c r="E268" t="s">
        <v>86</v>
      </c>
      <c r="F268" t="s">
        <v>60</v>
      </c>
      <c r="G268">
        <v>107</v>
      </c>
      <c r="H268" s="6">
        <v>0.3125</v>
      </c>
      <c r="I268" s="6">
        <v>0.39374999999999999</v>
      </c>
      <c r="J268">
        <v>117</v>
      </c>
      <c r="K268" s="6">
        <v>0.46527777777777773</v>
      </c>
      <c r="L268" s="6">
        <v>0.54652777777777783</v>
      </c>
      <c r="M268">
        <v>117</v>
      </c>
      <c r="N268" s="6">
        <v>0.68541666666666667</v>
      </c>
      <c r="O268" s="6">
        <v>0.76527777777777783</v>
      </c>
      <c r="P268">
        <v>115</v>
      </c>
    </row>
    <row r="269" spans="2:16" x14ac:dyDescent="0.25">
      <c r="D269" s="5">
        <v>2</v>
      </c>
      <c r="E269" t="s">
        <v>86</v>
      </c>
      <c r="F269" t="s">
        <v>60</v>
      </c>
      <c r="G269">
        <v>107</v>
      </c>
      <c r="H269" s="6">
        <v>0.3263888888888889</v>
      </c>
      <c r="I269" s="6">
        <v>0.40625</v>
      </c>
      <c r="J269">
        <v>115</v>
      </c>
      <c r="K269" s="6">
        <v>0.58680555555555558</v>
      </c>
      <c r="L269" s="6">
        <v>0.66666666666666663</v>
      </c>
      <c r="M269">
        <v>115</v>
      </c>
      <c r="N269" s="6">
        <v>0.68402777777777779</v>
      </c>
      <c r="O269" s="6">
        <v>0.7631944444444444</v>
      </c>
      <c r="P269">
        <v>114</v>
      </c>
    </row>
    <row r="270" spans="2:16" x14ac:dyDescent="0.25">
      <c r="D270" s="5">
        <v>3</v>
      </c>
      <c r="E270" t="s">
        <v>86</v>
      </c>
      <c r="F270" t="s">
        <v>60</v>
      </c>
      <c r="G270">
        <v>107</v>
      </c>
      <c r="H270" s="6">
        <v>0.30902777777777779</v>
      </c>
      <c r="I270" s="6">
        <v>0.38819444444444445</v>
      </c>
      <c r="J270">
        <v>114</v>
      </c>
      <c r="K270" s="6">
        <v>0.55555555555555558</v>
      </c>
      <c r="L270" s="6">
        <v>0.63402777777777775</v>
      </c>
      <c r="M270">
        <v>113</v>
      </c>
      <c r="N270" s="6">
        <v>0.70138888888888884</v>
      </c>
      <c r="O270" s="6">
        <v>0.78125</v>
      </c>
      <c r="P270">
        <v>115</v>
      </c>
    </row>
    <row r="271" spans="2:16" x14ac:dyDescent="0.25">
      <c r="D271" s="5">
        <v>1</v>
      </c>
      <c r="E271" t="s">
        <v>86</v>
      </c>
      <c r="F271" t="s">
        <v>87</v>
      </c>
      <c r="G271">
        <v>69</v>
      </c>
      <c r="H271" s="6">
        <v>0.3125</v>
      </c>
      <c r="I271" s="6">
        <v>0.375</v>
      </c>
      <c r="J271">
        <v>90</v>
      </c>
      <c r="K271" s="6">
        <v>0.47222222222222227</v>
      </c>
      <c r="L271" s="6">
        <v>0.53472222222222221</v>
      </c>
      <c r="M271">
        <v>90</v>
      </c>
      <c r="N271" s="6">
        <v>0.68611111111111101</v>
      </c>
      <c r="O271" s="6">
        <v>0.74791666666666667</v>
      </c>
      <c r="P271">
        <v>89</v>
      </c>
    </row>
    <row r="272" spans="2:16" x14ac:dyDescent="0.25">
      <c r="D272" s="5">
        <v>2</v>
      </c>
      <c r="E272" t="s">
        <v>86</v>
      </c>
      <c r="F272" t="s">
        <v>87</v>
      </c>
      <c r="G272">
        <v>69</v>
      </c>
      <c r="H272" s="6">
        <v>0.31597222222222221</v>
      </c>
      <c r="I272" s="6">
        <v>0.37777777777777777</v>
      </c>
      <c r="J272">
        <v>89</v>
      </c>
      <c r="K272" s="6">
        <v>0.51041666666666663</v>
      </c>
      <c r="L272" s="6">
        <v>0.57222222222222219</v>
      </c>
      <c r="M272">
        <v>89</v>
      </c>
      <c r="N272" s="6">
        <v>0.71597222222222223</v>
      </c>
      <c r="O272" s="6">
        <v>0.77847222222222223</v>
      </c>
      <c r="P272">
        <v>90</v>
      </c>
    </row>
    <row r="273" spans="4:16" x14ac:dyDescent="0.25">
      <c r="D273" s="5">
        <v>3</v>
      </c>
      <c r="E273" t="s">
        <v>86</v>
      </c>
      <c r="F273" t="s">
        <v>87</v>
      </c>
      <c r="G273">
        <v>69</v>
      </c>
      <c r="H273" s="6">
        <v>0.30208333333333331</v>
      </c>
      <c r="I273" s="6">
        <v>0.36527777777777781</v>
      </c>
      <c r="J273">
        <v>91</v>
      </c>
      <c r="K273" s="6">
        <v>0.47222222222222227</v>
      </c>
      <c r="L273" s="6">
        <v>0.53472222222222221</v>
      </c>
      <c r="M273">
        <v>90</v>
      </c>
      <c r="N273" s="6">
        <v>0.77777777777777779</v>
      </c>
      <c r="O273" s="6">
        <v>0.84097222222222223</v>
      </c>
      <c r="P273">
        <v>91</v>
      </c>
    </row>
    <row r="274" spans="4:16" x14ac:dyDescent="0.25">
      <c r="D274" s="5">
        <v>1</v>
      </c>
      <c r="E274" t="s">
        <v>87</v>
      </c>
      <c r="F274" t="s">
        <v>86</v>
      </c>
      <c r="G274">
        <v>69</v>
      </c>
      <c r="H274" s="6">
        <v>0.34027777777777773</v>
      </c>
      <c r="I274" s="6">
        <v>0.40277777777777773</v>
      </c>
      <c r="J274">
        <v>90</v>
      </c>
      <c r="K274" s="6">
        <v>0.45902777777777781</v>
      </c>
      <c r="L274" s="6">
        <v>0.52152777777777781</v>
      </c>
      <c r="M274">
        <v>90</v>
      </c>
      <c r="N274" s="6">
        <v>0.68680555555555556</v>
      </c>
      <c r="O274" s="6">
        <v>0.74861111111111101</v>
      </c>
      <c r="P274">
        <v>89</v>
      </c>
    </row>
    <row r="275" spans="4:16" x14ac:dyDescent="0.25">
      <c r="D275" s="5">
        <v>2</v>
      </c>
      <c r="E275" t="s">
        <v>87</v>
      </c>
      <c r="F275" t="s">
        <v>86</v>
      </c>
      <c r="G275">
        <v>69</v>
      </c>
      <c r="H275" s="6">
        <v>0.34375</v>
      </c>
      <c r="I275" s="6">
        <v>0.4069444444444445</v>
      </c>
      <c r="J275">
        <v>91</v>
      </c>
      <c r="K275" s="6">
        <v>0.52083333333333337</v>
      </c>
      <c r="L275" s="6">
        <v>0.58263888888888882</v>
      </c>
      <c r="M275">
        <v>89</v>
      </c>
      <c r="N275" s="6">
        <v>0.69444444444444453</v>
      </c>
      <c r="O275" s="6">
        <v>0.75694444444444453</v>
      </c>
      <c r="P275">
        <v>90</v>
      </c>
    </row>
    <row r="276" spans="4:16" x14ac:dyDescent="0.25">
      <c r="D276" s="5">
        <v>3</v>
      </c>
      <c r="E276" t="s">
        <v>87</v>
      </c>
      <c r="F276" t="s">
        <v>86</v>
      </c>
      <c r="G276">
        <v>69</v>
      </c>
      <c r="H276" s="6">
        <v>0.33333333333333331</v>
      </c>
      <c r="I276" s="6">
        <v>0.39513888888888887</v>
      </c>
      <c r="J276">
        <v>89</v>
      </c>
      <c r="K276" s="6">
        <v>0.4291666666666667</v>
      </c>
      <c r="L276" s="6">
        <v>0.46597222222222223</v>
      </c>
      <c r="M276">
        <v>89</v>
      </c>
      <c r="N276" s="6">
        <v>0.72222222222222221</v>
      </c>
      <c r="O276" s="6">
        <v>0.78402777777777777</v>
      </c>
      <c r="P276">
        <v>89</v>
      </c>
    </row>
    <row r="277" spans="4:16" x14ac:dyDescent="0.25">
      <c r="D277" s="5">
        <v>1</v>
      </c>
      <c r="E277" t="s">
        <v>87</v>
      </c>
      <c r="F277" t="s">
        <v>88</v>
      </c>
      <c r="G277">
        <v>72</v>
      </c>
      <c r="H277" s="6">
        <v>0.35416666666666669</v>
      </c>
      <c r="I277" s="6">
        <v>0.41388888888888892</v>
      </c>
      <c r="J277">
        <v>86</v>
      </c>
      <c r="K277" s="6">
        <v>0.4694444444444445</v>
      </c>
      <c r="L277" s="6">
        <v>0.52916666666666667</v>
      </c>
      <c r="M277">
        <v>86</v>
      </c>
      <c r="N277" s="6">
        <v>0.6875</v>
      </c>
      <c r="O277" s="6">
        <v>0.74722222222222223</v>
      </c>
      <c r="P277">
        <v>86</v>
      </c>
    </row>
    <row r="278" spans="4:16" x14ac:dyDescent="0.25">
      <c r="D278" s="5">
        <v>2</v>
      </c>
      <c r="E278" t="s">
        <v>87</v>
      </c>
      <c r="F278" t="s">
        <v>88</v>
      </c>
      <c r="G278">
        <v>72</v>
      </c>
      <c r="H278" s="6">
        <v>0.35486111111111113</v>
      </c>
      <c r="I278" s="6">
        <v>0.41180555555555554</v>
      </c>
      <c r="J278">
        <v>84</v>
      </c>
      <c r="K278" s="6">
        <v>0.5131944444444444</v>
      </c>
      <c r="L278" s="6">
        <v>0.57222222222222219</v>
      </c>
      <c r="M278">
        <v>83</v>
      </c>
      <c r="N278" s="6">
        <v>0.68055555555555547</v>
      </c>
      <c r="O278" s="6">
        <v>0.7402777777777777</v>
      </c>
      <c r="P278">
        <v>86</v>
      </c>
    </row>
    <row r="279" spans="4:16" x14ac:dyDescent="0.25">
      <c r="D279" s="5">
        <v>3</v>
      </c>
      <c r="E279" t="s">
        <v>87</v>
      </c>
      <c r="F279" t="s">
        <v>88</v>
      </c>
      <c r="G279">
        <v>72</v>
      </c>
      <c r="H279" s="6">
        <v>0.3576388888888889</v>
      </c>
      <c r="I279" s="6">
        <v>0.41666666666666669</v>
      </c>
      <c r="J279">
        <v>85</v>
      </c>
      <c r="K279" s="6">
        <v>0.52083333333333337</v>
      </c>
      <c r="L279" s="6">
        <v>0.57986111111111105</v>
      </c>
      <c r="M279">
        <v>85</v>
      </c>
      <c r="N279" s="6">
        <v>0.70138888888888884</v>
      </c>
      <c r="O279" s="6">
        <v>0.76111111111111107</v>
      </c>
      <c r="P279">
        <v>86</v>
      </c>
    </row>
    <row r="280" spans="4:16" x14ac:dyDescent="0.25">
      <c r="D280" s="5">
        <v>1</v>
      </c>
      <c r="E280" t="s">
        <v>88</v>
      </c>
      <c r="F280" t="s">
        <v>87</v>
      </c>
      <c r="G280">
        <v>72</v>
      </c>
      <c r="H280" s="6">
        <v>0.3611111111111111</v>
      </c>
      <c r="I280" s="6">
        <v>0.42152777777777778</v>
      </c>
      <c r="J280">
        <v>87</v>
      </c>
      <c r="K280" s="6">
        <v>0.44444444444444442</v>
      </c>
      <c r="L280" s="6">
        <v>0.50347222222222221</v>
      </c>
      <c r="M280">
        <v>85</v>
      </c>
      <c r="N280" s="6">
        <v>0.68819444444444444</v>
      </c>
      <c r="O280" s="6">
        <v>0.74861111111111101</v>
      </c>
      <c r="P280">
        <v>87</v>
      </c>
    </row>
    <row r="281" spans="4:16" x14ac:dyDescent="0.25">
      <c r="D281" s="5">
        <v>2</v>
      </c>
      <c r="E281" t="s">
        <v>88</v>
      </c>
      <c r="F281" t="s">
        <v>87</v>
      </c>
      <c r="G281">
        <v>72</v>
      </c>
      <c r="H281" s="6">
        <v>0.36458333333333331</v>
      </c>
      <c r="I281" s="6">
        <v>0.42569444444444443</v>
      </c>
      <c r="J281">
        <v>88</v>
      </c>
      <c r="K281" s="6">
        <v>0.4513888888888889</v>
      </c>
      <c r="L281" s="6">
        <v>0.51250000000000007</v>
      </c>
      <c r="M281">
        <v>88</v>
      </c>
      <c r="N281" s="6">
        <v>0.72916666666666663</v>
      </c>
      <c r="O281" s="6">
        <v>0.79027777777777775</v>
      </c>
      <c r="P281">
        <v>88</v>
      </c>
    </row>
    <row r="282" spans="4:16" x14ac:dyDescent="0.25">
      <c r="D282" s="5">
        <v>3</v>
      </c>
      <c r="E282" t="s">
        <v>88</v>
      </c>
      <c r="F282" t="s">
        <v>87</v>
      </c>
      <c r="G282">
        <v>72</v>
      </c>
      <c r="H282" s="6">
        <v>0.36805555555555558</v>
      </c>
      <c r="I282" s="6">
        <v>0.4284722222222222</v>
      </c>
      <c r="J282">
        <v>87</v>
      </c>
      <c r="K282" s="6">
        <v>0.55555555555555558</v>
      </c>
      <c r="L282" s="6">
        <v>0.6020833333333333</v>
      </c>
      <c r="M282">
        <v>87</v>
      </c>
      <c r="N282" s="6">
        <v>0.72986111111111107</v>
      </c>
      <c r="O282" s="6">
        <v>0.79166666666666663</v>
      </c>
      <c r="P282">
        <v>89</v>
      </c>
    </row>
    <row r="283" spans="4:16" x14ac:dyDescent="0.25">
      <c r="D283" s="5">
        <v>1</v>
      </c>
      <c r="E283" t="s">
        <v>88</v>
      </c>
      <c r="F283" t="s">
        <v>70</v>
      </c>
      <c r="G283">
        <v>114</v>
      </c>
      <c r="H283" s="6">
        <v>0.33333333333333331</v>
      </c>
      <c r="I283" s="6">
        <v>0.42986111111111108</v>
      </c>
      <c r="J283">
        <v>139</v>
      </c>
      <c r="K283" s="6">
        <v>0.54861111111111105</v>
      </c>
      <c r="L283" s="6">
        <v>0.64444444444444449</v>
      </c>
      <c r="M283">
        <v>138</v>
      </c>
      <c r="N283" s="6">
        <v>0.68888888888888899</v>
      </c>
      <c r="O283" s="6">
        <v>0.78402777777777777</v>
      </c>
      <c r="P283">
        <v>137</v>
      </c>
    </row>
    <row r="284" spans="4:16" x14ac:dyDescent="0.25">
      <c r="D284" s="5">
        <v>2</v>
      </c>
      <c r="E284" t="s">
        <v>88</v>
      </c>
      <c r="F284" t="s">
        <v>70</v>
      </c>
      <c r="G284">
        <v>114</v>
      </c>
      <c r="H284" s="6">
        <v>0.30555555555555552</v>
      </c>
      <c r="I284" s="6">
        <v>0.40069444444444446</v>
      </c>
      <c r="J284">
        <v>137</v>
      </c>
      <c r="K284" s="6">
        <v>0.54166666666666663</v>
      </c>
      <c r="L284" s="6">
        <v>0.63680555555555551</v>
      </c>
      <c r="M284">
        <v>137</v>
      </c>
      <c r="N284" s="6">
        <v>0.6875</v>
      </c>
      <c r="O284" s="6">
        <v>0.78263888888888899</v>
      </c>
      <c r="P284">
        <v>137</v>
      </c>
    </row>
    <row r="285" spans="4:16" x14ac:dyDescent="0.25">
      <c r="D285" s="5">
        <v>3</v>
      </c>
      <c r="E285" t="s">
        <v>88</v>
      </c>
      <c r="F285" t="s">
        <v>70</v>
      </c>
      <c r="G285">
        <v>114</v>
      </c>
      <c r="H285" s="6">
        <v>0.2986111111111111</v>
      </c>
      <c r="I285" s="6">
        <v>0.39444444444444443</v>
      </c>
      <c r="J285">
        <v>138</v>
      </c>
      <c r="K285" s="6">
        <v>0.58333333333333337</v>
      </c>
      <c r="L285" s="6">
        <v>0.6791666666666667</v>
      </c>
      <c r="M285">
        <v>138</v>
      </c>
      <c r="N285" s="6">
        <v>0.67013888888888884</v>
      </c>
      <c r="O285" s="6">
        <v>0.76597222222222217</v>
      </c>
      <c r="P285">
        <v>138</v>
      </c>
    </row>
    <row r="286" spans="4:16" x14ac:dyDescent="0.25">
      <c r="D286" s="5">
        <v>1</v>
      </c>
      <c r="E286" t="s">
        <v>70</v>
      </c>
      <c r="F286" t="s">
        <v>88</v>
      </c>
      <c r="G286">
        <v>114</v>
      </c>
      <c r="H286" s="6">
        <v>0.3125</v>
      </c>
      <c r="I286" s="6">
        <v>0.40763888888888888</v>
      </c>
      <c r="J286">
        <v>137</v>
      </c>
      <c r="K286" s="6">
        <v>0.46527777777777773</v>
      </c>
      <c r="L286" s="6">
        <v>0.55972222222222223</v>
      </c>
      <c r="M286">
        <v>136</v>
      </c>
      <c r="N286" s="6">
        <v>0.68958333333333333</v>
      </c>
      <c r="O286" s="6">
        <v>0.77916666666666667</v>
      </c>
      <c r="P286">
        <v>135</v>
      </c>
    </row>
    <row r="287" spans="4:16" x14ac:dyDescent="0.25">
      <c r="D287" s="5">
        <v>2</v>
      </c>
      <c r="E287" t="s">
        <v>70</v>
      </c>
      <c r="F287" t="s">
        <v>88</v>
      </c>
      <c r="G287">
        <v>114</v>
      </c>
      <c r="H287" s="6">
        <v>0.30208333333333331</v>
      </c>
      <c r="I287" s="6">
        <v>0.3979166666666667</v>
      </c>
      <c r="J287">
        <v>138</v>
      </c>
      <c r="K287" s="6">
        <v>0.4861111111111111</v>
      </c>
      <c r="L287" s="6">
        <v>0.58194444444444449</v>
      </c>
      <c r="M287">
        <v>138</v>
      </c>
      <c r="N287" s="6">
        <v>0.68055555555555547</v>
      </c>
      <c r="O287" s="6">
        <v>0.78611111111111109</v>
      </c>
      <c r="P287">
        <v>132</v>
      </c>
    </row>
    <row r="288" spans="4:16" x14ac:dyDescent="0.25">
      <c r="D288" s="5">
        <v>3</v>
      </c>
      <c r="E288" t="s">
        <v>70</v>
      </c>
      <c r="F288" t="s">
        <v>88</v>
      </c>
      <c r="G288">
        <v>114</v>
      </c>
      <c r="H288" s="6">
        <v>0.2951388888888889</v>
      </c>
      <c r="I288" s="6">
        <v>0.38958333333333334</v>
      </c>
      <c r="J288">
        <v>136</v>
      </c>
      <c r="K288" s="6">
        <v>0.46875</v>
      </c>
      <c r="L288" s="6">
        <v>0.56319444444444444</v>
      </c>
      <c r="M288">
        <v>136</v>
      </c>
      <c r="N288" s="6">
        <v>0.68402777777777779</v>
      </c>
      <c r="O288" s="6">
        <v>0.77708333333333324</v>
      </c>
      <c r="P288">
        <v>134</v>
      </c>
    </row>
    <row r="289" spans="2:16" x14ac:dyDescent="0.25">
      <c r="B289" t="s">
        <v>89</v>
      </c>
      <c r="C289" t="s">
        <v>90</v>
      </c>
      <c r="D289" s="5">
        <v>1</v>
      </c>
      <c r="E289" t="s">
        <v>81</v>
      </c>
      <c r="F289" t="s">
        <v>70</v>
      </c>
      <c r="G289">
        <v>104</v>
      </c>
      <c r="H289" s="6">
        <v>0.2951388888888889</v>
      </c>
      <c r="I289" s="6">
        <v>0.36041666666666666</v>
      </c>
      <c r="J289">
        <v>94</v>
      </c>
      <c r="K289" s="6">
        <v>0.47361111111111115</v>
      </c>
      <c r="L289" s="6">
        <v>0.53819444444444442</v>
      </c>
      <c r="M289">
        <v>93</v>
      </c>
      <c r="N289" s="6">
        <v>0.69027777777777777</v>
      </c>
      <c r="O289" s="6">
        <v>0.75416666666666676</v>
      </c>
      <c r="P289">
        <v>92</v>
      </c>
    </row>
    <row r="290" spans="2:16" x14ac:dyDescent="0.25">
      <c r="D290" s="5">
        <v>2</v>
      </c>
      <c r="E290" t="s">
        <v>81</v>
      </c>
      <c r="F290" t="s">
        <v>70</v>
      </c>
      <c r="G290">
        <v>104</v>
      </c>
      <c r="H290" s="6">
        <v>0.35416666666666669</v>
      </c>
      <c r="I290" s="6">
        <v>0.41875000000000001</v>
      </c>
      <c r="J290">
        <v>93</v>
      </c>
      <c r="K290" s="6">
        <v>0.55833333333333335</v>
      </c>
      <c r="L290" s="6">
        <v>0.62291666666666667</v>
      </c>
      <c r="M290">
        <v>93</v>
      </c>
      <c r="N290" s="6">
        <v>0.7319444444444444</v>
      </c>
      <c r="O290" s="6">
        <v>0.79583333333333339</v>
      </c>
      <c r="P290">
        <v>92</v>
      </c>
    </row>
    <row r="291" spans="2:16" x14ac:dyDescent="0.25">
      <c r="D291" s="5">
        <v>3</v>
      </c>
      <c r="E291" t="s">
        <v>81</v>
      </c>
      <c r="F291" t="s">
        <v>70</v>
      </c>
      <c r="G291">
        <v>104</v>
      </c>
      <c r="H291" s="6">
        <v>0.3611111111111111</v>
      </c>
      <c r="I291" s="6">
        <v>0.42430555555555555</v>
      </c>
      <c r="J291">
        <v>91</v>
      </c>
      <c r="K291" s="6">
        <v>0.5493055555555556</v>
      </c>
      <c r="L291" s="6">
        <v>0.61388888888888882</v>
      </c>
      <c r="M291">
        <v>93</v>
      </c>
      <c r="N291" s="6">
        <v>0.71597222222222223</v>
      </c>
      <c r="O291" s="6">
        <v>0.77847222222222223</v>
      </c>
      <c r="P291">
        <v>90</v>
      </c>
    </row>
    <row r="292" spans="2:16" x14ac:dyDescent="0.25">
      <c r="D292" s="5">
        <v>1</v>
      </c>
      <c r="E292" t="s">
        <v>70</v>
      </c>
      <c r="F292" t="s">
        <v>81</v>
      </c>
      <c r="G292">
        <v>104</v>
      </c>
      <c r="H292" s="6">
        <v>0.30208333333333331</v>
      </c>
      <c r="I292" s="6">
        <v>0.40902777777777777</v>
      </c>
      <c r="J292">
        <v>94</v>
      </c>
      <c r="K292" s="6">
        <v>0.56388888888888888</v>
      </c>
      <c r="L292" s="6">
        <v>0.62916666666666665</v>
      </c>
      <c r="M292">
        <v>94</v>
      </c>
      <c r="N292" s="6">
        <v>0.69097222222222221</v>
      </c>
      <c r="O292" s="6">
        <v>0.75624999999999998</v>
      </c>
      <c r="P292">
        <v>94</v>
      </c>
    </row>
    <row r="293" spans="2:16" x14ac:dyDescent="0.25">
      <c r="D293" s="5">
        <v>2</v>
      </c>
      <c r="E293" t="s">
        <v>70</v>
      </c>
      <c r="F293" t="s">
        <v>81</v>
      </c>
      <c r="G293">
        <v>104</v>
      </c>
      <c r="H293" s="6">
        <v>0.32291666666666669</v>
      </c>
      <c r="I293" s="6">
        <v>0.38958333333333334</v>
      </c>
      <c r="J293">
        <v>96</v>
      </c>
      <c r="K293" s="6">
        <v>0.47222222222222227</v>
      </c>
      <c r="L293" s="6">
        <v>0.5395833333333333</v>
      </c>
      <c r="M293">
        <v>97</v>
      </c>
      <c r="N293" s="6">
        <v>0.75138888888888899</v>
      </c>
      <c r="O293" s="6">
        <v>0.81666666666666676</v>
      </c>
      <c r="P293">
        <v>94</v>
      </c>
    </row>
    <row r="294" spans="2:16" x14ac:dyDescent="0.25">
      <c r="D294" s="5">
        <v>3</v>
      </c>
      <c r="E294" t="s">
        <v>70</v>
      </c>
      <c r="F294" t="s">
        <v>81</v>
      </c>
      <c r="G294">
        <v>104</v>
      </c>
      <c r="H294" s="6">
        <v>0.31944444444444448</v>
      </c>
      <c r="I294" s="6">
        <v>0.38680555555555557</v>
      </c>
      <c r="J294">
        <v>97</v>
      </c>
      <c r="K294" s="6">
        <v>0.47569444444444442</v>
      </c>
      <c r="L294" s="6">
        <v>0.54166666666666663</v>
      </c>
      <c r="M294">
        <v>95</v>
      </c>
      <c r="N294" s="6">
        <v>0.75347222222222221</v>
      </c>
      <c r="O294" s="6">
        <v>0.81944444444444453</v>
      </c>
      <c r="P294">
        <v>95</v>
      </c>
    </row>
    <row r="295" spans="2:16" x14ac:dyDescent="0.25">
      <c r="B295" t="s">
        <v>91</v>
      </c>
      <c r="C295" t="s">
        <v>92</v>
      </c>
      <c r="D295" s="5">
        <v>1</v>
      </c>
      <c r="E295" t="s">
        <v>78</v>
      </c>
      <c r="F295" t="s">
        <v>93</v>
      </c>
      <c r="G295">
        <v>55</v>
      </c>
      <c r="H295" s="6">
        <v>0.29166666666666669</v>
      </c>
      <c r="I295" s="6">
        <v>0.32500000000000001</v>
      </c>
      <c r="J295">
        <v>48</v>
      </c>
      <c r="K295" s="6">
        <v>0.42708333333333331</v>
      </c>
      <c r="L295" s="6">
        <v>0.4604166666666667</v>
      </c>
      <c r="M295">
        <v>48</v>
      </c>
      <c r="N295" s="6">
        <v>0.69166666666666676</v>
      </c>
      <c r="O295" s="6">
        <v>0.72430555555555554</v>
      </c>
      <c r="P295">
        <v>47</v>
      </c>
    </row>
    <row r="296" spans="2:16" x14ac:dyDescent="0.25">
      <c r="D296" s="5">
        <v>2</v>
      </c>
      <c r="E296" t="s">
        <v>78</v>
      </c>
      <c r="F296" t="s">
        <v>93</v>
      </c>
      <c r="G296">
        <v>55</v>
      </c>
      <c r="H296" s="6">
        <v>0.3263888888888889</v>
      </c>
      <c r="I296" s="6">
        <v>0.35972222222222222</v>
      </c>
      <c r="J296">
        <v>48</v>
      </c>
      <c r="K296" s="6">
        <v>0.44444444444444442</v>
      </c>
      <c r="L296" s="6">
        <v>0.4777777777777778</v>
      </c>
      <c r="M296">
        <v>48</v>
      </c>
      <c r="N296" s="6">
        <v>0.69027777777777777</v>
      </c>
      <c r="O296" s="6">
        <v>0.72361111111111109</v>
      </c>
      <c r="P296">
        <v>48</v>
      </c>
    </row>
    <row r="297" spans="2:16" x14ac:dyDescent="0.25">
      <c r="D297" s="5">
        <v>3</v>
      </c>
      <c r="E297" t="s">
        <v>78</v>
      </c>
      <c r="F297" t="s">
        <v>93</v>
      </c>
      <c r="G297">
        <v>55</v>
      </c>
      <c r="H297" s="6">
        <v>0.3125</v>
      </c>
      <c r="I297" s="6">
        <v>0.34583333333333338</v>
      </c>
      <c r="J297">
        <v>48</v>
      </c>
      <c r="K297" s="6">
        <v>0.42708333333333331</v>
      </c>
      <c r="L297" s="6">
        <v>0.4597222222222222</v>
      </c>
      <c r="M297">
        <v>47</v>
      </c>
      <c r="N297" s="6">
        <v>0.70138888888888884</v>
      </c>
      <c r="O297" s="6">
        <v>0.73541666666666661</v>
      </c>
      <c r="P297">
        <v>49</v>
      </c>
    </row>
    <row r="298" spans="2:16" x14ac:dyDescent="0.25">
      <c r="D298" s="5">
        <v>1</v>
      </c>
      <c r="E298" t="s">
        <v>93</v>
      </c>
      <c r="F298" t="s">
        <v>78</v>
      </c>
      <c r="G298">
        <v>55</v>
      </c>
      <c r="H298" s="6">
        <v>0.32291666666666669</v>
      </c>
      <c r="I298" s="6">
        <v>0.35694444444444445</v>
      </c>
      <c r="J298">
        <v>49</v>
      </c>
      <c r="K298" s="6">
        <v>0.51388888888888895</v>
      </c>
      <c r="L298" s="6">
        <v>0.56180555555555556</v>
      </c>
      <c r="M298">
        <v>49</v>
      </c>
      <c r="N298" s="6">
        <v>0.69236111111111109</v>
      </c>
      <c r="O298" s="6">
        <v>0.72569444444444453</v>
      </c>
      <c r="P298">
        <v>48</v>
      </c>
    </row>
    <row r="299" spans="2:16" x14ac:dyDescent="0.25">
      <c r="D299" s="5">
        <v>2</v>
      </c>
      <c r="E299" t="s">
        <v>93</v>
      </c>
      <c r="F299" t="s">
        <v>78</v>
      </c>
      <c r="G299">
        <v>55</v>
      </c>
      <c r="H299" s="6">
        <v>0.34027777777777773</v>
      </c>
      <c r="I299" s="6">
        <v>0.37222222222222223</v>
      </c>
      <c r="J299">
        <v>46</v>
      </c>
      <c r="K299" s="6">
        <v>0.52777777777777779</v>
      </c>
      <c r="L299" s="6">
        <v>0.55972222222222223</v>
      </c>
      <c r="M299">
        <v>46</v>
      </c>
      <c r="N299" s="6">
        <v>0.72222222222222221</v>
      </c>
      <c r="O299" s="6">
        <v>0.75694444444444453</v>
      </c>
      <c r="P299">
        <v>50</v>
      </c>
    </row>
    <row r="300" spans="2:16" x14ac:dyDescent="0.25">
      <c r="D300" s="5">
        <v>3</v>
      </c>
      <c r="E300" t="s">
        <v>93</v>
      </c>
      <c r="F300" t="s">
        <v>78</v>
      </c>
      <c r="G300">
        <v>55</v>
      </c>
      <c r="H300" s="6">
        <v>0.34375</v>
      </c>
      <c r="I300" s="6">
        <v>0.37638888888888888</v>
      </c>
      <c r="J300">
        <v>47</v>
      </c>
      <c r="K300" s="6">
        <v>0.54166666666666663</v>
      </c>
      <c r="L300" s="6">
        <v>0.57500000000000007</v>
      </c>
      <c r="M300">
        <v>48</v>
      </c>
      <c r="N300" s="6">
        <v>0.72222222222222221</v>
      </c>
      <c r="O300" s="6">
        <v>0.75624999999999998</v>
      </c>
      <c r="P300">
        <v>49</v>
      </c>
    </row>
    <row r="301" spans="2:16" x14ac:dyDescent="0.25">
      <c r="D301" s="5">
        <v>1</v>
      </c>
      <c r="E301" t="s">
        <v>93</v>
      </c>
      <c r="F301" t="s">
        <v>94</v>
      </c>
      <c r="G301">
        <v>103</v>
      </c>
      <c r="H301" s="6">
        <v>0.33333333333333331</v>
      </c>
      <c r="I301" s="6">
        <v>0.42430555555555555</v>
      </c>
      <c r="J301">
        <v>131</v>
      </c>
      <c r="K301" s="6">
        <v>0.54305555555555551</v>
      </c>
      <c r="L301" s="6">
        <v>0.63402777777777775</v>
      </c>
      <c r="M301">
        <v>131</v>
      </c>
      <c r="N301" s="6">
        <v>0.69305555555555554</v>
      </c>
      <c r="O301" s="6">
        <v>0.78263888888888899</v>
      </c>
      <c r="P301">
        <v>129</v>
      </c>
    </row>
    <row r="302" spans="2:16" x14ac:dyDescent="0.25">
      <c r="D302" s="5">
        <v>2</v>
      </c>
      <c r="E302" t="s">
        <v>93</v>
      </c>
      <c r="F302" t="s">
        <v>94</v>
      </c>
      <c r="G302">
        <v>103</v>
      </c>
      <c r="H302" s="6">
        <v>0.29166666666666669</v>
      </c>
      <c r="I302" s="6">
        <v>0.38125000000000003</v>
      </c>
      <c r="J302">
        <v>129</v>
      </c>
      <c r="K302" s="6">
        <v>0.4548611111111111</v>
      </c>
      <c r="L302" s="6">
        <v>0.5444444444444444</v>
      </c>
      <c r="M302">
        <v>129</v>
      </c>
      <c r="N302" s="6">
        <v>0.72916666666666663</v>
      </c>
      <c r="O302" s="6">
        <v>0.81944444444444453</v>
      </c>
      <c r="P302">
        <v>130</v>
      </c>
    </row>
    <row r="303" spans="2:16" x14ac:dyDescent="0.25">
      <c r="D303" s="5">
        <v>3</v>
      </c>
      <c r="E303" t="s">
        <v>93</v>
      </c>
      <c r="F303" t="s">
        <v>94</v>
      </c>
      <c r="G303">
        <v>103</v>
      </c>
      <c r="H303" s="6">
        <v>0.2986111111111111</v>
      </c>
      <c r="I303" s="6">
        <v>0.3888888888888889</v>
      </c>
      <c r="J303">
        <v>130</v>
      </c>
      <c r="K303" s="6">
        <v>0.43055555555555558</v>
      </c>
      <c r="L303" s="6">
        <v>0.52152777777777781</v>
      </c>
      <c r="M303">
        <v>131</v>
      </c>
      <c r="N303" s="6">
        <v>0.74305555555555547</v>
      </c>
      <c r="O303" s="6">
        <v>0.83194444444444438</v>
      </c>
      <c r="P303">
        <v>128</v>
      </c>
    </row>
    <row r="304" spans="2:16" x14ac:dyDescent="0.25">
      <c r="D304" s="5">
        <v>1</v>
      </c>
      <c r="E304" t="s">
        <v>94</v>
      </c>
      <c r="F304" t="s">
        <v>93</v>
      </c>
      <c r="G304">
        <v>103</v>
      </c>
      <c r="H304" s="6">
        <v>0.30555555555555552</v>
      </c>
      <c r="I304" s="6">
        <v>0.39652777777777781</v>
      </c>
      <c r="J304">
        <v>131</v>
      </c>
      <c r="K304" s="6">
        <v>0.46527777777777773</v>
      </c>
      <c r="L304" s="6">
        <v>0.55625000000000002</v>
      </c>
      <c r="M304">
        <v>131</v>
      </c>
      <c r="N304" s="6">
        <v>0.69374999999999998</v>
      </c>
      <c r="O304" s="6">
        <v>0.78333333333333333</v>
      </c>
      <c r="P304">
        <v>129</v>
      </c>
    </row>
    <row r="305" spans="2:27" x14ac:dyDescent="0.25">
      <c r="D305" s="5">
        <v>2</v>
      </c>
      <c r="E305" t="s">
        <v>94</v>
      </c>
      <c r="F305" t="s">
        <v>93</v>
      </c>
      <c r="G305">
        <v>103</v>
      </c>
      <c r="H305" s="6">
        <v>0.3125</v>
      </c>
      <c r="I305" s="6">
        <v>0.40208333333333335</v>
      </c>
      <c r="J305">
        <v>129</v>
      </c>
      <c r="K305" s="6">
        <v>0.58680555555555558</v>
      </c>
      <c r="L305" s="6">
        <v>0.59305555555555556</v>
      </c>
      <c r="M305">
        <v>129</v>
      </c>
      <c r="N305" s="6">
        <v>0.67569444444444438</v>
      </c>
      <c r="O305" s="6">
        <v>0.76458333333333339</v>
      </c>
      <c r="P305">
        <v>128</v>
      </c>
    </row>
    <row r="306" spans="2:27" x14ac:dyDescent="0.25">
      <c r="D306" s="5">
        <v>3</v>
      </c>
      <c r="E306" t="s">
        <v>94</v>
      </c>
      <c r="F306" t="s">
        <v>93</v>
      </c>
      <c r="G306">
        <v>103</v>
      </c>
      <c r="H306" s="6">
        <v>0.3263888888888889</v>
      </c>
      <c r="I306" s="6">
        <v>0.4152777777777778</v>
      </c>
      <c r="J306">
        <v>128</v>
      </c>
      <c r="K306" s="6">
        <v>0.55555555555555558</v>
      </c>
      <c r="L306" s="6">
        <v>0.64583333333333337</v>
      </c>
      <c r="M306">
        <v>130</v>
      </c>
      <c r="N306" s="6">
        <v>0.69444444444444453</v>
      </c>
      <c r="O306" s="6">
        <v>0.78263888888888899</v>
      </c>
      <c r="P306">
        <v>127</v>
      </c>
    </row>
    <row r="307" spans="2:27" x14ac:dyDescent="0.25">
      <c r="D307" s="5">
        <v>1</v>
      </c>
      <c r="E307" t="s">
        <v>94</v>
      </c>
      <c r="F307" t="s">
        <v>95</v>
      </c>
      <c r="G307">
        <v>41</v>
      </c>
      <c r="H307" s="6">
        <v>0.30902777777777779</v>
      </c>
      <c r="I307" s="6">
        <v>0.3611111111111111</v>
      </c>
      <c r="J307">
        <v>75</v>
      </c>
      <c r="K307" s="6">
        <v>0.47222222222222227</v>
      </c>
      <c r="L307" s="6">
        <v>0.52430555555555558</v>
      </c>
      <c r="M307">
        <v>75</v>
      </c>
      <c r="N307" s="6">
        <v>0.69444444444444453</v>
      </c>
      <c r="O307" s="6">
        <v>0.74652777777777779</v>
      </c>
      <c r="P307">
        <v>75</v>
      </c>
    </row>
    <row r="308" spans="2:27" x14ac:dyDescent="0.25">
      <c r="D308" s="5">
        <v>2</v>
      </c>
      <c r="E308" t="s">
        <v>94</v>
      </c>
      <c r="F308" t="s">
        <v>95</v>
      </c>
      <c r="G308">
        <v>41</v>
      </c>
      <c r="H308" s="6">
        <v>0.3125</v>
      </c>
      <c r="I308" s="6">
        <v>0.36458333333333331</v>
      </c>
      <c r="J308">
        <v>75</v>
      </c>
      <c r="K308" s="6">
        <v>0.51041666666666663</v>
      </c>
      <c r="L308" s="6">
        <v>0.5625</v>
      </c>
      <c r="M308">
        <v>75</v>
      </c>
      <c r="N308" s="6">
        <v>0.69513888888888886</v>
      </c>
      <c r="O308" s="6">
        <v>0.74791666666666667</v>
      </c>
      <c r="P308">
        <v>76</v>
      </c>
    </row>
    <row r="309" spans="2:27" x14ac:dyDescent="0.25">
      <c r="D309" s="5">
        <v>3</v>
      </c>
      <c r="E309" t="s">
        <v>94</v>
      </c>
      <c r="F309" t="s">
        <v>95</v>
      </c>
      <c r="G309">
        <v>41</v>
      </c>
      <c r="H309" s="6">
        <v>0.31597222222222221</v>
      </c>
      <c r="I309" s="6">
        <v>0.36736111111111108</v>
      </c>
      <c r="J309">
        <v>74</v>
      </c>
      <c r="K309" s="6">
        <v>0.47222222222222227</v>
      </c>
      <c r="L309" s="6">
        <v>0.52500000000000002</v>
      </c>
      <c r="M309">
        <v>76</v>
      </c>
      <c r="N309" s="6">
        <v>0.73749999999999993</v>
      </c>
      <c r="O309" s="6">
        <v>0.74791666666666667</v>
      </c>
      <c r="P309">
        <v>75</v>
      </c>
    </row>
    <row r="310" spans="2:27" x14ac:dyDescent="0.25">
      <c r="D310" s="5">
        <v>1</v>
      </c>
      <c r="E310" t="s">
        <v>95</v>
      </c>
      <c r="F310" t="s">
        <v>94</v>
      </c>
      <c r="G310">
        <v>41</v>
      </c>
      <c r="H310" s="6">
        <v>0.31944444444444448</v>
      </c>
      <c r="I310" s="6">
        <v>0.37152777777777773</v>
      </c>
      <c r="J310">
        <v>75</v>
      </c>
      <c r="K310" s="6">
        <v>0.45902777777777781</v>
      </c>
      <c r="L310" s="6">
        <v>0.51111111111111118</v>
      </c>
      <c r="M310">
        <v>75</v>
      </c>
      <c r="N310" s="6">
        <v>0.69513888888888886</v>
      </c>
      <c r="O310" s="6">
        <v>0.74722222222222223</v>
      </c>
      <c r="P310">
        <v>75</v>
      </c>
    </row>
    <row r="311" spans="2:27" x14ac:dyDescent="0.25">
      <c r="D311" s="5">
        <v>2</v>
      </c>
      <c r="E311" t="s">
        <v>95</v>
      </c>
      <c r="F311" t="s">
        <v>94</v>
      </c>
      <c r="G311">
        <v>41</v>
      </c>
      <c r="H311" s="6">
        <v>0.29166666666666669</v>
      </c>
      <c r="I311" s="6">
        <v>0.3430555555555555</v>
      </c>
      <c r="J311">
        <v>74</v>
      </c>
      <c r="K311" s="6">
        <v>0.59375</v>
      </c>
      <c r="L311" s="6">
        <v>0.64513888888888882</v>
      </c>
      <c r="M311">
        <v>74</v>
      </c>
      <c r="N311" s="6">
        <v>0.6875</v>
      </c>
      <c r="O311" s="6">
        <v>0.73749999999999993</v>
      </c>
      <c r="P311">
        <v>72</v>
      </c>
    </row>
    <row r="312" spans="2:27" x14ac:dyDescent="0.25">
      <c r="D312" s="5">
        <v>3</v>
      </c>
      <c r="E312" t="s">
        <v>95</v>
      </c>
      <c r="F312" t="s">
        <v>94</v>
      </c>
      <c r="G312">
        <v>41</v>
      </c>
      <c r="H312" s="6">
        <v>0.3263888888888889</v>
      </c>
      <c r="I312" s="6">
        <v>0.37916666666666665</v>
      </c>
      <c r="J312">
        <v>76</v>
      </c>
      <c r="K312" s="6">
        <v>0.57430555555555551</v>
      </c>
      <c r="L312" s="6">
        <v>0.62638888888888888</v>
      </c>
      <c r="M312">
        <v>75</v>
      </c>
      <c r="N312" s="6">
        <v>0.67708333333333337</v>
      </c>
      <c r="O312" s="6">
        <v>0.72777777777777775</v>
      </c>
      <c r="P312">
        <v>73</v>
      </c>
    </row>
    <row r="313" spans="2:27" x14ac:dyDescent="0.25">
      <c r="D313" s="5">
        <v>1</v>
      </c>
      <c r="E313" t="s">
        <v>95</v>
      </c>
      <c r="F313" t="s">
        <v>82</v>
      </c>
      <c r="G313">
        <v>47</v>
      </c>
      <c r="H313" s="6">
        <v>0.3125</v>
      </c>
      <c r="I313" s="6">
        <v>0.3520833333333333</v>
      </c>
      <c r="J313">
        <v>57</v>
      </c>
      <c r="K313" s="6">
        <v>0.625</v>
      </c>
      <c r="L313" s="6">
        <v>0.6645833333333333</v>
      </c>
      <c r="M313">
        <v>57</v>
      </c>
      <c r="N313" s="6">
        <v>0.6958333333333333</v>
      </c>
      <c r="O313" s="6">
        <v>0.73541666666666661</v>
      </c>
      <c r="P313">
        <v>57</v>
      </c>
    </row>
    <row r="314" spans="2:27" x14ac:dyDescent="0.25">
      <c r="D314" s="5">
        <v>2</v>
      </c>
      <c r="E314" t="s">
        <v>95</v>
      </c>
      <c r="F314" t="s">
        <v>82</v>
      </c>
      <c r="G314">
        <v>47</v>
      </c>
      <c r="H314" s="6">
        <v>0.32291666666666669</v>
      </c>
      <c r="I314" s="6">
        <v>0.36249999999999999</v>
      </c>
      <c r="J314">
        <v>57</v>
      </c>
      <c r="K314" s="6">
        <v>0.49652777777777773</v>
      </c>
      <c r="L314" s="6">
        <v>0.53611111111111109</v>
      </c>
      <c r="M314">
        <v>57</v>
      </c>
      <c r="N314" s="6">
        <v>0.77083333333333337</v>
      </c>
      <c r="O314" s="6">
        <v>0.81111111111111101</v>
      </c>
      <c r="P314">
        <v>58</v>
      </c>
    </row>
    <row r="315" spans="2:27" x14ac:dyDescent="0.25">
      <c r="D315" s="5">
        <v>3</v>
      </c>
      <c r="E315" t="s">
        <v>95</v>
      </c>
      <c r="F315" t="s">
        <v>82</v>
      </c>
      <c r="G315">
        <v>47</v>
      </c>
      <c r="H315" s="6">
        <v>0.34027777777777773</v>
      </c>
      <c r="I315" s="6">
        <v>0.37916666666666665</v>
      </c>
      <c r="J315">
        <v>56</v>
      </c>
      <c r="K315" s="6">
        <v>0.59722222222222221</v>
      </c>
      <c r="L315" s="6">
        <v>0.63680555555555551</v>
      </c>
      <c r="M315">
        <v>57</v>
      </c>
      <c r="N315" s="6">
        <v>0.77777777777777779</v>
      </c>
      <c r="O315" s="6">
        <v>0.80555555555555547</v>
      </c>
      <c r="P315">
        <v>60</v>
      </c>
    </row>
    <row r="316" spans="2:27" x14ac:dyDescent="0.25">
      <c r="D316" s="5">
        <v>1</v>
      </c>
      <c r="E316" t="s">
        <v>82</v>
      </c>
      <c r="F316" t="s">
        <v>95</v>
      </c>
      <c r="G316">
        <v>47</v>
      </c>
      <c r="H316" s="6">
        <v>0.34375</v>
      </c>
      <c r="I316" s="6">
        <v>0.40347222222222223</v>
      </c>
      <c r="J316">
        <v>56</v>
      </c>
      <c r="K316" s="6">
        <v>0.61458333333333337</v>
      </c>
      <c r="L316" s="6">
        <v>0.65347222222222223</v>
      </c>
      <c r="M316">
        <v>56</v>
      </c>
      <c r="N316" s="6">
        <v>0.69652777777777775</v>
      </c>
      <c r="O316" s="6">
        <v>0.73541666666666661</v>
      </c>
      <c r="P316">
        <v>56</v>
      </c>
    </row>
    <row r="317" spans="2:27" x14ac:dyDescent="0.25">
      <c r="D317" s="5">
        <v>2</v>
      </c>
      <c r="E317" t="s">
        <v>82</v>
      </c>
      <c r="F317" t="s">
        <v>95</v>
      </c>
      <c r="G317">
        <v>47</v>
      </c>
      <c r="H317" s="6">
        <v>0.33333333333333331</v>
      </c>
      <c r="I317" s="6">
        <v>0.37361111111111112</v>
      </c>
      <c r="J317">
        <v>58</v>
      </c>
      <c r="K317" s="6">
        <v>0.625</v>
      </c>
      <c r="L317" s="6">
        <v>0.66527777777777775</v>
      </c>
      <c r="M317">
        <v>58</v>
      </c>
      <c r="N317" s="6">
        <v>0.76388888888888884</v>
      </c>
      <c r="O317" s="6">
        <v>0.80347222222222225</v>
      </c>
      <c r="P317">
        <v>57</v>
      </c>
    </row>
    <row r="318" spans="2:27" x14ac:dyDescent="0.25">
      <c r="D318" s="5">
        <v>3</v>
      </c>
      <c r="E318" t="s">
        <v>82</v>
      </c>
      <c r="F318" t="s">
        <v>95</v>
      </c>
      <c r="G318">
        <v>47</v>
      </c>
      <c r="H318" s="6">
        <v>0.34375</v>
      </c>
      <c r="I318" s="6">
        <v>0.3833333333333333</v>
      </c>
      <c r="J318">
        <v>57</v>
      </c>
      <c r="K318" s="6">
        <v>0.55555555555555558</v>
      </c>
      <c r="L318" s="6">
        <v>0.59583333333333333</v>
      </c>
      <c r="M318">
        <v>58</v>
      </c>
      <c r="N318" s="6">
        <v>0.76736111111111116</v>
      </c>
      <c r="O318" s="6">
        <v>0.80625000000000002</v>
      </c>
      <c r="P318">
        <v>56</v>
      </c>
      <c r="S318" s="22"/>
      <c r="T318" s="22"/>
      <c r="U318" s="22"/>
      <c r="V318" s="22"/>
      <c r="W318" s="22"/>
      <c r="X318" s="22"/>
      <c r="Y318" s="7"/>
      <c r="Z318" s="7"/>
      <c r="AA318" s="9"/>
    </row>
    <row r="319" spans="2:27" x14ac:dyDescent="0.25">
      <c r="B319" s="10" t="s">
        <v>96</v>
      </c>
      <c r="C319" s="10" t="s">
        <v>104</v>
      </c>
      <c r="D319" s="11">
        <v>1</v>
      </c>
      <c r="E319" s="10" t="s">
        <v>97</v>
      </c>
      <c r="F319" s="10" t="s">
        <v>98</v>
      </c>
      <c r="G319" s="10">
        <v>7.2</v>
      </c>
      <c r="H319" s="12">
        <v>0.3840277777777778</v>
      </c>
      <c r="I319" s="12">
        <v>0.40069444444444446</v>
      </c>
      <c r="J319" s="10">
        <v>24</v>
      </c>
      <c r="K319" s="12">
        <v>0.4826388888888889</v>
      </c>
      <c r="L319" s="12">
        <v>0.50208333333333333</v>
      </c>
      <c r="M319" s="10">
        <v>28</v>
      </c>
      <c r="N319" s="12">
        <v>0.67013888888888884</v>
      </c>
      <c r="O319" s="12">
        <v>0.6875</v>
      </c>
      <c r="P319" s="19">
        <v>25</v>
      </c>
      <c r="Q319" s="22"/>
      <c r="R319" s="22"/>
      <c r="S319" s="21"/>
      <c r="T319" s="21"/>
      <c r="U319" s="21"/>
      <c r="V319" s="21"/>
      <c r="W319" s="21"/>
      <c r="X319" s="21"/>
      <c r="Y319" s="7"/>
      <c r="Z319" s="7"/>
      <c r="AA319" s="9"/>
    </row>
    <row r="320" spans="2:27" x14ac:dyDescent="0.25">
      <c r="B320" s="13"/>
      <c r="C320" s="13"/>
      <c r="D320" s="14">
        <v>2</v>
      </c>
      <c r="E320" s="13" t="s">
        <v>97</v>
      </c>
      <c r="F320" s="13" t="s">
        <v>98</v>
      </c>
      <c r="G320" s="13">
        <v>7.2</v>
      </c>
      <c r="H320" s="15">
        <v>0.30833333333333335</v>
      </c>
      <c r="I320" s="15">
        <v>0.32361111111111113</v>
      </c>
      <c r="J320" s="13">
        <v>22</v>
      </c>
      <c r="K320" s="15">
        <v>0.54166666666666663</v>
      </c>
      <c r="L320" s="15">
        <v>0.56180555555555556</v>
      </c>
      <c r="M320" s="20">
        <v>29</v>
      </c>
      <c r="N320" s="15">
        <v>0.69791666666666663</v>
      </c>
      <c r="O320" s="15">
        <v>0.71527777777777779</v>
      </c>
      <c r="P320" s="21">
        <v>25</v>
      </c>
      <c r="Q320" s="21"/>
      <c r="R320" s="21"/>
      <c r="S320" s="21"/>
      <c r="T320" s="21"/>
      <c r="U320" s="21"/>
      <c r="V320" s="21"/>
      <c r="W320" s="21"/>
      <c r="X320" s="21"/>
      <c r="Y320" s="7"/>
      <c r="Z320" s="7"/>
      <c r="AA320" s="9"/>
    </row>
    <row r="321" spans="2:27" x14ac:dyDescent="0.25">
      <c r="B321" s="13"/>
      <c r="C321" s="13"/>
      <c r="D321" s="14">
        <v>3</v>
      </c>
      <c r="E321" s="13" t="s">
        <v>97</v>
      </c>
      <c r="F321" s="13" t="s">
        <v>98</v>
      </c>
      <c r="G321" s="13">
        <v>7.2</v>
      </c>
      <c r="H321" s="15">
        <v>0.3444444444444445</v>
      </c>
      <c r="I321" s="15">
        <v>0.36041666666666666</v>
      </c>
      <c r="J321" s="13">
        <v>23</v>
      </c>
      <c r="K321" s="15">
        <v>0.60833333333333328</v>
      </c>
      <c r="L321" s="15">
        <v>0.62916666666666665</v>
      </c>
      <c r="M321" s="20">
        <v>30</v>
      </c>
      <c r="N321" s="15">
        <v>0.68125000000000002</v>
      </c>
      <c r="O321" s="15">
        <v>0.69861111111111107</v>
      </c>
      <c r="P321" s="21">
        <v>25</v>
      </c>
      <c r="Q321" s="21"/>
      <c r="R321" s="21"/>
      <c r="S321" s="22"/>
      <c r="T321" s="22"/>
      <c r="U321" s="22"/>
      <c r="V321" s="22"/>
      <c r="W321" s="22"/>
      <c r="X321" s="22"/>
      <c r="Y321" s="7"/>
      <c r="Z321" s="7"/>
      <c r="AA321" s="9"/>
    </row>
    <row r="322" spans="2:27" x14ac:dyDescent="0.25">
      <c r="B322" s="13"/>
      <c r="C322" s="13"/>
      <c r="D322" s="14">
        <v>1</v>
      </c>
      <c r="E322" s="13" t="s">
        <v>98</v>
      </c>
      <c r="F322" s="13" t="s">
        <v>97</v>
      </c>
      <c r="G322" s="13">
        <v>7.2</v>
      </c>
      <c r="H322" s="15">
        <v>0.3840277777777778</v>
      </c>
      <c r="I322" s="15">
        <v>0.39861111111111108</v>
      </c>
      <c r="J322" s="13">
        <v>21</v>
      </c>
      <c r="K322" s="15">
        <v>0.48333333333333334</v>
      </c>
      <c r="L322" s="15">
        <v>0.49583333333333335</v>
      </c>
      <c r="M322" s="13">
        <v>18</v>
      </c>
      <c r="N322" s="15">
        <v>0.68194444444444446</v>
      </c>
      <c r="O322" s="15">
        <v>0.70208333333333339</v>
      </c>
      <c r="P322" s="22">
        <v>29</v>
      </c>
      <c r="Q322" s="22"/>
      <c r="R322" s="22"/>
      <c r="S322" s="21"/>
      <c r="T322" s="21"/>
      <c r="U322" s="21"/>
      <c r="V322" s="21"/>
      <c r="W322" s="21"/>
      <c r="X322" s="21"/>
      <c r="Y322" s="7"/>
      <c r="Z322" s="7"/>
      <c r="AA322" s="9"/>
    </row>
    <row r="323" spans="2:27" x14ac:dyDescent="0.25">
      <c r="B323" s="13"/>
      <c r="C323" s="13"/>
      <c r="D323" s="14">
        <v>2</v>
      </c>
      <c r="E323" s="13" t="s">
        <v>98</v>
      </c>
      <c r="F323" s="13" t="s">
        <v>97</v>
      </c>
      <c r="G323" s="13">
        <v>7.2</v>
      </c>
      <c r="H323" s="15">
        <v>0.30833333333333335</v>
      </c>
      <c r="I323" s="15">
        <v>0.32013888888888892</v>
      </c>
      <c r="J323" s="13">
        <v>17</v>
      </c>
      <c r="K323" s="15">
        <v>0.54236111111111118</v>
      </c>
      <c r="L323" s="15">
        <v>0.55555555555555558</v>
      </c>
      <c r="M323" s="20">
        <v>19</v>
      </c>
      <c r="N323" s="15">
        <v>0.7104166666666667</v>
      </c>
      <c r="O323" s="15">
        <v>0.74444444444444446</v>
      </c>
      <c r="P323" s="21">
        <v>29</v>
      </c>
      <c r="Q323" s="21"/>
      <c r="R323" s="21"/>
      <c r="S323" s="21"/>
      <c r="T323" s="21"/>
      <c r="U323" s="21"/>
      <c r="V323" s="21"/>
      <c r="W323" s="21"/>
      <c r="X323" s="21"/>
      <c r="Y323" s="7"/>
      <c r="Z323" s="7"/>
      <c r="AA323" s="9"/>
    </row>
    <row r="324" spans="2:27" x14ac:dyDescent="0.25">
      <c r="B324" s="13"/>
      <c r="C324" s="13"/>
      <c r="D324" s="14">
        <v>3</v>
      </c>
      <c r="E324" s="13" t="s">
        <v>98</v>
      </c>
      <c r="F324" s="13" t="s">
        <v>97</v>
      </c>
      <c r="G324" s="13">
        <v>7.2</v>
      </c>
      <c r="H324" s="15">
        <v>0.34513888888888888</v>
      </c>
      <c r="I324" s="15">
        <v>0.35902777777777778</v>
      </c>
      <c r="J324" s="13">
        <v>20</v>
      </c>
      <c r="K324" s="15">
        <v>0.60902777777777783</v>
      </c>
      <c r="L324" s="15">
        <v>0.62222222222222223</v>
      </c>
      <c r="M324" s="20">
        <v>19</v>
      </c>
      <c r="N324" s="15">
        <v>0.72916666666666663</v>
      </c>
      <c r="O324" s="15">
        <v>0.74930555555555556</v>
      </c>
      <c r="P324" s="21">
        <v>29</v>
      </c>
      <c r="Q324" s="21"/>
      <c r="R324" s="21"/>
      <c r="S324" s="22"/>
      <c r="T324" s="22"/>
      <c r="U324" s="22"/>
      <c r="V324" s="22"/>
      <c r="W324" s="22"/>
      <c r="X324" s="22"/>
      <c r="Y324" s="7"/>
      <c r="Z324" s="7"/>
      <c r="AA324" s="9"/>
    </row>
    <row r="325" spans="2:27" x14ac:dyDescent="0.25">
      <c r="B325" s="13"/>
      <c r="C325" s="13"/>
      <c r="D325" s="14">
        <v>1</v>
      </c>
      <c r="E325" s="13" t="s">
        <v>98</v>
      </c>
      <c r="F325" s="13" t="s">
        <v>99</v>
      </c>
      <c r="G325" s="13">
        <v>5.0999999999999996</v>
      </c>
      <c r="H325" s="15">
        <v>0.35416666666666669</v>
      </c>
      <c r="I325" s="15">
        <v>0.36180555555555555</v>
      </c>
      <c r="J325" s="13">
        <v>11</v>
      </c>
      <c r="K325" s="15">
        <v>0.48472222222222222</v>
      </c>
      <c r="L325" s="15">
        <v>0.4916666666666667</v>
      </c>
      <c r="M325" s="13">
        <v>10</v>
      </c>
      <c r="N325" s="15">
        <v>0.79305555555555562</v>
      </c>
      <c r="O325" s="15">
        <v>0.80208333333333337</v>
      </c>
      <c r="P325" s="22">
        <v>13</v>
      </c>
      <c r="Q325" s="22"/>
      <c r="R325" s="22"/>
      <c r="S325" s="21"/>
      <c r="T325" s="21"/>
      <c r="U325" s="21"/>
      <c r="V325" s="21"/>
      <c r="W325" s="21"/>
      <c r="X325" s="21"/>
      <c r="Y325" s="7"/>
      <c r="Z325" s="7"/>
      <c r="AA325" s="9"/>
    </row>
    <row r="326" spans="2:27" x14ac:dyDescent="0.25">
      <c r="B326" s="13"/>
      <c r="C326" s="13"/>
      <c r="D326" s="14">
        <v>2</v>
      </c>
      <c r="E326" s="13" t="s">
        <v>98</v>
      </c>
      <c r="F326" s="13" t="s">
        <v>99</v>
      </c>
      <c r="G326" s="13">
        <v>5.0999999999999996</v>
      </c>
      <c r="H326" s="15">
        <v>0.30902777777777779</v>
      </c>
      <c r="I326" s="15">
        <v>0.31458333333333333</v>
      </c>
      <c r="J326" s="13">
        <v>8</v>
      </c>
      <c r="K326" s="15">
        <v>0.54305555555555551</v>
      </c>
      <c r="L326" s="15">
        <v>0.55069444444444449</v>
      </c>
      <c r="M326" s="20">
        <v>11</v>
      </c>
      <c r="N326" s="15">
        <v>0.80208333333333337</v>
      </c>
      <c r="O326" s="15">
        <v>0.81111111111111101</v>
      </c>
      <c r="P326" s="21">
        <v>13</v>
      </c>
      <c r="Q326" s="21"/>
      <c r="R326" s="21"/>
      <c r="S326" s="21"/>
      <c r="T326" s="21"/>
      <c r="U326" s="21"/>
      <c r="V326" s="21"/>
      <c r="W326" s="21"/>
      <c r="X326" s="21"/>
      <c r="Y326" s="7"/>
      <c r="Z326" s="7"/>
      <c r="AA326" s="9"/>
    </row>
    <row r="327" spans="2:27" x14ac:dyDescent="0.25">
      <c r="B327" s="13"/>
      <c r="C327" s="13"/>
      <c r="D327" s="14">
        <v>3</v>
      </c>
      <c r="E327" s="13" t="s">
        <v>98</v>
      </c>
      <c r="F327" s="13" t="s">
        <v>99</v>
      </c>
      <c r="G327" s="13">
        <v>5.0999999999999996</v>
      </c>
      <c r="H327" s="15">
        <v>0.34583333333333338</v>
      </c>
      <c r="I327" s="15">
        <v>0.35416666666666669</v>
      </c>
      <c r="J327" s="13">
        <v>12</v>
      </c>
      <c r="K327" s="15">
        <v>0.60972222222222217</v>
      </c>
      <c r="L327" s="15">
        <v>0.6166666666666667</v>
      </c>
      <c r="M327" s="20">
        <v>11</v>
      </c>
      <c r="N327" s="15">
        <v>0.8125</v>
      </c>
      <c r="O327" s="15">
        <v>0.82152777777777775</v>
      </c>
      <c r="P327" s="21">
        <v>13</v>
      </c>
      <c r="Q327" s="21"/>
      <c r="R327" s="21"/>
      <c r="S327" s="22"/>
      <c r="T327" s="22"/>
      <c r="U327" s="22"/>
      <c r="V327" s="22"/>
      <c r="W327" s="22"/>
      <c r="X327" s="22"/>
      <c r="Y327" s="7"/>
      <c r="Z327" s="7"/>
      <c r="AA327" s="9"/>
    </row>
    <row r="328" spans="2:27" x14ac:dyDescent="0.25">
      <c r="B328" s="13"/>
      <c r="C328" s="13"/>
      <c r="D328" s="14">
        <v>1</v>
      </c>
      <c r="E328" s="13" t="s">
        <v>99</v>
      </c>
      <c r="F328" s="13" t="s">
        <v>98</v>
      </c>
      <c r="G328" s="13">
        <v>5.0999999999999996</v>
      </c>
      <c r="H328" s="15">
        <v>0.35416666666666669</v>
      </c>
      <c r="I328" s="15">
        <v>0.36527777777777781</v>
      </c>
      <c r="J328" s="13">
        <v>16</v>
      </c>
      <c r="K328" s="15">
        <v>0.48541666666666666</v>
      </c>
      <c r="L328" s="15">
        <v>0.49583333333333335</v>
      </c>
      <c r="M328" s="13">
        <v>15</v>
      </c>
      <c r="N328" s="15">
        <v>0.8125</v>
      </c>
      <c r="O328" s="15">
        <v>0.8208333333333333</v>
      </c>
      <c r="P328" s="22">
        <v>12</v>
      </c>
      <c r="Q328" s="22"/>
      <c r="R328" s="22"/>
      <c r="S328" s="21"/>
      <c r="T328" s="21"/>
      <c r="U328" s="21"/>
      <c r="V328" s="21"/>
      <c r="W328" s="21"/>
      <c r="X328" s="21"/>
      <c r="Y328" s="7"/>
      <c r="Z328" s="7"/>
      <c r="AA328" s="9"/>
    </row>
    <row r="329" spans="2:27" x14ac:dyDescent="0.25">
      <c r="B329" s="13"/>
      <c r="C329" s="13"/>
      <c r="D329" s="14">
        <v>2</v>
      </c>
      <c r="E329" s="13" t="s">
        <v>99</v>
      </c>
      <c r="F329" s="13" t="s">
        <v>98</v>
      </c>
      <c r="G329" s="13">
        <v>5.0999999999999996</v>
      </c>
      <c r="H329" s="15">
        <v>0.30902777777777779</v>
      </c>
      <c r="I329" s="15">
        <v>0.33333333333333331</v>
      </c>
      <c r="J329" s="13">
        <v>35</v>
      </c>
      <c r="K329" s="15">
        <v>0.5444444444444444</v>
      </c>
      <c r="L329" s="15">
        <v>0.55555555555555558</v>
      </c>
      <c r="M329" s="20">
        <v>16</v>
      </c>
      <c r="N329" s="15">
        <v>0.69444444444444453</v>
      </c>
      <c r="O329" s="15">
        <v>0.70277777777777783</v>
      </c>
      <c r="P329" s="21">
        <v>12</v>
      </c>
      <c r="Q329" s="21"/>
      <c r="R329" s="21"/>
      <c r="S329" s="21"/>
      <c r="T329" s="21"/>
      <c r="U329" s="21"/>
      <c r="V329" s="21"/>
      <c r="W329" s="21"/>
      <c r="X329" s="21"/>
      <c r="Y329" s="7"/>
      <c r="Z329" s="7"/>
      <c r="AA329" s="9"/>
    </row>
    <row r="330" spans="2:27" x14ac:dyDescent="0.25">
      <c r="B330" s="13"/>
      <c r="C330" s="13"/>
      <c r="D330" s="14">
        <v>3</v>
      </c>
      <c r="E330" s="13" t="s">
        <v>99</v>
      </c>
      <c r="F330" s="13" t="s">
        <v>98</v>
      </c>
      <c r="G330" s="13">
        <v>5.0999999999999996</v>
      </c>
      <c r="H330" s="15">
        <v>0.34652777777777777</v>
      </c>
      <c r="I330" s="15">
        <v>0.36319444444444443</v>
      </c>
      <c r="J330" s="13">
        <v>25</v>
      </c>
      <c r="K330" s="15">
        <v>0.60902777777777783</v>
      </c>
      <c r="L330" s="15">
        <v>0.62013888888888891</v>
      </c>
      <c r="M330" s="20">
        <v>16</v>
      </c>
      <c r="N330" s="15">
        <v>0.72569444444444453</v>
      </c>
      <c r="O330" s="15">
        <v>0.73402777777777783</v>
      </c>
      <c r="P330" s="21">
        <v>12</v>
      </c>
      <c r="Q330" s="21"/>
      <c r="R330" s="21"/>
      <c r="S330" s="22"/>
      <c r="T330" s="22"/>
      <c r="U330" s="22"/>
      <c r="V330" s="22"/>
      <c r="W330" s="22"/>
      <c r="X330" s="22"/>
      <c r="Y330" s="7"/>
      <c r="Z330" s="7"/>
      <c r="AA330" s="9"/>
    </row>
    <row r="331" spans="2:27" x14ac:dyDescent="0.25">
      <c r="B331" s="13"/>
      <c r="C331" s="13"/>
      <c r="D331" s="14">
        <v>1</v>
      </c>
      <c r="E331" s="13" t="s">
        <v>99</v>
      </c>
      <c r="F331" s="13" t="s">
        <v>100</v>
      </c>
      <c r="G331" s="13">
        <v>5.8</v>
      </c>
      <c r="H331" s="15">
        <v>0.35555555555555557</v>
      </c>
      <c r="I331" s="15">
        <v>0.36388888888888887</v>
      </c>
      <c r="J331" s="13">
        <v>12</v>
      </c>
      <c r="K331" s="15">
        <v>0.4861111111111111</v>
      </c>
      <c r="L331" s="15">
        <v>0.49444444444444446</v>
      </c>
      <c r="M331" s="13">
        <v>12</v>
      </c>
      <c r="N331" s="15">
        <v>0.70763888888888893</v>
      </c>
      <c r="O331" s="15">
        <v>0.71527777777777779</v>
      </c>
      <c r="P331" s="22">
        <v>11</v>
      </c>
      <c r="Q331" s="22"/>
      <c r="R331" s="22"/>
      <c r="S331" s="21"/>
      <c r="T331" s="21"/>
      <c r="U331" s="21"/>
      <c r="V331" s="21"/>
      <c r="W331" s="21"/>
      <c r="X331" s="21"/>
      <c r="Y331" s="7"/>
      <c r="Z331" s="7"/>
      <c r="AA331" s="9"/>
    </row>
    <row r="332" spans="2:27" x14ac:dyDescent="0.25">
      <c r="B332" s="13"/>
      <c r="C332" s="13"/>
      <c r="D332" s="14">
        <v>2</v>
      </c>
      <c r="E332" s="13" t="s">
        <v>99</v>
      </c>
      <c r="F332" s="13" t="s">
        <v>100</v>
      </c>
      <c r="G332" s="13">
        <v>5.8</v>
      </c>
      <c r="H332" s="15">
        <v>0.30972222222222223</v>
      </c>
      <c r="I332" s="15">
        <v>0.29652777777777778</v>
      </c>
      <c r="J332" s="13">
        <v>11</v>
      </c>
      <c r="K332" s="15">
        <v>0.54513888888888895</v>
      </c>
      <c r="L332" s="15">
        <v>0.55347222222222225</v>
      </c>
      <c r="M332" s="20">
        <v>12</v>
      </c>
      <c r="N332" s="15">
        <v>0.6972222222222223</v>
      </c>
      <c r="O332" s="15">
        <v>0.70486111111111116</v>
      </c>
      <c r="P332" s="21">
        <v>11</v>
      </c>
      <c r="Q332" s="21"/>
      <c r="R332" s="21"/>
      <c r="S332" s="21"/>
      <c r="T332" s="21"/>
      <c r="U332" s="21"/>
      <c r="V332" s="21"/>
      <c r="W332" s="21"/>
      <c r="X332" s="21"/>
      <c r="Y332" s="7"/>
      <c r="Z332" s="7"/>
      <c r="AA332" s="9"/>
    </row>
    <row r="333" spans="2:27" x14ac:dyDescent="0.25">
      <c r="B333" s="13"/>
      <c r="C333" s="13"/>
      <c r="D333" s="14">
        <v>3</v>
      </c>
      <c r="E333" s="13" t="s">
        <v>99</v>
      </c>
      <c r="F333" s="13" t="s">
        <v>100</v>
      </c>
      <c r="G333" s="13">
        <v>5.8</v>
      </c>
      <c r="H333" s="15">
        <v>0.34722222222222227</v>
      </c>
      <c r="I333" s="15">
        <v>0.35555555555555557</v>
      </c>
      <c r="J333" s="13">
        <v>12</v>
      </c>
      <c r="K333" s="15">
        <v>0.60972222222222217</v>
      </c>
      <c r="L333" s="15">
        <v>0.61805555555555558</v>
      </c>
      <c r="M333" s="20">
        <v>12</v>
      </c>
      <c r="N333" s="15">
        <v>0.67499999999999993</v>
      </c>
      <c r="O333" s="15">
        <v>0.68263888888888891</v>
      </c>
      <c r="P333" s="21">
        <v>11</v>
      </c>
      <c r="Q333" s="21"/>
      <c r="R333" s="21"/>
      <c r="S333" s="22"/>
      <c r="T333" s="22"/>
      <c r="U333" s="22"/>
      <c r="V333" s="22"/>
      <c r="W333" s="22"/>
      <c r="X333" s="22"/>
      <c r="Y333" s="7"/>
      <c r="Z333" s="7"/>
      <c r="AA333" s="9"/>
    </row>
    <row r="334" spans="2:27" x14ac:dyDescent="0.25">
      <c r="B334" s="13"/>
      <c r="C334" s="13"/>
      <c r="D334" s="14">
        <v>1</v>
      </c>
      <c r="E334" s="13" t="s">
        <v>100</v>
      </c>
      <c r="F334" s="13" t="s">
        <v>99</v>
      </c>
      <c r="G334" s="13">
        <v>5.8</v>
      </c>
      <c r="H334" s="15">
        <v>0.35555555555555557</v>
      </c>
      <c r="I334" s="15">
        <v>0.36527777777777781</v>
      </c>
      <c r="J334" s="13">
        <v>14</v>
      </c>
      <c r="K334" s="15">
        <v>0.4861111111111111</v>
      </c>
      <c r="L334" s="15">
        <v>0.49444444444444446</v>
      </c>
      <c r="M334" s="13">
        <v>12</v>
      </c>
      <c r="N334" s="15">
        <v>0.79166666666666663</v>
      </c>
      <c r="O334" s="15">
        <v>0.71666666666666667</v>
      </c>
      <c r="P334" s="22">
        <v>12</v>
      </c>
      <c r="Q334" s="22"/>
      <c r="R334" s="22"/>
      <c r="S334" s="21"/>
      <c r="T334" s="21"/>
      <c r="U334" s="21"/>
      <c r="V334" s="21"/>
      <c r="W334" s="21"/>
      <c r="X334" s="21"/>
      <c r="Y334" s="7"/>
      <c r="Z334" s="7"/>
      <c r="AA334" s="9"/>
    </row>
    <row r="335" spans="2:27" x14ac:dyDescent="0.25">
      <c r="B335" s="13"/>
      <c r="C335" s="13"/>
      <c r="D335" s="14">
        <v>2</v>
      </c>
      <c r="E335" s="13" t="s">
        <v>100</v>
      </c>
      <c r="F335" s="13" t="s">
        <v>99</v>
      </c>
      <c r="G335" s="13">
        <v>5.8</v>
      </c>
      <c r="H335" s="15">
        <v>0.30972222222222223</v>
      </c>
      <c r="I335" s="15">
        <v>0.31875000000000003</v>
      </c>
      <c r="J335" s="13">
        <v>13</v>
      </c>
      <c r="K335" s="15">
        <v>0.54583333333333328</v>
      </c>
      <c r="L335" s="15">
        <v>0.5541666666666667</v>
      </c>
      <c r="M335" s="20">
        <v>12</v>
      </c>
      <c r="N335" s="15">
        <v>0.6694444444444444</v>
      </c>
      <c r="O335" s="15">
        <v>0.67638888888888893</v>
      </c>
      <c r="P335" s="21">
        <v>12</v>
      </c>
      <c r="Q335" s="21"/>
      <c r="R335" s="21"/>
      <c r="S335" s="21"/>
      <c r="T335" s="21"/>
      <c r="U335" s="21"/>
      <c r="V335" s="21"/>
      <c r="W335" s="21"/>
      <c r="X335" s="21"/>
      <c r="Y335" s="7"/>
      <c r="Z335" s="7"/>
      <c r="AA335" s="9"/>
    </row>
    <row r="336" spans="2:27" x14ac:dyDescent="0.25">
      <c r="B336" s="13"/>
      <c r="C336" s="13"/>
      <c r="D336" s="14">
        <v>3</v>
      </c>
      <c r="E336" s="13" t="s">
        <v>100</v>
      </c>
      <c r="F336" s="13" t="s">
        <v>99</v>
      </c>
      <c r="G336" s="13">
        <v>5.8</v>
      </c>
      <c r="H336" s="15">
        <v>0.34722222222222227</v>
      </c>
      <c r="I336" s="15">
        <v>0.35694444444444445</v>
      </c>
      <c r="J336" s="13">
        <v>14</v>
      </c>
      <c r="K336" s="15">
        <v>0.61111111111111105</v>
      </c>
      <c r="L336" s="15">
        <v>0.61944444444444446</v>
      </c>
      <c r="M336" s="20">
        <v>12</v>
      </c>
      <c r="N336" s="15">
        <v>0.67638888888888893</v>
      </c>
      <c r="O336" s="15">
        <v>0.68472222222222223</v>
      </c>
      <c r="P336" s="21">
        <v>12</v>
      </c>
      <c r="Q336" s="21"/>
      <c r="R336" s="21"/>
      <c r="S336" s="22"/>
      <c r="T336" s="22"/>
      <c r="U336" s="22"/>
      <c r="V336" s="22"/>
      <c r="W336" s="22"/>
      <c r="X336" s="22"/>
      <c r="Y336" s="7"/>
      <c r="Z336" s="7"/>
      <c r="AA336" s="9"/>
    </row>
    <row r="337" spans="2:27" x14ac:dyDescent="0.25">
      <c r="B337" s="13"/>
      <c r="C337" s="13"/>
      <c r="D337" s="14">
        <v>1</v>
      </c>
      <c r="E337" s="13" t="s">
        <v>100</v>
      </c>
      <c r="F337" s="13" t="s">
        <v>101</v>
      </c>
      <c r="G337" s="13">
        <v>14</v>
      </c>
      <c r="H337" s="15">
        <v>0.35625000000000001</v>
      </c>
      <c r="I337" s="15">
        <v>0.37013888888888885</v>
      </c>
      <c r="J337" s="13">
        <v>20</v>
      </c>
      <c r="K337" s="15">
        <v>0.4861111111111111</v>
      </c>
      <c r="L337" s="15">
        <v>0.5</v>
      </c>
      <c r="M337" s="13">
        <v>20</v>
      </c>
      <c r="N337" s="15">
        <v>0.72222222222222221</v>
      </c>
      <c r="O337" s="15">
        <v>0.73819444444444438</v>
      </c>
      <c r="P337" s="22">
        <v>23</v>
      </c>
      <c r="Q337" s="22"/>
      <c r="R337" s="22"/>
      <c r="S337" s="21"/>
      <c r="T337" s="21"/>
      <c r="U337" s="21"/>
      <c r="V337" s="21"/>
      <c r="W337" s="21"/>
      <c r="X337" s="21"/>
      <c r="Y337" s="7"/>
      <c r="Z337" s="7"/>
      <c r="AA337" s="9"/>
    </row>
    <row r="338" spans="2:27" x14ac:dyDescent="0.25">
      <c r="B338" s="13"/>
      <c r="C338" s="13"/>
      <c r="D338" s="14">
        <v>2</v>
      </c>
      <c r="E338" s="13" t="s">
        <v>100</v>
      </c>
      <c r="F338" s="13" t="s">
        <v>101</v>
      </c>
      <c r="G338" s="13">
        <v>14</v>
      </c>
      <c r="H338" s="15">
        <v>0.31041666666666667</v>
      </c>
      <c r="I338" s="15">
        <v>0.3263888888888889</v>
      </c>
      <c r="J338" s="13">
        <v>23</v>
      </c>
      <c r="K338" s="15">
        <v>0.54722222222222217</v>
      </c>
      <c r="L338" s="15">
        <v>0.56180555555555556</v>
      </c>
      <c r="M338" s="20">
        <v>21</v>
      </c>
      <c r="N338" s="15">
        <v>0.77083333333333337</v>
      </c>
      <c r="O338" s="15">
        <v>0.78680555555555554</v>
      </c>
      <c r="P338" s="21">
        <v>23</v>
      </c>
      <c r="Q338" s="21"/>
      <c r="R338" s="21"/>
      <c r="S338" s="21"/>
      <c r="T338" s="21"/>
      <c r="U338" s="21"/>
      <c r="V338" s="21"/>
      <c r="W338" s="21"/>
      <c r="X338" s="21"/>
      <c r="Y338" s="7"/>
      <c r="Z338" s="7"/>
      <c r="AA338" s="9"/>
    </row>
    <row r="339" spans="2:27" x14ac:dyDescent="0.25">
      <c r="B339" s="13"/>
      <c r="C339" s="13"/>
      <c r="D339" s="14">
        <v>3</v>
      </c>
      <c r="E339" s="13" t="s">
        <v>100</v>
      </c>
      <c r="F339" s="13" t="s">
        <v>101</v>
      </c>
      <c r="G339" s="13">
        <v>14</v>
      </c>
      <c r="H339" s="15">
        <v>0.34791666666666665</v>
      </c>
      <c r="I339" s="15">
        <v>0.36319444444444443</v>
      </c>
      <c r="J339" s="13">
        <v>22</v>
      </c>
      <c r="K339" s="15">
        <v>0.6118055555555556</v>
      </c>
      <c r="L339" s="15">
        <v>0.62569444444444444</v>
      </c>
      <c r="M339" s="20">
        <v>20</v>
      </c>
      <c r="N339" s="15">
        <v>0.79513888888888884</v>
      </c>
      <c r="O339" s="15">
        <v>0.81111111111111101</v>
      </c>
      <c r="P339" s="21">
        <v>23</v>
      </c>
      <c r="Q339" s="21"/>
      <c r="R339" s="21"/>
      <c r="S339" s="22"/>
      <c r="T339" s="22"/>
      <c r="U339" s="22"/>
      <c r="V339" s="22"/>
      <c r="W339" s="22"/>
      <c r="X339" s="22"/>
      <c r="Y339" s="7"/>
      <c r="Z339" s="7"/>
      <c r="AA339" s="9"/>
    </row>
    <row r="340" spans="2:27" x14ac:dyDescent="0.25">
      <c r="B340" s="13"/>
      <c r="C340" s="13"/>
      <c r="D340" s="14">
        <v>1</v>
      </c>
      <c r="E340" s="13" t="s">
        <v>101</v>
      </c>
      <c r="F340" s="13" t="s">
        <v>100</v>
      </c>
      <c r="G340" s="13">
        <v>14</v>
      </c>
      <c r="H340" s="15">
        <v>0.35694444444444445</v>
      </c>
      <c r="I340" s="15">
        <v>0.37222222222222223</v>
      </c>
      <c r="J340" s="13">
        <v>22</v>
      </c>
      <c r="K340" s="15">
        <v>0.4861111111111111</v>
      </c>
      <c r="L340" s="15">
        <v>0.50347222222222221</v>
      </c>
      <c r="M340" s="13">
        <v>25</v>
      </c>
      <c r="N340" s="15">
        <v>0.79166666666666663</v>
      </c>
      <c r="O340" s="15">
        <v>0.81111111111111101</v>
      </c>
      <c r="P340" s="22">
        <v>28</v>
      </c>
      <c r="Q340" s="22"/>
      <c r="R340" s="22"/>
      <c r="S340" s="21"/>
      <c r="T340" s="21"/>
      <c r="U340" s="21"/>
      <c r="V340" s="21"/>
      <c r="W340" s="21"/>
      <c r="X340" s="21"/>
      <c r="Y340" s="7"/>
      <c r="Z340" s="7"/>
      <c r="AA340" s="9"/>
    </row>
    <row r="341" spans="2:27" x14ac:dyDescent="0.25">
      <c r="B341" s="13"/>
      <c r="C341" s="13"/>
      <c r="D341" s="14">
        <v>2</v>
      </c>
      <c r="E341" s="13" t="s">
        <v>101</v>
      </c>
      <c r="F341" s="13" t="s">
        <v>100</v>
      </c>
      <c r="G341" s="13">
        <v>14</v>
      </c>
      <c r="H341" s="15">
        <v>0.31041666666666667</v>
      </c>
      <c r="I341" s="15">
        <v>0.32569444444444445</v>
      </c>
      <c r="J341" s="13">
        <v>22</v>
      </c>
      <c r="K341" s="15">
        <v>0.54722222222222217</v>
      </c>
      <c r="L341" s="15">
        <v>0.56527777777777777</v>
      </c>
      <c r="M341" s="20">
        <v>26</v>
      </c>
      <c r="N341" s="15">
        <v>0.72222222222222221</v>
      </c>
      <c r="O341" s="15">
        <v>0.7416666666666667</v>
      </c>
      <c r="P341" s="21">
        <v>28</v>
      </c>
      <c r="Q341" s="21"/>
      <c r="R341" s="21"/>
      <c r="S341" s="21"/>
      <c r="T341" s="21"/>
      <c r="U341" s="21"/>
      <c r="V341" s="21"/>
      <c r="W341" s="21"/>
      <c r="X341" s="21"/>
      <c r="Y341" s="7"/>
      <c r="Z341" s="7"/>
      <c r="AA341" s="9"/>
    </row>
    <row r="342" spans="2:27" x14ac:dyDescent="0.25">
      <c r="B342" s="13"/>
      <c r="C342" s="13"/>
      <c r="D342" s="14">
        <v>3</v>
      </c>
      <c r="E342" s="13" t="s">
        <v>101</v>
      </c>
      <c r="F342" s="13" t="s">
        <v>100</v>
      </c>
      <c r="G342" s="13">
        <v>14</v>
      </c>
      <c r="H342" s="15">
        <v>0.34861111111111115</v>
      </c>
      <c r="I342" s="15">
        <v>0.36388888888888887</v>
      </c>
      <c r="J342" s="13">
        <v>22</v>
      </c>
      <c r="K342" s="15">
        <v>0.6118055555555556</v>
      </c>
      <c r="L342" s="15">
        <v>0.62847222222222221</v>
      </c>
      <c r="M342" s="20">
        <v>24</v>
      </c>
      <c r="N342" s="15">
        <v>0.74305555555555547</v>
      </c>
      <c r="O342" s="15">
        <v>0.76250000000000007</v>
      </c>
      <c r="P342" s="21">
        <v>28</v>
      </c>
      <c r="Q342" s="21"/>
      <c r="R342" s="21"/>
      <c r="S342" s="22"/>
      <c r="T342" s="22"/>
      <c r="U342" s="22"/>
      <c r="V342" s="22"/>
      <c r="W342" s="22"/>
      <c r="X342" s="22"/>
      <c r="Y342" s="7"/>
      <c r="Z342" s="7"/>
      <c r="AA342" s="9"/>
    </row>
    <row r="343" spans="2:27" x14ac:dyDescent="0.25">
      <c r="B343" s="13"/>
      <c r="C343" s="13"/>
      <c r="D343" s="14">
        <v>1</v>
      </c>
      <c r="E343" s="13" t="s">
        <v>101</v>
      </c>
      <c r="F343" s="13" t="s">
        <v>102</v>
      </c>
      <c r="G343" s="13">
        <v>7.9</v>
      </c>
      <c r="H343" s="15">
        <v>0.35694444444444445</v>
      </c>
      <c r="I343" s="15">
        <v>0.36458333333333331</v>
      </c>
      <c r="J343" s="13">
        <v>11</v>
      </c>
      <c r="K343" s="15">
        <v>0.4861111111111111</v>
      </c>
      <c r="L343" s="15">
        <v>0.49305555555555558</v>
      </c>
      <c r="M343" s="13">
        <v>10</v>
      </c>
      <c r="N343" s="15">
        <v>0.72916666666666663</v>
      </c>
      <c r="O343" s="15">
        <v>0.73819444444444438</v>
      </c>
      <c r="P343" s="22">
        <v>13</v>
      </c>
      <c r="Q343" s="22"/>
      <c r="R343" s="22"/>
      <c r="S343" s="21"/>
      <c r="T343" s="21"/>
      <c r="U343" s="21"/>
      <c r="V343" s="21"/>
      <c r="W343" s="21"/>
      <c r="X343" s="21"/>
      <c r="Y343" s="7"/>
      <c r="Z343" s="7"/>
      <c r="AA343" s="9"/>
    </row>
    <row r="344" spans="2:27" x14ac:dyDescent="0.25">
      <c r="B344" s="13"/>
      <c r="C344" s="13"/>
      <c r="D344" s="14">
        <v>2</v>
      </c>
      <c r="E344" s="13" t="s">
        <v>101</v>
      </c>
      <c r="F344" s="13" t="s">
        <v>102</v>
      </c>
      <c r="G344" s="13">
        <v>7.9</v>
      </c>
      <c r="H344" s="15">
        <v>0.31180555555555556</v>
      </c>
      <c r="I344" s="15">
        <v>0.32291666666666669</v>
      </c>
      <c r="J344" s="13">
        <v>16</v>
      </c>
      <c r="K344" s="15">
        <v>0.54791666666666672</v>
      </c>
      <c r="L344" s="15">
        <v>0.55486111111111114</v>
      </c>
      <c r="M344" s="20">
        <v>10</v>
      </c>
      <c r="N344" s="15">
        <v>0.80555555555555547</v>
      </c>
      <c r="O344" s="15">
        <v>0.81458333333333333</v>
      </c>
      <c r="P344" s="21">
        <v>13</v>
      </c>
      <c r="Q344" s="21"/>
      <c r="R344" s="21"/>
      <c r="S344" s="21"/>
      <c r="T344" s="21"/>
      <c r="U344" s="21"/>
      <c r="V344" s="21"/>
      <c r="W344" s="21"/>
      <c r="X344" s="21"/>
      <c r="Y344" s="7"/>
      <c r="Z344" s="7"/>
      <c r="AA344" s="9"/>
    </row>
    <row r="345" spans="2:27" x14ac:dyDescent="0.25">
      <c r="B345" s="13"/>
      <c r="C345" s="13"/>
      <c r="D345" s="14">
        <v>3</v>
      </c>
      <c r="E345" s="13" t="s">
        <v>101</v>
      </c>
      <c r="F345" s="13" t="s">
        <v>102</v>
      </c>
      <c r="G345" s="13">
        <v>7.9</v>
      </c>
      <c r="H345" s="15">
        <v>0.34930555555555554</v>
      </c>
      <c r="I345" s="15">
        <v>0.35902777777777778</v>
      </c>
      <c r="J345" s="13">
        <v>14</v>
      </c>
      <c r="K345" s="15">
        <v>0.61249999999999993</v>
      </c>
      <c r="L345" s="15">
        <v>0.61944444444444446</v>
      </c>
      <c r="M345" s="20">
        <v>10</v>
      </c>
      <c r="N345" s="15">
        <v>0.76874999999999993</v>
      </c>
      <c r="O345" s="15">
        <v>0.77777777777777779</v>
      </c>
      <c r="P345" s="21">
        <v>13</v>
      </c>
      <c r="Q345" s="21"/>
      <c r="R345" s="21"/>
      <c r="S345" s="22"/>
      <c r="T345" s="22"/>
      <c r="U345" s="22"/>
      <c r="V345" s="22"/>
      <c r="W345" s="22"/>
      <c r="X345" s="22"/>
      <c r="Y345" s="7"/>
      <c r="Z345" s="7"/>
      <c r="AA345" s="9"/>
    </row>
    <row r="346" spans="2:27" x14ac:dyDescent="0.25">
      <c r="B346" s="13"/>
      <c r="C346" s="13"/>
      <c r="D346" s="14">
        <v>1</v>
      </c>
      <c r="E346" s="13" t="s">
        <v>102</v>
      </c>
      <c r="F346" s="13" t="s">
        <v>101</v>
      </c>
      <c r="G346" s="13">
        <v>7.9</v>
      </c>
      <c r="H346" s="15">
        <v>0.3576388888888889</v>
      </c>
      <c r="I346" s="15">
        <v>0.36736111111111108</v>
      </c>
      <c r="J346" s="13">
        <v>14</v>
      </c>
      <c r="K346" s="15">
        <v>0.48749999999999999</v>
      </c>
      <c r="L346" s="15">
        <v>0.49652777777777773</v>
      </c>
      <c r="M346" s="13">
        <v>13</v>
      </c>
      <c r="N346" s="15">
        <v>0.66666666666666663</v>
      </c>
      <c r="O346" s="15">
        <v>0.67847222222222225</v>
      </c>
      <c r="P346" s="22">
        <v>17</v>
      </c>
      <c r="Q346" s="22"/>
      <c r="R346" s="22"/>
      <c r="S346" s="21"/>
      <c r="T346" s="21"/>
      <c r="U346" s="21"/>
      <c r="V346" s="21"/>
      <c r="W346" s="21"/>
      <c r="X346" s="21"/>
      <c r="Y346" s="7"/>
      <c r="Z346" s="7"/>
      <c r="AA346" s="9"/>
    </row>
    <row r="347" spans="2:27" x14ac:dyDescent="0.25">
      <c r="B347" s="13"/>
      <c r="C347" s="13"/>
      <c r="D347" s="14">
        <v>2</v>
      </c>
      <c r="E347" s="13" t="s">
        <v>102</v>
      </c>
      <c r="F347" s="13" t="s">
        <v>101</v>
      </c>
      <c r="G347" s="13">
        <v>7.9</v>
      </c>
      <c r="H347" s="15">
        <v>0.31180555555555556</v>
      </c>
      <c r="I347" s="15">
        <v>0.32291666666666669</v>
      </c>
      <c r="J347" s="13">
        <v>16</v>
      </c>
      <c r="K347" s="15">
        <v>0.54861111111111105</v>
      </c>
      <c r="L347" s="15">
        <v>0.55763888888888891</v>
      </c>
      <c r="M347" s="20">
        <v>13</v>
      </c>
      <c r="N347" s="15">
        <v>0.74305555555555547</v>
      </c>
      <c r="O347" s="15">
        <v>0.75486111111111109</v>
      </c>
      <c r="P347" s="21">
        <v>17</v>
      </c>
      <c r="Q347" s="21"/>
      <c r="R347" s="21"/>
      <c r="S347" s="22"/>
      <c r="T347" s="22"/>
      <c r="U347" s="22"/>
      <c r="V347" s="22"/>
      <c r="W347" s="22"/>
      <c r="X347" s="22"/>
      <c r="Y347" s="7"/>
      <c r="Z347" s="7"/>
      <c r="AA347" s="9"/>
    </row>
    <row r="348" spans="2:27" x14ac:dyDescent="0.25">
      <c r="B348" s="16"/>
      <c r="C348" s="16"/>
      <c r="D348" s="17">
        <v>3</v>
      </c>
      <c r="E348" s="16" t="s">
        <v>102</v>
      </c>
      <c r="F348" s="16" t="s">
        <v>101</v>
      </c>
      <c r="G348" s="16">
        <v>7.9</v>
      </c>
      <c r="H348" s="18">
        <v>0.34930555555555554</v>
      </c>
      <c r="I348" s="18">
        <v>0.35972222222222222</v>
      </c>
      <c r="J348" s="16">
        <v>15</v>
      </c>
      <c r="K348" s="18">
        <v>0.61319444444444449</v>
      </c>
      <c r="L348" s="18">
        <v>0.62222222222222223</v>
      </c>
      <c r="M348" s="16">
        <v>13</v>
      </c>
      <c r="N348" s="18">
        <v>0.70833333333333337</v>
      </c>
      <c r="O348" s="18">
        <v>0.72013888888888899</v>
      </c>
      <c r="P348" s="23">
        <v>17</v>
      </c>
      <c r="Q348" s="22"/>
      <c r="R348" s="22"/>
      <c r="S348" s="13"/>
      <c r="T348" s="13"/>
      <c r="U348" s="13"/>
      <c r="V348" s="13"/>
      <c r="W348" s="13"/>
      <c r="X348" s="13"/>
      <c r="Y348" s="7"/>
      <c r="Z348" s="7"/>
      <c r="AA348" s="9"/>
    </row>
    <row r="349" spans="2:27" x14ac:dyDescent="0.25">
      <c r="B349" t="s">
        <v>103</v>
      </c>
      <c r="C349" s="10" t="s">
        <v>105</v>
      </c>
      <c r="D349" s="11">
        <v>1</v>
      </c>
      <c r="E349" s="10" t="s">
        <v>97</v>
      </c>
      <c r="F349" s="10" t="s">
        <v>100</v>
      </c>
      <c r="G349" s="10">
        <v>12</v>
      </c>
      <c r="H349" s="12">
        <v>0.35972222222222222</v>
      </c>
      <c r="I349" s="12">
        <v>0.36944444444444446</v>
      </c>
      <c r="J349" s="10">
        <v>14</v>
      </c>
      <c r="K349" s="12">
        <v>0.4861111111111111</v>
      </c>
      <c r="L349" s="12">
        <v>0.49652777777777773</v>
      </c>
      <c r="M349" s="10">
        <v>15</v>
      </c>
      <c r="N349" s="12">
        <v>0.71597222222222223</v>
      </c>
      <c r="O349" s="12">
        <v>0.72361111111111109</v>
      </c>
      <c r="P349" s="10">
        <v>11</v>
      </c>
      <c r="Q349" s="13"/>
      <c r="R349" s="13"/>
      <c r="S349" s="13"/>
      <c r="T349" s="13"/>
      <c r="U349" s="13"/>
      <c r="V349" s="13"/>
      <c r="W349" s="13"/>
      <c r="X349" s="13"/>
      <c r="Y349" s="7"/>
      <c r="Z349" s="7"/>
      <c r="AA349" s="9"/>
    </row>
    <row r="350" spans="2:27" x14ac:dyDescent="0.25">
      <c r="C350" s="13"/>
      <c r="D350" s="14">
        <v>2</v>
      </c>
      <c r="E350" s="13" t="s">
        <v>97</v>
      </c>
      <c r="F350" s="13" t="s">
        <v>100</v>
      </c>
      <c r="G350" s="13">
        <v>12</v>
      </c>
      <c r="H350" s="15">
        <v>0.3125</v>
      </c>
      <c r="I350" s="15">
        <v>0.32083333333333336</v>
      </c>
      <c r="J350" s="13">
        <v>12</v>
      </c>
      <c r="K350" s="15">
        <v>0.5493055555555556</v>
      </c>
      <c r="L350" s="15">
        <v>0.55972222222222223</v>
      </c>
      <c r="M350" s="20">
        <v>15</v>
      </c>
      <c r="N350" s="15">
        <v>0.73611111111111116</v>
      </c>
      <c r="O350" s="15">
        <v>0.74375000000000002</v>
      </c>
      <c r="P350" s="13">
        <v>11</v>
      </c>
      <c r="Q350" s="13"/>
      <c r="R350" s="13"/>
      <c r="S350" s="13"/>
      <c r="T350" s="13"/>
      <c r="U350" s="13"/>
      <c r="V350" s="13"/>
      <c r="W350" s="13"/>
      <c r="X350" s="13"/>
      <c r="Y350" s="7"/>
      <c r="Z350" s="7"/>
      <c r="AA350" s="9"/>
    </row>
    <row r="351" spans="2:27" x14ac:dyDescent="0.25">
      <c r="C351" s="13"/>
      <c r="D351" s="14">
        <v>3</v>
      </c>
      <c r="E351" s="13" t="s">
        <v>97</v>
      </c>
      <c r="F351" s="13" t="s">
        <v>100</v>
      </c>
      <c r="G351" s="13">
        <v>12</v>
      </c>
      <c r="H351" s="15">
        <v>0.35069444444444442</v>
      </c>
      <c r="I351" s="15">
        <v>0.35972222222222222</v>
      </c>
      <c r="J351" s="13">
        <v>13</v>
      </c>
      <c r="K351" s="15">
        <v>0.61388888888888882</v>
      </c>
      <c r="L351" s="15">
        <v>0.62430555555555556</v>
      </c>
      <c r="M351" s="20">
        <v>15</v>
      </c>
      <c r="N351" s="15">
        <v>0.75</v>
      </c>
      <c r="O351" s="15">
        <v>0.75763888888888886</v>
      </c>
      <c r="P351" s="13">
        <v>11</v>
      </c>
      <c r="Q351" s="13"/>
      <c r="R351" s="13"/>
      <c r="S351" s="13"/>
      <c r="T351" s="13"/>
      <c r="U351" s="13"/>
      <c r="V351" s="13"/>
      <c r="W351" s="13"/>
      <c r="X351" s="13"/>
      <c r="Y351" s="7"/>
      <c r="Z351" s="7"/>
      <c r="AA351" s="9"/>
    </row>
    <row r="352" spans="2:27" x14ac:dyDescent="0.25">
      <c r="C352" s="13"/>
      <c r="D352" s="14">
        <v>1</v>
      </c>
      <c r="E352" s="13" t="s">
        <v>100</v>
      </c>
      <c r="F352" s="13" t="s">
        <v>97</v>
      </c>
      <c r="G352" s="13">
        <v>12</v>
      </c>
      <c r="H352" s="15">
        <v>0.36041666666666666</v>
      </c>
      <c r="I352" s="15">
        <v>0.36944444444444446</v>
      </c>
      <c r="J352" s="13">
        <v>13</v>
      </c>
      <c r="K352" s="15">
        <v>0.4861111111111111</v>
      </c>
      <c r="L352" s="15">
        <v>0.49652777777777773</v>
      </c>
      <c r="M352" s="13">
        <v>15</v>
      </c>
      <c r="N352" s="15">
        <v>0.8125</v>
      </c>
      <c r="O352" s="15">
        <v>0.82013888888888886</v>
      </c>
      <c r="P352" s="13">
        <v>11</v>
      </c>
      <c r="Q352" s="13"/>
      <c r="R352" s="13"/>
      <c r="S352" s="13"/>
      <c r="T352" s="13"/>
      <c r="U352" s="13"/>
      <c r="V352" s="13"/>
      <c r="W352" s="13"/>
      <c r="X352" s="13"/>
      <c r="Y352" s="7"/>
      <c r="Z352" s="24"/>
      <c r="AA352" s="9"/>
    </row>
    <row r="353" spans="2:27" x14ac:dyDescent="0.25">
      <c r="C353" s="13"/>
      <c r="D353" s="14">
        <v>2</v>
      </c>
      <c r="E353" s="13" t="s">
        <v>100</v>
      </c>
      <c r="F353" s="13" t="s">
        <v>97</v>
      </c>
      <c r="G353" s="13">
        <v>12</v>
      </c>
      <c r="H353" s="15">
        <v>0.31319444444444444</v>
      </c>
      <c r="I353" s="15">
        <v>0.3215277777777778</v>
      </c>
      <c r="J353" s="13">
        <v>12</v>
      </c>
      <c r="K353" s="15">
        <v>0.54999999999999993</v>
      </c>
      <c r="L353" s="15">
        <v>0.56041666666666667</v>
      </c>
      <c r="M353" s="20">
        <v>15</v>
      </c>
      <c r="N353" s="15">
        <v>0.7090277777777777</v>
      </c>
      <c r="O353" s="15">
        <v>0.79999999999999993</v>
      </c>
      <c r="P353" s="13">
        <v>11</v>
      </c>
      <c r="Q353" s="13"/>
      <c r="R353" s="13"/>
      <c r="S353" s="13"/>
      <c r="T353" s="13"/>
      <c r="U353" s="13"/>
      <c r="V353" s="13"/>
      <c r="W353" s="13"/>
      <c r="X353" s="13"/>
      <c r="Y353" s="7"/>
      <c r="Z353" s="7"/>
      <c r="AA353" s="9"/>
    </row>
    <row r="354" spans="2:27" x14ac:dyDescent="0.25">
      <c r="C354" s="13"/>
      <c r="D354" s="14">
        <v>3</v>
      </c>
      <c r="E354" s="13" t="s">
        <v>100</v>
      </c>
      <c r="F354" s="13" t="s">
        <v>97</v>
      </c>
      <c r="G354" s="13">
        <v>12</v>
      </c>
      <c r="H354" s="15">
        <v>0.35069444444444442</v>
      </c>
      <c r="I354" s="15">
        <v>0.35972222222222222</v>
      </c>
      <c r="J354" s="13">
        <v>13</v>
      </c>
      <c r="K354" s="15">
        <v>0.61388888888888882</v>
      </c>
      <c r="L354" s="15">
        <v>0.62430555555555556</v>
      </c>
      <c r="M354" s="20">
        <v>15</v>
      </c>
      <c r="N354" s="15">
        <v>0.70138888888888884</v>
      </c>
      <c r="O354" s="15">
        <v>0.7090277777777777</v>
      </c>
      <c r="P354" s="13">
        <v>11</v>
      </c>
      <c r="Q354" s="13"/>
      <c r="R354" s="13"/>
      <c r="S354" s="13"/>
      <c r="T354" s="13"/>
      <c r="U354" s="13"/>
      <c r="V354" s="13"/>
      <c r="W354" s="13"/>
      <c r="X354" s="13"/>
      <c r="Y354" s="7"/>
      <c r="Z354" s="7"/>
      <c r="AA354" s="9"/>
    </row>
    <row r="355" spans="2:27" x14ac:dyDescent="0.25">
      <c r="C355" s="13"/>
      <c r="D355" s="14">
        <v>1</v>
      </c>
      <c r="E355" s="13" t="s">
        <v>100</v>
      </c>
      <c r="F355" s="13" t="s">
        <v>101</v>
      </c>
      <c r="G355" s="13">
        <v>15</v>
      </c>
      <c r="H355" s="15">
        <v>0.36180555555555555</v>
      </c>
      <c r="I355" s="15">
        <v>0.37083333333333335</v>
      </c>
      <c r="J355" s="13">
        <v>13</v>
      </c>
      <c r="K355" s="15">
        <v>0.4861111111111111</v>
      </c>
      <c r="L355" s="15">
        <v>0.49513888888888885</v>
      </c>
      <c r="M355" s="13">
        <v>13</v>
      </c>
      <c r="N355" s="15">
        <v>0.71527777777777779</v>
      </c>
      <c r="O355" s="15">
        <v>0.72291666666666676</v>
      </c>
      <c r="P355" s="13">
        <v>11</v>
      </c>
      <c r="Q355" s="13"/>
      <c r="R355" s="13"/>
      <c r="S355" s="13"/>
      <c r="T355" s="13"/>
      <c r="U355" s="13"/>
      <c r="V355" s="13"/>
      <c r="W355" s="13"/>
      <c r="X355" s="13"/>
      <c r="Y355" s="7"/>
      <c r="Z355" s="7"/>
      <c r="AA355" s="9"/>
    </row>
    <row r="356" spans="2:27" x14ac:dyDescent="0.25">
      <c r="C356" s="13"/>
      <c r="D356" s="14">
        <v>2</v>
      </c>
      <c r="E356" s="13" t="s">
        <v>100</v>
      </c>
      <c r="F356" s="13" t="s">
        <v>101</v>
      </c>
      <c r="G356" s="13">
        <v>15</v>
      </c>
      <c r="H356" s="15">
        <v>0.31458333333333333</v>
      </c>
      <c r="I356" s="15">
        <v>0.33194444444444443</v>
      </c>
      <c r="J356" s="13">
        <v>25</v>
      </c>
      <c r="K356" s="15">
        <v>0.54999999999999993</v>
      </c>
      <c r="L356" s="15">
        <v>0.55902777777777779</v>
      </c>
      <c r="M356" s="20">
        <v>13</v>
      </c>
      <c r="N356" s="15">
        <v>0.73055555555555562</v>
      </c>
      <c r="O356" s="15">
        <v>0.73819444444444438</v>
      </c>
      <c r="P356" s="13">
        <v>11</v>
      </c>
      <c r="Q356" s="13"/>
      <c r="R356" s="13"/>
      <c r="S356" s="13"/>
      <c r="T356" s="13"/>
      <c r="U356" s="13"/>
      <c r="V356" s="13"/>
      <c r="W356" s="13"/>
      <c r="X356" s="13"/>
      <c r="Y356" s="7"/>
      <c r="Z356" s="7"/>
      <c r="AA356" s="9"/>
    </row>
    <row r="357" spans="2:27" x14ac:dyDescent="0.25">
      <c r="C357" s="13"/>
      <c r="D357" s="14">
        <v>3</v>
      </c>
      <c r="E357" s="13" t="s">
        <v>100</v>
      </c>
      <c r="F357" s="13" t="s">
        <v>101</v>
      </c>
      <c r="G357" s="13">
        <v>15</v>
      </c>
      <c r="H357" s="15">
        <v>0.35138888888888892</v>
      </c>
      <c r="I357" s="15">
        <v>0.36527777777777781</v>
      </c>
      <c r="J357" s="13">
        <v>20</v>
      </c>
      <c r="K357" s="15">
        <v>0.61458333333333337</v>
      </c>
      <c r="L357" s="15">
        <v>0.62361111111111112</v>
      </c>
      <c r="M357" s="20">
        <v>13</v>
      </c>
      <c r="N357" s="15">
        <v>0.7944444444444444</v>
      </c>
      <c r="O357" s="15">
        <v>0.80208333333333337</v>
      </c>
      <c r="P357" s="13">
        <v>11</v>
      </c>
      <c r="Q357" s="13"/>
      <c r="R357" s="13"/>
      <c r="S357" s="13"/>
      <c r="T357" s="13"/>
      <c r="U357" s="13"/>
      <c r="V357" s="13"/>
      <c r="W357" s="13"/>
      <c r="X357" s="13"/>
      <c r="Y357" s="7"/>
      <c r="Z357" s="7"/>
      <c r="AA357" s="9"/>
    </row>
    <row r="358" spans="2:27" x14ac:dyDescent="0.25">
      <c r="C358" s="13"/>
      <c r="D358" s="14">
        <v>1</v>
      </c>
      <c r="E358" s="13" t="s">
        <v>101</v>
      </c>
      <c r="F358" s="13" t="s">
        <v>100</v>
      </c>
      <c r="G358" s="13">
        <v>15</v>
      </c>
      <c r="H358" s="15">
        <v>0.36249999999999999</v>
      </c>
      <c r="I358" s="15">
        <v>0.37083333333333335</v>
      </c>
      <c r="J358" s="13">
        <v>12</v>
      </c>
      <c r="K358" s="15">
        <v>0.4861111111111111</v>
      </c>
      <c r="L358" s="15">
        <v>0.49513888888888885</v>
      </c>
      <c r="M358" s="13">
        <v>13</v>
      </c>
      <c r="N358" s="15">
        <v>0.79861111111111116</v>
      </c>
      <c r="O358" s="15">
        <v>0.80902777777777779</v>
      </c>
      <c r="P358" s="13">
        <v>15</v>
      </c>
      <c r="Q358" s="13"/>
      <c r="R358" s="13"/>
      <c r="S358" s="13"/>
      <c r="T358" s="13"/>
      <c r="U358" s="13"/>
      <c r="V358" s="13"/>
      <c r="W358" s="13"/>
      <c r="X358" s="13"/>
      <c r="Y358" s="7"/>
      <c r="Z358" s="7"/>
      <c r="AA358" s="9"/>
    </row>
    <row r="359" spans="2:27" x14ac:dyDescent="0.25">
      <c r="C359" s="13"/>
      <c r="D359" s="14">
        <v>2</v>
      </c>
      <c r="E359" s="13" t="s">
        <v>101</v>
      </c>
      <c r="F359" s="13" t="s">
        <v>100</v>
      </c>
      <c r="G359" s="13">
        <v>15</v>
      </c>
      <c r="H359" s="15">
        <v>0.31458333333333333</v>
      </c>
      <c r="I359" s="15">
        <v>0.32361111111111113</v>
      </c>
      <c r="J359" s="13">
        <v>13</v>
      </c>
      <c r="K359" s="15">
        <v>0.55069444444444449</v>
      </c>
      <c r="L359" s="15">
        <v>0.55972222222222223</v>
      </c>
      <c r="M359" s="20">
        <v>13</v>
      </c>
      <c r="N359" s="15">
        <v>0.75</v>
      </c>
      <c r="O359" s="15">
        <v>0.76041666666666663</v>
      </c>
      <c r="P359" s="13">
        <v>15</v>
      </c>
      <c r="Q359" s="13"/>
      <c r="R359" s="13"/>
      <c r="S359" s="13"/>
      <c r="T359" s="13"/>
      <c r="U359" s="13"/>
      <c r="V359" s="13"/>
      <c r="W359" s="13"/>
      <c r="X359" s="13"/>
      <c r="Y359" s="7"/>
      <c r="Z359" s="7"/>
      <c r="AA359" s="9"/>
    </row>
    <row r="360" spans="2:27" x14ac:dyDescent="0.25">
      <c r="C360" s="13"/>
      <c r="D360" s="14">
        <v>3</v>
      </c>
      <c r="E360" s="13" t="s">
        <v>101</v>
      </c>
      <c r="F360" s="13" t="s">
        <v>100</v>
      </c>
      <c r="G360" s="13">
        <v>15</v>
      </c>
      <c r="H360" s="15">
        <v>0.3520833333333333</v>
      </c>
      <c r="I360" s="15">
        <v>0.36805555555555558</v>
      </c>
      <c r="J360" s="13">
        <v>13</v>
      </c>
      <c r="K360" s="15">
        <v>0.61527777777777781</v>
      </c>
      <c r="L360" s="15">
        <v>0.62430555555555556</v>
      </c>
      <c r="M360" s="20">
        <v>13</v>
      </c>
      <c r="N360" s="15">
        <v>0.77708333333333324</v>
      </c>
      <c r="O360" s="15">
        <v>0.78819444444444453</v>
      </c>
      <c r="P360" s="13">
        <v>15</v>
      </c>
      <c r="Q360" s="13"/>
      <c r="R360" s="13"/>
      <c r="S360" s="13"/>
      <c r="T360" s="13"/>
      <c r="U360" s="13"/>
      <c r="V360" s="13"/>
      <c r="W360" s="13"/>
      <c r="X360" s="13"/>
      <c r="Y360" s="7"/>
      <c r="Z360" s="7"/>
      <c r="AA360" s="9"/>
    </row>
    <row r="361" spans="2:27" x14ac:dyDescent="0.25">
      <c r="C361" s="13"/>
      <c r="D361" s="14">
        <v>1</v>
      </c>
      <c r="E361" s="13" t="s">
        <v>101</v>
      </c>
      <c r="F361" s="13" t="s">
        <v>102</v>
      </c>
      <c r="G361" s="13">
        <v>7.9</v>
      </c>
      <c r="H361" s="15">
        <v>0.36249999999999999</v>
      </c>
      <c r="I361" s="15">
        <v>0.37013888888888885</v>
      </c>
      <c r="J361" s="13">
        <v>11</v>
      </c>
      <c r="K361" s="15">
        <v>0.4861111111111111</v>
      </c>
      <c r="L361" s="15">
        <v>0.49305555555555558</v>
      </c>
      <c r="M361" s="13">
        <v>10</v>
      </c>
      <c r="N361" s="15">
        <v>0.6875</v>
      </c>
      <c r="O361" s="15">
        <v>0.69374999999999998</v>
      </c>
      <c r="P361" s="13">
        <v>9</v>
      </c>
      <c r="Q361" s="13"/>
      <c r="R361" s="13"/>
      <c r="S361" s="13"/>
      <c r="T361" s="13"/>
      <c r="U361" s="13"/>
      <c r="V361" s="13"/>
      <c r="W361" s="13"/>
      <c r="X361" s="13"/>
      <c r="Y361" s="7"/>
      <c r="Z361" s="7"/>
      <c r="AA361" s="9"/>
    </row>
    <row r="362" spans="2:27" x14ac:dyDescent="0.25">
      <c r="C362" s="13"/>
      <c r="D362" s="14">
        <v>2</v>
      </c>
      <c r="E362" s="13" t="s">
        <v>101</v>
      </c>
      <c r="F362" s="13" t="s">
        <v>102</v>
      </c>
      <c r="G362" s="13">
        <v>7.9</v>
      </c>
      <c r="H362" s="15">
        <v>0.31666666666666665</v>
      </c>
      <c r="I362" s="15">
        <v>0.32430555555555557</v>
      </c>
      <c r="J362" s="13">
        <v>11</v>
      </c>
      <c r="K362" s="15">
        <v>0.55138888888888882</v>
      </c>
      <c r="L362" s="15">
        <v>0.55833333333333335</v>
      </c>
      <c r="M362" s="20">
        <v>10</v>
      </c>
      <c r="N362" s="15">
        <v>0.72916666666666663</v>
      </c>
      <c r="O362" s="15">
        <v>0.73541666666666661</v>
      </c>
      <c r="P362" s="13">
        <v>9</v>
      </c>
      <c r="Q362" s="13"/>
      <c r="R362" s="13"/>
      <c r="S362" s="13"/>
      <c r="T362" s="13"/>
      <c r="U362" s="13"/>
      <c r="V362" s="13"/>
      <c r="W362" s="13"/>
      <c r="X362" s="13"/>
      <c r="Y362" s="7"/>
      <c r="Z362" s="7"/>
      <c r="AA362" s="9"/>
    </row>
    <row r="363" spans="2:27" x14ac:dyDescent="0.25">
      <c r="C363" s="13"/>
      <c r="D363" s="14">
        <v>3</v>
      </c>
      <c r="E363" s="13" t="s">
        <v>101</v>
      </c>
      <c r="F363" s="13" t="s">
        <v>102</v>
      </c>
      <c r="G363" s="13">
        <v>7.9</v>
      </c>
      <c r="H363" s="15">
        <v>0.3527777777777778</v>
      </c>
      <c r="I363" s="15">
        <v>0.36041666666666666</v>
      </c>
      <c r="J363" s="13">
        <v>11</v>
      </c>
      <c r="K363" s="15">
        <v>0.61597222222222225</v>
      </c>
      <c r="L363" s="15">
        <v>0.62291666666666667</v>
      </c>
      <c r="M363" s="20">
        <v>10</v>
      </c>
      <c r="N363" s="15">
        <v>0.79166666666666663</v>
      </c>
      <c r="O363" s="15">
        <v>0.79791666666666661</v>
      </c>
      <c r="P363" s="13">
        <v>9</v>
      </c>
      <c r="Q363" s="13"/>
      <c r="R363" s="13"/>
      <c r="S363" s="13"/>
      <c r="T363" s="13"/>
      <c r="U363" s="13"/>
      <c r="V363" s="13"/>
      <c r="W363" s="13"/>
      <c r="X363" s="13"/>
      <c r="Y363" s="7"/>
      <c r="Z363" s="7"/>
      <c r="AA363" s="9"/>
    </row>
    <row r="364" spans="2:27" x14ac:dyDescent="0.25">
      <c r="C364" s="13"/>
      <c r="D364" s="14">
        <v>1</v>
      </c>
      <c r="E364" s="13" t="s">
        <v>102</v>
      </c>
      <c r="F364" s="13" t="s">
        <v>101</v>
      </c>
      <c r="G364" s="13">
        <v>7.9</v>
      </c>
      <c r="H364" s="15">
        <v>0.36319444444444443</v>
      </c>
      <c r="I364" s="15">
        <v>0.37291666666666662</v>
      </c>
      <c r="J364" s="13">
        <v>14</v>
      </c>
      <c r="K364" s="15">
        <v>0.4861111111111111</v>
      </c>
      <c r="L364" s="15">
        <v>0.49513888888888885</v>
      </c>
      <c r="M364" s="13">
        <v>13</v>
      </c>
      <c r="N364" s="15">
        <v>0.73958333333333337</v>
      </c>
      <c r="O364" s="15">
        <v>0.74652777777777779</v>
      </c>
      <c r="P364" s="13">
        <v>10</v>
      </c>
      <c r="Q364" s="13"/>
      <c r="R364" s="13"/>
      <c r="S364" s="13"/>
      <c r="T364" s="13"/>
      <c r="U364" s="13"/>
      <c r="V364" s="13"/>
      <c r="W364" s="13"/>
      <c r="X364" s="13"/>
    </row>
    <row r="365" spans="2:27" x14ac:dyDescent="0.25">
      <c r="C365" s="13"/>
      <c r="D365" s="14">
        <v>2</v>
      </c>
      <c r="E365" s="13" t="s">
        <v>102</v>
      </c>
      <c r="F365" s="13" t="s">
        <v>101</v>
      </c>
      <c r="G365" s="13">
        <v>7.9</v>
      </c>
      <c r="H365" s="15">
        <v>0.31666666666666665</v>
      </c>
      <c r="I365" s="15">
        <v>0.32916666666666666</v>
      </c>
      <c r="J365" s="13">
        <v>16</v>
      </c>
      <c r="K365" s="15">
        <v>0.55277777777777781</v>
      </c>
      <c r="L365" s="15">
        <v>0.56180555555555556</v>
      </c>
      <c r="M365" s="20">
        <v>13</v>
      </c>
      <c r="N365" s="15">
        <v>0.73263888888888884</v>
      </c>
      <c r="O365" s="15">
        <v>0.73958333333333337</v>
      </c>
      <c r="P365" s="13">
        <v>10</v>
      </c>
      <c r="Q365" s="13"/>
      <c r="R365" s="13"/>
      <c r="S365" s="13"/>
      <c r="T365" s="13"/>
      <c r="U365" s="13"/>
      <c r="V365" s="13"/>
      <c r="W365" s="13"/>
      <c r="X365" s="13"/>
    </row>
    <row r="366" spans="2:27" x14ac:dyDescent="0.25">
      <c r="C366" s="16"/>
      <c r="D366" s="17">
        <v>3</v>
      </c>
      <c r="E366" s="16" t="s">
        <v>102</v>
      </c>
      <c r="F366" s="16" t="s">
        <v>101</v>
      </c>
      <c r="G366" s="16">
        <v>7.9</v>
      </c>
      <c r="H366" s="18">
        <v>0.35416666666666669</v>
      </c>
      <c r="I366" s="18">
        <v>0.36458333333333331</v>
      </c>
      <c r="J366" s="16">
        <v>15</v>
      </c>
      <c r="K366" s="18">
        <v>0.6166666666666667</v>
      </c>
      <c r="L366" s="18">
        <v>0.62569444444444444</v>
      </c>
      <c r="M366" s="16">
        <v>13</v>
      </c>
      <c r="N366" s="18">
        <v>0.76527777777777783</v>
      </c>
      <c r="O366" s="18">
        <v>0.77222222222222225</v>
      </c>
      <c r="P366" s="13">
        <v>10</v>
      </c>
      <c r="Q366" s="13"/>
      <c r="R366" s="13"/>
      <c r="S366" s="42"/>
      <c r="T366" s="42"/>
      <c r="U366" s="42"/>
      <c r="V366" s="42"/>
      <c r="W366" s="42"/>
      <c r="X366" s="42"/>
    </row>
    <row r="367" spans="2:27" x14ac:dyDescent="0.25">
      <c r="B367" t="s">
        <v>106</v>
      </c>
      <c r="C367" t="s">
        <v>107</v>
      </c>
      <c r="D367" s="5">
        <v>1</v>
      </c>
      <c r="E367" t="s">
        <v>108</v>
      </c>
      <c r="F367" t="s">
        <v>109</v>
      </c>
      <c r="G367" s="39">
        <v>3.4</v>
      </c>
      <c r="H367" s="40">
        <v>0.34097222222222223</v>
      </c>
      <c r="I367" s="40">
        <v>0.3347222222222222</v>
      </c>
      <c r="J367" s="39">
        <v>12</v>
      </c>
      <c r="K367" s="40">
        <v>0.59930555555555554</v>
      </c>
      <c r="L367" s="40">
        <v>0.58750000000000002</v>
      </c>
      <c r="M367" s="41">
        <v>13</v>
      </c>
      <c r="N367" s="40">
        <v>0.80486111111111114</v>
      </c>
      <c r="O367" s="40">
        <v>0.81597222222222221</v>
      </c>
      <c r="P367" s="42">
        <v>16</v>
      </c>
      <c r="Q367" s="42"/>
      <c r="R367" s="42"/>
      <c r="S367" s="42"/>
      <c r="T367" s="42"/>
      <c r="U367" s="42"/>
      <c r="V367" s="42"/>
      <c r="W367" s="42"/>
      <c r="X367" s="42"/>
    </row>
    <row r="368" spans="2:27" x14ac:dyDescent="0.25">
      <c r="D368" s="5">
        <v>2</v>
      </c>
      <c r="E368" t="s">
        <v>108</v>
      </c>
      <c r="F368" t="s">
        <v>109</v>
      </c>
      <c r="G368" s="39">
        <v>3.4</v>
      </c>
      <c r="H368" s="40">
        <v>0.39305555555555555</v>
      </c>
      <c r="I368" s="40">
        <v>0.40208333333333335</v>
      </c>
      <c r="J368" s="39">
        <v>13</v>
      </c>
      <c r="K368" s="45">
        <v>0.48333333333333334</v>
      </c>
      <c r="L368" s="40">
        <v>0.4916666666666667</v>
      </c>
      <c r="M368" s="41">
        <v>12</v>
      </c>
      <c r="N368" s="40">
        <v>0.75486111111111109</v>
      </c>
      <c r="O368" s="40">
        <v>0.76597222222222217</v>
      </c>
      <c r="P368" s="42">
        <v>16</v>
      </c>
      <c r="Q368" s="42"/>
      <c r="R368" s="42"/>
      <c r="S368" s="42"/>
      <c r="T368" s="42"/>
      <c r="U368" s="42"/>
      <c r="V368" s="42"/>
      <c r="W368" s="42"/>
      <c r="X368" s="42"/>
    </row>
    <row r="369" spans="4:24" x14ac:dyDescent="0.25">
      <c r="D369" s="5">
        <v>3</v>
      </c>
      <c r="E369" t="s">
        <v>108</v>
      </c>
      <c r="F369" t="s">
        <v>109</v>
      </c>
      <c r="G369" s="39">
        <v>3.4</v>
      </c>
      <c r="H369" s="40">
        <v>0.30624999999999997</v>
      </c>
      <c r="I369" s="40">
        <v>0.31458333333333333</v>
      </c>
      <c r="J369" s="39">
        <v>12</v>
      </c>
      <c r="K369" s="45">
        <v>0.42430555555555555</v>
      </c>
      <c r="L369" s="40">
        <v>0.43194444444444446</v>
      </c>
      <c r="M369" s="41">
        <v>12</v>
      </c>
      <c r="N369" s="40">
        <v>0.69930555555555562</v>
      </c>
      <c r="O369" s="40">
        <v>0.7090277777777777</v>
      </c>
      <c r="P369" s="42">
        <v>14</v>
      </c>
      <c r="Q369" s="42"/>
      <c r="R369" s="42"/>
      <c r="S369" s="39"/>
      <c r="T369" s="39"/>
      <c r="U369" s="39"/>
      <c r="V369" s="39"/>
      <c r="W369" s="39"/>
      <c r="X369" s="39"/>
    </row>
    <row r="370" spans="4:24" x14ac:dyDescent="0.25">
      <c r="D370" s="5">
        <v>1</v>
      </c>
      <c r="E370" t="s">
        <v>109</v>
      </c>
      <c r="F370" t="s">
        <v>108</v>
      </c>
      <c r="G370" s="39">
        <v>3.4</v>
      </c>
      <c r="H370" s="40">
        <v>0.34097222222222223</v>
      </c>
      <c r="I370" s="40">
        <v>0.35138888888888892</v>
      </c>
      <c r="J370" s="39">
        <v>15</v>
      </c>
      <c r="K370" s="45">
        <v>0.6</v>
      </c>
      <c r="L370" s="40">
        <v>0.61111111111111105</v>
      </c>
      <c r="M370" s="41">
        <v>16</v>
      </c>
      <c r="N370" s="40">
        <v>0.80555555555555547</v>
      </c>
      <c r="O370" s="40">
        <v>0.81666666666666676</v>
      </c>
      <c r="P370" s="39">
        <v>16</v>
      </c>
      <c r="Q370" s="39"/>
      <c r="R370" s="39"/>
      <c r="S370" s="39"/>
      <c r="T370" s="39"/>
      <c r="U370" s="39"/>
      <c r="V370" s="39"/>
      <c r="W370" s="39"/>
      <c r="X370" s="39"/>
    </row>
    <row r="371" spans="4:24" x14ac:dyDescent="0.25">
      <c r="D371" s="5">
        <v>2</v>
      </c>
      <c r="E371" t="s">
        <v>109</v>
      </c>
      <c r="F371" t="s">
        <v>108</v>
      </c>
      <c r="G371" s="39">
        <v>3.4</v>
      </c>
      <c r="H371" s="40">
        <v>0.39374999999999999</v>
      </c>
      <c r="I371" s="40">
        <v>0.40416666666666662</v>
      </c>
      <c r="J371" s="39">
        <v>15</v>
      </c>
      <c r="K371" s="45">
        <v>0.48402777777777778</v>
      </c>
      <c r="L371" s="40">
        <v>0.49444444444444446</v>
      </c>
      <c r="M371" s="41">
        <v>15</v>
      </c>
      <c r="N371" s="40">
        <v>0.75486111111111109</v>
      </c>
      <c r="O371" s="40">
        <v>0.76527777777777783</v>
      </c>
      <c r="P371" s="39">
        <v>15</v>
      </c>
      <c r="Q371" s="39"/>
      <c r="R371" s="39"/>
      <c r="S371" s="39"/>
      <c r="T371" s="39"/>
      <c r="U371" s="39"/>
      <c r="V371" s="39"/>
      <c r="W371" s="39"/>
      <c r="X371" s="39"/>
    </row>
    <row r="372" spans="4:24" x14ac:dyDescent="0.25">
      <c r="D372" s="5">
        <v>3</v>
      </c>
      <c r="E372" t="s">
        <v>109</v>
      </c>
      <c r="F372" t="s">
        <v>108</v>
      </c>
      <c r="G372" s="39">
        <v>3.4</v>
      </c>
      <c r="H372" s="40">
        <v>0.30694444444444441</v>
      </c>
      <c r="I372" s="40">
        <v>0.31736111111111115</v>
      </c>
      <c r="J372" s="39">
        <v>15</v>
      </c>
      <c r="K372" s="45">
        <v>0.42569444444444443</v>
      </c>
      <c r="L372" s="40">
        <v>0.43611111111111112</v>
      </c>
      <c r="M372" s="41">
        <v>15</v>
      </c>
      <c r="N372" s="40">
        <v>0.7006944444444444</v>
      </c>
      <c r="O372" s="40">
        <v>0.71180555555555547</v>
      </c>
      <c r="P372" s="39">
        <v>16</v>
      </c>
      <c r="Q372" s="39"/>
      <c r="R372" s="39"/>
      <c r="S372" s="39"/>
      <c r="T372" s="39"/>
      <c r="U372" s="39"/>
      <c r="V372" s="39"/>
      <c r="W372" s="39"/>
      <c r="X372" s="39"/>
    </row>
    <row r="373" spans="4:24" x14ac:dyDescent="0.25">
      <c r="D373" s="5">
        <v>1</v>
      </c>
      <c r="E373" t="s">
        <v>109</v>
      </c>
      <c r="F373" t="s">
        <v>110</v>
      </c>
      <c r="G373" s="39">
        <v>10</v>
      </c>
      <c r="H373" s="40">
        <v>0.34166666666666662</v>
      </c>
      <c r="I373" s="40">
        <v>0.35486111111111113</v>
      </c>
      <c r="J373" s="39">
        <v>19</v>
      </c>
      <c r="K373" s="45">
        <v>0.60138888888888886</v>
      </c>
      <c r="L373" s="40">
        <v>0.61527777777777781</v>
      </c>
      <c r="M373" s="39">
        <v>20</v>
      </c>
      <c r="N373" s="40">
        <v>0.80625000000000002</v>
      </c>
      <c r="O373" s="40">
        <v>0.82013888888888886</v>
      </c>
      <c r="P373" s="39">
        <v>20</v>
      </c>
      <c r="Q373" s="39"/>
      <c r="R373" s="39"/>
      <c r="S373" s="39"/>
      <c r="T373" s="39"/>
      <c r="U373" s="39"/>
      <c r="V373" s="39"/>
      <c r="W373" s="39"/>
      <c r="X373" s="39"/>
    </row>
    <row r="374" spans="4:24" x14ac:dyDescent="0.25">
      <c r="D374" s="5">
        <v>2</v>
      </c>
      <c r="E374" t="s">
        <v>109</v>
      </c>
      <c r="F374" t="s">
        <v>110</v>
      </c>
      <c r="G374" s="39">
        <v>10</v>
      </c>
      <c r="H374" s="40">
        <v>0.39374999999999999</v>
      </c>
      <c r="I374" s="40">
        <v>0.4069444444444445</v>
      </c>
      <c r="J374" s="39">
        <v>19</v>
      </c>
      <c r="K374" s="45">
        <v>0.48541666666666666</v>
      </c>
      <c r="L374" s="40">
        <v>0.49861111111111112</v>
      </c>
      <c r="M374" s="39">
        <v>19</v>
      </c>
      <c r="N374" s="40">
        <v>0.75624999999999998</v>
      </c>
      <c r="O374" s="40">
        <v>0.77013888888888893</v>
      </c>
      <c r="P374" s="39">
        <v>20</v>
      </c>
      <c r="Q374" s="39"/>
      <c r="R374" s="39"/>
      <c r="S374" s="39"/>
      <c r="T374" s="39"/>
      <c r="U374" s="39"/>
      <c r="V374" s="39"/>
      <c r="W374" s="39"/>
      <c r="X374" s="39"/>
    </row>
    <row r="375" spans="4:24" x14ac:dyDescent="0.25">
      <c r="D375" s="5">
        <v>3</v>
      </c>
      <c r="E375" t="s">
        <v>109</v>
      </c>
      <c r="F375" t="s">
        <v>110</v>
      </c>
      <c r="G375" s="39">
        <v>10</v>
      </c>
      <c r="H375" s="40">
        <v>0.30694444444444441</v>
      </c>
      <c r="I375" s="40">
        <v>0.32083333333333336</v>
      </c>
      <c r="J375" s="39">
        <v>20</v>
      </c>
      <c r="K375" s="45">
        <v>0.42708333333333331</v>
      </c>
      <c r="L375" s="40">
        <v>0.44027777777777777</v>
      </c>
      <c r="M375" s="39">
        <v>19</v>
      </c>
      <c r="N375" s="40">
        <v>0.70138888888888884</v>
      </c>
      <c r="O375" s="40">
        <v>0.71458333333333324</v>
      </c>
      <c r="P375" s="39">
        <v>19</v>
      </c>
      <c r="Q375" s="39"/>
      <c r="R375" s="39"/>
      <c r="S375" s="39"/>
      <c r="T375" s="39"/>
      <c r="U375" s="39"/>
      <c r="V375" s="39"/>
      <c r="W375" s="39"/>
      <c r="X375" s="39"/>
    </row>
    <row r="376" spans="4:24" x14ac:dyDescent="0.25">
      <c r="D376" s="5">
        <v>1</v>
      </c>
      <c r="E376" t="s">
        <v>110</v>
      </c>
      <c r="F376" t="s">
        <v>109</v>
      </c>
      <c r="G376" s="39">
        <v>10</v>
      </c>
      <c r="H376" s="40">
        <v>0.34166666666666662</v>
      </c>
      <c r="I376" s="40">
        <v>0.35625000000000001</v>
      </c>
      <c r="J376" s="39">
        <v>21</v>
      </c>
      <c r="K376" s="45">
        <v>0.6020833333333333</v>
      </c>
      <c r="L376" s="40">
        <v>0.61805555555555558</v>
      </c>
      <c r="M376" s="39">
        <v>23</v>
      </c>
      <c r="N376" s="40">
        <v>0.80763888888888891</v>
      </c>
      <c r="O376" s="40">
        <v>0.8256944444444444</v>
      </c>
      <c r="P376" s="39">
        <v>26</v>
      </c>
      <c r="Q376" s="39"/>
      <c r="R376" s="39"/>
      <c r="S376" s="39"/>
      <c r="T376" s="39"/>
      <c r="U376" s="39"/>
      <c r="V376" s="39"/>
      <c r="W376" s="39"/>
      <c r="X376" s="39"/>
    </row>
    <row r="377" spans="4:24" x14ac:dyDescent="0.25">
      <c r="D377" s="5">
        <v>2</v>
      </c>
      <c r="E377" t="s">
        <v>110</v>
      </c>
      <c r="F377" t="s">
        <v>109</v>
      </c>
      <c r="G377" s="39">
        <v>10</v>
      </c>
      <c r="H377" s="40">
        <v>0.39513888888888887</v>
      </c>
      <c r="I377" s="40">
        <v>0.40972222222222227</v>
      </c>
      <c r="J377" s="39">
        <v>21</v>
      </c>
      <c r="K377" s="45">
        <v>0.4861111111111111</v>
      </c>
      <c r="L377" s="40">
        <v>0.50277777777777777</v>
      </c>
      <c r="M377" s="39">
        <v>24</v>
      </c>
      <c r="N377" s="40">
        <v>0.75694444444444453</v>
      </c>
      <c r="O377" s="40">
        <v>0.77500000000000002</v>
      </c>
      <c r="P377" s="39">
        <v>26</v>
      </c>
      <c r="Q377" s="39"/>
      <c r="R377" s="39"/>
      <c r="S377" s="39"/>
      <c r="T377" s="39"/>
      <c r="U377" s="39"/>
      <c r="V377" s="39"/>
      <c r="W377" s="39"/>
      <c r="X377" s="39"/>
    </row>
    <row r="378" spans="4:24" x14ac:dyDescent="0.25">
      <c r="D378" s="5">
        <v>3</v>
      </c>
      <c r="E378" t="s">
        <v>110</v>
      </c>
      <c r="F378" t="s">
        <v>109</v>
      </c>
      <c r="G378" s="39">
        <v>10</v>
      </c>
      <c r="H378" s="40">
        <v>0.30763888888888891</v>
      </c>
      <c r="I378" s="40">
        <v>0.32291666666666669</v>
      </c>
      <c r="J378" s="39">
        <v>22</v>
      </c>
      <c r="K378" s="45">
        <v>0.42777777777777781</v>
      </c>
      <c r="L378" s="40">
        <v>0.44375000000000003</v>
      </c>
      <c r="M378" s="39">
        <v>23</v>
      </c>
      <c r="N378" s="40">
        <v>0.70138888888888884</v>
      </c>
      <c r="O378" s="40">
        <v>0.71736111111111101</v>
      </c>
      <c r="P378" s="39">
        <v>23</v>
      </c>
      <c r="Q378" s="39"/>
      <c r="R378" s="39"/>
      <c r="S378" s="39"/>
      <c r="T378" s="39"/>
      <c r="U378" s="39"/>
      <c r="V378" s="39"/>
      <c r="W378" s="39"/>
      <c r="X378" s="39"/>
    </row>
    <row r="379" spans="4:24" x14ac:dyDescent="0.25">
      <c r="D379" s="5">
        <v>1</v>
      </c>
      <c r="E379" t="s">
        <v>110</v>
      </c>
      <c r="F379" t="s">
        <v>111</v>
      </c>
      <c r="G379" s="39">
        <v>45</v>
      </c>
      <c r="H379" s="40">
        <v>0.34166666666666662</v>
      </c>
      <c r="I379" s="40">
        <v>0.3756944444444445</v>
      </c>
      <c r="J379" s="39">
        <v>49</v>
      </c>
      <c r="K379" s="45">
        <v>0.6020833333333333</v>
      </c>
      <c r="L379" s="40">
        <v>0.63680555555555551</v>
      </c>
      <c r="M379" s="39">
        <v>50</v>
      </c>
      <c r="N379" s="40">
        <v>0.80833333333333324</v>
      </c>
      <c r="O379" s="40">
        <v>0.84305555555555556</v>
      </c>
      <c r="P379" s="39">
        <v>50</v>
      </c>
      <c r="Q379" s="39"/>
      <c r="R379" s="39"/>
      <c r="S379" s="39"/>
      <c r="T379" s="39"/>
      <c r="U379" s="39"/>
      <c r="V379" s="39"/>
      <c r="W379" s="39"/>
      <c r="X379" s="39"/>
    </row>
    <row r="380" spans="4:24" x14ac:dyDescent="0.25">
      <c r="D380" s="5">
        <v>2</v>
      </c>
      <c r="E380" t="s">
        <v>110</v>
      </c>
      <c r="F380" t="s">
        <v>111</v>
      </c>
      <c r="G380" s="39">
        <v>45</v>
      </c>
      <c r="H380" s="40">
        <v>0.39583333333333331</v>
      </c>
      <c r="I380" s="40">
        <v>0.42986111111111108</v>
      </c>
      <c r="J380" s="39">
        <v>49</v>
      </c>
      <c r="K380" s="45">
        <v>0.48680555555555555</v>
      </c>
      <c r="L380" s="40">
        <v>0.52152777777777781</v>
      </c>
      <c r="M380" s="39">
        <v>50</v>
      </c>
      <c r="N380" s="40">
        <v>0.75763888888888886</v>
      </c>
      <c r="O380" s="40">
        <v>0.79236111111111107</v>
      </c>
      <c r="P380" s="39">
        <v>50</v>
      </c>
      <c r="Q380" s="39"/>
      <c r="R380" s="39"/>
      <c r="S380" s="39"/>
      <c r="T380" s="39"/>
      <c r="U380" s="39"/>
      <c r="V380" s="39"/>
      <c r="W380" s="39"/>
      <c r="X380" s="39"/>
    </row>
    <row r="381" spans="4:24" x14ac:dyDescent="0.25">
      <c r="D381" s="5">
        <v>3</v>
      </c>
      <c r="E381" t="s">
        <v>110</v>
      </c>
      <c r="F381" t="s">
        <v>111</v>
      </c>
      <c r="G381" s="39">
        <v>45</v>
      </c>
      <c r="H381" s="40">
        <v>0.30833333333333335</v>
      </c>
      <c r="I381" s="40">
        <v>0.34236111111111112</v>
      </c>
      <c r="J381" s="39">
        <v>49</v>
      </c>
      <c r="K381" s="45">
        <v>0.4284722222222222</v>
      </c>
      <c r="L381" s="40">
        <v>0.46319444444444446</v>
      </c>
      <c r="M381" s="39">
        <v>50</v>
      </c>
      <c r="N381" s="40">
        <v>0.70208333333333339</v>
      </c>
      <c r="O381" s="40">
        <v>0.7368055555555556</v>
      </c>
      <c r="P381" s="39">
        <v>50</v>
      </c>
      <c r="Q381" s="39"/>
      <c r="R381" s="39"/>
      <c r="S381" s="39"/>
      <c r="T381" s="39"/>
      <c r="U381" s="39"/>
      <c r="V381" s="39"/>
      <c r="W381" s="39"/>
      <c r="X381" s="39"/>
    </row>
    <row r="382" spans="4:24" x14ac:dyDescent="0.25">
      <c r="D382" s="5">
        <v>1</v>
      </c>
      <c r="E382" t="s">
        <v>111</v>
      </c>
      <c r="F382" t="s">
        <v>110</v>
      </c>
      <c r="G382" s="39">
        <v>45</v>
      </c>
      <c r="H382" s="40">
        <v>0.34236111111111112</v>
      </c>
      <c r="I382" s="40">
        <v>0.37847222222222227</v>
      </c>
      <c r="J382" s="39">
        <v>52</v>
      </c>
      <c r="K382" s="45">
        <v>0.60277777777777775</v>
      </c>
      <c r="L382" s="40">
        <v>0.63888888888888895</v>
      </c>
      <c r="M382" s="39">
        <v>52</v>
      </c>
      <c r="N382" s="40">
        <v>0.80833333333333324</v>
      </c>
      <c r="O382" s="40">
        <v>0.84444444444444444</v>
      </c>
      <c r="P382" s="39">
        <v>52</v>
      </c>
      <c r="Q382" s="39"/>
      <c r="R382" s="39"/>
      <c r="S382" s="39"/>
      <c r="T382" s="39"/>
      <c r="U382" s="39"/>
      <c r="V382" s="39"/>
      <c r="W382" s="39"/>
      <c r="X382" s="39"/>
    </row>
    <row r="383" spans="4:24" x14ac:dyDescent="0.25">
      <c r="D383" s="5">
        <v>2</v>
      </c>
      <c r="E383" t="s">
        <v>111</v>
      </c>
      <c r="F383" t="s">
        <v>110</v>
      </c>
      <c r="G383" s="39">
        <v>45</v>
      </c>
      <c r="H383" s="40">
        <v>0.39652777777777781</v>
      </c>
      <c r="I383" s="40">
        <v>0.43263888888888885</v>
      </c>
      <c r="J383" s="39">
        <v>52</v>
      </c>
      <c r="K383" s="45">
        <v>0.48749999999999999</v>
      </c>
      <c r="L383" s="40">
        <v>0.52361111111111114</v>
      </c>
      <c r="M383" s="39">
        <v>52</v>
      </c>
      <c r="N383" s="40">
        <v>0.7597222222222223</v>
      </c>
      <c r="O383" s="40">
        <v>0.79583333333333339</v>
      </c>
      <c r="P383" s="39">
        <v>52</v>
      </c>
      <c r="Q383" s="39"/>
      <c r="R383" s="39"/>
      <c r="S383" s="39"/>
      <c r="T383" s="39"/>
      <c r="U383" s="39"/>
      <c r="V383" s="39"/>
      <c r="W383" s="39"/>
      <c r="X383" s="39"/>
    </row>
    <row r="384" spans="4:24" x14ac:dyDescent="0.25">
      <c r="D384" s="5">
        <v>3</v>
      </c>
      <c r="E384" t="s">
        <v>111</v>
      </c>
      <c r="F384" t="s">
        <v>110</v>
      </c>
      <c r="G384" s="39">
        <v>45</v>
      </c>
      <c r="H384" s="40">
        <v>0.30972222222222223</v>
      </c>
      <c r="I384" s="40">
        <v>0.34583333333333338</v>
      </c>
      <c r="J384" s="39">
        <v>52</v>
      </c>
      <c r="K384" s="45">
        <v>0.42986111111111108</v>
      </c>
      <c r="L384" s="40">
        <v>0.46597222222222223</v>
      </c>
      <c r="M384" s="39">
        <v>52</v>
      </c>
      <c r="N384" s="40">
        <v>0.70277777777777783</v>
      </c>
      <c r="O384" s="40">
        <v>0.73749999999999993</v>
      </c>
      <c r="P384" s="39">
        <v>52</v>
      </c>
      <c r="Q384" s="39"/>
      <c r="R384" s="39"/>
      <c r="S384" s="39"/>
      <c r="T384" s="39"/>
      <c r="U384" s="39"/>
      <c r="V384" s="39"/>
      <c r="W384" s="39"/>
      <c r="X384" s="39"/>
    </row>
    <row r="385" spans="4:24" x14ac:dyDescent="0.25">
      <c r="D385" s="5">
        <v>1</v>
      </c>
      <c r="E385" t="s">
        <v>111</v>
      </c>
      <c r="F385" t="s">
        <v>112</v>
      </c>
      <c r="G385" s="39">
        <v>47</v>
      </c>
      <c r="H385" s="40">
        <v>0.3430555555555555</v>
      </c>
      <c r="I385" s="40">
        <v>0.36805555555555558</v>
      </c>
      <c r="J385" s="39">
        <v>36</v>
      </c>
      <c r="K385" s="45">
        <v>0.60347222222222219</v>
      </c>
      <c r="L385" s="40">
        <v>0.62847222222222221</v>
      </c>
      <c r="M385" s="39">
        <v>36</v>
      </c>
      <c r="N385" s="40">
        <v>0.80902777777777779</v>
      </c>
      <c r="O385" s="40">
        <v>0.8340277777777777</v>
      </c>
      <c r="P385" s="39">
        <v>36</v>
      </c>
      <c r="Q385" s="39"/>
      <c r="R385" s="39"/>
      <c r="S385" s="39"/>
      <c r="T385" s="39"/>
      <c r="U385" s="39"/>
      <c r="V385" s="39"/>
      <c r="W385" s="39"/>
      <c r="X385" s="39"/>
    </row>
    <row r="386" spans="4:24" x14ac:dyDescent="0.25">
      <c r="D386" s="5">
        <v>2</v>
      </c>
      <c r="E386" t="s">
        <v>111</v>
      </c>
      <c r="F386" t="s">
        <v>112</v>
      </c>
      <c r="G386" s="39">
        <v>47</v>
      </c>
      <c r="H386" s="40">
        <v>0.3972222222222222</v>
      </c>
      <c r="I386" s="40">
        <v>0.42222222222222222</v>
      </c>
      <c r="J386" s="39">
        <v>36</v>
      </c>
      <c r="K386" s="45">
        <v>0.48888888888888887</v>
      </c>
      <c r="L386" s="40">
        <v>0.51388888888888895</v>
      </c>
      <c r="M386" s="39">
        <v>36</v>
      </c>
      <c r="N386" s="40">
        <v>0.76041666666666663</v>
      </c>
      <c r="O386" s="40">
        <v>0.82708333333333339</v>
      </c>
      <c r="P386" s="39">
        <v>36</v>
      </c>
      <c r="Q386" s="39"/>
      <c r="R386" s="39"/>
      <c r="S386" s="39"/>
      <c r="T386" s="39"/>
      <c r="U386" s="39"/>
      <c r="V386" s="39"/>
      <c r="W386" s="39"/>
      <c r="X386" s="39"/>
    </row>
    <row r="387" spans="4:24" x14ac:dyDescent="0.25">
      <c r="D387" s="5">
        <v>3</v>
      </c>
      <c r="E387" t="s">
        <v>111</v>
      </c>
      <c r="F387" t="s">
        <v>112</v>
      </c>
      <c r="G387" s="39">
        <v>47</v>
      </c>
      <c r="H387" s="40">
        <v>0.31041666666666667</v>
      </c>
      <c r="I387" s="40">
        <v>0.3354166666666667</v>
      </c>
      <c r="J387" s="39">
        <v>36</v>
      </c>
      <c r="K387" s="45">
        <v>0.43124999999999997</v>
      </c>
      <c r="L387" s="40">
        <v>0.45624999999999999</v>
      </c>
      <c r="M387" s="39">
        <v>36</v>
      </c>
      <c r="N387" s="40">
        <v>0.70277777777777783</v>
      </c>
      <c r="O387" s="40">
        <v>0.72777777777777775</v>
      </c>
      <c r="P387" s="39">
        <v>36</v>
      </c>
      <c r="Q387" s="39"/>
      <c r="R387" s="39"/>
      <c r="S387" s="39"/>
      <c r="T387" s="39"/>
      <c r="U387" s="39"/>
      <c r="V387" s="39"/>
      <c r="W387" s="39"/>
      <c r="X387" s="39"/>
    </row>
    <row r="388" spans="4:24" x14ac:dyDescent="0.25">
      <c r="D388" s="5">
        <v>1</v>
      </c>
      <c r="E388" t="s">
        <v>112</v>
      </c>
      <c r="F388" t="s">
        <v>111</v>
      </c>
      <c r="G388" s="39">
        <v>47</v>
      </c>
      <c r="H388" s="40">
        <v>0.3430555555555555</v>
      </c>
      <c r="I388" s="40">
        <v>0.36805555555555558</v>
      </c>
      <c r="J388" s="39">
        <v>36</v>
      </c>
      <c r="K388" s="45">
        <v>0.60347222222222219</v>
      </c>
      <c r="L388" s="40">
        <v>0.62847222222222221</v>
      </c>
      <c r="M388" s="39">
        <v>36</v>
      </c>
      <c r="N388" s="40">
        <v>0.81041666666666667</v>
      </c>
      <c r="O388" s="40">
        <v>0.8354166666666667</v>
      </c>
      <c r="P388" s="39">
        <v>36</v>
      </c>
      <c r="Q388" s="39"/>
      <c r="R388" s="39"/>
      <c r="S388" s="39"/>
      <c r="T388" s="39"/>
      <c r="U388" s="39"/>
      <c r="V388" s="39"/>
      <c r="W388" s="39"/>
      <c r="X388" s="39"/>
    </row>
    <row r="389" spans="4:24" x14ac:dyDescent="0.25">
      <c r="D389" s="5">
        <v>2</v>
      </c>
      <c r="E389" t="s">
        <v>112</v>
      </c>
      <c r="F389" t="s">
        <v>111</v>
      </c>
      <c r="G389" s="39">
        <v>47</v>
      </c>
      <c r="H389" s="40">
        <v>0.3972222222222222</v>
      </c>
      <c r="I389" s="40">
        <v>0.42222222222222222</v>
      </c>
      <c r="J389" s="39">
        <v>36</v>
      </c>
      <c r="K389" s="45">
        <v>0.48958333333333331</v>
      </c>
      <c r="L389" s="40">
        <v>0.51458333333333328</v>
      </c>
      <c r="M389" s="39">
        <v>36</v>
      </c>
      <c r="N389" s="40">
        <v>0.76111111111111107</v>
      </c>
      <c r="O389" s="40">
        <v>0.78611111111111109</v>
      </c>
      <c r="P389" s="39">
        <v>36</v>
      </c>
      <c r="Q389" s="39"/>
      <c r="R389" s="39"/>
      <c r="S389" s="39"/>
      <c r="T389" s="39"/>
      <c r="U389" s="39"/>
      <c r="V389" s="39"/>
      <c r="W389" s="39"/>
      <c r="X389" s="39"/>
    </row>
    <row r="390" spans="4:24" x14ac:dyDescent="0.25">
      <c r="D390" s="5">
        <v>3</v>
      </c>
      <c r="E390" t="s">
        <v>112</v>
      </c>
      <c r="F390" t="s">
        <v>111</v>
      </c>
      <c r="G390" s="39">
        <v>47</v>
      </c>
      <c r="H390" s="40">
        <v>0.31111111111111112</v>
      </c>
      <c r="I390" s="40">
        <v>0.33611111111111108</v>
      </c>
      <c r="J390" s="39">
        <v>36</v>
      </c>
      <c r="K390" s="45">
        <v>0.43263888888888885</v>
      </c>
      <c r="L390" s="40">
        <v>0.45763888888888887</v>
      </c>
      <c r="M390" s="39">
        <v>36</v>
      </c>
      <c r="N390" s="40">
        <v>0.67013888888888884</v>
      </c>
      <c r="O390" s="40">
        <v>0.69513888888888886</v>
      </c>
      <c r="P390" s="39">
        <v>36</v>
      </c>
      <c r="Q390" s="39"/>
      <c r="R390" s="39"/>
      <c r="S390" s="39"/>
      <c r="T390" s="39"/>
      <c r="U390" s="39"/>
      <c r="V390" s="39"/>
      <c r="W390" s="39"/>
      <c r="X390" s="39"/>
    </row>
    <row r="391" spans="4:24" x14ac:dyDescent="0.25">
      <c r="D391" s="5">
        <v>1</v>
      </c>
      <c r="E391" t="s">
        <v>112</v>
      </c>
      <c r="F391" t="s">
        <v>113</v>
      </c>
      <c r="G391" s="39">
        <v>93</v>
      </c>
      <c r="H391" s="40">
        <v>0.3430555555555555</v>
      </c>
      <c r="I391" s="40">
        <v>0.38611111111111113</v>
      </c>
      <c r="J391" s="39">
        <v>62</v>
      </c>
      <c r="K391" s="45">
        <v>0.60416666666666663</v>
      </c>
      <c r="L391" s="40">
        <v>0.64722222222222225</v>
      </c>
      <c r="M391" s="39">
        <v>62</v>
      </c>
      <c r="N391" s="40">
        <v>0.8125</v>
      </c>
      <c r="O391" s="40">
        <v>0.8569444444444444</v>
      </c>
      <c r="P391" s="39">
        <v>64</v>
      </c>
      <c r="Q391" s="39"/>
      <c r="R391" s="39"/>
      <c r="S391" s="39"/>
      <c r="T391" s="39"/>
      <c r="U391" s="39"/>
      <c r="V391" s="39"/>
      <c r="W391" s="39"/>
      <c r="X391" s="39"/>
    </row>
    <row r="392" spans="4:24" x14ac:dyDescent="0.25">
      <c r="D392" s="5">
        <v>2</v>
      </c>
      <c r="E392" t="s">
        <v>112</v>
      </c>
      <c r="F392" t="s">
        <v>113</v>
      </c>
      <c r="G392" s="39">
        <v>93</v>
      </c>
      <c r="H392" s="40">
        <v>0.3979166666666667</v>
      </c>
      <c r="I392" s="40">
        <v>0.44097222222222227</v>
      </c>
      <c r="J392" s="39">
        <v>62</v>
      </c>
      <c r="K392" s="45">
        <v>0.49027777777777781</v>
      </c>
      <c r="L392" s="40">
        <v>0.53333333333333333</v>
      </c>
      <c r="M392" s="39">
        <v>62</v>
      </c>
      <c r="N392" s="40">
        <v>0.76111111111111107</v>
      </c>
      <c r="O392" s="40">
        <v>0.8041666666666667</v>
      </c>
      <c r="P392" s="39">
        <v>62</v>
      </c>
      <c r="Q392" s="39"/>
      <c r="R392" s="39"/>
      <c r="S392" s="39"/>
      <c r="T392" s="39"/>
      <c r="U392" s="39"/>
      <c r="V392" s="39"/>
      <c r="W392" s="39"/>
      <c r="X392" s="39"/>
    </row>
    <row r="393" spans="4:24" x14ac:dyDescent="0.25">
      <c r="D393" s="5">
        <v>3</v>
      </c>
      <c r="E393" t="s">
        <v>112</v>
      </c>
      <c r="F393" t="s">
        <v>113</v>
      </c>
      <c r="G393" s="39">
        <v>93</v>
      </c>
      <c r="H393" s="40">
        <v>0.31180555555555556</v>
      </c>
      <c r="I393" s="40">
        <v>0.35486111111111113</v>
      </c>
      <c r="J393" s="39">
        <v>62</v>
      </c>
      <c r="K393" s="45">
        <v>0.43402777777777773</v>
      </c>
      <c r="L393" s="40">
        <v>0.4770833333333333</v>
      </c>
      <c r="M393" s="39">
        <v>62</v>
      </c>
      <c r="N393" s="40">
        <v>0.70486111111111116</v>
      </c>
      <c r="O393" s="40">
        <v>0.74861111111111101</v>
      </c>
      <c r="P393" s="39">
        <v>63</v>
      </c>
      <c r="Q393" s="39"/>
      <c r="R393" s="39"/>
      <c r="S393" s="39"/>
      <c r="T393" s="39"/>
      <c r="U393" s="39"/>
      <c r="V393" s="39"/>
      <c r="W393" s="39"/>
      <c r="X393" s="39"/>
    </row>
    <row r="394" spans="4:24" x14ac:dyDescent="0.25">
      <c r="D394" s="5">
        <v>1</v>
      </c>
      <c r="E394" t="s">
        <v>113</v>
      </c>
      <c r="F394" t="s">
        <v>112</v>
      </c>
      <c r="G394" s="39">
        <v>93</v>
      </c>
      <c r="H394" s="40">
        <v>0.34375</v>
      </c>
      <c r="I394" s="40">
        <v>0.38819444444444445</v>
      </c>
      <c r="J394" s="39">
        <v>64</v>
      </c>
      <c r="K394" s="45">
        <v>0.60416666666666663</v>
      </c>
      <c r="L394" s="40">
        <v>0.64861111111111114</v>
      </c>
      <c r="M394" s="39">
        <v>64</v>
      </c>
      <c r="N394" s="40">
        <v>0.81319444444444444</v>
      </c>
      <c r="O394" s="40">
        <v>0.85763888888888884</v>
      </c>
      <c r="P394" s="39">
        <v>64</v>
      </c>
      <c r="Q394" s="39"/>
      <c r="R394" s="39"/>
      <c r="S394" s="39"/>
      <c r="T394" s="39"/>
      <c r="U394" s="39"/>
      <c r="V394" s="39"/>
      <c r="W394" s="39"/>
      <c r="X394" s="39"/>
    </row>
    <row r="395" spans="4:24" x14ac:dyDescent="0.25">
      <c r="D395" s="5">
        <v>2</v>
      </c>
      <c r="E395" t="s">
        <v>113</v>
      </c>
      <c r="F395" t="s">
        <v>112</v>
      </c>
      <c r="G395" s="39">
        <v>93</v>
      </c>
      <c r="H395" s="40">
        <v>0.39861111111111108</v>
      </c>
      <c r="I395" s="40">
        <v>0.44305555555555554</v>
      </c>
      <c r="J395" s="39">
        <v>64</v>
      </c>
      <c r="K395" s="45">
        <v>0.4909722222222222</v>
      </c>
      <c r="L395" s="40">
        <v>0.53541666666666665</v>
      </c>
      <c r="M395" s="39">
        <v>64</v>
      </c>
      <c r="N395" s="40">
        <v>0.76180555555555562</v>
      </c>
      <c r="O395" s="40">
        <v>0.80694444444444446</v>
      </c>
      <c r="P395" s="39">
        <v>65</v>
      </c>
      <c r="Q395" s="39"/>
      <c r="R395" s="39"/>
      <c r="S395" s="39"/>
      <c r="T395" s="39"/>
      <c r="U395" s="39"/>
      <c r="V395" s="39"/>
      <c r="W395" s="39"/>
      <c r="X395" s="39"/>
    </row>
    <row r="396" spans="4:24" x14ac:dyDescent="0.25">
      <c r="D396" s="5">
        <v>3</v>
      </c>
      <c r="E396" t="s">
        <v>113</v>
      </c>
      <c r="F396" t="s">
        <v>112</v>
      </c>
      <c r="G396" s="39">
        <v>93</v>
      </c>
      <c r="H396" s="40">
        <v>0.3125</v>
      </c>
      <c r="I396" s="40">
        <v>0.35694444444444445</v>
      </c>
      <c r="J396" s="39">
        <v>64</v>
      </c>
      <c r="K396" s="45">
        <v>0.43472222222222223</v>
      </c>
      <c r="L396" s="40">
        <v>0.47916666666666669</v>
      </c>
      <c r="M396" s="39">
        <v>64</v>
      </c>
      <c r="N396" s="40">
        <v>0.7055555555555556</v>
      </c>
      <c r="O396" s="40">
        <v>0.75</v>
      </c>
      <c r="P396" s="39">
        <v>64</v>
      </c>
      <c r="Q396" s="39"/>
      <c r="R396" s="39"/>
      <c r="S396" s="39"/>
      <c r="T396" s="39"/>
      <c r="U396" s="39"/>
      <c r="V396" s="39"/>
      <c r="W396" s="39"/>
      <c r="X396" s="39"/>
    </row>
    <row r="397" spans="4:24" x14ac:dyDescent="0.25">
      <c r="D397" s="5">
        <v>1</v>
      </c>
      <c r="E397" t="s">
        <v>113</v>
      </c>
      <c r="F397" t="s">
        <v>65</v>
      </c>
      <c r="G397" s="39">
        <v>59</v>
      </c>
      <c r="H397" s="40">
        <v>0.34375</v>
      </c>
      <c r="I397" s="40">
        <v>0.37708333333333338</v>
      </c>
      <c r="J397" s="39">
        <v>48</v>
      </c>
      <c r="K397" s="40">
        <v>0.60486111111111118</v>
      </c>
      <c r="L397" s="40">
        <v>0.6381944444444444</v>
      </c>
      <c r="M397" s="39">
        <v>48</v>
      </c>
      <c r="N397" s="40">
        <v>0.81319444444444444</v>
      </c>
      <c r="O397" s="40">
        <v>0.84652777777777777</v>
      </c>
      <c r="P397" s="39">
        <v>48</v>
      </c>
      <c r="Q397" s="39"/>
      <c r="R397" s="39"/>
      <c r="S397" s="39"/>
      <c r="T397" s="39"/>
      <c r="U397" s="39"/>
      <c r="V397" s="39"/>
      <c r="W397" s="39"/>
      <c r="X397" s="39"/>
    </row>
    <row r="398" spans="4:24" x14ac:dyDescent="0.25">
      <c r="D398" s="5">
        <v>2</v>
      </c>
      <c r="E398" t="s">
        <v>113</v>
      </c>
      <c r="F398" t="s">
        <v>65</v>
      </c>
      <c r="G398" s="39">
        <v>59</v>
      </c>
      <c r="H398" s="40">
        <v>0.39861111111111108</v>
      </c>
      <c r="I398" s="40">
        <v>0.43194444444444446</v>
      </c>
      <c r="J398" s="39">
        <v>48</v>
      </c>
      <c r="K398" s="40">
        <v>0.49305555555555558</v>
      </c>
      <c r="L398" s="40">
        <v>0.52569444444444446</v>
      </c>
      <c r="M398" s="39">
        <v>47</v>
      </c>
      <c r="N398" s="40">
        <v>0.76180555555555562</v>
      </c>
      <c r="O398" s="40">
        <v>0.79513888888888884</v>
      </c>
      <c r="P398" s="39">
        <v>48</v>
      </c>
      <c r="Q398" s="39"/>
      <c r="R398" s="39"/>
      <c r="S398" s="39"/>
      <c r="T398" s="39"/>
      <c r="U398" s="39"/>
      <c r="V398" s="39"/>
      <c r="W398" s="39"/>
      <c r="X398" s="39"/>
    </row>
    <row r="399" spans="4:24" x14ac:dyDescent="0.25">
      <c r="D399" s="5">
        <v>3</v>
      </c>
      <c r="E399" t="s">
        <v>113</v>
      </c>
      <c r="F399" t="s">
        <v>65</v>
      </c>
      <c r="G399" s="39">
        <v>59</v>
      </c>
      <c r="H399" s="40">
        <v>0.31319444444444444</v>
      </c>
      <c r="I399" s="40">
        <v>0.34652777777777777</v>
      </c>
      <c r="J399" s="39">
        <v>48</v>
      </c>
      <c r="K399" s="40">
        <v>0.43611111111111112</v>
      </c>
      <c r="L399" s="40">
        <v>0.4694444444444445</v>
      </c>
      <c r="M399" s="39">
        <v>48</v>
      </c>
      <c r="N399" s="40">
        <v>0.7055555555555556</v>
      </c>
      <c r="O399" s="40">
        <v>0.73888888888888893</v>
      </c>
      <c r="P399" s="39">
        <v>48</v>
      </c>
      <c r="Q399" s="39"/>
      <c r="R399" s="39"/>
      <c r="S399" s="39"/>
      <c r="T399" s="39"/>
      <c r="U399" s="39"/>
      <c r="V399" s="39"/>
      <c r="W399" s="39"/>
      <c r="X399" s="39"/>
    </row>
    <row r="400" spans="4:24" x14ac:dyDescent="0.25">
      <c r="D400" s="5">
        <v>1</v>
      </c>
      <c r="E400" t="s">
        <v>65</v>
      </c>
      <c r="F400" t="s">
        <v>113</v>
      </c>
      <c r="G400" s="39">
        <v>59</v>
      </c>
      <c r="H400" s="40">
        <v>0.34375</v>
      </c>
      <c r="I400" s="40">
        <v>0.37847222222222227</v>
      </c>
      <c r="J400" s="39">
        <v>50</v>
      </c>
      <c r="K400" s="40">
        <v>0.6069444444444444</v>
      </c>
      <c r="L400" s="40">
        <v>0.64166666666666672</v>
      </c>
      <c r="M400" s="39">
        <v>50</v>
      </c>
      <c r="N400" s="40">
        <v>0.81388888888888899</v>
      </c>
      <c r="O400" s="40">
        <v>0.84861111111111109</v>
      </c>
      <c r="P400" s="39">
        <v>50</v>
      </c>
      <c r="Q400" s="39"/>
      <c r="R400" s="39"/>
      <c r="S400" s="39"/>
      <c r="T400" s="39"/>
      <c r="U400" s="39"/>
      <c r="V400" s="39"/>
      <c r="W400" s="39"/>
      <c r="X400" s="39"/>
    </row>
    <row r="401" spans="2:96" x14ac:dyDescent="0.25">
      <c r="D401" s="5">
        <v>2</v>
      </c>
      <c r="E401" t="s">
        <v>65</v>
      </c>
      <c r="F401" t="s">
        <v>113</v>
      </c>
      <c r="G401" s="39">
        <v>59</v>
      </c>
      <c r="H401" s="40">
        <v>0.39930555555555558</v>
      </c>
      <c r="I401" s="40">
        <v>0.43402777777777773</v>
      </c>
      <c r="J401" s="39">
        <v>50</v>
      </c>
      <c r="K401" s="40">
        <v>0.49374999999999997</v>
      </c>
      <c r="L401" s="40">
        <v>0.52847222222222223</v>
      </c>
      <c r="M401" s="39">
        <v>51</v>
      </c>
      <c r="N401" s="40">
        <v>0.76250000000000007</v>
      </c>
      <c r="O401" s="40">
        <v>0.79722222222222217</v>
      </c>
      <c r="P401" s="39">
        <v>50</v>
      </c>
      <c r="Q401" s="39"/>
      <c r="R401" s="39"/>
    </row>
    <row r="402" spans="2:96" x14ac:dyDescent="0.25">
      <c r="D402" s="5">
        <v>3</v>
      </c>
      <c r="E402" t="s">
        <v>65</v>
      </c>
      <c r="F402" t="s">
        <v>113</v>
      </c>
      <c r="G402" s="39">
        <v>59</v>
      </c>
      <c r="H402" s="40">
        <v>0.31388888888888888</v>
      </c>
      <c r="I402" s="40">
        <v>0.34861111111111115</v>
      </c>
      <c r="J402" s="39">
        <v>50</v>
      </c>
      <c r="K402" s="40">
        <v>0.4368055555555555</v>
      </c>
      <c r="L402" s="40">
        <v>0.47152777777777777</v>
      </c>
      <c r="M402" s="39">
        <v>50</v>
      </c>
      <c r="N402" s="40">
        <v>0.70624999999999993</v>
      </c>
      <c r="O402" s="40">
        <v>0.74097222222222225</v>
      </c>
      <c r="P402" s="39">
        <v>50</v>
      </c>
      <c r="Q402" s="39"/>
      <c r="S402" s="96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7"/>
      <c r="AJ402" s="97"/>
    </row>
    <row r="403" spans="2:96" s="97" customFormat="1" x14ac:dyDescent="0.25">
      <c r="B403" s="97" t="s">
        <v>114</v>
      </c>
      <c r="C403" s="98" t="s">
        <v>115</v>
      </c>
      <c r="D403" s="99">
        <v>1</v>
      </c>
      <c r="E403" s="98" t="s">
        <v>108</v>
      </c>
      <c r="F403" s="98" t="s">
        <v>110</v>
      </c>
      <c r="G403" s="98">
        <v>13</v>
      </c>
      <c r="H403" s="100">
        <v>0.29305555555555557</v>
      </c>
      <c r="I403" s="100">
        <v>0.31180555555555556</v>
      </c>
      <c r="J403" s="98">
        <v>27</v>
      </c>
      <c r="K403" s="100">
        <v>0.59722222222222221</v>
      </c>
      <c r="L403" s="100">
        <v>0.62013888888888891</v>
      </c>
      <c r="M403" s="101">
        <v>33</v>
      </c>
      <c r="N403" s="100">
        <v>0.6875</v>
      </c>
      <c r="O403" s="100">
        <v>0.70833333333333337</v>
      </c>
      <c r="P403" s="98">
        <v>30</v>
      </c>
      <c r="Q403" s="20"/>
      <c r="S403" s="96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</row>
    <row r="404" spans="2:96" x14ac:dyDescent="0.25">
      <c r="C404" s="13"/>
      <c r="D404" s="14">
        <v>2</v>
      </c>
      <c r="E404" s="13" t="s">
        <v>108</v>
      </c>
      <c r="F404" s="13" t="s">
        <v>110</v>
      </c>
      <c r="G404" s="13">
        <v>13</v>
      </c>
      <c r="H404" s="15">
        <v>0.32500000000000001</v>
      </c>
      <c r="I404" s="15">
        <v>0.34722222222222227</v>
      </c>
      <c r="J404" s="13">
        <v>32</v>
      </c>
      <c r="K404" s="15">
        <v>0.41944444444444445</v>
      </c>
      <c r="L404" s="15">
        <v>0.43958333333333338</v>
      </c>
      <c r="M404" s="21">
        <v>29</v>
      </c>
      <c r="N404" s="15">
        <v>0.8125</v>
      </c>
      <c r="O404" s="15">
        <v>0.83958333333333324</v>
      </c>
      <c r="P404" s="13">
        <v>39</v>
      </c>
      <c r="Q404" s="13"/>
    </row>
    <row r="405" spans="2:96" x14ac:dyDescent="0.25">
      <c r="C405" s="13"/>
      <c r="D405" s="14">
        <v>3</v>
      </c>
      <c r="E405" s="13" t="s">
        <v>108</v>
      </c>
      <c r="F405" s="13" t="s">
        <v>110</v>
      </c>
      <c r="G405" s="13">
        <v>13</v>
      </c>
      <c r="H405" s="15">
        <v>0.37847222222222227</v>
      </c>
      <c r="I405" s="15">
        <v>0.3979166666666667</v>
      </c>
      <c r="J405" s="20">
        <v>28</v>
      </c>
      <c r="K405" s="15">
        <v>0.50972222222222219</v>
      </c>
      <c r="L405" s="15">
        <v>0.53055555555555556</v>
      </c>
      <c r="M405" s="21">
        <v>30</v>
      </c>
      <c r="N405" s="15">
        <v>0.76666666666666661</v>
      </c>
      <c r="O405" s="15">
        <v>0.79166666666666663</v>
      </c>
      <c r="P405" s="13">
        <v>36</v>
      </c>
      <c r="Q405" s="13"/>
    </row>
    <row r="406" spans="2:96" x14ac:dyDescent="0.25">
      <c r="C406" s="13"/>
      <c r="D406" s="14">
        <v>1</v>
      </c>
      <c r="E406" s="13" t="s">
        <v>110</v>
      </c>
      <c r="F406" s="13" t="s">
        <v>108</v>
      </c>
      <c r="G406" s="13">
        <v>13</v>
      </c>
      <c r="H406" s="15">
        <v>0.29305555555555557</v>
      </c>
      <c r="I406" s="15">
        <v>0.31805555555555554</v>
      </c>
      <c r="J406" s="13">
        <v>36</v>
      </c>
      <c r="K406" s="15">
        <v>0.59722222222222221</v>
      </c>
      <c r="L406" s="15">
        <v>0.61944444444444446</v>
      </c>
      <c r="M406" s="21">
        <v>32</v>
      </c>
      <c r="N406" s="15">
        <v>0.68819444444444444</v>
      </c>
      <c r="O406" s="15">
        <v>0.7104166666666667</v>
      </c>
      <c r="P406" s="13">
        <v>32</v>
      </c>
      <c r="Q406" s="13"/>
    </row>
    <row r="407" spans="2:96" x14ac:dyDescent="0.25">
      <c r="C407" s="13"/>
      <c r="D407" s="14">
        <v>2</v>
      </c>
      <c r="E407" s="13" t="s">
        <v>110</v>
      </c>
      <c r="F407" s="13" t="s">
        <v>108</v>
      </c>
      <c r="G407" s="13">
        <v>13</v>
      </c>
      <c r="H407" s="15">
        <v>0.32500000000000001</v>
      </c>
      <c r="I407" s="15">
        <v>0.35069444444444442</v>
      </c>
      <c r="J407" s="13">
        <v>37</v>
      </c>
      <c r="K407" s="15">
        <v>0.41944444444444445</v>
      </c>
      <c r="L407" s="15">
        <v>0.44027777777777777</v>
      </c>
      <c r="M407" s="21">
        <v>30</v>
      </c>
      <c r="N407" s="15">
        <v>0.81388888888888899</v>
      </c>
      <c r="O407" s="15">
        <v>0.84166666666666667</v>
      </c>
      <c r="P407" s="20">
        <v>40</v>
      </c>
      <c r="Q407" s="20"/>
    </row>
    <row r="408" spans="2:96" x14ac:dyDescent="0.25">
      <c r="C408" s="13"/>
      <c r="D408" s="14">
        <v>3</v>
      </c>
      <c r="E408" s="13" t="s">
        <v>110</v>
      </c>
      <c r="F408" s="13" t="s">
        <v>108</v>
      </c>
      <c r="G408" s="13">
        <v>13</v>
      </c>
      <c r="H408" s="15">
        <v>0.37986111111111115</v>
      </c>
      <c r="I408" s="15">
        <v>0.40416666666666662</v>
      </c>
      <c r="J408" s="20">
        <v>35</v>
      </c>
      <c r="K408" s="15">
        <v>0.51041666666666663</v>
      </c>
      <c r="L408" s="15">
        <v>0.53541666666666665</v>
      </c>
      <c r="M408" s="21">
        <v>36</v>
      </c>
      <c r="N408" s="15">
        <v>0.77013888888888893</v>
      </c>
      <c r="O408" s="15">
        <v>0.79652777777777783</v>
      </c>
      <c r="P408" s="20">
        <v>38</v>
      </c>
      <c r="Q408" s="20"/>
    </row>
    <row r="409" spans="2:96" x14ac:dyDescent="0.25">
      <c r="C409" s="13"/>
      <c r="D409" s="14">
        <v>1</v>
      </c>
      <c r="E409" s="13" t="s">
        <v>110</v>
      </c>
      <c r="F409" s="13" t="s">
        <v>116</v>
      </c>
      <c r="G409" s="13">
        <v>44</v>
      </c>
      <c r="H409" s="15">
        <v>0.29375000000000001</v>
      </c>
      <c r="I409" s="15">
        <v>0.32916666666666666</v>
      </c>
      <c r="J409" s="13">
        <v>51</v>
      </c>
      <c r="K409" s="15">
        <v>0.59722222222222221</v>
      </c>
      <c r="L409" s="15">
        <v>0.63263888888888886</v>
      </c>
      <c r="M409" s="13">
        <v>51</v>
      </c>
      <c r="N409" s="15">
        <v>0.68888888888888899</v>
      </c>
      <c r="O409" s="15">
        <v>0.72430555555555554</v>
      </c>
      <c r="P409" s="13">
        <v>51</v>
      </c>
      <c r="Q409" s="13"/>
    </row>
    <row r="410" spans="2:96" x14ac:dyDescent="0.25">
      <c r="C410" s="13"/>
      <c r="D410" s="14">
        <v>2</v>
      </c>
      <c r="E410" s="13" t="s">
        <v>110</v>
      </c>
      <c r="F410" s="13" t="s">
        <v>116</v>
      </c>
      <c r="G410" s="13">
        <v>44</v>
      </c>
      <c r="H410" s="15">
        <v>0.32500000000000001</v>
      </c>
      <c r="I410" s="15">
        <v>0.36041666666666666</v>
      </c>
      <c r="J410" s="13">
        <v>51</v>
      </c>
      <c r="K410" s="15">
        <v>0.4201388888888889</v>
      </c>
      <c r="L410" s="15">
        <v>0.45555555555555555</v>
      </c>
      <c r="M410" s="13">
        <v>51</v>
      </c>
      <c r="N410" s="15">
        <v>0.81527777777777777</v>
      </c>
      <c r="O410" s="15">
        <v>0.85069444444444453</v>
      </c>
      <c r="P410" s="13">
        <v>51</v>
      </c>
      <c r="Q410" s="13"/>
    </row>
    <row r="411" spans="2:96" x14ac:dyDescent="0.25">
      <c r="C411" s="13"/>
      <c r="D411" s="14">
        <v>3</v>
      </c>
      <c r="E411" s="13" t="s">
        <v>110</v>
      </c>
      <c r="F411" s="13" t="s">
        <v>116</v>
      </c>
      <c r="G411" s="13">
        <v>44</v>
      </c>
      <c r="H411" s="15">
        <v>0.38055555555555554</v>
      </c>
      <c r="I411" s="15">
        <v>0.41597222222222219</v>
      </c>
      <c r="J411" s="20">
        <v>51</v>
      </c>
      <c r="K411" s="15">
        <v>0.51111111111111118</v>
      </c>
      <c r="L411" s="15">
        <v>0.54652777777777783</v>
      </c>
      <c r="M411" s="13">
        <v>51</v>
      </c>
      <c r="N411" s="15">
        <v>0.77013888888888893</v>
      </c>
      <c r="O411" s="15">
        <v>0.80555555555555547</v>
      </c>
      <c r="P411" s="13">
        <v>51</v>
      </c>
      <c r="Q411" s="13"/>
    </row>
    <row r="412" spans="2:96" x14ac:dyDescent="0.25">
      <c r="C412" s="13"/>
      <c r="D412" s="14">
        <v>1</v>
      </c>
      <c r="E412" s="13" t="s">
        <v>116</v>
      </c>
      <c r="F412" s="13" t="s">
        <v>110</v>
      </c>
      <c r="G412" s="13">
        <v>44</v>
      </c>
      <c r="H412" s="15">
        <v>0.29444444444444445</v>
      </c>
      <c r="I412" s="15">
        <v>0.32916666666666666</v>
      </c>
      <c r="J412" s="20">
        <v>50</v>
      </c>
      <c r="K412" s="15">
        <v>0.59722222222222221</v>
      </c>
      <c r="L412" s="15">
        <v>0.63263888888888886</v>
      </c>
      <c r="M412" s="13">
        <v>51</v>
      </c>
      <c r="N412" s="15">
        <v>0.68888888888888899</v>
      </c>
      <c r="O412" s="15">
        <v>0.72499999999999998</v>
      </c>
      <c r="P412" s="13">
        <v>52</v>
      </c>
      <c r="Q412" s="13"/>
    </row>
    <row r="413" spans="2:96" x14ac:dyDescent="0.25">
      <c r="C413" s="13"/>
      <c r="D413" s="14">
        <v>2</v>
      </c>
      <c r="E413" s="13" t="s">
        <v>116</v>
      </c>
      <c r="F413" s="13" t="s">
        <v>110</v>
      </c>
      <c r="G413" s="13">
        <v>44</v>
      </c>
      <c r="H413" s="15">
        <v>0.32569444444444445</v>
      </c>
      <c r="I413" s="15">
        <v>0.36041666666666666</v>
      </c>
      <c r="J413" s="20">
        <v>50</v>
      </c>
      <c r="K413" s="15">
        <v>0.4201388888888889</v>
      </c>
      <c r="L413" s="15">
        <v>0.45555555555555555</v>
      </c>
      <c r="M413" s="13">
        <v>51</v>
      </c>
      <c r="N413" s="15">
        <v>0.81527777777777777</v>
      </c>
      <c r="O413" s="15">
        <v>0.85069444444444453</v>
      </c>
      <c r="P413" s="13">
        <v>51</v>
      </c>
      <c r="Q413" s="13"/>
    </row>
    <row r="414" spans="2:96" x14ac:dyDescent="0.25">
      <c r="C414" s="13"/>
      <c r="D414" s="14">
        <v>3</v>
      </c>
      <c r="E414" s="13" t="s">
        <v>116</v>
      </c>
      <c r="F414" s="13" t="s">
        <v>110</v>
      </c>
      <c r="G414" s="13">
        <v>44</v>
      </c>
      <c r="H414" s="15">
        <v>0.38194444444444442</v>
      </c>
      <c r="I414" s="15">
        <v>0.41597222222222219</v>
      </c>
      <c r="J414" s="20">
        <v>49</v>
      </c>
      <c r="K414" s="15">
        <v>0.51111111111111118</v>
      </c>
      <c r="L414" s="15">
        <v>0.54652777777777783</v>
      </c>
      <c r="M414" s="13">
        <v>52</v>
      </c>
      <c r="N414" s="15">
        <v>0.77013888888888893</v>
      </c>
      <c r="O414" s="15">
        <v>0.80555555555555547</v>
      </c>
      <c r="P414" s="13">
        <v>51</v>
      </c>
      <c r="Q414" s="13"/>
    </row>
    <row r="415" spans="2:96" x14ac:dyDescent="0.25">
      <c r="C415" s="13"/>
      <c r="D415" s="14">
        <v>1</v>
      </c>
      <c r="E415" s="13" t="s">
        <v>116</v>
      </c>
      <c r="F415" s="13" t="s">
        <v>111</v>
      </c>
      <c r="G415" s="13">
        <v>41</v>
      </c>
      <c r="H415" s="15">
        <v>0.29444444444444445</v>
      </c>
      <c r="I415" s="15">
        <v>0.33958333333333335</v>
      </c>
      <c r="J415" s="13">
        <v>65</v>
      </c>
      <c r="K415" s="15">
        <v>0.59722222222222221</v>
      </c>
      <c r="L415" s="15">
        <v>0.64236111111111105</v>
      </c>
      <c r="M415" s="13">
        <v>65</v>
      </c>
      <c r="N415" s="15">
        <v>0.69027777777777777</v>
      </c>
      <c r="O415" s="15">
        <v>0.73541666666666661</v>
      </c>
      <c r="P415" s="13">
        <v>65</v>
      </c>
      <c r="Q415" s="13"/>
    </row>
    <row r="416" spans="2:96" x14ac:dyDescent="0.25">
      <c r="C416" s="13"/>
      <c r="D416" s="14">
        <v>2</v>
      </c>
      <c r="E416" s="13" t="s">
        <v>116</v>
      </c>
      <c r="F416" s="13" t="s">
        <v>111</v>
      </c>
      <c r="G416" s="13">
        <v>41</v>
      </c>
      <c r="H416" s="15">
        <v>0.32569444444444445</v>
      </c>
      <c r="I416" s="15">
        <v>0.37083333333333335</v>
      </c>
      <c r="J416" s="13">
        <v>65</v>
      </c>
      <c r="K416" s="15">
        <v>0.42152777777777778</v>
      </c>
      <c r="L416" s="15">
        <v>0.46666666666666662</v>
      </c>
      <c r="M416" s="13">
        <v>65</v>
      </c>
      <c r="N416" s="15">
        <v>0.81527777777777777</v>
      </c>
      <c r="O416" s="15">
        <v>0.86041666666666661</v>
      </c>
      <c r="P416" s="13">
        <v>65</v>
      </c>
      <c r="Q416" s="13"/>
    </row>
    <row r="417" spans="2:24" x14ac:dyDescent="0.25">
      <c r="C417" s="13"/>
      <c r="D417" s="14">
        <v>3</v>
      </c>
      <c r="E417" s="13" t="s">
        <v>116</v>
      </c>
      <c r="F417" s="13" t="s">
        <v>111</v>
      </c>
      <c r="G417" s="13">
        <v>41</v>
      </c>
      <c r="H417" s="15">
        <v>0.38125000000000003</v>
      </c>
      <c r="I417" s="15">
        <v>0.42638888888888887</v>
      </c>
      <c r="J417" s="20">
        <v>65</v>
      </c>
      <c r="K417" s="15">
        <v>0.51250000000000007</v>
      </c>
      <c r="L417" s="15">
        <v>0.55763888888888891</v>
      </c>
      <c r="M417" s="13">
        <v>65</v>
      </c>
      <c r="N417" s="15">
        <v>0.77083333333333337</v>
      </c>
      <c r="O417" s="15">
        <v>0.81597222222222221</v>
      </c>
      <c r="P417" s="13">
        <v>65</v>
      </c>
      <c r="Q417" s="13"/>
    </row>
    <row r="418" spans="2:24" x14ac:dyDescent="0.25">
      <c r="C418" s="13"/>
      <c r="D418" s="14">
        <v>1</v>
      </c>
      <c r="E418" s="13" t="s">
        <v>111</v>
      </c>
      <c r="F418" s="13" t="s">
        <v>116</v>
      </c>
      <c r="G418" s="13">
        <v>41</v>
      </c>
      <c r="H418" s="15">
        <v>0.2951388888888889</v>
      </c>
      <c r="I418" s="15">
        <v>0.34027777777777773</v>
      </c>
      <c r="J418" s="13">
        <v>65</v>
      </c>
      <c r="K418" s="15">
        <v>0.59791666666666665</v>
      </c>
      <c r="L418" s="15">
        <v>0.6430555555555556</v>
      </c>
      <c r="M418" s="13">
        <v>65</v>
      </c>
      <c r="N418" s="15">
        <v>0.69027777777777777</v>
      </c>
      <c r="O418" s="15">
        <v>0.73541666666666661</v>
      </c>
      <c r="P418" s="13">
        <v>65</v>
      </c>
      <c r="Q418" s="13"/>
    </row>
    <row r="419" spans="2:24" x14ac:dyDescent="0.25">
      <c r="C419" s="13"/>
      <c r="D419" s="14">
        <v>2</v>
      </c>
      <c r="E419" s="13" t="s">
        <v>111</v>
      </c>
      <c r="F419" s="13" t="s">
        <v>116</v>
      </c>
      <c r="G419" s="13">
        <v>41</v>
      </c>
      <c r="H419" s="15">
        <v>0.32569444444444445</v>
      </c>
      <c r="I419" s="15">
        <v>0.37083333333333335</v>
      </c>
      <c r="J419" s="13">
        <v>65</v>
      </c>
      <c r="K419" s="15">
        <v>0.42222222222222222</v>
      </c>
      <c r="L419" s="15">
        <v>0.46736111111111112</v>
      </c>
      <c r="M419" s="13">
        <v>65</v>
      </c>
      <c r="N419" s="15">
        <v>0.81597222222222221</v>
      </c>
      <c r="O419" s="15">
        <v>0.86111111111111116</v>
      </c>
      <c r="P419" s="13">
        <v>65</v>
      </c>
      <c r="Q419" s="13"/>
    </row>
    <row r="420" spans="2:24" x14ac:dyDescent="0.25">
      <c r="C420" s="16"/>
      <c r="D420" s="17">
        <v>3</v>
      </c>
      <c r="E420" s="16" t="s">
        <v>111</v>
      </c>
      <c r="F420" s="16" t="s">
        <v>116</v>
      </c>
      <c r="G420" s="16">
        <v>41</v>
      </c>
      <c r="H420" s="18">
        <v>0.38194444444444442</v>
      </c>
      <c r="I420" s="18">
        <v>0.42708333333333331</v>
      </c>
      <c r="J420" s="16">
        <v>65</v>
      </c>
      <c r="K420" s="18">
        <v>0.51388888888888895</v>
      </c>
      <c r="L420" s="18">
        <v>0.55902777777777779</v>
      </c>
      <c r="M420" s="16">
        <v>65</v>
      </c>
      <c r="N420" s="18">
        <v>0.7715277777777777</v>
      </c>
      <c r="O420" s="18">
        <v>0.81666666666666676</v>
      </c>
      <c r="P420" s="16">
        <v>65</v>
      </c>
      <c r="Q420" s="13"/>
    </row>
    <row r="421" spans="2:24" x14ac:dyDescent="0.25">
      <c r="B421" t="s">
        <v>117</v>
      </c>
      <c r="C421" s="25" t="s">
        <v>118</v>
      </c>
      <c r="D421" s="26">
        <v>1</v>
      </c>
      <c r="E421" s="25" t="s">
        <v>116</v>
      </c>
      <c r="F421" s="25" t="s">
        <v>119</v>
      </c>
      <c r="G421" s="25">
        <v>70</v>
      </c>
      <c r="H421" s="27">
        <v>0.35555555555555557</v>
      </c>
      <c r="I421" s="27">
        <v>0.4152777777777778</v>
      </c>
      <c r="J421" s="25">
        <v>86</v>
      </c>
      <c r="K421" s="27">
        <v>0.42777777777777781</v>
      </c>
      <c r="L421" s="27">
        <v>0.48749999999999999</v>
      </c>
      <c r="M421" s="25">
        <v>86</v>
      </c>
      <c r="N421" s="27">
        <v>0.69097222222222221</v>
      </c>
      <c r="O421" s="27">
        <v>0.75069444444444444</v>
      </c>
      <c r="P421" s="25">
        <v>86</v>
      </c>
      <c r="Q421" s="28"/>
    </row>
    <row r="422" spans="2:24" x14ac:dyDescent="0.25">
      <c r="C422" s="28"/>
      <c r="D422" s="29">
        <v>2</v>
      </c>
      <c r="E422" s="28" t="s">
        <v>116</v>
      </c>
      <c r="F422" s="28" t="s">
        <v>119</v>
      </c>
      <c r="G422" s="28">
        <v>70</v>
      </c>
      <c r="H422" s="30">
        <v>0.29930555555555555</v>
      </c>
      <c r="I422" s="30">
        <v>0.35902777777777778</v>
      </c>
      <c r="J422" s="28">
        <v>86</v>
      </c>
      <c r="K422" s="30">
        <v>0.50624999999999998</v>
      </c>
      <c r="L422" s="30">
        <v>0.56597222222222221</v>
      </c>
      <c r="M422" s="28">
        <v>86</v>
      </c>
      <c r="N422" s="30">
        <v>0.79513888888888884</v>
      </c>
      <c r="O422" s="30">
        <v>0.85486111111111107</v>
      </c>
      <c r="P422" s="28">
        <v>86</v>
      </c>
      <c r="Q422" s="28"/>
    </row>
    <row r="423" spans="2:24" x14ac:dyDescent="0.25">
      <c r="C423" s="28"/>
      <c r="D423" s="29">
        <v>3</v>
      </c>
      <c r="E423" s="28" t="s">
        <v>116</v>
      </c>
      <c r="F423" s="28" t="s">
        <v>119</v>
      </c>
      <c r="G423" s="28">
        <v>70</v>
      </c>
      <c r="H423" s="30">
        <v>0.38472222222222219</v>
      </c>
      <c r="I423" s="30">
        <v>0.44444444444444442</v>
      </c>
      <c r="J423" s="28">
        <v>86</v>
      </c>
      <c r="K423" s="30">
        <v>0.58472222222222225</v>
      </c>
      <c r="L423" s="30">
        <v>0.64444444444444449</v>
      </c>
      <c r="M423" s="28">
        <v>86</v>
      </c>
      <c r="N423" s="30">
        <v>0.7729166666666667</v>
      </c>
      <c r="O423" s="30">
        <v>0.74930555555555556</v>
      </c>
      <c r="P423" s="28">
        <v>86</v>
      </c>
      <c r="Q423" s="28"/>
    </row>
    <row r="424" spans="2:24" x14ac:dyDescent="0.25">
      <c r="C424" s="28"/>
      <c r="D424" s="29">
        <v>1</v>
      </c>
      <c r="E424" s="28" t="s">
        <v>119</v>
      </c>
      <c r="F424" s="28" t="s">
        <v>116</v>
      </c>
      <c r="G424" s="28">
        <v>70</v>
      </c>
      <c r="H424" s="30">
        <v>0.35625000000000001</v>
      </c>
      <c r="I424" s="30">
        <v>0.41597222222222219</v>
      </c>
      <c r="J424" s="28">
        <v>86</v>
      </c>
      <c r="K424" s="30">
        <v>0.4284722222222222</v>
      </c>
      <c r="L424" s="30">
        <v>0.48819444444444443</v>
      </c>
      <c r="M424" s="28">
        <v>86</v>
      </c>
      <c r="N424" s="30">
        <v>0.69097222222222221</v>
      </c>
      <c r="O424" s="30">
        <v>0.75069444444444444</v>
      </c>
      <c r="P424" s="28">
        <v>86</v>
      </c>
      <c r="Q424" s="28"/>
    </row>
    <row r="425" spans="2:24" x14ac:dyDescent="0.25">
      <c r="C425" s="28"/>
      <c r="D425" s="29">
        <v>2</v>
      </c>
      <c r="E425" s="28" t="s">
        <v>119</v>
      </c>
      <c r="F425" s="28" t="s">
        <v>116</v>
      </c>
      <c r="G425" s="28">
        <v>70</v>
      </c>
      <c r="H425" s="30">
        <v>0.3</v>
      </c>
      <c r="I425" s="30">
        <v>0.35972222222222222</v>
      </c>
      <c r="J425" s="28">
        <v>86</v>
      </c>
      <c r="K425" s="30">
        <v>0.50763888888888886</v>
      </c>
      <c r="L425" s="30">
        <v>0.56736111111111109</v>
      </c>
      <c r="M425" s="28">
        <v>86</v>
      </c>
      <c r="N425" s="30">
        <v>0.79583333333333339</v>
      </c>
      <c r="O425" s="30">
        <v>0.85555555555555562</v>
      </c>
      <c r="P425" s="28">
        <v>86</v>
      </c>
      <c r="Q425" s="28"/>
    </row>
    <row r="426" spans="2:24" x14ac:dyDescent="0.25">
      <c r="C426" s="28"/>
      <c r="D426" s="29">
        <v>3</v>
      </c>
      <c r="E426" s="28" t="s">
        <v>119</v>
      </c>
      <c r="F426" s="28" t="s">
        <v>116</v>
      </c>
      <c r="G426" s="28">
        <v>70</v>
      </c>
      <c r="H426" s="30">
        <v>0.38611111111111113</v>
      </c>
      <c r="I426" s="30">
        <v>0.4458333333333333</v>
      </c>
      <c r="J426" s="28">
        <v>86</v>
      </c>
      <c r="K426" s="30">
        <v>0.58611111111111114</v>
      </c>
      <c r="L426" s="30">
        <v>0.64583333333333337</v>
      </c>
      <c r="M426" s="28">
        <v>86</v>
      </c>
      <c r="N426" s="30">
        <v>0.77361111111111114</v>
      </c>
      <c r="O426" s="30">
        <v>0.75</v>
      </c>
      <c r="P426" s="28">
        <v>86</v>
      </c>
      <c r="Q426" s="28"/>
      <c r="S426" s="13"/>
      <c r="T426" s="13"/>
      <c r="U426" s="13"/>
      <c r="V426" s="13"/>
      <c r="W426" s="13"/>
      <c r="X426" s="13"/>
    </row>
    <row r="427" spans="2:24" x14ac:dyDescent="0.25">
      <c r="C427" s="28"/>
      <c r="D427" s="29">
        <v>1</v>
      </c>
      <c r="E427" s="28" t="s">
        <v>119</v>
      </c>
      <c r="F427" s="28" t="s">
        <v>120</v>
      </c>
      <c r="G427" s="28">
        <v>80</v>
      </c>
      <c r="H427" s="30">
        <v>0.35694444444444445</v>
      </c>
      <c r="I427" s="30">
        <v>0.42152777777777778</v>
      </c>
      <c r="J427" s="28">
        <v>93</v>
      </c>
      <c r="K427" s="30">
        <v>0.4284722222222222</v>
      </c>
      <c r="L427" s="30">
        <v>0.49305555555555558</v>
      </c>
      <c r="M427" s="28">
        <v>93</v>
      </c>
      <c r="N427" s="30">
        <v>0.69166666666666676</v>
      </c>
      <c r="O427" s="30">
        <v>0.75624999999999998</v>
      </c>
      <c r="P427" s="28">
        <v>93</v>
      </c>
      <c r="Q427" s="28"/>
      <c r="R427" s="13"/>
      <c r="S427" s="13"/>
      <c r="T427" s="13"/>
      <c r="U427" s="13"/>
      <c r="V427" s="13"/>
      <c r="W427" s="13"/>
      <c r="X427" s="13"/>
    </row>
    <row r="428" spans="2:24" x14ac:dyDescent="0.25">
      <c r="C428" s="28"/>
      <c r="D428" s="29">
        <v>2</v>
      </c>
      <c r="E428" s="28" t="s">
        <v>119</v>
      </c>
      <c r="F428" s="28" t="s">
        <v>120</v>
      </c>
      <c r="G428" s="28">
        <v>80</v>
      </c>
      <c r="H428" s="30">
        <v>0.30069444444444443</v>
      </c>
      <c r="I428" s="30">
        <v>0.36527777777777781</v>
      </c>
      <c r="J428" s="28">
        <v>93</v>
      </c>
      <c r="K428" s="30">
        <v>0.50763888888888886</v>
      </c>
      <c r="L428" s="30">
        <v>0.57222222222222219</v>
      </c>
      <c r="M428" s="28">
        <v>93</v>
      </c>
      <c r="N428" s="30">
        <v>0.79791666666666661</v>
      </c>
      <c r="O428" s="30">
        <v>0.86249999999999993</v>
      </c>
      <c r="P428" s="28">
        <v>93</v>
      </c>
      <c r="Q428" s="28"/>
      <c r="R428" s="13"/>
      <c r="S428" s="13"/>
      <c r="T428" s="13"/>
      <c r="U428" s="13"/>
      <c r="V428" s="13"/>
      <c r="W428" s="13"/>
      <c r="X428" s="13"/>
    </row>
    <row r="429" spans="2:24" x14ac:dyDescent="0.25">
      <c r="C429" s="28"/>
      <c r="D429" s="29">
        <v>3</v>
      </c>
      <c r="E429" s="28" t="s">
        <v>119</v>
      </c>
      <c r="F429" s="28" t="s">
        <v>120</v>
      </c>
      <c r="G429" s="28">
        <v>80</v>
      </c>
      <c r="H429" s="30">
        <v>0.38680555555555557</v>
      </c>
      <c r="I429" s="30">
        <v>0.4513888888888889</v>
      </c>
      <c r="J429" s="28">
        <v>93</v>
      </c>
      <c r="K429" s="30">
        <v>0.58680555555555558</v>
      </c>
      <c r="L429" s="30">
        <v>0.65138888888888891</v>
      </c>
      <c r="M429" s="28">
        <v>93</v>
      </c>
      <c r="N429" s="30">
        <v>0.77500000000000002</v>
      </c>
      <c r="O429" s="30">
        <v>0.83958333333333324</v>
      </c>
      <c r="P429" s="28">
        <v>93</v>
      </c>
      <c r="Q429" s="28"/>
      <c r="R429" s="13"/>
      <c r="S429" s="28"/>
      <c r="T429" s="28"/>
      <c r="U429" s="28"/>
      <c r="V429" s="28"/>
      <c r="W429" s="28"/>
      <c r="X429" s="28"/>
    </row>
    <row r="430" spans="2:24" x14ac:dyDescent="0.25">
      <c r="C430" s="28"/>
      <c r="D430" s="29">
        <v>1</v>
      </c>
      <c r="E430" s="28" t="s">
        <v>120</v>
      </c>
      <c r="F430" s="28" t="s">
        <v>119</v>
      </c>
      <c r="G430" s="28">
        <v>80</v>
      </c>
      <c r="H430" s="30">
        <v>0.35694444444444445</v>
      </c>
      <c r="I430" s="30">
        <v>0.42152777777777778</v>
      </c>
      <c r="J430" s="28">
        <v>92</v>
      </c>
      <c r="K430" s="30">
        <v>0.4291666666666667</v>
      </c>
      <c r="L430" s="30">
        <v>0.49305555555555558</v>
      </c>
      <c r="M430" s="28">
        <v>92</v>
      </c>
      <c r="N430" s="30">
        <v>0.69236111111111109</v>
      </c>
      <c r="O430" s="30">
        <v>0.75624999999999998</v>
      </c>
      <c r="P430" s="28">
        <v>92</v>
      </c>
      <c r="Q430" s="28"/>
      <c r="R430" s="28"/>
      <c r="S430" s="28"/>
      <c r="T430" s="28"/>
      <c r="U430" s="28"/>
      <c r="V430" s="28"/>
      <c r="W430" s="28"/>
      <c r="X430" s="28"/>
    </row>
    <row r="431" spans="2:24" x14ac:dyDescent="0.25">
      <c r="C431" s="28"/>
      <c r="D431" s="29">
        <v>2</v>
      </c>
      <c r="E431" s="28" t="s">
        <v>120</v>
      </c>
      <c r="F431" s="28" t="s">
        <v>119</v>
      </c>
      <c r="G431" s="28">
        <v>80</v>
      </c>
      <c r="H431" s="30">
        <v>0.30138888888888887</v>
      </c>
      <c r="I431" s="30">
        <v>0.3659722222222222</v>
      </c>
      <c r="J431" s="28">
        <v>92</v>
      </c>
      <c r="K431" s="30">
        <v>0.5083333333333333</v>
      </c>
      <c r="L431" s="30">
        <v>0.57222222222222219</v>
      </c>
      <c r="M431" s="28">
        <v>92</v>
      </c>
      <c r="N431" s="30">
        <v>0.79861111111111116</v>
      </c>
      <c r="O431" s="30">
        <v>0.86249999999999993</v>
      </c>
      <c r="P431" s="28">
        <v>92</v>
      </c>
      <c r="Q431" s="28"/>
      <c r="R431" s="28"/>
      <c r="S431" s="28"/>
      <c r="T431" s="28"/>
      <c r="U431" s="28"/>
      <c r="V431" s="28"/>
      <c r="W431" s="28"/>
      <c r="X431" s="28"/>
    </row>
    <row r="432" spans="2:24" x14ac:dyDescent="0.25">
      <c r="C432" s="31"/>
      <c r="D432" s="32">
        <v>3</v>
      </c>
      <c r="E432" s="31" t="s">
        <v>120</v>
      </c>
      <c r="F432" s="31" t="s">
        <v>119</v>
      </c>
      <c r="G432" s="31">
        <v>80</v>
      </c>
      <c r="H432" s="33">
        <v>0.38819444444444445</v>
      </c>
      <c r="I432" s="33">
        <v>0.45277777777777778</v>
      </c>
      <c r="J432" s="31">
        <v>92</v>
      </c>
      <c r="K432" s="33">
        <v>0.58750000000000002</v>
      </c>
      <c r="L432" s="33">
        <v>0.65138888888888891</v>
      </c>
      <c r="M432" s="31">
        <v>92</v>
      </c>
      <c r="N432" s="33">
        <v>0.77638888888888891</v>
      </c>
      <c r="O432" s="33">
        <v>0.84027777777777779</v>
      </c>
      <c r="P432" s="31">
        <v>92</v>
      </c>
      <c r="Q432" s="28"/>
      <c r="R432" s="28"/>
      <c r="S432" s="13"/>
      <c r="T432" s="13"/>
      <c r="U432" s="13"/>
      <c r="V432" s="13"/>
      <c r="W432" s="13"/>
      <c r="X432" s="13"/>
    </row>
    <row r="433" spans="2:24" x14ac:dyDescent="0.25">
      <c r="B433" s="13" t="s">
        <v>121</v>
      </c>
      <c r="C433" s="13" t="s">
        <v>122</v>
      </c>
      <c r="D433" s="14">
        <v>1</v>
      </c>
      <c r="E433" s="13" t="s">
        <v>108</v>
      </c>
      <c r="F433" s="13" t="s">
        <v>123</v>
      </c>
      <c r="G433" s="13">
        <v>10</v>
      </c>
      <c r="H433" s="15">
        <v>0.29166666666666669</v>
      </c>
      <c r="I433" s="15">
        <v>0.30416666666666664</v>
      </c>
      <c r="J433" s="28">
        <v>18</v>
      </c>
      <c r="K433" s="15">
        <v>0.5</v>
      </c>
      <c r="L433" s="15">
        <v>0.51388888888888895</v>
      </c>
      <c r="M433" s="20">
        <v>20</v>
      </c>
      <c r="N433" s="15">
        <v>0.75208333333333333</v>
      </c>
      <c r="O433" s="15">
        <v>0.7729166666666667</v>
      </c>
      <c r="P433" s="13">
        <v>30</v>
      </c>
      <c r="Q433" s="13"/>
      <c r="R433" s="13"/>
      <c r="S433" s="34"/>
      <c r="T433" s="34"/>
      <c r="U433" s="34"/>
      <c r="V433" s="34"/>
      <c r="W433" s="34"/>
      <c r="X433" s="34"/>
    </row>
    <row r="434" spans="2:24" x14ac:dyDescent="0.25">
      <c r="B434" s="13"/>
      <c r="C434" s="13"/>
      <c r="D434" s="14">
        <v>2</v>
      </c>
      <c r="E434" s="13" t="s">
        <v>108</v>
      </c>
      <c r="F434" s="13" t="s">
        <v>123</v>
      </c>
      <c r="G434" s="13">
        <v>10</v>
      </c>
      <c r="H434" s="15">
        <v>0.32708333333333334</v>
      </c>
      <c r="I434" s="15">
        <v>0.33958333333333335</v>
      </c>
      <c r="J434" s="28">
        <v>18</v>
      </c>
      <c r="K434" s="15">
        <v>0.44930555555555557</v>
      </c>
      <c r="L434" s="15">
        <v>0.46527777777777773</v>
      </c>
      <c r="M434" s="13">
        <v>23</v>
      </c>
      <c r="N434" s="15">
        <v>0.69305555555555554</v>
      </c>
      <c r="O434" s="15">
        <v>0.71111111111111114</v>
      </c>
      <c r="P434" s="34">
        <v>26</v>
      </c>
      <c r="Q434" s="34"/>
      <c r="R434" s="34"/>
      <c r="S434" s="34"/>
      <c r="T434" s="34"/>
      <c r="U434" s="34"/>
      <c r="V434" s="34"/>
      <c r="W434" s="34"/>
      <c r="X434" s="34"/>
    </row>
    <row r="435" spans="2:24" x14ac:dyDescent="0.25">
      <c r="B435" s="13"/>
      <c r="C435" s="13"/>
      <c r="D435" s="14">
        <v>3</v>
      </c>
      <c r="E435" s="13" t="s">
        <v>108</v>
      </c>
      <c r="F435" s="13" t="s">
        <v>123</v>
      </c>
      <c r="G435" s="13">
        <v>10</v>
      </c>
      <c r="H435" s="15">
        <v>0.3576388888888889</v>
      </c>
      <c r="I435" s="15">
        <v>0.36388888888888887</v>
      </c>
      <c r="J435" s="28">
        <v>19</v>
      </c>
      <c r="K435" s="15">
        <v>0.59027777777777779</v>
      </c>
      <c r="L435" s="15">
        <v>0.60625000000000007</v>
      </c>
      <c r="M435" s="34">
        <v>23</v>
      </c>
      <c r="N435" s="15">
        <v>0.79861111111111116</v>
      </c>
      <c r="O435" s="15">
        <v>0.82013888888888886</v>
      </c>
      <c r="P435" s="34">
        <v>31</v>
      </c>
      <c r="Q435" s="34"/>
      <c r="R435" s="34"/>
      <c r="S435" s="13"/>
      <c r="T435" s="13"/>
      <c r="U435" s="13"/>
      <c r="V435" s="13"/>
      <c r="W435" s="13"/>
      <c r="X435" s="13"/>
    </row>
    <row r="436" spans="2:24" x14ac:dyDescent="0.25">
      <c r="B436" s="13"/>
      <c r="C436" s="13"/>
      <c r="D436" s="14">
        <v>1</v>
      </c>
      <c r="E436" s="13" t="s">
        <v>123</v>
      </c>
      <c r="F436" s="13" t="s">
        <v>108</v>
      </c>
      <c r="G436" s="13">
        <v>10</v>
      </c>
      <c r="H436" s="15">
        <v>0.29166666666666669</v>
      </c>
      <c r="I436" s="15">
        <v>0.30486111111111108</v>
      </c>
      <c r="J436" s="28">
        <v>19</v>
      </c>
      <c r="K436" s="15">
        <v>0.5</v>
      </c>
      <c r="L436" s="15">
        <v>0.51388888888888895</v>
      </c>
      <c r="M436" s="13">
        <v>20</v>
      </c>
      <c r="N436" s="15">
        <v>0.75277777777777777</v>
      </c>
      <c r="O436" s="15">
        <v>0.7729166666666667</v>
      </c>
      <c r="P436" s="13">
        <v>29</v>
      </c>
      <c r="Q436" s="13"/>
      <c r="R436" s="13"/>
      <c r="S436" s="34"/>
      <c r="T436" s="34"/>
      <c r="U436" s="34"/>
      <c r="V436" s="34"/>
      <c r="W436" s="34"/>
      <c r="X436" s="34"/>
    </row>
    <row r="437" spans="2:24" x14ac:dyDescent="0.25">
      <c r="B437" s="13"/>
      <c r="C437" s="13"/>
      <c r="D437" s="14">
        <v>2</v>
      </c>
      <c r="E437" s="13" t="s">
        <v>123</v>
      </c>
      <c r="F437" s="13" t="s">
        <v>108</v>
      </c>
      <c r="G437" s="13">
        <v>10</v>
      </c>
      <c r="H437" s="15">
        <v>0.32708333333333334</v>
      </c>
      <c r="I437" s="15">
        <v>0.34027777777777773</v>
      </c>
      <c r="J437" s="28">
        <v>19</v>
      </c>
      <c r="K437" s="15">
        <v>0.45</v>
      </c>
      <c r="L437" s="15">
        <v>0.46736111111111112</v>
      </c>
      <c r="M437" s="13">
        <v>25</v>
      </c>
      <c r="N437" s="15">
        <v>0.69374999999999998</v>
      </c>
      <c r="O437" s="15">
        <v>0.71388888888888891</v>
      </c>
      <c r="P437" s="34">
        <v>29</v>
      </c>
      <c r="Q437" s="34"/>
      <c r="R437" s="34"/>
      <c r="S437" s="34"/>
      <c r="T437" s="34"/>
      <c r="U437" s="34"/>
      <c r="V437" s="34"/>
      <c r="W437" s="34"/>
      <c r="X437" s="34"/>
    </row>
    <row r="438" spans="2:24" x14ac:dyDescent="0.25">
      <c r="B438" s="13"/>
      <c r="C438" s="13"/>
      <c r="D438" s="14">
        <v>3</v>
      </c>
      <c r="E438" s="13" t="s">
        <v>123</v>
      </c>
      <c r="F438" s="13" t="s">
        <v>108</v>
      </c>
      <c r="G438" s="13">
        <v>10</v>
      </c>
      <c r="H438" s="15">
        <v>0.35833333333333334</v>
      </c>
      <c r="I438" s="15">
        <v>0.37222222222222223</v>
      </c>
      <c r="J438" s="28">
        <v>20</v>
      </c>
      <c r="K438" s="15">
        <v>0.59166666666666667</v>
      </c>
      <c r="L438" s="15">
        <v>0.60902777777777783</v>
      </c>
      <c r="M438" s="20">
        <v>25</v>
      </c>
      <c r="N438" s="15">
        <v>0.7993055555555556</v>
      </c>
      <c r="O438" s="15">
        <v>0.82361111111111107</v>
      </c>
      <c r="P438" s="34">
        <v>35</v>
      </c>
      <c r="Q438" s="34"/>
      <c r="R438" s="34"/>
      <c r="S438" s="13"/>
      <c r="T438" s="13"/>
      <c r="U438" s="13"/>
      <c r="V438" s="13"/>
      <c r="W438" s="13"/>
      <c r="X438" s="13"/>
    </row>
    <row r="439" spans="2:24" x14ac:dyDescent="0.25">
      <c r="B439" s="13"/>
      <c r="C439" s="13"/>
      <c r="D439" s="14">
        <v>1</v>
      </c>
      <c r="E439" s="13" t="s">
        <v>123</v>
      </c>
      <c r="F439" s="13" t="s">
        <v>124</v>
      </c>
      <c r="G439" s="13">
        <v>38</v>
      </c>
      <c r="H439" s="15">
        <v>0.29236111111111113</v>
      </c>
      <c r="I439" s="15">
        <v>0.31805555555555554</v>
      </c>
      <c r="J439" s="13">
        <v>37</v>
      </c>
      <c r="K439" s="15">
        <v>0.50069444444444444</v>
      </c>
      <c r="L439" s="15">
        <v>0.52847222222222223</v>
      </c>
      <c r="M439" s="13">
        <v>40</v>
      </c>
      <c r="N439" s="15">
        <v>0.75347222222222221</v>
      </c>
      <c r="O439" s="15">
        <v>0.78194444444444444</v>
      </c>
      <c r="P439" s="13">
        <v>41</v>
      </c>
      <c r="Q439" s="13"/>
      <c r="R439" s="13"/>
      <c r="S439" s="20"/>
      <c r="T439" s="20"/>
      <c r="U439" s="20"/>
      <c r="V439" s="20"/>
      <c r="W439" s="20"/>
      <c r="X439" s="20"/>
    </row>
    <row r="440" spans="2:24" x14ac:dyDescent="0.25">
      <c r="B440" s="13"/>
      <c r="C440" s="13"/>
      <c r="D440" s="14">
        <v>2</v>
      </c>
      <c r="E440" s="13" t="s">
        <v>123</v>
      </c>
      <c r="F440" s="13" t="s">
        <v>124</v>
      </c>
      <c r="G440" s="13">
        <v>38</v>
      </c>
      <c r="H440" s="15">
        <v>0.32777777777777778</v>
      </c>
      <c r="I440" s="15">
        <v>0.35486111111111113</v>
      </c>
      <c r="J440" s="13">
        <v>39</v>
      </c>
      <c r="K440" s="15">
        <v>0.45069444444444445</v>
      </c>
      <c r="L440" s="15">
        <v>0.4777777777777778</v>
      </c>
      <c r="M440" s="13">
        <v>39</v>
      </c>
      <c r="N440" s="15">
        <v>0.69374999999999998</v>
      </c>
      <c r="O440" s="15">
        <v>0.72083333333333333</v>
      </c>
      <c r="P440" s="20">
        <v>39</v>
      </c>
      <c r="Q440" s="20"/>
      <c r="R440" s="20"/>
      <c r="S440" s="20"/>
      <c r="T440" s="20"/>
      <c r="U440" s="20"/>
      <c r="V440" s="20"/>
      <c r="W440" s="20"/>
      <c r="X440" s="20"/>
    </row>
    <row r="441" spans="2:24" x14ac:dyDescent="0.25">
      <c r="B441" s="13"/>
      <c r="C441" s="13"/>
      <c r="D441" s="14">
        <v>3</v>
      </c>
      <c r="E441" s="13" t="s">
        <v>123</v>
      </c>
      <c r="F441" s="13" t="s">
        <v>124</v>
      </c>
      <c r="G441" s="13">
        <v>38</v>
      </c>
      <c r="H441" s="15">
        <v>0.35972222222222222</v>
      </c>
      <c r="I441" s="15">
        <v>0.38611111111111113</v>
      </c>
      <c r="J441" s="34">
        <v>38</v>
      </c>
      <c r="K441" s="15">
        <v>0.59375</v>
      </c>
      <c r="L441" s="15">
        <v>0.62152777777777779</v>
      </c>
      <c r="M441" s="20">
        <v>40</v>
      </c>
      <c r="N441" s="15">
        <v>0.80069444444444438</v>
      </c>
      <c r="O441" s="15">
        <v>0.82847222222222217</v>
      </c>
      <c r="P441" s="20">
        <v>40</v>
      </c>
      <c r="Q441" s="20"/>
      <c r="R441" s="20"/>
      <c r="S441" s="13"/>
      <c r="T441" s="13"/>
      <c r="U441" s="13"/>
      <c r="V441" s="13"/>
      <c r="W441" s="13"/>
      <c r="X441" s="13"/>
    </row>
    <row r="442" spans="2:24" x14ac:dyDescent="0.25">
      <c r="B442" s="13"/>
      <c r="C442" s="13"/>
      <c r="D442" s="14">
        <v>1</v>
      </c>
      <c r="E442" s="13" t="s">
        <v>124</v>
      </c>
      <c r="F442" s="13" t="s">
        <v>123</v>
      </c>
      <c r="G442" s="13">
        <v>38</v>
      </c>
      <c r="H442" s="15">
        <v>0.29305555555555557</v>
      </c>
      <c r="I442" s="15">
        <v>0.32222222222222224</v>
      </c>
      <c r="J442" s="13">
        <v>42</v>
      </c>
      <c r="K442" s="15">
        <v>0.50208333333333333</v>
      </c>
      <c r="L442" s="15">
        <v>0.53194444444444444</v>
      </c>
      <c r="M442" s="13">
        <v>43</v>
      </c>
      <c r="N442" s="15">
        <v>0.75416666666666676</v>
      </c>
      <c r="O442" s="15">
        <v>0.78333333333333333</v>
      </c>
      <c r="P442" s="13">
        <v>42</v>
      </c>
      <c r="Q442" s="13"/>
      <c r="R442" s="13"/>
      <c r="S442" s="20"/>
      <c r="T442" s="20"/>
      <c r="U442" s="20"/>
      <c r="V442" s="20"/>
      <c r="W442" s="20"/>
      <c r="X442" s="20"/>
    </row>
    <row r="443" spans="2:24" x14ac:dyDescent="0.25">
      <c r="B443" s="13"/>
      <c r="C443" s="13"/>
      <c r="D443" s="14">
        <v>2</v>
      </c>
      <c r="E443" s="13" t="s">
        <v>124</v>
      </c>
      <c r="F443" s="13" t="s">
        <v>123</v>
      </c>
      <c r="G443" s="13">
        <v>38</v>
      </c>
      <c r="H443" s="15">
        <v>0.32777777777777778</v>
      </c>
      <c r="I443" s="15">
        <v>0.35625000000000001</v>
      </c>
      <c r="J443" s="13">
        <v>41</v>
      </c>
      <c r="K443" s="15">
        <v>0.4513888888888889</v>
      </c>
      <c r="L443" s="15">
        <v>0.48125000000000001</v>
      </c>
      <c r="M443" s="13">
        <v>43</v>
      </c>
      <c r="N443" s="15">
        <v>0.69444444444444453</v>
      </c>
      <c r="O443" s="15">
        <v>0.72361111111111109</v>
      </c>
      <c r="P443" s="20">
        <v>42</v>
      </c>
      <c r="Q443" s="20"/>
      <c r="R443" s="20"/>
      <c r="S443" s="20"/>
      <c r="T443" s="20"/>
      <c r="U443" s="20"/>
      <c r="V443" s="20"/>
      <c r="W443" s="20"/>
      <c r="X443" s="20"/>
    </row>
    <row r="444" spans="2:24" x14ac:dyDescent="0.25">
      <c r="B444" s="13"/>
      <c r="C444" s="13"/>
      <c r="D444" s="14">
        <v>3</v>
      </c>
      <c r="E444" s="13" t="s">
        <v>124</v>
      </c>
      <c r="F444" s="13" t="s">
        <v>123</v>
      </c>
      <c r="G444" s="13">
        <v>38</v>
      </c>
      <c r="H444" s="15">
        <v>0.36041666666666666</v>
      </c>
      <c r="I444" s="15">
        <v>0.3888888888888889</v>
      </c>
      <c r="J444" s="20">
        <v>41</v>
      </c>
      <c r="K444" s="15">
        <v>0.59375</v>
      </c>
      <c r="L444" s="15">
        <v>0.62361111111111112</v>
      </c>
      <c r="M444" s="20">
        <v>43</v>
      </c>
      <c r="N444" s="15">
        <v>0.80208333333333337</v>
      </c>
      <c r="O444" s="15">
        <v>0.83124999999999993</v>
      </c>
      <c r="P444" s="20">
        <v>42</v>
      </c>
      <c r="Q444" s="20"/>
      <c r="R444" s="20"/>
      <c r="S444" s="13"/>
      <c r="T444" s="13"/>
      <c r="U444" s="13"/>
      <c r="V444" s="13"/>
      <c r="W444" s="13"/>
      <c r="X444" s="13"/>
    </row>
    <row r="445" spans="2:24" x14ac:dyDescent="0.25">
      <c r="B445" s="13"/>
      <c r="C445" s="13"/>
      <c r="D445" s="14">
        <v>1</v>
      </c>
      <c r="E445" s="13" t="s">
        <v>124</v>
      </c>
      <c r="F445" s="13" t="s">
        <v>125</v>
      </c>
      <c r="G445" s="13">
        <v>69</v>
      </c>
      <c r="H445" s="15">
        <v>0.29375000000000001</v>
      </c>
      <c r="I445" s="15">
        <v>0.33958333333333335</v>
      </c>
      <c r="J445" s="13">
        <v>66</v>
      </c>
      <c r="K445" s="15">
        <v>0.50277777777777777</v>
      </c>
      <c r="L445" s="15">
        <v>0.54861111111111105</v>
      </c>
      <c r="M445" s="13">
        <v>66</v>
      </c>
      <c r="N445" s="15">
        <v>0.75416666666666676</v>
      </c>
      <c r="O445" s="15">
        <v>0.79999999999999993</v>
      </c>
      <c r="P445" s="13">
        <v>66</v>
      </c>
      <c r="Q445" s="13"/>
      <c r="R445" s="13"/>
      <c r="S445" s="20"/>
      <c r="T445" s="20"/>
      <c r="U445" s="20"/>
      <c r="V445" s="20"/>
      <c r="W445" s="20"/>
      <c r="X445" s="20"/>
    </row>
    <row r="446" spans="2:24" x14ac:dyDescent="0.25">
      <c r="B446" s="13"/>
      <c r="C446" s="13"/>
      <c r="D446" s="14">
        <v>2</v>
      </c>
      <c r="E446" s="13" t="s">
        <v>124</v>
      </c>
      <c r="F446" s="13" t="s">
        <v>125</v>
      </c>
      <c r="G446" s="13">
        <v>69</v>
      </c>
      <c r="H446" s="15">
        <v>0.32847222222222222</v>
      </c>
      <c r="I446" s="15">
        <v>0.3743055555555555</v>
      </c>
      <c r="J446" s="13">
        <v>66</v>
      </c>
      <c r="K446" s="15">
        <v>0.4513888888888889</v>
      </c>
      <c r="L446" s="15">
        <v>0.49722222222222223</v>
      </c>
      <c r="M446" s="13">
        <v>66</v>
      </c>
      <c r="N446" s="15">
        <v>0.69513888888888886</v>
      </c>
      <c r="O446" s="15">
        <v>0.74097222222222225</v>
      </c>
      <c r="P446" s="20">
        <v>66</v>
      </c>
      <c r="Q446" s="20"/>
      <c r="R446" s="20"/>
      <c r="S446" s="20"/>
      <c r="T446" s="20"/>
      <c r="U446" s="20"/>
      <c r="V446" s="20"/>
      <c r="W446" s="20"/>
      <c r="X446" s="20"/>
    </row>
    <row r="447" spans="2:24" x14ac:dyDescent="0.25">
      <c r="B447" s="13"/>
      <c r="C447" s="13"/>
      <c r="D447" s="14">
        <v>3</v>
      </c>
      <c r="E447" s="13" t="s">
        <v>124</v>
      </c>
      <c r="F447" s="13" t="s">
        <v>125</v>
      </c>
      <c r="G447" s="13">
        <v>69</v>
      </c>
      <c r="H447" s="15">
        <v>0.36180555555555555</v>
      </c>
      <c r="I447" s="15">
        <v>0.40763888888888888</v>
      </c>
      <c r="J447" s="20">
        <v>66</v>
      </c>
      <c r="K447" s="15">
        <v>0.59444444444444444</v>
      </c>
      <c r="L447" s="15">
        <v>0.64027777777777783</v>
      </c>
      <c r="M447" s="20">
        <v>66</v>
      </c>
      <c r="N447" s="15">
        <v>0.8027777777777777</v>
      </c>
      <c r="O447" s="15">
        <v>0.84861111111111109</v>
      </c>
      <c r="P447" s="20">
        <v>66</v>
      </c>
      <c r="Q447" s="20"/>
      <c r="R447" s="20"/>
      <c r="S447" s="13"/>
      <c r="T447" s="13"/>
      <c r="U447" s="13"/>
      <c r="V447" s="13"/>
      <c r="W447" s="13"/>
      <c r="X447" s="13"/>
    </row>
    <row r="448" spans="2:24" x14ac:dyDescent="0.25">
      <c r="B448" s="13"/>
      <c r="C448" s="13"/>
      <c r="D448" s="14">
        <v>1</v>
      </c>
      <c r="E448" s="13" t="s">
        <v>125</v>
      </c>
      <c r="F448" s="13" t="s">
        <v>124</v>
      </c>
      <c r="G448" s="13">
        <v>69</v>
      </c>
      <c r="H448" s="15">
        <v>0.29444444444444445</v>
      </c>
      <c r="I448" s="15">
        <v>0.34027777777777773</v>
      </c>
      <c r="J448" s="13">
        <v>66</v>
      </c>
      <c r="K448" s="15">
        <v>0.50347222222222221</v>
      </c>
      <c r="L448" s="15">
        <v>0.5493055555555556</v>
      </c>
      <c r="M448" s="13">
        <v>66</v>
      </c>
      <c r="N448" s="15">
        <v>0.75486111111111109</v>
      </c>
      <c r="O448" s="15">
        <v>0.80069444444444438</v>
      </c>
      <c r="P448" s="13">
        <v>66</v>
      </c>
      <c r="Q448" s="13"/>
      <c r="R448" s="13"/>
      <c r="S448" s="20"/>
      <c r="T448" s="20"/>
      <c r="U448" s="20"/>
      <c r="V448" s="20"/>
      <c r="W448" s="20"/>
      <c r="X448" s="20"/>
    </row>
    <row r="449" spans="2:24" x14ac:dyDescent="0.25">
      <c r="B449" s="13"/>
      <c r="C449" s="13"/>
      <c r="D449" s="14">
        <v>2</v>
      </c>
      <c r="E449" s="13" t="s">
        <v>125</v>
      </c>
      <c r="F449" s="13" t="s">
        <v>124</v>
      </c>
      <c r="G449" s="13">
        <v>69</v>
      </c>
      <c r="H449" s="15">
        <v>0.32847222222222222</v>
      </c>
      <c r="I449" s="15">
        <v>0.3743055555555555</v>
      </c>
      <c r="J449" s="13">
        <v>66</v>
      </c>
      <c r="K449" s="15">
        <v>0.45208333333333334</v>
      </c>
      <c r="L449" s="15">
        <v>0.49791666666666662</v>
      </c>
      <c r="M449" s="13">
        <v>66</v>
      </c>
      <c r="N449" s="15">
        <v>0.6958333333333333</v>
      </c>
      <c r="O449" s="15">
        <v>0.7416666666666667</v>
      </c>
      <c r="P449" s="20">
        <v>66</v>
      </c>
      <c r="Q449" s="20"/>
      <c r="R449" s="20"/>
      <c r="S449" s="20"/>
      <c r="T449" s="20"/>
      <c r="U449" s="20"/>
      <c r="V449" s="20"/>
      <c r="W449" s="20"/>
      <c r="X449" s="20"/>
    </row>
    <row r="450" spans="2:24" x14ac:dyDescent="0.25">
      <c r="B450" s="13"/>
      <c r="C450" s="13"/>
      <c r="D450" s="14">
        <v>3</v>
      </c>
      <c r="E450" s="13" t="s">
        <v>125</v>
      </c>
      <c r="F450" s="13" t="s">
        <v>124</v>
      </c>
      <c r="G450" s="13">
        <v>69</v>
      </c>
      <c r="H450" s="15">
        <v>0.36249999999999999</v>
      </c>
      <c r="I450" s="15">
        <v>0.40833333333333338</v>
      </c>
      <c r="J450" s="20">
        <v>66</v>
      </c>
      <c r="K450" s="15">
        <v>0.59444444444444444</v>
      </c>
      <c r="L450" s="15">
        <v>0.64027777777777783</v>
      </c>
      <c r="M450" s="20">
        <v>66</v>
      </c>
      <c r="N450" s="15">
        <v>0.80347222222222225</v>
      </c>
      <c r="O450" s="15">
        <v>0.84930555555555554</v>
      </c>
      <c r="P450" s="20">
        <v>66</v>
      </c>
      <c r="Q450" s="20"/>
      <c r="R450" s="20"/>
      <c r="S450" s="13"/>
      <c r="T450" s="13"/>
      <c r="U450" s="13"/>
      <c r="V450" s="13"/>
      <c r="W450" s="13"/>
      <c r="X450" s="13"/>
    </row>
    <row r="451" spans="2:24" x14ac:dyDescent="0.25">
      <c r="B451" s="13"/>
      <c r="C451" s="13"/>
      <c r="D451" s="14">
        <v>1</v>
      </c>
      <c r="E451" s="13" t="s">
        <v>125</v>
      </c>
      <c r="F451" s="13" t="s">
        <v>126</v>
      </c>
      <c r="G451" s="13">
        <v>79</v>
      </c>
      <c r="H451" s="15">
        <v>0.29444444444444445</v>
      </c>
      <c r="I451" s="15">
        <v>0.3430555555555555</v>
      </c>
      <c r="J451" s="13">
        <v>70</v>
      </c>
      <c r="K451" s="15">
        <v>0.50347222222222221</v>
      </c>
      <c r="L451" s="15">
        <v>0.55208333333333337</v>
      </c>
      <c r="M451" s="13">
        <v>70</v>
      </c>
      <c r="N451" s="15">
        <v>0.75555555555555554</v>
      </c>
      <c r="O451" s="15">
        <v>0.8041666666666667</v>
      </c>
      <c r="P451" s="13">
        <v>70</v>
      </c>
      <c r="Q451" s="13"/>
      <c r="R451" s="13"/>
      <c r="S451" s="20"/>
      <c r="T451" s="20"/>
      <c r="U451" s="20"/>
      <c r="V451" s="20"/>
      <c r="W451" s="20"/>
      <c r="X451" s="20"/>
    </row>
    <row r="452" spans="2:24" x14ac:dyDescent="0.25">
      <c r="B452" s="13"/>
      <c r="C452" s="13"/>
      <c r="D452" s="14">
        <v>2</v>
      </c>
      <c r="E452" s="13" t="s">
        <v>125</v>
      </c>
      <c r="F452" s="13" t="s">
        <v>126</v>
      </c>
      <c r="G452" s="13">
        <v>79</v>
      </c>
      <c r="H452" s="15">
        <v>0.32916666666666666</v>
      </c>
      <c r="I452" s="15">
        <v>0.37777777777777777</v>
      </c>
      <c r="J452" s="13">
        <v>70</v>
      </c>
      <c r="K452" s="15">
        <v>0.45277777777777778</v>
      </c>
      <c r="L452" s="15">
        <v>0.50138888888888888</v>
      </c>
      <c r="M452" s="13">
        <v>70</v>
      </c>
      <c r="N452" s="15">
        <v>0.69791666666666663</v>
      </c>
      <c r="O452" s="15">
        <v>0.74652777777777779</v>
      </c>
      <c r="P452" s="20">
        <v>70</v>
      </c>
      <c r="Q452" s="20"/>
      <c r="R452" s="20"/>
      <c r="S452" s="20"/>
      <c r="T452" s="20"/>
      <c r="U452" s="20"/>
      <c r="V452" s="20"/>
      <c r="W452" s="20"/>
      <c r="X452" s="20"/>
    </row>
    <row r="453" spans="2:24" x14ac:dyDescent="0.25">
      <c r="B453" s="13"/>
      <c r="C453" s="13"/>
      <c r="D453" s="14">
        <v>3</v>
      </c>
      <c r="E453" s="13" t="s">
        <v>125</v>
      </c>
      <c r="F453" s="13" t="s">
        <v>126</v>
      </c>
      <c r="G453" s="13">
        <v>79</v>
      </c>
      <c r="H453" s="15">
        <v>0.36319444444444443</v>
      </c>
      <c r="I453" s="15">
        <v>0.41180555555555554</v>
      </c>
      <c r="J453" s="20">
        <v>70</v>
      </c>
      <c r="K453" s="15">
        <v>0.59513888888888888</v>
      </c>
      <c r="L453" s="15">
        <v>0.64374999999999993</v>
      </c>
      <c r="M453" s="20">
        <v>70</v>
      </c>
      <c r="N453" s="15">
        <v>0.80555555555555547</v>
      </c>
      <c r="O453" s="15">
        <v>0.85416666666666663</v>
      </c>
      <c r="P453" s="20">
        <v>70</v>
      </c>
      <c r="Q453" s="20"/>
      <c r="R453" s="20"/>
      <c r="S453" s="13"/>
      <c r="T453" s="13"/>
      <c r="U453" s="13"/>
      <c r="V453" s="13"/>
      <c r="W453" s="13"/>
      <c r="X453" s="13"/>
    </row>
    <row r="454" spans="2:24" x14ac:dyDescent="0.25">
      <c r="B454" s="13"/>
      <c r="C454" s="13"/>
      <c r="D454" s="14">
        <v>1</v>
      </c>
      <c r="E454" s="13" t="s">
        <v>126</v>
      </c>
      <c r="F454" s="13" t="s">
        <v>125</v>
      </c>
      <c r="G454" s="13">
        <v>79</v>
      </c>
      <c r="H454" s="15">
        <v>0.2951388888888889</v>
      </c>
      <c r="I454" s="15">
        <v>0.3444444444444445</v>
      </c>
      <c r="J454" s="13">
        <v>71</v>
      </c>
      <c r="K454" s="15">
        <v>0.50416666666666665</v>
      </c>
      <c r="L454" s="15">
        <v>0.55347222222222225</v>
      </c>
      <c r="M454" s="13">
        <v>71</v>
      </c>
      <c r="N454" s="15">
        <v>0.75624999999999998</v>
      </c>
      <c r="O454" s="15">
        <v>0.79861111111111116</v>
      </c>
      <c r="P454" s="13">
        <v>71</v>
      </c>
      <c r="Q454" s="13"/>
      <c r="R454" s="13"/>
      <c r="S454" s="20"/>
      <c r="T454" s="20"/>
      <c r="U454" s="20"/>
      <c r="V454" s="20"/>
      <c r="W454" s="20"/>
      <c r="X454" s="20"/>
    </row>
    <row r="455" spans="2:24" x14ac:dyDescent="0.25">
      <c r="B455" s="13"/>
      <c r="C455" s="13"/>
      <c r="D455" s="14">
        <v>2</v>
      </c>
      <c r="E455" s="13" t="s">
        <v>126</v>
      </c>
      <c r="F455" s="13" t="s">
        <v>125</v>
      </c>
      <c r="G455" s="13">
        <v>79</v>
      </c>
      <c r="H455" s="15">
        <v>0.32916666666666666</v>
      </c>
      <c r="I455" s="15">
        <v>0.38541666666666669</v>
      </c>
      <c r="J455" s="13">
        <v>71</v>
      </c>
      <c r="K455" s="15">
        <v>0.45277777777777778</v>
      </c>
      <c r="L455" s="15">
        <v>0.50208333333333333</v>
      </c>
      <c r="M455" s="13">
        <v>71</v>
      </c>
      <c r="N455" s="15">
        <v>0.69791666666666663</v>
      </c>
      <c r="O455" s="15">
        <v>0.74722222222222223</v>
      </c>
      <c r="P455" s="20">
        <v>71</v>
      </c>
      <c r="Q455" s="20"/>
      <c r="R455" s="20"/>
      <c r="S455" s="13"/>
      <c r="T455" s="13"/>
      <c r="U455" s="13"/>
      <c r="V455" s="13"/>
      <c r="W455" s="13"/>
      <c r="X455" s="13"/>
    </row>
    <row r="456" spans="2:24" x14ac:dyDescent="0.25">
      <c r="B456" s="16"/>
      <c r="C456" s="16"/>
      <c r="D456" s="17">
        <v>3</v>
      </c>
      <c r="E456" s="16" t="s">
        <v>126</v>
      </c>
      <c r="F456" s="16" t="s">
        <v>125</v>
      </c>
      <c r="G456" s="13">
        <v>79</v>
      </c>
      <c r="H456" s="18">
        <v>0.36388888888888887</v>
      </c>
      <c r="I456" s="18">
        <v>0.41319444444444442</v>
      </c>
      <c r="J456" s="16">
        <v>71</v>
      </c>
      <c r="K456" s="18">
        <v>0.59652777777777777</v>
      </c>
      <c r="L456" s="18">
        <v>0.63888888888888895</v>
      </c>
      <c r="M456" s="16">
        <v>71</v>
      </c>
      <c r="N456" s="18">
        <v>0.80555555555555547</v>
      </c>
      <c r="O456" s="18">
        <v>0.85486111111111107</v>
      </c>
      <c r="P456" s="16">
        <v>71</v>
      </c>
      <c r="Q456" s="13"/>
      <c r="R456" s="13"/>
      <c r="S456" s="22"/>
      <c r="T456" s="22"/>
      <c r="U456" s="22"/>
      <c r="V456" s="22"/>
      <c r="W456" s="22"/>
      <c r="X456" s="22"/>
    </row>
    <row r="457" spans="2:24" x14ac:dyDescent="0.25">
      <c r="B457" s="10" t="s">
        <v>127</v>
      </c>
      <c r="C457" s="10" t="s">
        <v>128</v>
      </c>
      <c r="D457" s="11">
        <v>1</v>
      </c>
      <c r="E457" s="10" t="s">
        <v>108</v>
      </c>
      <c r="F457" s="10" t="s">
        <v>129</v>
      </c>
      <c r="G457" s="13">
        <v>18</v>
      </c>
      <c r="H457" s="12">
        <v>0.40208333333333335</v>
      </c>
      <c r="I457" s="12">
        <v>0.42083333333333334</v>
      </c>
      <c r="J457" s="10">
        <v>27</v>
      </c>
      <c r="K457" s="12">
        <v>0.61111111111111105</v>
      </c>
      <c r="L457" s="12">
        <v>0.63194444444444442</v>
      </c>
      <c r="M457" s="10">
        <v>30</v>
      </c>
      <c r="N457" s="12">
        <v>0.75694444444444453</v>
      </c>
      <c r="O457" s="12">
        <v>0.78333333333333333</v>
      </c>
      <c r="P457" s="19">
        <v>38</v>
      </c>
      <c r="Q457" s="22"/>
      <c r="R457" s="22"/>
      <c r="S457" s="21"/>
      <c r="T457" s="21"/>
      <c r="U457" s="21"/>
      <c r="V457" s="21"/>
      <c r="W457" s="21"/>
      <c r="X457" s="21"/>
    </row>
    <row r="458" spans="2:24" x14ac:dyDescent="0.25">
      <c r="B458" s="13"/>
      <c r="C458" s="13"/>
      <c r="D458" s="14">
        <v>2</v>
      </c>
      <c r="E458" s="13" t="s">
        <v>108</v>
      </c>
      <c r="F458" s="13" t="s">
        <v>129</v>
      </c>
      <c r="G458" s="13">
        <v>18</v>
      </c>
      <c r="H458" s="15">
        <v>0.30555555555555552</v>
      </c>
      <c r="I458" s="15">
        <v>0.32361111111111113</v>
      </c>
      <c r="J458" s="13">
        <v>26</v>
      </c>
      <c r="K458" s="15">
        <v>0.45347222222222222</v>
      </c>
      <c r="L458" s="15">
        <v>0.4770833333333333</v>
      </c>
      <c r="M458" s="13">
        <v>34</v>
      </c>
      <c r="N458" s="15">
        <v>0.69861111111111107</v>
      </c>
      <c r="O458" s="15">
        <v>0.72222222222222221</v>
      </c>
      <c r="P458" s="21">
        <v>34</v>
      </c>
      <c r="Q458" s="21"/>
      <c r="R458" s="21"/>
      <c r="S458" s="21"/>
      <c r="T458" s="21"/>
      <c r="U458" s="21"/>
      <c r="V458" s="21"/>
      <c r="W458" s="21"/>
      <c r="X458" s="21"/>
    </row>
    <row r="459" spans="2:24" x14ac:dyDescent="0.25">
      <c r="B459" s="13"/>
      <c r="C459" s="13"/>
      <c r="D459" s="14">
        <v>3</v>
      </c>
      <c r="E459" s="13" t="s">
        <v>108</v>
      </c>
      <c r="F459" s="13" t="s">
        <v>129</v>
      </c>
      <c r="G459" s="13">
        <v>18</v>
      </c>
      <c r="H459" s="15">
        <v>0.36458333333333331</v>
      </c>
      <c r="I459" s="15">
        <v>0.3833333333333333</v>
      </c>
      <c r="J459" s="20">
        <v>27</v>
      </c>
      <c r="K459" s="15">
        <v>0.50486111111111109</v>
      </c>
      <c r="L459" s="15">
        <v>0.52777777777777779</v>
      </c>
      <c r="M459" s="20">
        <v>33</v>
      </c>
      <c r="N459" s="15">
        <v>0.80625000000000002</v>
      </c>
      <c r="O459" s="15">
        <v>0.8340277777777777</v>
      </c>
      <c r="P459" s="21">
        <v>40</v>
      </c>
      <c r="Q459" s="21"/>
      <c r="R459" s="21"/>
      <c r="S459" s="22"/>
      <c r="T459" s="22"/>
      <c r="U459" s="22"/>
      <c r="V459" s="22"/>
      <c r="W459" s="22"/>
      <c r="X459" s="22"/>
    </row>
    <row r="460" spans="2:24" x14ac:dyDescent="0.25">
      <c r="B460" s="13"/>
      <c r="C460" s="13"/>
      <c r="D460" s="14">
        <v>1</v>
      </c>
      <c r="E460" s="13" t="s">
        <v>129</v>
      </c>
      <c r="F460" s="13" t="s">
        <v>108</v>
      </c>
      <c r="G460" s="13">
        <v>18</v>
      </c>
      <c r="H460" s="15">
        <v>0.40277777777777773</v>
      </c>
      <c r="I460" s="15">
        <v>0.42986111111111108</v>
      </c>
      <c r="J460" s="13">
        <v>39</v>
      </c>
      <c r="K460" s="15">
        <v>0.6118055555555556</v>
      </c>
      <c r="L460" s="15">
        <v>0.63194444444444442</v>
      </c>
      <c r="M460" s="13">
        <v>29</v>
      </c>
      <c r="N460" s="15">
        <v>0.75763888888888886</v>
      </c>
      <c r="O460" s="15">
        <v>0.78263888888888899</v>
      </c>
      <c r="P460" s="22">
        <v>36</v>
      </c>
      <c r="Q460" s="22"/>
      <c r="R460" s="22"/>
      <c r="S460" s="21"/>
      <c r="T460" s="21"/>
      <c r="U460" s="21"/>
      <c r="V460" s="21"/>
      <c r="W460" s="21"/>
      <c r="X460" s="21"/>
    </row>
    <row r="461" spans="2:24" x14ac:dyDescent="0.25">
      <c r="B461" s="13"/>
      <c r="C461" s="13"/>
      <c r="D461" s="14">
        <v>2</v>
      </c>
      <c r="E461" s="13" t="s">
        <v>129</v>
      </c>
      <c r="F461" s="13" t="s">
        <v>108</v>
      </c>
      <c r="G461" s="13">
        <v>18</v>
      </c>
      <c r="H461" s="15">
        <v>0.30555555555555552</v>
      </c>
      <c r="I461" s="15">
        <v>0.32847222222222222</v>
      </c>
      <c r="J461" s="13">
        <v>33</v>
      </c>
      <c r="K461" s="15">
        <v>0.45416666666666666</v>
      </c>
      <c r="L461" s="15">
        <v>0.4770833333333333</v>
      </c>
      <c r="M461" s="13">
        <v>33</v>
      </c>
      <c r="N461" s="15">
        <v>0.70138888888888884</v>
      </c>
      <c r="O461" s="15">
        <v>0.72499999999999998</v>
      </c>
      <c r="P461" s="21">
        <v>34</v>
      </c>
      <c r="Q461" s="21"/>
      <c r="R461" s="21"/>
      <c r="S461" s="21"/>
      <c r="T461" s="21"/>
      <c r="U461" s="21"/>
      <c r="V461" s="21"/>
      <c r="W461" s="21"/>
      <c r="X461" s="21"/>
    </row>
    <row r="462" spans="2:24" x14ac:dyDescent="0.25">
      <c r="B462" s="13"/>
      <c r="C462" s="13"/>
      <c r="D462" s="14">
        <v>3</v>
      </c>
      <c r="E462" s="13" t="s">
        <v>129</v>
      </c>
      <c r="F462" s="13" t="s">
        <v>108</v>
      </c>
      <c r="G462" s="13">
        <v>18</v>
      </c>
      <c r="H462" s="15">
        <v>0.36527777777777781</v>
      </c>
      <c r="I462" s="15">
        <v>0.39027777777777778</v>
      </c>
      <c r="J462" s="20">
        <v>36</v>
      </c>
      <c r="K462" s="15">
        <v>0.50694444444444442</v>
      </c>
      <c r="L462" s="15">
        <v>0.52777777777777779</v>
      </c>
      <c r="M462" s="20">
        <v>30</v>
      </c>
      <c r="N462" s="15">
        <v>0.80694444444444446</v>
      </c>
      <c r="O462" s="15">
        <v>0.83333333333333337</v>
      </c>
      <c r="P462" s="21">
        <v>38</v>
      </c>
      <c r="Q462" s="21"/>
      <c r="R462" s="21"/>
      <c r="S462" s="22"/>
      <c r="T462" s="22"/>
      <c r="U462" s="22"/>
      <c r="V462" s="22"/>
      <c r="W462" s="22"/>
      <c r="X462" s="22"/>
    </row>
    <row r="463" spans="2:24" x14ac:dyDescent="0.25">
      <c r="B463" s="13"/>
      <c r="C463" s="13"/>
      <c r="D463" s="14">
        <v>1</v>
      </c>
      <c r="E463" s="13" t="s">
        <v>129</v>
      </c>
      <c r="F463" s="13" t="s">
        <v>130</v>
      </c>
      <c r="G463" s="13">
        <v>41</v>
      </c>
      <c r="H463" s="15">
        <v>0.40347222222222223</v>
      </c>
      <c r="I463" s="15">
        <v>0.43055555555555558</v>
      </c>
      <c r="J463" s="13">
        <v>39</v>
      </c>
      <c r="K463" s="15">
        <v>0.61249999999999993</v>
      </c>
      <c r="L463" s="15">
        <v>0.63958333333333328</v>
      </c>
      <c r="M463" s="13">
        <v>39</v>
      </c>
      <c r="N463" s="15">
        <v>0.7583333333333333</v>
      </c>
      <c r="O463" s="15">
        <v>0.78472222222222221</v>
      </c>
      <c r="P463" s="22">
        <v>38</v>
      </c>
      <c r="Q463" s="22"/>
      <c r="R463" s="22"/>
      <c r="S463" s="21"/>
      <c r="T463" s="21"/>
      <c r="U463" s="21"/>
      <c r="V463" s="21"/>
      <c r="W463" s="21"/>
      <c r="X463" s="21"/>
    </row>
    <row r="464" spans="2:24" x14ac:dyDescent="0.25">
      <c r="B464" s="13"/>
      <c r="C464" s="13"/>
      <c r="D464" s="14">
        <v>2</v>
      </c>
      <c r="E464" s="13" t="s">
        <v>129</v>
      </c>
      <c r="F464" s="13" t="s">
        <v>130</v>
      </c>
      <c r="G464" s="13">
        <v>41</v>
      </c>
      <c r="H464" s="15">
        <v>0.30555555555555552</v>
      </c>
      <c r="I464" s="15">
        <v>0.33263888888888887</v>
      </c>
      <c r="J464" s="13">
        <v>39</v>
      </c>
      <c r="K464" s="15">
        <v>0.4548611111111111</v>
      </c>
      <c r="L464" s="15">
        <v>0.48194444444444445</v>
      </c>
      <c r="M464" s="13">
        <v>39</v>
      </c>
      <c r="N464" s="15">
        <v>0.70208333333333339</v>
      </c>
      <c r="O464" s="15">
        <v>0.7284722222222223</v>
      </c>
      <c r="P464" s="21">
        <v>38</v>
      </c>
      <c r="Q464" s="21"/>
      <c r="R464" s="21"/>
      <c r="S464" s="21"/>
      <c r="T464" s="21"/>
      <c r="U464" s="21"/>
      <c r="V464" s="21"/>
      <c r="W464" s="21"/>
      <c r="X464" s="21"/>
    </row>
    <row r="465" spans="2:24" x14ac:dyDescent="0.25">
      <c r="B465" s="13"/>
      <c r="C465" s="13"/>
      <c r="D465" s="14">
        <v>3</v>
      </c>
      <c r="E465" s="13" t="s">
        <v>129</v>
      </c>
      <c r="F465" s="13" t="s">
        <v>130</v>
      </c>
      <c r="G465" s="13">
        <v>41</v>
      </c>
      <c r="H465" s="15">
        <v>0.36527777777777781</v>
      </c>
      <c r="I465" s="15">
        <v>0.3923611111111111</v>
      </c>
      <c r="J465" s="20">
        <v>39</v>
      </c>
      <c r="K465" s="15">
        <v>0.50902777777777775</v>
      </c>
      <c r="L465" s="15">
        <v>0.53611111111111109</v>
      </c>
      <c r="M465" s="20">
        <v>39</v>
      </c>
      <c r="N465" s="15">
        <v>0.80694444444444446</v>
      </c>
      <c r="O465" s="15">
        <v>0.83333333333333337</v>
      </c>
      <c r="P465" s="21">
        <v>38</v>
      </c>
      <c r="Q465" s="21"/>
      <c r="R465" s="21"/>
      <c r="S465" s="22"/>
      <c r="T465" s="22"/>
      <c r="U465" s="22"/>
      <c r="V465" s="22"/>
      <c r="W465" s="22"/>
      <c r="X465" s="22"/>
    </row>
    <row r="466" spans="2:24" x14ac:dyDescent="0.25">
      <c r="B466" s="13"/>
      <c r="C466" s="13"/>
      <c r="D466" s="14">
        <v>1</v>
      </c>
      <c r="E466" s="13" t="s">
        <v>130</v>
      </c>
      <c r="F466" s="13" t="s">
        <v>129</v>
      </c>
      <c r="G466" s="13">
        <v>41</v>
      </c>
      <c r="H466" s="15">
        <v>0.40347222222222223</v>
      </c>
      <c r="I466" s="15">
        <v>0.43055555555555558</v>
      </c>
      <c r="J466" s="13">
        <v>39</v>
      </c>
      <c r="K466" s="15">
        <v>0.61319444444444449</v>
      </c>
      <c r="L466" s="15">
        <v>0.64027777777777783</v>
      </c>
      <c r="M466" s="13">
        <v>39</v>
      </c>
      <c r="N466" s="15">
        <v>0.7583333333333333</v>
      </c>
      <c r="O466" s="15">
        <v>0.78541666666666676</v>
      </c>
      <c r="P466" s="22">
        <v>39</v>
      </c>
      <c r="Q466" s="22"/>
      <c r="R466" s="22"/>
      <c r="S466" s="21"/>
      <c r="T466" s="21"/>
      <c r="U466" s="21"/>
      <c r="V466" s="21"/>
      <c r="W466" s="21"/>
      <c r="X466" s="21"/>
    </row>
    <row r="467" spans="2:24" x14ac:dyDescent="0.25">
      <c r="B467" s="13"/>
      <c r="C467" s="13"/>
      <c r="D467" s="14">
        <v>2</v>
      </c>
      <c r="E467" s="13" t="s">
        <v>130</v>
      </c>
      <c r="F467" s="13" t="s">
        <v>129</v>
      </c>
      <c r="G467" s="13">
        <v>41</v>
      </c>
      <c r="H467" s="15">
        <v>0.30624999999999997</v>
      </c>
      <c r="I467" s="15">
        <v>0.34791666666666665</v>
      </c>
      <c r="J467" s="13">
        <v>40</v>
      </c>
      <c r="K467" s="15">
        <v>0.4548611111111111</v>
      </c>
      <c r="L467" s="15">
        <v>0.48194444444444445</v>
      </c>
      <c r="M467" s="13">
        <v>39</v>
      </c>
      <c r="N467" s="15">
        <v>0.70277777777777783</v>
      </c>
      <c r="O467" s="15">
        <v>0.72986111111111107</v>
      </c>
      <c r="P467" s="21">
        <v>39</v>
      </c>
      <c r="Q467" s="21"/>
      <c r="R467" s="21"/>
      <c r="S467" s="21"/>
      <c r="T467" s="21"/>
      <c r="U467" s="21"/>
      <c r="V467" s="21"/>
      <c r="W467" s="21"/>
      <c r="X467" s="21"/>
    </row>
    <row r="468" spans="2:24" x14ac:dyDescent="0.25">
      <c r="B468" s="13"/>
      <c r="C468" s="13"/>
      <c r="D468" s="14">
        <v>3</v>
      </c>
      <c r="E468" s="13" t="s">
        <v>130</v>
      </c>
      <c r="F468" s="13" t="s">
        <v>129</v>
      </c>
      <c r="G468" s="13">
        <v>41</v>
      </c>
      <c r="H468" s="15">
        <v>0.3659722222222222</v>
      </c>
      <c r="I468" s="15">
        <v>0.39305555555555555</v>
      </c>
      <c r="J468" s="20">
        <v>39</v>
      </c>
      <c r="K468" s="15">
        <v>0.51041666666666663</v>
      </c>
      <c r="L468" s="15">
        <v>0.53749999999999998</v>
      </c>
      <c r="M468" s="20">
        <v>39</v>
      </c>
      <c r="N468" s="15">
        <v>0.80833333333333324</v>
      </c>
      <c r="O468" s="15">
        <v>0.8354166666666667</v>
      </c>
      <c r="P468" s="21">
        <v>39</v>
      </c>
      <c r="Q468" s="21"/>
      <c r="R468" s="21"/>
      <c r="S468" s="22"/>
      <c r="T468" s="22"/>
      <c r="U468" s="22"/>
      <c r="V468" s="22"/>
      <c r="W468" s="22"/>
      <c r="X468" s="22"/>
    </row>
    <row r="469" spans="2:24" x14ac:dyDescent="0.25">
      <c r="B469" s="13"/>
      <c r="C469" s="13"/>
      <c r="D469" s="14">
        <v>1</v>
      </c>
      <c r="E469" s="13" t="s">
        <v>130</v>
      </c>
      <c r="F469" s="13" t="s">
        <v>131</v>
      </c>
      <c r="G469" s="13">
        <v>80</v>
      </c>
      <c r="H469" s="15">
        <v>0.40416666666666662</v>
      </c>
      <c r="I469" s="15">
        <v>0.45069444444444445</v>
      </c>
      <c r="J469" s="13">
        <v>67</v>
      </c>
      <c r="K469" s="15">
        <v>0.61388888888888882</v>
      </c>
      <c r="L469" s="15">
        <v>0.66041666666666665</v>
      </c>
      <c r="M469" s="13">
        <v>67</v>
      </c>
      <c r="N469" s="15">
        <v>0.75902777777777775</v>
      </c>
      <c r="O469" s="15">
        <v>0.80555555555555547</v>
      </c>
      <c r="P469" s="22">
        <v>67</v>
      </c>
      <c r="Q469" s="22"/>
      <c r="R469" s="22"/>
      <c r="S469" s="21"/>
      <c r="T469" s="21"/>
      <c r="U469" s="21"/>
      <c r="V469" s="21"/>
      <c r="W469" s="21"/>
      <c r="X469" s="21"/>
    </row>
    <row r="470" spans="2:24" x14ac:dyDescent="0.25">
      <c r="B470" s="13"/>
      <c r="C470" s="13"/>
      <c r="D470" s="14">
        <v>2</v>
      </c>
      <c r="E470" s="13" t="s">
        <v>130</v>
      </c>
      <c r="F470" s="13" t="s">
        <v>131</v>
      </c>
      <c r="G470" s="13">
        <v>80</v>
      </c>
      <c r="H470" s="15">
        <v>0.30624999999999997</v>
      </c>
      <c r="I470" s="15">
        <v>0.3527777777777778</v>
      </c>
      <c r="J470" s="13">
        <v>67</v>
      </c>
      <c r="K470" s="15">
        <v>0.45555555555555555</v>
      </c>
      <c r="L470" s="15">
        <v>0.50277777777777777</v>
      </c>
      <c r="M470" s="13">
        <v>68</v>
      </c>
      <c r="N470" s="15">
        <v>0.70347222222222217</v>
      </c>
      <c r="O470" s="15">
        <v>0.75</v>
      </c>
      <c r="P470" s="21">
        <v>67</v>
      </c>
      <c r="Q470" s="21"/>
      <c r="R470" s="21"/>
      <c r="S470" s="21"/>
      <c r="T470" s="21"/>
      <c r="U470" s="21"/>
      <c r="V470" s="21"/>
      <c r="W470" s="21"/>
      <c r="X470" s="21"/>
    </row>
    <row r="471" spans="2:24" x14ac:dyDescent="0.25">
      <c r="B471" s="13"/>
      <c r="C471" s="13"/>
      <c r="D471" s="14">
        <v>3</v>
      </c>
      <c r="E471" s="13" t="s">
        <v>130</v>
      </c>
      <c r="F471" s="13" t="s">
        <v>131</v>
      </c>
      <c r="G471" s="13">
        <v>80</v>
      </c>
      <c r="H471" s="15">
        <v>0.3666666666666667</v>
      </c>
      <c r="I471" s="15">
        <v>0.41319444444444442</v>
      </c>
      <c r="J471" s="20">
        <v>67</v>
      </c>
      <c r="K471" s="15">
        <v>0.51041666666666663</v>
      </c>
      <c r="L471" s="15">
        <v>0.55763888888888891</v>
      </c>
      <c r="M471" s="20">
        <v>68</v>
      </c>
      <c r="N471" s="15">
        <v>0.80833333333333324</v>
      </c>
      <c r="O471" s="15">
        <v>0.85486111111111107</v>
      </c>
      <c r="P471" s="21">
        <v>67</v>
      </c>
      <c r="Q471" s="21"/>
      <c r="R471" s="21"/>
      <c r="S471" s="22"/>
      <c r="T471" s="22"/>
      <c r="U471" s="22"/>
      <c r="V471" s="22"/>
      <c r="W471" s="22"/>
      <c r="X471" s="22"/>
    </row>
    <row r="472" spans="2:24" x14ac:dyDescent="0.25">
      <c r="B472" s="13"/>
      <c r="C472" s="13"/>
      <c r="D472" s="14">
        <v>1</v>
      </c>
      <c r="E472" s="13" t="s">
        <v>131</v>
      </c>
      <c r="F472" s="13" t="s">
        <v>130</v>
      </c>
      <c r="G472" s="13">
        <v>80</v>
      </c>
      <c r="H472" s="15">
        <v>0.40416666666666662</v>
      </c>
      <c r="I472" s="15">
        <v>0.45208333333333334</v>
      </c>
      <c r="J472" s="13">
        <v>69</v>
      </c>
      <c r="K472" s="15">
        <v>0.61458333333333337</v>
      </c>
      <c r="L472" s="15">
        <v>0.66249999999999998</v>
      </c>
      <c r="M472" s="13">
        <v>69</v>
      </c>
      <c r="N472" s="15">
        <v>0.7597222222222223</v>
      </c>
      <c r="O472" s="15">
        <v>0.80763888888888891</v>
      </c>
      <c r="P472" s="22">
        <v>69</v>
      </c>
      <c r="Q472" s="22"/>
      <c r="R472" s="22"/>
      <c r="S472" s="21"/>
      <c r="T472" s="21"/>
      <c r="U472" s="21"/>
      <c r="V472" s="21"/>
      <c r="W472" s="21"/>
      <c r="X472" s="21"/>
    </row>
    <row r="473" spans="2:24" x14ac:dyDescent="0.25">
      <c r="B473" s="13"/>
      <c r="C473" s="13"/>
      <c r="D473" s="14">
        <v>2</v>
      </c>
      <c r="E473" s="13" t="s">
        <v>131</v>
      </c>
      <c r="F473" s="13" t="s">
        <v>130</v>
      </c>
      <c r="G473" s="13">
        <v>80</v>
      </c>
      <c r="H473" s="15">
        <v>0.30624999999999997</v>
      </c>
      <c r="I473" s="15">
        <v>0.35416666666666669</v>
      </c>
      <c r="J473" s="13">
        <v>69</v>
      </c>
      <c r="K473" s="15">
        <v>0.45555555555555555</v>
      </c>
      <c r="L473" s="15">
        <v>0.50347222222222221</v>
      </c>
      <c r="M473" s="13">
        <v>69</v>
      </c>
      <c r="N473" s="15">
        <v>0.70416666666666661</v>
      </c>
      <c r="O473" s="15">
        <v>0.75208333333333333</v>
      </c>
      <c r="P473" s="21">
        <v>69</v>
      </c>
      <c r="Q473" s="21"/>
      <c r="R473" s="21"/>
      <c r="S473" s="21"/>
      <c r="T473" s="21"/>
      <c r="U473" s="21"/>
      <c r="V473" s="21"/>
      <c r="W473" s="21"/>
      <c r="X473" s="21"/>
    </row>
    <row r="474" spans="2:24" x14ac:dyDescent="0.25">
      <c r="B474" s="13"/>
      <c r="C474" s="13"/>
      <c r="D474" s="14">
        <v>3</v>
      </c>
      <c r="E474" s="13" t="s">
        <v>131</v>
      </c>
      <c r="F474" s="13" t="s">
        <v>130</v>
      </c>
      <c r="G474" s="13">
        <v>80</v>
      </c>
      <c r="H474" s="15">
        <v>0.36805555555555558</v>
      </c>
      <c r="I474" s="15">
        <v>0.41597222222222219</v>
      </c>
      <c r="J474" s="20">
        <v>69</v>
      </c>
      <c r="K474" s="15">
        <v>0.51111111111111118</v>
      </c>
      <c r="L474" s="15">
        <v>0.55902777777777779</v>
      </c>
      <c r="M474" s="20">
        <v>69</v>
      </c>
      <c r="N474" s="15">
        <v>0.80833333333333324</v>
      </c>
      <c r="O474" s="15">
        <v>0.85625000000000007</v>
      </c>
      <c r="P474" s="21">
        <v>69</v>
      </c>
      <c r="Q474" s="21"/>
      <c r="R474" s="21"/>
      <c r="S474" s="22"/>
      <c r="T474" s="22"/>
      <c r="U474" s="22"/>
      <c r="V474" s="22"/>
      <c r="W474" s="22"/>
      <c r="X474" s="22"/>
    </row>
    <row r="475" spans="2:24" x14ac:dyDescent="0.25">
      <c r="B475" s="13"/>
      <c r="C475" s="13"/>
      <c r="D475" s="14">
        <v>1</v>
      </c>
      <c r="E475" s="13" t="s">
        <v>131</v>
      </c>
      <c r="F475" s="13" t="s">
        <v>132</v>
      </c>
      <c r="G475" s="13">
        <v>96</v>
      </c>
      <c r="H475" s="15">
        <v>0.40486111111111112</v>
      </c>
      <c r="I475" s="15">
        <v>0.45624999999999999</v>
      </c>
      <c r="J475" s="13">
        <v>74</v>
      </c>
      <c r="K475" s="15">
        <v>0.61527777777777781</v>
      </c>
      <c r="L475" s="15">
        <v>0.66666666666666663</v>
      </c>
      <c r="M475" s="13">
        <v>74</v>
      </c>
      <c r="N475" s="15">
        <v>0.76041666666666663</v>
      </c>
      <c r="O475" s="15">
        <v>0.81180555555555556</v>
      </c>
      <c r="P475" s="22">
        <v>74</v>
      </c>
      <c r="Q475" s="22"/>
      <c r="R475" s="22"/>
      <c r="S475" s="21"/>
      <c r="T475" s="21"/>
      <c r="U475" s="21"/>
      <c r="V475" s="21"/>
      <c r="W475" s="21"/>
      <c r="X475" s="21"/>
    </row>
    <row r="476" spans="2:24" x14ac:dyDescent="0.25">
      <c r="B476" s="13"/>
      <c r="C476" s="13"/>
      <c r="D476" s="14">
        <v>2</v>
      </c>
      <c r="E476" s="13" t="s">
        <v>131</v>
      </c>
      <c r="F476" s="13" t="s">
        <v>132</v>
      </c>
      <c r="G476" s="13">
        <v>96</v>
      </c>
      <c r="H476" s="15">
        <v>0.30694444444444441</v>
      </c>
      <c r="I476" s="15">
        <v>0.35833333333333334</v>
      </c>
      <c r="J476" s="13">
        <v>74</v>
      </c>
      <c r="K476" s="15">
        <v>0.45624999999999999</v>
      </c>
      <c r="L476" s="15">
        <v>0.50694444444444442</v>
      </c>
      <c r="M476" s="13">
        <v>74</v>
      </c>
      <c r="N476" s="15">
        <v>0.70486111111111116</v>
      </c>
      <c r="O476" s="15">
        <v>0.75624999999999998</v>
      </c>
      <c r="P476" s="21">
        <v>74</v>
      </c>
      <c r="Q476" s="21"/>
      <c r="R476" s="21"/>
      <c r="S476" s="21"/>
      <c r="T476" s="21"/>
      <c r="U476" s="21"/>
      <c r="V476" s="21"/>
      <c r="W476" s="21"/>
      <c r="X476" s="21"/>
    </row>
    <row r="477" spans="2:24" x14ac:dyDescent="0.25">
      <c r="B477" s="13"/>
      <c r="C477" s="13"/>
      <c r="D477" s="14">
        <v>3</v>
      </c>
      <c r="E477" s="13" t="s">
        <v>131</v>
      </c>
      <c r="F477" s="13" t="s">
        <v>132</v>
      </c>
      <c r="G477" s="13">
        <v>96</v>
      </c>
      <c r="H477" s="15">
        <v>0.36805555555555558</v>
      </c>
      <c r="I477" s="15">
        <v>0.41944444444444445</v>
      </c>
      <c r="J477" s="20">
        <v>74</v>
      </c>
      <c r="K477" s="15">
        <v>0.51111111111111118</v>
      </c>
      <c r="L477" s="15">
        <v>0.5625</v>
      </c>
      <c r="M477" s="20">
        <v>74</v>
      </c>
      <c r="N477" s="15">
        <v>0.80902777777777779</v>
      </c>
      <c r="O477" s="15">
        <v>0.86041666666666661</v>
      </c>
      <c r="P477" s="21">
        <v>74</v>
      </c>
      <c r="Q477" s="21"/>
      <c r="R477" s="21"/>
      <c r="S477" s="22"/>
      <c r="T477" s="22"/>
      <c r="U477" s="22"/>
      <c r="V477" s="22"/>
      <c r="W477" s="22"/>
      <c r="X477" s="22"/>
    </row>
    <row r="478" spans="2:24" x14ac:dyDescent="0.25">
      <c r="B478" s="13"/>
      <c r="C478" s="13"/>
      <c r="D478" s="14">
        <v>1</v>
      </c>
      <c r="E478" s="13" t="s">
        <v>132</v>
      </c>
      <c r="F478" s="13" t="s">
        <v>131</v>
      </c>
      <c r="G478" s="13">
        <v>96</v>
      </c>
      <c r="H478" s="15">
        <v>0.40486111111111112</v>
      </c>
      <c r="I478" s="15">
        <v>0.45763888888888887</v>
      </c>
      <c r="J478" s="13">
        <v>76</v>
      </c>
      <c r="K478" s="15">
        <v>0.61527777777777781</v>
      </c>
      <c r="L478" s="15">
        <v>0.66805555555555562</v>
      </c>
      <c r="M478" s="13">
        <v>76</v>
      </c>
      <c r="N478" s="15">
        <v>0.76111111111111107</v>
      </c>
      <c r="O478" s="15">
        <v>0.81388888888888899</v>
      </c>
      <c r="P478" s="22">
        <v>76</v>
      </c>
      <c r="Q478" s="22"/>
      <c r="R478" s="22"/>
      <c r="S478" s="21"/>
      <c r="T478" s="21"/>
      <c r="U478" s="21"/>
      <c r="V478" s="21"/>
      <c r="W478" s="21"/>
      <c r="X478" s="21"/>
    </row>
    <row r="479" spans="2:24" x14ac:dyDescent="0.25">
      <c r="B479" s="13"/>
      <c r="C479" s="13"/>
      <c r="D479" s="14">
        <v>2</v>
      </c>
      <c r="E479" s="13" t="s">
        <v>132</v>
      </c>
      <c r="F479" s="13" t="s">
        <v>131</v>
      </c>
      <c r="G479" s="13">
        <v>96</v>
      </c>
      <c r="H479" s="15">
        <v>0.30694444444444441</v>
      </c>
      <c r="I479" s="15">
        <v>0.35972222222222222</v>
      </c>
      <c r="J479" s="13">
        <v>76</v>
      </c>
      <c r="K479" s="15">
        <v>0.45694444444444443</v>
      </c>
      <c r="L479" s="15">
        <v>0.50972222222222219</v>
      </c>
      <c r="M479" s="13">
        <v>76</v>
      </c>
      <c r="N479" s="15">
        <v>0.70486111111111116</v>
      </c>
      <c r="O479" s="15">
        <v>0.75763888888888886</v>
      </c>
      <c r="P479" s="21">
        <v>76</v>
      </c>
      <c r="Q479" s="21"/>
      <c r="R479" s="21"/>
      <c r="S479" s="21"/>
      <c r="T479" s="21"/>
      <c r="U479" s="21"/>
      <c r="V479" s="21"/>
      <c r="W479" s="21"/>
      <c r="X479" s="21"/>
    </row>
    <row r="480" spans="2:24" x14ac:dyDescent="0.25">
      <c r="B480" s="13"/>
      <c r="C480" s="13"/>
      <c r="D480" s="14">
        <v>3</v>
      </c>
      <c r="E480" s="13" t="s">
        <v>132</v>
      </c>
      <c r="F480" s="13" t="s">
        <v>131</v>
      </c>
      <c r="G480" s="13">
        <v>96</v>
      </c>
      <c r="H480" s="15">
        <v>0.36874999999999997</v>
      </c>
      <c r="I480" s="15">
        <v>0.42152777777777778</v>
      </c>
      <c r="J480" s="20">
        <v>76</v>
      </c>
      <c r="K480" s="15">
        <v>0.51180555555555551</v>
      </c>
      <c r="L480" s="15">
        <v>0.56458333333333333</v>
      </c>
      <c r="M480" s="20">
        <v>76</v>
      </c>
      <c r="N480" s="15">
        <v>0.80972222222222223</v>
      </c>
      <c r="O480" s="15">
        <v>0.86249999999999993</v>
      </c>
      <c r="P480" s="21">
        <v>76</v>
      </c>
      <c r="Q480" s="21"/>
      <c r="R480" s="21"/>
      <c r="S480" s="22"/>
      <c r="T480" s="22"/>
      <c r="U480" s="22"/>
      <c r="V480" s="22"/>
      <c r="W480" s="22"/>
      <c r="X480" s="22"/>
    </row>
    <row r="481" spans="2:24" x14ac:dyDescent="0.25">
      <c r="B481" s="13"/>
      <c r="C481" s="13"/>
      <c r="D481" s="14">
        <v>1</v>
      </c>
      <c r="E481" s="13" t="s">
        <v>132</v>
      </c>
      <c r="F481" s="13" t="s">
        <v>133</v>
      </c>
      <c r="G481" s="13">
        <v>50</v>
      </c>
      <c r="H481" s="15">
        <v>0.4055555555555555</v>
      </c>
      <c r="I481" s="15">
        <v>0.4381944444444445</v>
      </c>
      <c r="J481" s="13">
        <v>47</v>
      </c>
      <c r="K481" s="15">
        <v>0.61597222222222225</v>
      </c>
      <c r="L481" s="15">
        <v>0.64861111111111114</v>
      </c>
      <c r="M481" s="13">
        <v>47</v>
      </c>
      <c r="N481" s="15">
        <v>0.76111111111111107</v>
      </c>
      <c r="O481" s="15">
        <v>0.79375000000000007</v>
      </c>
      <c r="P481" s="22">
        <v>47</v>
      </c>
      <c r="Q481" s="22"/>
      <c r="R481" s="22"/>
      <c r="S481" s="21"/>
      <c r="T481" s="21"/>
      <c r="U481" s="21"/>
      <c r="V481" s="21"/>
      <c r="W481" s="21"/>
      <c r="X481" s="21"/>
    </row>
    <row r="482" spans="2:24" x14ac:dyDescent="0.25">
      <c r="B482" s="13"/>
      <c r="C482" s="13"/>
      <c r="D482" s="14">
        <v>2</v>
      </c>
      <c r="E482" s="13" t="s">
        <v>132</v>
      </c>
      <c r="F482" s="13" t="s">
        <v>133</v>
      </c>
      <c r="G482" s="13">
        <v>50</v>
      </c>
      <c r="H482" s="15">
        <v>0.30763888888888891</v>
      </c>
      <c r="I482" s="15">
        <v>0.34027777777777773</v>
      </c>
      <c r="J482" s="13">
        <v>47</v>
      </c>
      <c r="K482" s="15">
        <v>0.45694444444444443</v>
      </c>
      <c r="L482" s="15">
        <v>0.48958333333333331</v>
      </c>
      <c r="M482" s="13">
        <v>47</v>
      </c>
      <c r="N482" s="15">
        <v>0.70694444444444438</v>
      </c>
      <c r="O482" s="15">
        <v>0.73958333333333337</v>
      </c>
      <c r="P482" s="21">
        <v>47</v>
      </c>
      <c r="Q482" s="21"/>
      <c r="R482" s="21"/>
      <c r="S482" s="21"/>
      <c r="T482" s="21"/>
      <c r="U482" s="21"/>
      <c r="V482" s="21"/>
      <c r="W482" s="21"/>
      <c r="X482" s="21"/>
    </row>
    <row r="483" spans="2:24" x14ac:dyDescent="0.25">
      <c r="B483" s="13"/>
      <c r="C483" s="13"/>
      <c r="D483" s="14">
        <v>3</v>
      </c>
      <c r="E483" s="13" t="s">
        <v>132</v>
      </c>
      <c r="F483" s="13" t="s">
        <v>133</v>
      </c>
      <c r="G483" s="13">
        <v>50</v>
      </c>
      <c r="H483" s="15">
        <v>0.36944444444444446</v>
      </c>
      <c r="I483" s="15">
        <v>0.40208333333333335</v>
      </c>
      <c r="J483" s="20">
        <v>47</v>
      </c>
      <c r="K483" s="15">
        <v>0.51250000000000007</v>
      </c>
      <c r="L483" s="15">
        <v>0.54513888888888895</v>
      </c>
      <c r="M483" s="20">
        <v>47</v>
      </c>
      <c r="N483" s="15">
        <v>0.81041666666666667</v>
      </c>
      <c r="O483" s="15">
        <v>0.84305555555555556</v>
      </c>
      <c r="P483" s="21">
        <v>47</v>
      </c>
      <c r="Q483" s="21"/>
      <c r="R483" s="21"/>
      <c r="S483" s="22"/>
      <c r="T483" s="22"/>
      <c r="U483" s="22"/>
      <c r="V483" s="22"/>
      <c r="W483" s="22"/>
      <c r="X483" s="22"/>
    </row>
    <row r="484" spans="2:24" x14ac:dyDescent="0.25">
      <c r="B484" s="13"/>
      <c r="C484" s="13"/>
      <c r="D484" s="14">
        <v>1</v>
      </c>
      <c r="E484" s="13" t="s">
        <v>133</v>
      </c>
      <c r="F484" s="13" t="s">
        <v>132</v>
      </c>
      <c r="G484" s="13">
        <v>50</v>
      </c>
      <c r="H484" s="15">
        <v>0.40625</v>
      </c>
      <c r="I484" s="15">
        <v>0.43888888888888888</v>
      </c>
      <c r="J484" s="13">
        <v>47</v>
      </c>
      <c r="K484" s="15">
        <v>0.61597222222222225</v>
      </c>
      <c r="L484" s="15">
        <v>0.64930555555555558</v>
      </c>
      <c r="M484" s="13">
        <v>48</v>
      </c>
      <c r="N484" s="15">
        <v>0.76180555555555562</v>
      </c>
      <c r="O484" s="15">
        <v>0.79513888888888884</v>
      </c>
      <c r="P484" s="22">
        <v>48</v>
      </c>
      <c r="Q484" s="22"/>
      <c r="R484" s="22"/>
      <c r="S484" s="21"/>
      <c r="T484" s="21"/>
      <c r="U484" s="21"/>
      <c r="V484" s="21"/>
      <c r="W484" s="21"/>
      <c r="X484" s="21"/>
    </row>
    <row r="485" spans="2:24" x14ac:dyDescent="0.25">
      <c r="B485" s="13"/>
      <c r="C485" s="13"/>
      <c r="D485" s="14">
        <v>2</v>
      </c>
      <c r="E485" s="13" t="s">
        <v>133</v>
      </c>
      <c r="F485" s="13" t="s">
        <v>132</v>
      </c>
      <c r="G485" s="13">
        <v>50</v>
      </c>
      <c r="H485" s="15">
        <v>0.30763888888888891</v>
      </c>
      <c r="I485" s="15">
        <v>0.34097222222222223</v>
      </c>
      <c r="J485" s="13">
        <v>48</v>
      </c>
      <c r="K485" s="15">
        <v>0.45763888888888887</v>
      </c>
      <c r="L485" s="15">
        <v>0.4909722222222222</v>
      </c>
      <c r="M485" s="13">
        <v>48</v>
      </c>
      <c r="N485" s="15">
        <v>0.70763888888888893</v>
      </c>
      <c r="O485" s="15">
        <v>0.74097222222222225</v>
      </c>
      <c r="P485" s="21">
        <v>48</v>
      </c>
      <c r="Q485" s="21"/>
      <c r="R485" s="21"/>
      <c r="S485" s="21"/>
      <c r="T485" s="21"/>
      <c r="U485" s="21"/>
      <c r="V485" s="21"/>
      <c r="W485" s="21"/>
      <c r="X485" s="21"/>
    </row>
    <row r="486" spans="2:24" x14ac:dyDescent="0.25">
      <c r="B486" s="13"/>
      <c r="C486" s="13"/>
      <c r="D486" s="14">
        <v>3</v>
      </c>
      <c r="E486" s="13" t="s">
        <v>133</v>
      </c>
      <c r="F486" s="13" t="s">
        <v>132</v>
      </c>
      <c r="G486" s="13">
        <v>50</v>
      </c>
      <c r="H486" s="15">
        <v>0.37013888888888885</v>
      </c>
      <c r="I486" s="15">
        <v>0.40347222222222223</v>
      </c>
      <c r="J486" s="20">
        <v>48</v>
      </c>
      <c r="K486" s="15">
        <v>0.51388888888888895</v>
      </c>
      <c r="L486" s="15">
        <v>0.54722222222222217</v>
      </c>
      <c r="M486" s="20">
        <v>48</v>
      </c>
      <c r="N486" s="15">
        <v>0.81180555555555556</v>
      </c>
      <c r="O486" s="15">
        <v>0.84513888888888899</v>
      </c>
      <c r="P486" s="21">
        <v>48</v>
      </c>
      <c r="Q486" s="21"/>
      <c r="R486" s="21"/>
      <c r="S486" s="28"/>
      <c r="T486" s="28"/>
      <c r="U486" s="28"/>
      <c r="V486" s="28"/>
      <c r="W486" s="28"/>
      <c r="X486" s="28"/>
    </row>
    <row r="487" spans="2:24" x14ac:dyDescent="0.25">
      <c r="B487" s="10" t="s">
        <v>134</v>
      </c>
      <c r="C487" s="10" t="s">
        <v>135</v>
      </c>
      <c r="D487" s="11">
        <v>1</v>
      </c>
      <c r="E487" s="10" t="s">
        <v>132</v>
      </c>
      <c r="F487" s="10" t="s">
        <v>136</v>
      </c>
      <c r="G487" s="13">
        <v>54</v>
      </c>
      <c r="H487" s="12">
        <v>0.30763888888888891</v>
      </c>
      <c r="I487" s="12">
        <v>0.36180555555555555</v>
      </c>
      <c r="J487" s="10">
        <v>78</v>
      </c>
      <c r="K487" s="12">
        <v>0.59722222222222221</v>
      </c>
      <c r="L487" s="12">
        <v>0.65138888888888891</v>
      </c>
      <c r="M487" s="10">
        <v>78</v>
      </c>
      <c r="N487" s="27">
        <v>0.69097222222222221</v>
      </c>
      <c r="O487" s="27">
        <v>0.74513888888888891</v>
      </c>
      <c r="P487" s="25">
        <v>78</v>
      </c>
      <c r="Q487" s="28"/>
      <c r="R487" s="28"/>
      <c r="S487" s="28"/>
      <c r="T487" s="28"/>
      <c r="U487" s="28"/>
      <c r="V487" s="28"/>
      <c r="W487" s="28"/>
      <c r="X487" s="28"/>
    </row>
    <row r="488" spans="2:24" x14ac:dyDescent="0.25">
      <c r="B488" s="13"/>
      <c r="C488" s="13"/>
      <c r="D488" s="14">
        <v>2</v>
      </c>
      <c r="E488" s="13" t="s">
        <v>132</v>
      </c>
      <c r="F488" s="13" t="s">
        <v>136</v>
      </c>
      <c r="G488" s="13">
        <v>54</v>
      </c>
      <c r="H488" s="15">
        <v>0.34583333333333338</v>
      </c>
      <c r="I488" s="15">
        <v>0.39999999999999997</v>
      </c>
      <c r="J488" s="13">
        <v>78</v>
      </c>
      <c r="K488" s="15">
        <v>0.41944444444444445</v>
      </c>
      <c r="L488" s="15">
        <v>0.47361111111111115</v>
      </c>
      <c r="M488" s="13">
        <v>78</v>
      </c>
      <c r="N488" s="30">
        <v>0.79513888888888884</v>
      </c>
      <c r="O488" s="30">
        <v>0.84930555555555554</v>
      </c>
      <c r="P488" s="28">
        <v>78</v>
      </c>
      <c r="Q488" s="28"/>
      <c r="R488" s="28"/>
      <c r="S488" s="28"/>
      <c r="T488" s="28"/>
      <c r="U488" s="28"/>
      <c r="V488" s="28"/>
      <c r="W488" s="28"/>
      <c r="X488" s="28"/>
    </row>
    <row r="489" spans="2:24" x14ac:dyDescent="0.25">
      <c r="B489" s="13"/>
      <c r="C489" s="13"/>
      <c r="D489" s="14">
        <v>3</v>
      </c>
      <c r="E489" s="13" t="s">
        <v>132</v>
      </c>
      <c r="F489" s="13" t="s">
        <v>136</v>
      </c>
      <c r="G489" s="13">
        <v>54</v>
      </c>
      <c r="H489" s="15">
        <v>0.38819444444444445</v>
      </c>
      <c r="I489" s="15">
        <v>0.44236111111111115</v>
      </c>
      <c r="J489" s="20">
        <v>78</v>
      </c>
      <c r="K489" s="15">
        <v>0.50972222222222219</v>
      </c>
      <c r="L489" s="15">
        <v>0.56388888888888888</v>
      </c>
      <c r="M489" s="13">
        <v>78</v>
      </c>
      <c r="N489" s="30">
        <v>0.7729166666666667</v>
      </c>
      <c r="O489" s="30">
        <v>0.82708333333333339</v>
      </c>
      <c r="P489" s="28">
        <v>78</v>
      </c>
      <c r="Q489" s="28"/>
      <c r="R489" s="28"/>
      <c r="S489" s="28"/>
      <c r="T489" s="28"/>
      <c r="U489" s="28"/>
      <c r="V489" s="28"/>
      <c r="W489" s="28"/>
      <c r="X489" s="28"/>
    </row>
    <row r="490" spans="2:24" x14ac:dyDescent="0.25">
      <c r="B490" s="13"/>
      <c r="C490" s="13"/>
      <c r="D490" s="14">
        <v>1</v>
      </c>
      <c r="E490" s="13" t="s">
        <v>136</v>
      </c>
      <c r="F490" s="13" t="s">
        <v>132</v>
      </c>
      <c r="G490" s="13">
        <v>54</v>
      </c>
      <c r="H490" s="15">
        <v>0.30833333333333335</v>
      </c>
      <c r="I490" s="15">
        <v>0.3611111111111111</v>
      </c>
      <c r="J490" s="13">
        <v>76</v>
      </c>
      <c r="K490" s="15">
        <v>0.59722222222222221</v>
      </c>
      <c r="L490" s="15">
        <v>0.65</v>
      </c>
      <c r="M490" s="13">
        <v>76</v>
      </c>
      <c r="N490" s="30">
        <v>0.69097222222222221</v>
      </c>
      <c r="O490" s="30">
        <v>0.74375000000000002</v>
      </c>
      <c r="P490" s="28">
        <v>76</v>
      </c>
      <c r="Q490" s="28"/>
      <c r="R490" s="28"/>
      <c r="S490" s="28"/>
      <c r="T490" s="28"/>
      <c r="U490" s="28"/>
      <c r="V490" s="28"/>
      <c r="W490" s="28"/>
      <c r="X490" s="28"/>
    </row>
    <row r="491" spans="2:24" x14ac:dyDescent="0.25">
      <c r="B491" s="13"/>
      <c r="C491" s="13"/>
      <c r="D491" s="14">
        <v>2</v>
      </c>
      <c r="E491" s="13" t="s">
        <v>136</v>
      </c>
      <c r="F491" s="13" t="s">
        <v>132</v>
      </c>
      <c r="G491" s="13">
        <v>54</v>
      </c>
      <c r="H491" s="15">
        <v>0.34583333333333338</v>
      </c>
      <c r="I491" s="15">
        <v>0.39861111111111108</v>
      </c>
      <c r="J491" s="13">
        <v>76</v>
      </c>
      <c r="K491" s="15">
        <v>0.41944444444444445</v>
      </c>
      <c r="L491" s="15">
        <v>0.47222222222222227</v>
      </c>
      <c r="M491" s="13">
        <v>76</v>
      </c>
      <c r="N491" s="30">
        <v>0.79583333333333339</v>
      </c>
      <c r="O491" s="30">
        <v>0.84861111111111109</v>
      </c>
      <c r="P491" s="28">
        <v>76</v>
      </c>
      <c r="Q491" s="28"/>
      <c r="R491" s="28"/>
      <c r="S491" s="28"/>
      <c r="T491" s="28"/>
      <c r="U491" s="28"/>
      <c r="V491" s="28"/>
      <c r="W491" s="28"/>
      <c r="X491" s="28"/>
    </row>
    <row r="492" spans="2:24" x14ac:dyDescent="0.25">
      <c r="B492" s="13"/>
      <c r="C492" s="13"/>
      <c r="D492" s="14">
        <v>3</v>
      </c>
      <c r="E492" s="13" t="s">
        <v>136</v>
      </c>
      <c r="F492" s="13" t="s">
        <v>132</v>
      </c>
      <c r="G492" s="13">
        <v>54</v>
      </c>
      <c r="H492" s="15">
        <v>0.3888888888888889</v>
      </c>
      <c r="I492" s="15">
        <v>0.44166666666666665</v>
      </c>
      <c r="J492" s="20">
        <v>76</v>
      </c>
      <c r="K492" s="15">
        <v>0.51041666666666663</v>
      </c>
      <c r="L492" s="15">
        <v>0.56319444444444444</v>
      </c>
      <c r="M492" s="13">
        <v>76</v>
      </c>
      <c r="N492" s="30">
        <v>0.77361111111111114</v>
      </c>
      <c r="O492" s="30">
        <v>0.82638888888888884</v>
      </c>
      <c r="P492" s="28">
        <v>76</v>
      </c>
      <c r="Q492" s="28"/>
      <c r="R492" s="28"/>
      <c r="S492" s="28"/>
      <c r="T492" s="28"/>
      <c r="U492" s="28"/>
      <c r="V492" s="28"/>
      <c r="W492" s="28"/>
      <c r="X492" s="28"/>
    </row>
    <row r="493" spans="2:24" x14ac:dyDescent="0.25">
      <c r="B493" s="13"/>
      <c r="C493" s="13"/>
      <c r="D493" s="14">
        <v>1</v>
      </c>
      <c r="E493" s="13" t="s">
        <v>136</v>
      </c>
      <c r="F493" s="13" t="s">
        <v>126</v>
      </c>
      <c r="G493" s="13">
        <v>92</v>
      </c>
      <c r="H493" s="15">
        <v>0.30972222222222223</v>
      </c>
      <c r="I493" s="15">
        <v>0.37152777777777773</v>
      </c>
      <c r="J493" s="13">
        <v>89</v>
      </c>
      <c r="K493" s="15">
        <v>0.59722222222222221</v>
      </c>
      <c r="L493" s="15">
        <v>0.65902777777777777</v>
      </c>
      <c r="M493" s="13">
        <v>89</v>
      </c>
      <c r="N493" s="30">
        <v>0.69166666666666676</v>
      </c>
      <c r="O493" s="30">
        <v>0.75347222222222221</v>
      </c>
      <c r="P493" s="28">
        <v>89</v>
      </c>
      <c r="Q493" s="28"/>
      <c r="R493" s="28"/>
      <c r="S493" s="28"/>
      <c r="T493" s="28"/>
      <c r="U493" s="28"/>
      <c r="V493" s="28"/>
      <c r="W493" s="28"/>
      <c r="X493" s="28"/>
    </row>
    <row r="494" spans="2:24" x14ac:dyDescent="0.25">
      <c r="B494" s="13"/>
      <c r="C494" s="13"/>
      <c r="D494" s="14">
        <v>2</v>
      </c>
      <c r="E494" s="13" t="s">
        <v>136</v>
      </c>
      <c r="F494" s="13" t="s">
        <v>126</v>
      </c>
      <c r="G494" s="13">
        <v>92</v>
      </c>
      <c r="H494" s="15">
        <v>0.34652777777777777</v>
      </c>
      <c r="I494" s="15">
        <v>0.40833333333333338</v>
      </c>
      <c r="J494" s="13">
        <v>89</v>
      </c>
      <c r="K494" s="15">
        <v>0.4201388888888889</v>
      </c>
      <c r="L494" s="15">
        <v>0.48194444444444445</v>
      </c>
      <c r="M494" s="13">
        <v>89</v>
      </c>
      <c r="N494" s="30">
        <v>0.79791666666666661</v>
      </c>
      <c r="O494" s="30">
        <v>0.85972222222222217</v>
      </c>
      <c r="P494" s="28">
        <v>89</v>
      </c>
      <c r="Q494" s="28"/>
      <c r="R494" s="28"/>
      <c r="S494" s="28"/>
      <c r="T494" s="28"/>
      <c r="U494" s="28"/>
      <c r="V494" s="28"/>
      <c r="W494" s="28"/>
      <c r="X494" s="28"/>
    </row>
    <row r="495" spans="2:24" x14ac:dyDescent="0.25">
      <c r="B495" s="13"/>
      <c r="C495" s="13"/>
      <c r="D495" s="14">
        <v>3</v>
      </c>
      <c r="E495" s="13" t="s">
        <v>136</v>
      </c>
      <c r="F495" s="13" t="s">
        <v>126</v>
      </c>
      <c r="G495" s="13">
        <v>92</v>
      </c>
      <c r="H495" s="15">
        <v>0.38958333333333334</v>
      </c>
      <c r="I495" s="15">
        <v>0.4513888888888889</v>
      </c>
      <c r="J495" s="20">
        <v>89</v>
      </c>
      <c r="K495" s="15">
        <v>0.51111111111111118</v>
      </c>
      <c r="L495" s="15">
        <v>0.57291666666666663</v>
      </c>
      <c r="M495" s="22">
        <v>89</v>
      </c>
      <c r="N495" s="30">
        <v>0.77500000000000002</v>
      </c>
      <c r="O495" s="30">
        <v>0.83680555555555547</v>
      </c>
      <c r="P495" s="28">
        <v>89</v>
      </c>
      <c r="Q495" s="28"/>
      <c r="R495" s="28"/>
      <c r="S495" s="28"/>
      <c r="T495" s="28"/>
      <c r="U495" s="28"/>
      <c r="V495" s="28"/>
      <c r="W495" s="28"/>
      <c r="X495" s="28"/>
    </row>
    <row r="496" spans="2:24" x14ac:dyDescent="0.25">
      <c r="B496" s="13"/>
      <c r="C496" s="13"/>
      <c r="D496" s="14">
        <v>1</v>
      </c>
      <c r="E496" s="13" t="s">
        <v>126</v>
      </c>
      <c r="F496" s="13" t="s">
        <v>136</v>
      </c>
      <c r="G496" s="13">
        <v>92</v>
      </c>
      <c r="H496" s="15">
        <v>0.30972222222222223</v>
      </c>
      <c r="I496" s="15">
        <v>0.36944444444444446</v>
      </c>
      <c r="J496" s="13">
        <v>86</v>
      </c>
      <c r="K496" s="15">
        <v>0.59722222222222221</v>
      </c>
      <c r="L496" s="15">
        <v>0.65694444444444444</v>
      </c>
      <c r="M496" s="13">
        <v>86</v>
      </c>
      <c r="N496" s="30">
        <v>0.69236111111111109</v>
      </c>
      <c r="O496" s="30">
        <v>0.75208333333333333</v>
      </c>
      <c r="P496" s="28">
        <v>86</v>
      </c>
      <c r="Q496" s="28"/>
      <c r="R496" s="28"/>
      <c r="S496" s="28"/>
      <c r="T496" s="28"/>
      <c r="U496" s="28"/>
      <c r="V496" s="28"/>
      <c r="W496" s="28"/>
      <c r="X496" s="28"/>
    </row>
    <row r="497" spans="2:24" x14ac:dyDescent="0.25">
      <c r="B497" s="13"/>
      <c r="C497" s="13"/>
      <c r="D497" s="14">
        <v>2</v>
      </c>
      <c r="E497" s="13" t="s">
        <v>126</v>
      </c>
      <c r="F497" s="13" t="s">
        <v>136</v>
      </c>
      <c r="G497" s="13">
        <v>92</v>
      </c>
      <c r="H497" s="15">
        <v>0.34652777777777777</v>
      </c>
      <c r="I497" s="15">
        <v>0.40625</v>
      </c>
      <c r="J497" s="13">
        <v>86</v>
      </c>
      <c r="K497" s="15">
        <v>0.42152777777777778</v>
      </c>
      <c r="L497" s="15">
        <v>0.48125000000000001</v>
      </c>
      <c r="M497" s="13">
        <v>86</v>
      </c>
      <c r="N497" s="30">
        <v>0.79861111111111116</v>
      </c>
      <c r="O497" s="30">
        <v>0.85833333333333339</v>
      </c>
      <c r="P497" s="28">
        <v>86</v>
      </c>
      <c r="Q497" s="28"/>
      <c r="R497" s="28"/>
      <c r="S497" s="28"/>
      <c r="T497" s="28"/>
      <c r="U497" s="28"/>
      <c r="V497" s="28"/>
      <c r="W497" s="28"/>
      <c r="X497" s="28"/>
    </row>
    <row r="498" spans="2:24" x14ac:dyDescent="0.25">
      <c r="B498" s="13"/>
      <c r="C498" s="13"/>
      <c r="D498" s="14">
        <v>3</v>
      </c>
      <c r="E498" s="13" t="s">
        <v>126</v>
      </c>
      <c r="F498" s="13" t="s">
        <v>136</v>
      </c>
      <c r="G498" s="13">
        <v>92</v>
      </c>
      <c r="H498" s="15">
        <v>0.39027777777777778</v>
      </c>
      <c r="I498" s="15">
        <v>0.45</v>
      </c>
      <c r="J498" s="20">
        <v>86</v>
      </c>
      <c r="K498" s="15">
        <v>0.51250000000000007</v>
      </c>
      <c r="L498" s="15">
        <v>0.57222222222222219</v>
      </c>
      <c r="M498" s="13">
        <v>86</v>
      </c>
      <c r="N498" s="30">
        <v>0.77638888888888891</v>
      </c>
      <c r="O498" s="30">
        <v>0.83611111111111114</v>
      </c>
      <c r="P498" s="28">
        <v>86</v>
      </c>
      <c r="Q498" s="28"/>
      <c r="R498" s="28"/>
      <c r="S498" s="34"/>
      <c r="T498" s="34"/>
      <c r="U498" s="34"/>
      <c r="V498" s="34"/>
      <c r="W498" s="34"/>
      <c r="X498" s="34"/>
    </row>
    <row r="499" spans="2:24" x14ac:dyDescent="0.25">
      <c r="B499" s="13"/>
      <c r="C499" s="13"/>
      <c r="D499" s="14">
        <v>1</v>
      </c>
      <c r="E499" s="13" t="s">
        <v>126</v>
      </c>
      <c r="F499" s="13" t="s">
        <v>120</v>
      </c>
      <c r="G499" s="13">
        <v>57</v>
      </c>
      <c r="H499" s="15">
        <v>0.31041666666666667</v>
      </c>
      <c r="I499" s="15">
        <v>0.36458333333333331</v>
      </c>
      <c r="J499" s="13">
        <v>78</v>
      </c>
      <c r="K499" s="15">
        <v>0.59791666666666665</v>
      </c>
      <c r="L499" s="15">
        <v>0.65208333333333335</v>
      </c>
      <c r="M499" s="20">
        <v>78</v>
      </c>
      <c r="N499" s="15">
        <v>0.69305555555555554</v>
      </c>
      <c r="O499" s="15">
        <v>0.74722222222222223</v>
      </c>
      <c r="P499" s="34">
        <v>78</v>
      </c>
      <c r="Q499" s="34"/>
      <c r="R499" s="34"/>
      <c r="S499" s="34"/>
      <c r="T499" s="34"/>
      <c r="U499" s="34"/>
      <c r="V499" s="34"/>
      <c r="W499" s="34"/>
      <c r="X499" s="34"/>
    </row>
    <row r="500" spans="2:24" x14ac:dyDescent="0.25">
      <c r="B500" s="13"/>
      <c r="C500" s="13"/>
      <c r="D500" s="14">
        <v>2</v>
      </c>
      <c r="E500" s="13" t="s">
        <v>126</v>
      </c>
      <c r="F500" s="13" t="s">
        <v>120</v>
      </c>
      <c r="G500" s="13">
        <v>57</v>
      </c>
      <c r="H500" s="15">
        <v>0.34652777777777777</v>
      </c>
      <c r="I500" s="15">
        <v>0.40069444444444446</v>
      </c>
      <c r="J500" s="13">
        <v>78</v>
      </c>
      <c r="K500" s="15">
        <v>0.42222222222222222</v>
      </c>
      <c r="L500" s="15">
        <v>0.47638888888888892</v>
      </c>
      <c r="M500" s="20">
        <v>78</v>
      </c>
      <c r="N500" s="15">
        <v>0.79861111111111116</v>
      </c>
      <c r="O500" s="15">
        <v>0.85277777777777775</v>
      </c>
      <c r="P500" s="34">
        <v>78</v>
      </c>
      <c r="Q500" s="34"/>
      <c r="R500" s="34"/>
      <c r="S500" s="34"/>
      <c r="T500" s="34"/>
      <c r="U500" s="34"/>
      <c r="V500" s="34"/>
      <c r="W500" s="34"/>
      <c r="X500" s="34"/>
    </row>
    <row r="501" spans="2:24" x14ac:dyDescent="0.25">
      <c r="B501" s="13"/>
      <c r="C501" s="13"/>
      <c r="D501" s="14">
        <v>3</v>
      </c>
      <c r="E501" s="13" t="s">
        <v>126</v>
      </c>
      <c r="F501" s="13" t="s">
        <v>120</v>
      </c>
      <c r="G501" s="13">
        <v>57</v>
      </c>
      <c r="H501" s="15">
        <v>0.39097222222222222</v>
      </c>
      <c r="I501" s="15">
        <v>0.44513888888888892</v>
      </c>
      <c r="J501" s="20">
        <v>78</v>
      </c>
      <c r="K501" s="15">
        <v>0.5131944444444444</v>
      </c>
      <c r="L501" s="15">
        <v>0.56736111111111109</v>
      </c>
      <c r="M501" s="20">
        <v>78</v>
      </c>
      <c r="N501" s="15">
        <v>0.77708333333333324</v>
      </c>
      <c r="O501" s="15">
        <v>0.83124999999999993</v>
      </c>
      <c r="P501" s="34">
        <v>78</v>
      </c>
      <c r="Q501" s="34"/>
      <c r="R501" s="34"/>
      <c r="S501" s="13"/>
      <c r="T501" s="13"/>
      <c r="U501" s="13"/>
      <c r="V501" s="13"/>
      <c r="W501" s="13"/>
      <c r="X501" s="13"/>
    </row>
    <row r="502" spans="2:24" x14ac:dyDescent="0.25">
      <c r="B502" s="13"/>
      <c r="C502" s="13"/>
      <c r="D502" s="14">
        <v>1</v>
      </c>
      <c r="E502" s="13" t="s">
        <v>120</v>
      </c>
      <c r="F502" s="13" t="s">
        <v>126</v>
      </c>
      <c r="G502" s="13">
        <v>57</v>
      </c>
      <c r="H502" s="15">
        <v>0.31111111111111112</v>
      </c>
      <c r="I502" s="15">
        <v>0.36388888888888887</v>
      </c>
      <c r="J502" s="13">
        <v>76</v>
      </c>
      <c r="K502" s="15">
        <v>0.59861111111111109</v>
      </c>
      <c r="L502" s="15">
        <v>0.65138888888888891</v>
      </c>
      <c r="M502" s="20">
        <v>76</v>
      </c>
      <c r="N502" s="15">
        <v>0.69444444444444453</v>
      </c>
      <c r="O502" s="15">
        <v>0.74722222222222223</v>
      </c>
      <c r="P502" s="13">
        <v>76</v>
      </c>
      <c r="Q502" s="13"/>
      <c r="R502" s="13"/>
      <c r="S502" s="13"/>
      <c r="T502" s="13"/>
      <c r="U502" s="13"/>
      <c r="V502" s="13"/>
      <c r="W502" s="13"/>
      <c r="X502" s="13"/>
    </row>
    <row r="503" spans="2:24" x14ac:dyDescent="0.25">
      <c r="B503" s="13"/>
      <c r="C503" s="13"/>
      <c r="D503" s="14">
        <v>2</v>
      </c>
      <c r="E503" s="13" t="s">
        <v>120</v>
      </c>
      <c r="F503" s="13" t="s">
        <v>126</v>
      </c>
      <c r="G503" s="13">
        <v>57</v>
      </c>
      <c r="H503" s="15">
        <v>0.34722222222222227</v>
      </c>
      <c r="I503" s="15">
        <v>0.39999999999999997</v>
      </c>
      <c r="J503" s="13">
        <v>76</v>
      </c>
      <c r="K503" s="15">
        <v>0.4236111111111111</v>
      </c>
      <c r="L503" s="15">
        <v>0.47638888888888892</v>
      </c>
      <c r="M503" s="20">
        <v>76</v>
      </c>
      <c r="N503" s="15">
        <v>0.79999999999999993</v>
      </c>
      <c r="O503" s="15">
        <v>0.85277777777777775</v>
      </c>
      <c r="P503" s="13">
        <v>76</v>
      </c>
      <c r="Q503" s="13"/>
      <c r="R503" s="13"/>
      <c r="S503" s="13"/>
      <c r="T503" s="13"/>
      <c r="U503" s="13"/>
      <c r="V503" s="13"/>
      <c r="W503" s="13"/>
      <c r="X503" s="13"/>
    </row>
    <row r="504" spans="2:24" x14ac:dyDescent="0.25">
      <c r="B504" s="13"/>
      <c r="C504" s="13"/>
      <c r="D504" s="14">
        <v>3</v>
      </c>
      <c r="E504" s="13" t="s">
        <v>120</v>
      </c>
      <c r="F504" s="13" t="s">
        <v>126</v>
      </c>
      <c r="G504" s="13">
        <v>57</v>
      </c>
      <c r="H504" s="15">
        <v>0.39097222222222222</v>
      </c>
      <c r="I504" s="15">
        <v>0.44375000000000003</v>
      </c>
      <c r="J504" s="20">
        <v>76</v>
      </c>
      <c r="K504" s="15">
        <v>0.5131944444444444</v>
      </c>
      <c r="L504" s="15">
        <v>0.56597222222222221</v>
      </c>
      <c r="M504" s="20">
        <v>76</v>
      </c>
      <c r="N504" s="15">
        <v>0.77777777777777779</v>
      </c>
      <c r="O504" s="15">
        <v>0.8305555555555556</v>
      </c>
      <c r="P504" s="13">
        <v>76</v>
      </c>
      <c r="Q504" s="13"/>
      <c r="R504" s="13"/>
      <c r="S504" s="13"/>
      <c r="T504" s="13"/>
      <c r="U504" s="13"/>
      <c r="V504" s="13"/>
      <c r="W504" s="13"/>
      <c r="X504" s="13"/>
    </row>
    <row r="505" spans="2:24" x14ac:dyDescent="0.25">
      <c r="B505" s="13"/>
      <c r="C505" s="13"/>
      <c r="D505" s="14">
        <v>1</v>
      </c>
      <c r="E505" s="13" t="s">
        <v>120</v>
      </c>
      <c r="F505" s="13" t="s">
        <v>113</v>
      </c>
      <c r="G505" s="13">
        <v>42</v>
      </c>
      <c r="H505" s="15">
        <v>0.31180555555555556</v>
      </c>
      <c r="I505" s="15">
        <v>0.34722222222222227</v>
      </c>
      <c r="J505" s="13">
        <v>51</v>
      </c>
      <c r="K505" s="15">
        <v>0.59930555555555554</v>
      </c>
      <c r="L505" s="15">
        <v>0.63472222222222219</v>
      </c>
      <c r="M505" s="20">
        <v>51</v>
      </c>
      <c r="N505" s="15">
        <v>0.69513888888888886</v>
      </c>
      <c r="O505" s="15">
        <v>0.73055555555555562</v>
      </c>
      <c r="P505" s="13">
        <v>51</v>
      </c>
      <c r="Q505" s="13"/>
      <c r="R505" s="13"/>
      <c r="S505" s="13"/>
      <c r="T505" s="13"/>
      <c r="U505" s="13"/>
      <c r="V505" s="13"/>
      <c r="W505" s="13"/>
      <c r="X505" s="13"/>
    </row>
    <row r="506" spans="2:24" x14ac:dyDescent="0.25">
      <c r="B506" s="13"/>
      <c r="C506" s="13"/>
      <c r="D506" s="14">
        <v>2</v>
      </c>
      <c r="E506" s="13" t="s">
        <v>120</v>
      </c>
      <c r="F506" s="13" t="s">
        <v>113</v>
      </c>
      <c r="G506" s="13">
        <v>42</v>
      </c>
      <c r="H506" s="15">
        <v>0.34722222222222227</v>
      </c>
      <c r="I506" s="43">
        <v>0.45208333333333334</v>
      </c>
      <c r="J506" s="13">
        <v>51</v>
      </c>
      <c r="K506" s="15">
        <v>0.42430555555555555</v>
      </c>
      <c r="L506" s="15">
        <v>0.4597222222222222</v>
      </c>
      <c r="M506" s="20">
        <v>51</v>
      </c>
      <c r="N506" s="15">
        <v>0.80069444444444438</v>
      </c>
      <c r="O506" s="15">
        <v>0.83611111111111114</v>
      </c>
      <c r="P506" s="13">
        <v>51</v>
      </c>
      <c r="Q506" s="13"/>
      <c r="R506" s="13"/>
      <c r="S506" s="13"/>
      <c r="T506" s="13"/>
      <c r="U506" s="13"/>
      <c r="V506" s="13"/>
      <c r="W506" s="13"/>
      <c r="X506" s="13"/>
    </row>
    <row r="507" spans="2:24" x14ac:dyDescent="0.25">
      <c r="B507" s="13"/>
      <c r="C507" s="13"/>
      <c r="D507" s="14">
        <v>3</v>
      </c>
      <c r="E507" s="13" t="s">
        <v>120</v>
      </c>
      <c r="F507" s="13" t="s">
        <v>113</v>
      </c>
      <c r="G507" s="13">
        <v>42</v>
      </c>
      <c r="H507" s="15">
        <v>0.39166666666666666</v>
      </c>
      <c r="I507" s="15">
        <v>0.42708333333333331</v>
      </c>
      <c r="J507" s="20">
        <v>51</v>
      </c>
      <c r="K507" s="15">
        <v>0.51388888888888895</v>
      </c>
      <c r="L507" s="15">
        <v>0.5493055555555556</v>
      </c>
      <c r="M507" s="20">
        <v>51</v>
      </c>
      <c r="N507" s="15">
        <v>0.77847222222222223</v>
      </c>
      <c r="O507" s="15">
        <v>0.81388888888888899</v>
      </c>
      <c r="P507" s="13">
        <v>51</v>
      </c>
      <c r="Q507" s="13"/>
      <c r="R507" s="13"/>
      <c r="S507" s="13"/>
      <c r="T507" s="13"/>
      <c r="U507" s="13"/>
      <c r="V507" s="13"/>
      <c r="W507" s="13"/>
      <c r="X507" s="13"/>
    </row>
    <row r="508" spans="2:24" x14ac:dyDescent="0.25">
      <c r="B508" s="13"/>
      <c r="C508" s="13"/>
      <c r="D508" s="14">
        <v>1</v>
      </c>
      <c r="E508" s="13" t="s">
        <v>113</v>
      </c>
      <c r="F508" s="13" t="s">
        <v>120</v>
      </c>
      <c r="G508" s="13">
        <v>42</v>
      </c>
      <c r="H508" s="15">
        <v>0.3125</v>
      </c>
      <c r="I508" s="15">
        <v>0.34791666666666665</v>
      </c>
      <c r="J508" s="13">
        <v>51</v>
      </c>
      <c r="K508" s="15">
        <v>0.6</v>
      </c>
      <c r="L508" s="15">
        <v>0.63541666666666663</v>
      </c>
      <c r="M508" s="20">
        <v>51</v>
      </c>
      <c r="N508" s="15">
        <v>0.6958333333333333</v>
      </c>
      <c r="O508" s="15">
        <v>0.73125000000000007</v>
      </c>
      <c r="P508" s="13">
        <v>51</v>
      </c>
      <c r="Q508" s="13"/>
      <c r="R508" s="13"/>
      <c r="S508" s="13"/>
      <c r="T508" s="13"/>
      <c r="U508" s="13"/>
      <c r="V508" s="13"/>
      <c r="W508" s="13"/>
      <c r="X508" s="13"/>
    </row>
    <row r="509" spans="2:24" x14ac:dyDescent="0.25">
      <c r="B509" s="13"/>
      <c r="C509" s="13"/>
      <c r="D509" s="14">
        <v>2</v>
      </c>
      <c r="E509" s="13" t="s">
        <v>113</v>
      </c>
      <c r="F509" s="13" t="s">
        <v>120</v>
      </c>
      <c r="G509" s="13">
        <v>42</v>
      </c>
      <c r="H509" s="15">
        <v>0.34791666666666665</v>
      </c>
      <c r="I509" s="15">
        <v>0.3840277777777778</v>
      </c>
      <c r="J509" s="13">
        <v>52</v>
      </c>
      <c r="K509" s="15">
        <v>0.42499999999999999</v>
      </c>
      <c r="L509" s="15">
        <v>0.46111111111111108</v>
      </c>
      <c r="M509" s="20">
        <v>52</v>
      </c>
      <c r="N509" s="15">
        <v>0.77916666666666667</v>
      </c>
      <c r="O509" s="15">
        <v>0.81527777777777777</v>
      </c>
      <c r="P509" s="13">
        <v>52</v>
      </c>
      <c r="Q509" s="13"/>
      <c r="R509" s="13"/>
      <c r="S509" s="13"/>
      <c r="T509" s="13"/>
      <c r="U509" s="13"/>
      <c r="V509" s="13"/>
      <c r="W509" s="13"/>
      <c r="X509" s="13"/>
    </row>
    <row r="510" spans="2:24" x14ac:dyDescent="0.25">
      <c r="B510" s="16"/>
      <c r="C510" s="16"/>
      <c r="D510" s="17">
        <v>3</v>
      </c>
      <c r="E510" s="16" t="s">
        <v>113</v>
      </c>
      <c r="F510" s="16" t="s">
        <v>120</v>
      </c>
      <c r="G510" s="13">
        <v>42</v>
      </c>
      <c r="H510" s="18">
        <v>0.3923611111111111</v>
      </c>
      <c r="I510" s="18">
        <v>0.42777777777777781</v>
      </c>
      <c r="J510" s="16">
        <v>51</v>
      </c>
      <c r="K510" s="18">
        <v>0.51527777777777783</v>
      </c>
      <c r="L510" s="18">
        <v>0.55069444444444449</v>
      </c>
      <c r="M510" s="16">
        <v>51</v>
      </c>
      <c r="N510" s="18">
        <v>0.80138888888888893</v>
      </c>
      <c r="O510" s="18">
        <v>0.83680555555555547</v>
      </c>
      <c r="P510" s="16">
        <v>51</v>
      </c>
      <c r="Q510" s="13"/>
      <c r="R510" s="13"/>
      <c r="S510" s="9"/>
      <c r="T510" s="9"/>
      <c r="U510" s="9"/>
      <c r="V510" s="9"/>
      <c r="W510" s="9"/>
      <c r="X510" s="9"/>
    </row>
    <row r="511" spans="2:24" x14ac:dyDescent="0.25">
      <c r="B511" t="s">
        <v>137</v>
      </c>
      <c r="C511" t="s">
        <v>138</v>
      </c>
      <c r="D511" s="5">
        <v>1</v>
      </c>
      <c r="E511" t="s">
        <v>139</v>
      </c>
      <c r="F511" t="s">
        <v>140</v>
      </c>
      <c r="G511">
        <v>6.6</v>
      </c>
      <c r="H511" s="6">
        <v>0.40763888888888888</v>
      </c>
      <c r="I511" s="6">
        <v>0.41805555555555557</v>
      </c>
      <c r="J511">
        <v>15</v>
      </c>
      <c r="K511" s="44">
        <v>14.25</v>
      </c>
      <c r="L511" s="6">
        <v>0.61249999999999993</v>
      </c>
      <c r="M511">
        <v>17</v>
      </c>
      <c r="N511" s="6">
        <v>0.76388888888888884</v>
      </c>
      <c r="O511" s="6">
        <v>0.77638888888888891</v>
      </c>
      <c r="P511" s="9">
        <v>18</v>
      </c>
      <c r="Q511" s="9"/>
      <c r="R511" s="9"/>
      <c r="S511" s="21"/>
      <c r="T511" s="21"/>
      <c r="U511" s="21"/>
      <c r="V511" s="21"/>
      <c r="W511" s="21"/>
      <c r="X511" s="21"/>
    </row>
    <row r="512" spans="2:24" x14ac:dyDescent="0.25">
      <c r="C512" s="13"/>
      <c r="D512" s="14">
        <v>2</v>
      </c>
      <c r="E512" s="13" t="s">
        <v>139</v>
      </c>
      <c r="F512" s="13" t="s">
        <v>140</v>
      </c>
      <c r="G512" s="13">
        <v>6.6</v>
      </c>
      <c r="H512" s="15">
        <v>0.30277777777777776</v>
      </c>
      <c r="I512" s="15">
        <v>0.31388888888888888</v>
      </c>
      <c r="J512" s="13">
        <v>16</v>
      </c>
      <c r="K512" s="15">
        <v>0.45833333333333331</v>
      </c>
      <c r="L512" s="15">
        <v>0.4694444444444445</v>
      </c>
      <c r="M512" s="13">
        <v>16</v>
      </c>
      <c r="N512" s="15">
        <v>0.70972222222222225</v>
      </c>
      <c r="O512" s="15">
        <v>0.72152777777777777</v>
      </c>
      <c r="P512" s="21">
        <v>17</v>
      </c>
      <c r="Q512" s="21"/>
      <c r="R512" s="21"/>
      <c r="S512" s="21"/>
      <c r="T512" s="21"/>
      <c r="U512" s="21"/>
      <c r="V512" s="21"/>
      <c r="W512" s="21"/>
      <c r="X512" s="21"/>
    </row>
    <row r="513" spans="3:24" x14ac:dyDescent="0.25">
      <c r="C513" s="13"/>
      <c r="D513" s="14">
        <v>3</v>
      </c>
      <c r="E513" s="13" t="s">
        <v>139</v>
      </c>
      <c r="F513" s="13" t="s">
        <v>140</v>
      </c>
      <c r="G513" s="13">
        <v>6.6</v>
      </c>
      <c r="H513" s="15">
        <v>0.34791666666666665</v>
      </c>
      <c r="I513" s="15">
        <v>0.35833333333333334</v>
      </c>
      <c r="J513" s="13">
        <v>15</v>
      </c>
      <c r="K513" s="15">
        <v>0.42569444444444443</v>
      </c>
      <c r="L513" s="15">
        <v>0.4368055555555555</v>
      </c>
      <c r="M513" s="20">
        <v>16</v>
      </c>
      <c r="N513" s="15">
        <v>0.80555555555555547</v>
      </c>
      <c r="O513" s="15">
        <v>0.81874999999999998</v>
      </c>
      <c r="P513" s="21">
        <v>19</v>
      </c>
      <c r="Q513" s="21"/>
      <c r="R513" s="21"/>
      <c r="S513" s="22"/>
      <c r="T513" s="22"/>
      <c r="U513" s="22"/>
      <c r="V513" s="22"/>
      <c r="W513" s="22"/>
      <c r="X513" s="22"/>
    </row>
    <row r="514" spans="3:24" x14ac:dyDescent="0.25">
      <c r="C514" s="13"/>
      <c r="D514" s="14">
        <v>1</v>
      </c>
      <c r="E514" s="13" t="s">
        <v>140</v>
      </c>
      <c r="F514" s="13" t="s">
        <v>139</v>
      </c>
      <c r="G514" s="13">
        <v>6.6</v>
      </c>
      <c r="H514" s="15">
        <v>0.40763888888888888</v>
      </c>
      <c r="I514" s="15">
        <v>0.41805555555555557</v>
      </c>
      <c r="J514" s="13">
        <v>15</v>
      </c>
      <c r="K514" s="15">
        <v>0.60069444444444442</v>
      </c>
      <c r="L514" s="15">
        <v>0.61249999999999993</v>
      </c>
      <c r="M514" s="13">
        <v>17</v>
      </c>
      <c r="N514" s="15">
        <v>0.76458333333333339</v>
      </c>
      <c r="O514" s="15">
        <v>0.77638888888888891</v>
      </c>
      <c r="P514" s="22">
        <v>17</v>
      </c>
      <c r="Q514" s="22"/>
      <c r="R514" s="22"/>
      <c r="S514" s="21"/>
      <c r="T514" s="21"/>
      <c r="U514" s="21"/>
      <c r="V514" s="21"/>
      <c r="W514" s="21"/>
      <c r="X514" s="21"/>
    </row>
    <row r="515" spans="3:24" x14ac:dyDescent="0.25">
      <c r="C515" s="13"/>
      <c r="D515" s="14">
        <v>2</v>
      </c>
      <c r="E515" s="13" t="s">
        <v>140</v>
      </c>
      <c r="F515" s="13" t="s">
        <v>139</v>
      </c>
      <c r="G515" s="13">
        <v>6.6</v>
      </c>
      <c r="H515" s="15">
        <v>0.30277777777777776</v>
      </c>
      <c r="I515" s="15">
        <v>0.31388888888888888</v>
      </c>
      <c r="J515" s="13">
        <v>16</v>
      </c>
      <c r="K515" s="15">
        <v>0.45833333333333331</v>
      </c>
      <c r="L515" s="15">
        <v>0.46875</v>
      </c>
      <c r="M515" s="13">
        <v>15</v>
      </c>
      <c r="N515" s="15">
        <v>0.71180555555555547</v>
      </c>
      <c r="O515" s="15">
        <v>0.72361111111111109</v>
      </c>
      <c r="P515" s="21">
        <v>17</v>
      </c>
      <c r="Q515" s="21"/>
      <c r="R515" s="21"/>
      <c r="S515" s="21"/>
      <c r="T515" s="21"/>
      <c r="U515" s="21"/>
      <c r="V515" s="21"/>
      <c r="W515" s="21"/>
      <c r="X515" s="21"/>
    </row>
    <row r="516" spans="3:24" x14ac:dyDescent="0.25">
      <c r="C516" s="13"/>
      <c r="D516" s="14">
        <v>3</v>
      </c>
      <c r="E516" s="13" t="s">
        <v>140</v>
      </c>
      <c r="F516" s="13" t="s">
        <v>139</v>
      </c>
      <c r="G516" s="13">
        <v>6.6</v>
      </c>
      <c r="H516" s="15">
        <v>0.34791666666666665</v>
      </c>
      <c r="I516" s="15">
        <v>0.35902777777777778</v>
      </c>
      <c r="J516" s="13">
        <v>16</v>
      </c>
      <c r="K516" s="15">
        <v>0.42638888888888887</v>
      </c>
      <c r="L516" s="15">
        <v>0.4368055555555555</v>
      </c>
      <c r="M516" s="20">
        <v>15</v>
      </c>
      <c r="N516" s="15">
        <v>0.80625000000000002</v>
      </c>
      <c r="O516" s="15">
        <v>0.82013888888888886</v>
      </c>
      <c r="P516" s="21">
        <v>20</v>
      </c>
      <c r="Q516" s="21"/>
      <c r="R516" s="21"/>
      <c r="S516" s="22"/>
      <c r="T516" s="22"/>
      <c r="U516" s="22"/>
      <c r="V516" s="22"/>
      <c r="W516" s="22"/>
      <c r="X516" s="22"/>
    </row>
    <row r="517" spans="3:24" x14ac:dyDescent="0.25">
      <c r="C517" s="13"/>
      <c r="D517" s="14">
        <v>1</v>
      </c>
      <c r="E517" s="13" t="s">
        <v>140</v>
      </c>
      <c r="F517" s="13" t="s">
        <v>110</v>
      </c>
      <c r="G517" s="13">
        <v>9.6</v>
      </c>
      <c r="H517" s="15">
        <v>0.40833333333333338</v>
      </c>
      <c r="I517" s="15">
        <v>0.4236111111111111</v>
      </c>
      <c r="J517" s="13">
        <v>22</v>
      </c>
      <c r="K517" s="15">
        <v>0.60138888888888886</v>
      </c>
      <c r="L517" s="15">
        <v>0.6166666666666667</v>
      </c>
      <c r="M517" s="13">
        <v>22</v>
      </c>
      <c r="N517" s="15">
        <v>0.76597222222222217</v>
      </c>
      <c r="O517" s="15">
        <v>0.78125</v>
      </c>
      <c r="P517" s="22">
        <v>22</v>
      </c>
      <c r="Q517" s="22"/>
      <c r="R517" s="22"/>
      <c r="S517" s="21"/>
      <c r="T517" s="21"/>
      <c r="U517" s="21"/>
      <c r="V517" s="21"/>
      <c r="W517" s="21"/>
      <c r="X517" s="21"/>
    </row>
    <row r="518" spans="3:24" x14ac:dyDescent="0.25">
      <c r="C518" s="13"/>
      <c r="D518" s="14">
        <v>2</v>
      </c>
      <c r="E518" s="13" t="s">
        <v>140</v>
      </c>
      <c r="F518" s="13" t="s">
        <v>110</v>
      </c>
      <c r="G518" s="13">
        <v>9.6</v>
      </c>
      <c r="H518" s="15">
        <v>0.3034722222222222</v>
      </c>
      <c r="I518" s="15">
        <v>0.31944444444444448</v>
      </c>
      <c r="J518" s="13">
        <v>23</v>
      </c>
      <c r="K518" s="15">
        <v>0.45902777777777781</v>
      </c>
      <c r="L518" s="15">
        <v>0.47500000000000003</v>
      </c>
      <c r="M518" s="13">
        <v>23</v>
      </c>
      <c r="N518" s="15">
        <v>0.71250000000000002</v>
      </c>
      <c r="O518" s="15">
        <v>0.7284722222222223</v>
      </c>
      <c r="P518" s="21">
        <v>23</v>
      </c>
      <c r="Q518" s="21"/>
      <c r="R518" s="21"/>
      <c r="S518" s="21"/>
      <c r="T518" s="21"/>
      <c r="U518" s="21"/>
      <c r="V518" s="21"/>
      <c r="W518" s="21"/>
      <c r="X518" s="21"/>
    </row>
    <row r="519" spans="3:24" x14ac:dyDescent="0.25">
      <c r="C519" s="13"/>
      <c r="D519" s="14">
        <v>3</v>
      </c>
      <c r="E519" s="13" t="s">
        <v>140</v>
      </c>
      <c r="F519" s="13" t="s">
        <v>110</v>
      </c>
      <c r="G519" s="13">
        <v>9.6</v>
      </c>
      <c r="H519" s="15">
        <v>0.34861111111111115</v>
      </c>
      <c r="I519" s="15">
        <v>0.36319444444444443</v>
      </c>
      <c r="J519" s="13">
        <v>21</v>
      </c>
      <c r="K519" s="15">
        <v>0.42708333333333331</v>
      </c>
      <c r="L519" s="15">
        <v>0.44305555555555554</v>
      </c>
      <c r="M519" s="20">
        <v>23</v>
      </c>
      <c r="N519" s="15">
        <v>0.80763888888888891</v>
      </c>
      <c r="O519" s="15">
        <v>0.82361111111111107</v>
      </c>
      <c r="P519" s="21">
        <v>23</v>
      </c>
      <c r="Q519" s="21"/>
      <c r="R519" s="21"/>
      <c r="S519" s="22"/>
      <c r="T519" s="22"/>
      <c r="U519" s="22"/>
      <c r="V519" s="22"/>
      <c r="W519" s="22"/>
      <c r="X519" s="22"/>
    </row>
    <row r="520" spans="3:24" x14ac:dyDescent="0.25">
      <c r="C520" s="13"/>
      <c r="D520" s="14">
        <v>1</v>
      </c>
      <c r="E520" s="13" t="s">
        <v>110</v>
      </c>
      <c r="F520" s="13" t="s">
        <v>140</v>
      </c>
      <c r="G520" s="13">
        <v>9.6</v>
      </c>
      <c r="H520" s="15">
        <v>0.40833333333333338</v>
      </c>
      <c r="I520" s="15">
        <v>0.42291666666666666</v>
      </c>
      <c r="J520" s="13">
        <v>21</v>
      </c>
      <c r="K520" s="15">
        <v>0.6020833333333333</v>
      </c>
      <c r="L520" s="15">
        <v>0.61736111111111114</v>
      </c>
      <c r="M520" s="13">
        <v>22</v>
      </c>
      <c r="N520" s="15">
        <v>0.76666666666666661</v>
      </c>
      <c r="O520" s="15">
        <v>0.78125</v>
      </c>
      <c r="P520" s="22">
        <v>21</v>
      </c>
      <c r="Q520" s="22"/>
      <c r="R520" s="22"/>
      <c r="S520" s="21"/>
      <c r="T520" s="21"/>
      <c r="U520" s="21"/>
      <c r="V520" s="21"/>
      <c r="W520" s="21"/>
      <c r="X520" s="21"/>
    </row>
    <row r="521" spans="3:24" x14ac:dyDescent="0.25">
      <c r="C521" s="13"/>
      <c r="D521" s="14">
        <v>2</v>
      </c>
      <c r="E521" s="13" t="s">
        <v>110</v>
      </c>
      <c r="F521" s="13" t="s">
        <v>140</v>
      </c>
      <c r="G521" s="13">
        <v>9.6</v>
      </c>
      <c r="H521" s="15">
        <v>0.3034722222222222</v>
      </c>
      <c r="I521" s="15">
        <v>0.31875000000000003</v>
      </c>
      <c r="J521" s="13">
        <v>22</v>
      </c>
      <c r="K521" s="15">
        <v>0.4604166666666667</v>
      </c>
      <c r="L521" s="15">
        <v>0.4770833333333333</v>
      </c>
      <c r="M521" s="13">
        <v>24</v>
      </c>
      <c r="N521" s="15">
        <v>0.71250000000000002</v>
      </c>
      <c r="O521" s="15">
        <v>0.7270833333333333</v>
      </c>
      <c r="P521" s="21">
        <v>21</v>
      </c>
      <c r="Q521" s="21"/>
      <c r="R521" s="21"/>
      <c r="S521" s="21"/>
      <c r="T521" s="21"/>
      <c r="U521" s="21"/>
      <c r="V521" s="21"/>
      <c r="W521" s="21"/>
      <c r="X521" s="21"/>
    </row>
    <row r="522" spans="3:24" x14ac:dyDescent="0.25">
      <c r="C522" s="13"/>
      <c r="D522" s="14">
        <v>3</v>
      </c>
      <c r="E522" s="13" t="s">
        <v>110</v>
      </c>
      <c r="F522" s="13" t="s">
        <v>140</v>
      </c>
      <c r="G522" s="13">
        <v>9.6</v>
      </c>
      <c r="H522" s="15">
        <v>0.34861111111111115</v>
      </c>
      <c r="I522" s="15">
        <v>0.36388888888888887</v>
      </c>
      <c r="J522" s="13">
        <v>22</v>
      </c>
      <c r="K522" s="15">
        <v>0.42777777777777781</v>
      </c>
      <c r="L522" s="15">
        <v>0.44375000000000003</v>
      </c>
      <c r="M522" s="20">
        <v>23</v>
      </c>
      <c r="N522" s="15">
        <v>0.80902777777777779</v>
      </c>
      <c r="O522" s="15">
        <v>0.8256944444444444</v>
      </c>
      <c r="P522" s="21">
        <v>24</v>
      </c>
      <c r="Q522" s="21"/>
      <c r="R522" s="21"/>
      <c r="S522" s="22"/>
      <c r="T522" s="22"/>
      <c r="U522" s="22"/>
      <c r="V522" s="22"/>
      <c r="W522" s="22"/>
      <c r="X522" s="22"/>
    </row>
    <row r="523" spans="3:24" x14ac:dyDescent="0.25">
      <c r="C523" s="13"/>
      <c r="D523" s="14">
        <v>1</v>
      </c>
      <c r="E523" s="13" t="s">
        <v>110</v>
      </c>
      <c r="F523" s="13" t="s">
        <v>123</v>
      </c>
      <c r="G523" s="13">
        <v>10</v>
      </c>
      <c r="H523" s="15">
        <v>0.40902777777777777</v>
      </c>
      <c r="I523" s="15">
        <v>0.42291666666666666</v>
      </c>
      <c r="J523" s="13">
        <v>20</v>
      </c>
      <c r="K523" s="15">
        <v>0.6020833333333333</v>
      </c>
      <c r="L523" s="15">
        <v>0.61597222222222225</v>
      </c>
      <c r="M523" s="13">
        <v>20</v>
      </c>
      <c r="N523" s="15">
        <v>0.76736111111111116</v>
      </c>
      <c r="O523" s="15">
        <v>0.78125</v>
      </c>
      <c r="P523" s="22">
        <v>20</v>
      </c>
      <c r="Q523" s="22"/>
      <c r="R523" s="22"/>
      <c r="S523" s="21"/>
      <c r="T523" s="21"/>
      <c r="U523" s="21"/>
      <c r="V523" s="21"/>
      <c r="W523" s="21"/>
      <c r="X523" s="21"/>
    </row>
    <row r="524" spans="3:24" x14ac:dyDescent="0.25">
      <c r="C524" s="13"/>
      <c r="D524" s="14">
        <v>2</v>
      </c>
      <c r="E524" s="13" t="s">
        <v>110</v>
      </c>
      <c r="F524" s="13" t="s">
        <v>123</v>
      </c>
      <c r="G524" s="13">
        <v>10</v>
      </c>
      <c r="H524" s="15">
        <v>0.3034722222222222</v>
      </c>
      <c r="I524" s="15">
        <v>0.29652777777777778</v>
      </c>
      <c r="J524" s="13">
        <v>20</v>
      </c>
      <c r="K524" s="15">
        <v>0.4604166666666667</v>
      </c>
      <c r="L524" s="15">
        <v>0.47291666666666665</v>
      </c>
      <c r="M524" s="13">
        <v>18</v>
      </c>
      <c r="N524" s="15">
        <v>0.71319444444444446</v>
      </c>
      <c r="O524" s="15">
        <v>0.72638888888888886</v>
      </c>
      <c r="P524" s="21">
        <v>19</v>
      </c>
      <c r="Q524" s="21"/>
      <c r="R524" s="21"/>
      <c r="S524" s="21"/>
      <c r="T524" s="21"/>
      <c r="U524" s="21"/>
      <c r="V524" s="21"/>
      <c r="W524" s="21"/>
      <c r="X524" s="21"/>
    </row>
    <row r="525" spans="3:24" x14ac:dyDescent="0.25">
      <c r="C525" s="13"/>
      <c r="D525" s="14">
        <v>3</v>
      </c>
      <c r="E525" s="13" t="s">
        <v>110</v>
      </c>
      <c r="F525" s="13" t="s">
        <v>123</v>
      </c>
      <c r="G525" s="13">
        <v>10</v>
      </c>
      <c r="H525" s="15">
        <v>0.34930555555555554</v>
      </c>
      <c r="I525" s="15">
        <v>0.36319444444444443</v>
      </c>
      <c r="J525" s="13">
        <v>20</v>
      </c>
      <c r="K525" s="15">
        <v>0.4284722222222222</v>
      </c>
      <c r="L525" s="15">
        <v>0.44166666666666665</v>
      </c>
      <c r="M525" s="21">
        <v>19</v>
      </c>
      <c r="N525" s="15">
        <v>0.80902777777777779</v>
      </c>
      <c r="O525" s="15">
        <v>0.8222222222222223</v>
      </c>
      <c r="P525" s="21">
        <v>19</v>
      </c>
      <c r="Q525" s="21"/>
      <c r="R525" s="21"/>
      <c r="S525" s="22"/>
      <c r="T525" s="22"/>
      <c r="U525" s="22"/>
      <c r="V525" s="22"/>
      <c r="W525" s="22"/>
      <c r="X525" s="22"/>
    </row>
    <row r="526" spans="3:24" x14ac:dyDescent="0.25">
      <c r="C526" s="13"/>
      <c r="D526" s="14">
        <v>1</v>
      </c>
      <c r="E526" s="13" t="s">
        <v>123</v>
      </c>
      <c r="F526" s="13" t="s">
        <v>110</v>
      </c>
      <c r="G526" s="13">
        <v>10</v>
      </c>
      <c r="H526" s="15">
        <v>0.40972222222222227</v>
      </c>
      <c r="I526" s="15">
        <v>0.4236111111111111</v>
      </c>
      <c r="J526" s="13">
        <v>20</v>
      </c>
      <c r="K526" s="15">
        <v>0.60277777777777775</v>
      </c>
      <c r="L526" s="15">
        <v>0.6166666666666667</v>
      </c>
      <c r="M526" s="13">
        <v>20</v>
      </c>
      <c r="N526" s="15">
        <v>0.7680555555555556</v>
      </c>
      <c r="O526" s="15">
        <v>0.78194444444444444</v>
      </c>
      <c r="P526" s="22">
        <v>20</v>
      </c>
      <c r="Q526" s="22"/>
      <c r="R526" s="22"/>
      <c r="S526" s="21"/>
      <c r="T526" s="21"/>
      <c r="U526" s="21"/>
      <c r="V526" s="21"/>
      <c r="W526" s="21"/>
      <c r="X526" s="21"/>
    </row>
    <row r="527" spans="3:24" x14ac:dyDescent="0.25">
      <c r="C527" s="13"/>
      <c r="D527" s="14">
        <v>2</v>
      </c>
      <c r="E527" s="13" t="s">
        <v>123</v>
      </c>
      <c r="F527" s="13" t="s">
        <v>110</v>
      </c>
      <c r="G527" s="13">
        <v>10</v>
      </c>
      <c r="H527" s="15">
        <v>0.30416666666666664</v>
      </c>
      <c r="I527" s="15">
        <v>0.31875000000000003</v>
      </c>
      <c r="J527" s="13">
        <v>21</v>
      </c>
      <c r="K527" s="15">
        <v>0.46111111111111108</v>
      </c>
      <c r="L527" s="15">
        <v>0.47430555555555554</v>
      </c>
      <c r="M527" s="13">
        <v>19</v>
      </c>
      <c r="N527" s="15">
        <v>0.71388888888888891</v>
      </c>
      <c r="O527" s="15">
        <v>0.72638888888888886</v>
      </c>
      <c r="P527" s="21">
        <v>18</v>
      </c>
      <c r="Q527" s="21"/>
      <c r="R527" s="21"/>
      <c r="S527" s="21"/>
      <c r="T527" s="21"/>
      <c r="U527" s="21"/>
      <c r="V527" s="21"/>
      <c r="W527" s="21"/>
      <c r="X527" s="21"/>
    </row>
    <row r="528" spans="3:24" x14ac:dyDescent="0.25">
      <c r="C528" s="13"/>
      <c r="D528" s="14">
        <v>3</v>
      </c>
      <c r="E528" s="13" t="s">
        <v>123</v>
      </c>
      <c r="F528" s="13" t="s">
        <v>110</v>
      </c>
      <c r="G528" s="13">
        <v>10</v>
      </c>
      <c r="H528" s="15">
        <v>0.34930555555555554</v>
      </c>
      <c r="I528" s="15">
        <v>0.36319444444444443</v>
      </c>
      <c r="J528" s="13">
        <v>20</v>
      </c>
      <c r="K528" s="15">
        <v>0.43055555555555558</v>
      </c>
      <c r="L528" s="15">
        <v>0.44375000000000003</v>
      </c>
      <c r="M528" s="20">
        <v>19</v>
      </c>
      <c r="N528" s="15">
        <v>0.80972222222222223</v>
      </c>
      <c r="O528" s="15">
        <v>0.82291666666666663</v>
      </c>
      <c r="P528" s="21">
        <v>19</v>
      </c>
      <c r="Q528" s="21"/>
      <c r="R528" s="21"/>
      <c r="S528" s="22"/>
      <c r="T528" s="22"/>
      <c r="U528" s="22"/>
      <c r="V528" s="22"/>
      <c r="W528" s="22"/>
      <c r="X528" s="22"/>
    </row>
    <row r="529" spans="2:24" x14ac:dyDescent="0.25">
      <c r="C529" s="13"/>
      <c r="D529" s="14">
        <v>1</v>
      </c>
      <c r="E529" s="13" t="s">
        <v>123</v>
      </c>
      <c r="F529" s="13" t="s">
        <v>141</v>
      </c>
      <c r="G529" s="13">
        <v>10</v>
      </c>
      <c r="H529" s="15">
        <v>0.41041666666666665</v>
      </c>
      <c r="I529" s="15">
        <v>0.42222222222222222</v>
      </c>
      <c r="J529" s="13">
        <v>17</v>
      </c>
      <c r="K529" s="15">
        <v>0.60277777777777775</v>
      </c>
      <c r="L529" s="15">
        <v>0.61527777777777781</v>
      </c>
      <c r="M529" s="13">
        <v>18</v>
      </c>
      <c r="N529" s="15">
        <v>0.76874999999999993</v>
      </c>
      <c r="O529" s="15">
        <v>0.78125</v>
      </c>
      <c r="P529" s="22">
        <v>18</v>
      </c>
      <c r="Q529" s="22"/>
      <c r="R529" s="22"/>
      <c r="S529" s="21"/>
      <c r="T529" s="21"/>
      <c r="U529" s="21"/>
      <c r="V529" s="21"/>
      <c r="W529" s="21"/>
      <c r="X529" s="21"/>
    </row>
    <row r="530" spans="2:24" x14ac:dyDescent="0.25">
      <c r="C530" s="13"/>
      <c r="D530" s="14">
        <v>2</v>
      </c>
      <c r="E530" s="13" t="s">
        <v>123</v>
      </c>
      <c r="F530" s="13" t="s">
        <v>141</v>
      </c>
      <c r="G530" s="13">
        <v>10</v>
      </c>
      <c r="H530" s="15">
        <v>0.30416666666666664</v>
      </c>
      <c r="I530" s="15">
        <v>0.31666666666666665</v>
      </c>
      <c r="J530" s="13">
        <v>18</v>
      </c>
      <c r="K530" s="15">
        <v>0.46249999999999997</v>
      </c>
      <c r="L530" s="15">
        <v>0.47500000000000003</v>
      </c>
      <c r="M530" s="13">
        <v>18</v>
      </c>
      <c r="N530" s="15">
        <v>0.71527777777777779</v>
      </c>
      <c r="O530" s="15">
        <v>0.72777777777777775</v>
      </c>
      <c r="P530" s="21">
        <v>18</v>
      </c>
      <c r="Q530" s="21"/>
      <c r="R530" s="21"/>
      <c r="S530" s="21"/>
      <c r="T530" s="21"/>
      <c r="U530" s="21"/>
      <c r="V530" s="21"/>
      <c r="W530" s="21"/>
      <c r="X530" s="21"/>
    </row>
    <row r="531" spans="2:24" x14ac:dyDescent="0.25">
      <c r="C531" s="13"/>
      <c r="D531" s="14">
        <v>3</v>
      </c>
      <c r="E531" s="13" t="s">
        <v>123</v>
      </c>
      <c r="F531" s="13" t="s">
        <v>141</v>
      </c>
      <c r="G531" s="13">
        <v>10</v>
      </c>
      <c r="H531" s="15">
        <v>0.34930555555555554</v>
      </c>
      <c r="I531" s="15">
        <v>0.36180555555555555</v>
      </c>
      <c r="J531" s="13">
        <v>18</v>
      </c>
      <c r="K531" s="15">
        <v>0.43194444444444446</v>
      </c>
      <c r="L531" s="15">
        <v>0.44444444444444442</v>
      </c>
      <c r="M531" s="20">
        <v>18</v>
      </c>
      <c r="N531" s="15">
        <v>0.81111111111111101</v>
      </c>
      <c r="O531" s="15">
        <v>0.82361111111111107</v>
      </c>
      <c r="P531" s="21">
        <v>18</v>
      </c>
      <c r="Q531" s="21"/>
      <c r="R531" s="21"/>
      <c r="S531" s="22"/>
      <c r="T531" s="22"/>
      <c r="U531" s="22"/>
      <c r="V531" s="22"/>
      <c r="W531" s="22"/>
      <c r="X531" s="22"/>
    </row>
    <row r="532" spans="2:24" x14ac:dyDescent="0.25">
      <c r="C532" s="13"/>
      <c r="D532" s="14">
        <v>1</v>
      </c>
      <c r="E532" s="13" t="s">
        <v>141</v>
      </c>
      <c r="F532" s="13" t="s">
        <v>123</v>
      </c>
      <c r="G532" s="13">
        <v>10</v>
      </c>
      <c r="H532" s="15">
        <v>0.41041666666666665</v>
      </c>
      <c r="I532" s="15">
        <v>0.42291666666666666</v>
      </c>
      <c r="J532" s="13">
        <v>18</v>
      </c>
      <c r="K532" s="15">
        <v>0.60347222222222219</v>
      </c>
      <c r="L532" s="15">
        <v>0.61597222222222225</v>
      </c>
      <c r="M532" s="13">
        <v>18</v>
      </c>
      <c r="N532" s="15">
        <v>0.76874999999999993</v>
      </c>
      <c r="O532" s="15">
        <v>0.78194444444444444</v>
      </c>
      <c r="P532" s="22">
        <v>19</v>
      </c>
      <c r="Q532" s="22"/>
      <c r="R532" s="22"/>
      <c r="S532" s="21"/>
      <c r="T532" s="21"/>
      <c r="U532" s="21"/>
      <c r="V532" s="21"/>
      <c r="W532" s="21"/>
      <c r="X532" s="21"/>
    </row>
    <row r="533" spans="2:24" x14ac:dyDescent="0.25">
      <c r="C533" s="13"/>
      <c r="D533" s="14">
        <v>2</v>
      </c>
      <c r="E533" s="13" t="s">
        <v>141</v>
      </c>
      <c r="F533" s="13" t="s">
        <v>123</v>
      </c>
      <c r="G533" s="13">
        <v>10</v>
      </c>
      <c r="H533" s="15">
        <v>0.30416666666666664</v>
      </c>
      <c r="I533" s="15">
        <v>0.31666666666666665</v>
      </c>
      <c r="J533" s="13">
        <v>18</v>
      </c>
      <c r="K533" s="15">
        <v>0.46319444444444446</v>
      </c>
      <c r="L533" s="15">
        <v>0.47569444444444442</v>
      </c>
      <c r="M533" s="13">
        <v>18</v>
      </c>
      <c r="N533" s="15">
        <v>0.71597222222222223</v>
      </c>
      <c r="O533" s="15">
        <v>0.72916666666666663</v>
      </c>
      <c r="P533" s="21">
        <v>19</v>
      </c>
      <c r="Q533" s="21"/>
      <c r="R533" s="21"/>
      <c r="S533" s="21"/>
      <c r="T533" s="21"/>
      <c r="U533" s="21"/>
      <c r="V533" s="21"/>
      <c r="W533" s="21"/>
      <c r="X533" s="21"/>
    </row>
    <row r="534" spans="2:24" x14ac:dyDescent="0.25">
      <c r="C534" s="13"/>
      <c r="D534" s="14">
        <v>3</v>
      </c>
      <c r="E534" s="13" t="s">
        <v>141</v>
      </c>
      <c r="F534" s="13" t="s">
        <v>123</v>
      </c>
      <c r="G534" s="13">
        <v>10</v>
      </c>
      <c r="H534" s="15">
        <v>0.34930555555555554</v>
      </c>
      <c r="I534" s="15">
        <v>0.36180555555555555</v>
      </c>
      <c r="J534" s="13">
        <v>18</v>
      </c>
      <c r="K534" s="15">
        <v>0.43263888888888885</v>
      </c>
      <c r="L534" s="15">
        <v>0.44513888888888892</v>
      </c>
      <c r="M534" s="20">
        <v>18</v>
      </c>
      <c r="N534" s="15">
        <v>0.81180555555555556</v>
      </c>
      <c r="O534" s="15">
        <v>0.82430555555555562</v>
      </c>
      <c r="P534" s="21">
        <v>18</v>
      </c>
      <c r="Q534" s="21"/>
      <c r="R534" s="21"/>
      <c r="S534" s="22"/>
      <c r="T534" s="22"/>
      <c r="U534" s="22"/>
      <c r="V534" s="22"/>
      <c r="W534" s="22"/>
      <c r="X534" s="22"/>
    </row>
    <row r="535" spans="2:24" x14ac:dyDescent="0.25">
      <c r="C535" s="13"/>
      <c r="D535" s="14">
        <v>1</v>
      </c>
      <c r="E535" s="13" t="s">
        <v>141</v>
      </c>
      <c r="F535" s="13" t="s">
        <v>142</v>
      </c>
      <c r="G535" s="13">
        <v>7.4</v>
      </c>
      <c r="H535" s="15">
        <v>0.41111111111111115</v>
      </c>
      <c r="I535" s="15">
        <v>0.42083333333333334</v>
      </c>
      <c r="J535" s="13">
        <v>14</v>
      </c>
      <c r="K535" s="15">
        <v>0.60416666666666663</v>
      </c>
      <c r="L535" s="15">
        <v>0.61388888888888882</v>
      </c>
      <c r="M535" s="13">
        <v>14</v>
      </c>
      <c r="N535" s="15">
        <v>0.76944444444444438</v>
      </c>
      <c r="O535" s="15">
        <v>0.78055555555555556</v>
      </c>
      <c r="P535" s="22">
        <v>16</v>
      </c>
      <c r="Q535" s="22"/>
      <c r="R535" s="22"/>
      <c r="S535" s="21"/>
      <c r="T535" s="21"/>
      <c r="U535" s="21"/>
      <c r="V535" s="21"/>
      <c r="W535" s="21"/>
      <c r="X535" s="21"/>
    </row>
    <row r="536" spans="2:24" x14ac:dyDescent="0.25">
      <c r="C536" s="13"/>
      <c r="D536" s="14">
        <v>2</v>
      </c>
      <c r="E536" s="13" t="s">
        <v>141</v>
      </c>
      <c r="F536" s="13" t="s">
        <v>142</v>
      </c>
      <c r="G536" s="13">
        <v>7.4</v>
      </c>
      <c r="H536" s="15">
        <v>0.30486111111111108</v>
      </c>
      <c r="I536" s="15">
        <v>0.31458333333333333</v>
      </c>
      <c r="J536" s="13">
        <v>14</v>
      </c>
      <c r="K536" s="15">
        <v>0.46388888888888885</v>
      </c>
      <c r="L536" s="15">
        <v>0.47361111111111115</v>
      </c>
      <c r="M536" s="13">
        <v>14</v>
      </c>
      <c r="N536" s="15">
        <v>0.71736111111111101</v>
      </c>
      <c r="O536" s="15">
        <v>0.72777777777777775</v>
      </c>
      <c r="P536" s="21">
        <v>15</v>
      </c>
      <c r="Q536" s="21"/>
      <c r="R536" s="21"/>
      <c r="S536" s="21"/>
      <c r="T536" s="21"/>
      <c r="U536" s="21"/>
      <c r="V536" s="21"/>
      <c r="W536" s="21"/>
      <c r="X536" s="21"/>
    </row>
    <row r="537" spans="2:24" x14ac:dyDescent="0.25">
      <c r="C537" s="13"/>
      <c r="D537" s="14">
        <v>3</v>
      </c>
      <c r="E537" s="13" t="s">
        <v>141</v>
      </c>
      <c r="F537" s="13" t="s">
        <v>142</v>
      </c>
      <c r="G537" s="13">
        <v>7.4</v>
      </c>
      <c r="H537" s="15">
        <v>0.35000000000000003</v>
      </c>
      <c r="I537" s="15">
        <v>0.35972222222222222</v>
      </c>
      <c r="J537" s="13">
        <v>14</v>
      </c>
      <c r="K537" s="15">
        <v>0.43402777777777773</v>
      </c>
      <c r="L537" s="15">
        <v>0.44375000000000003</v>
      </c>
      <c r="M537" s="20">
        <v>14</v>
      </c>
      <c r="N537" s="15">
        <v>0.8125</v>
      </c>
      <c r="O537" s="15">
        <v>0.82361111111111107</v>
      </c>
      <c r="P537" s="21">
        <v>16</v>
      </c>
      <c r="Q537" s="21"/>
      <c r="R537" s="21"/>
      <c r="S537" s="22"/>
      <c r="T537" s="22"/>
      <c r="U537" s="22"/>
      <c r="V537" s="22"/>
      <c r="W537" s="22"/>
      <c r="X537" s="22"/>
    </row>
    <row r="538" spans="2:24" x14ac:dyDescent="0.25">
      <c r="C538" s="13"/>
      <c r="D538" s="14">
        <v>1</v>
      </c>
      <c r="E538" s="13" t="s">
        <v>142</v>
      </c>
      <c r="F538" s="13" t="s">
        <v>141</v>
      </c>
      <c r="G538" s="13">
        <v>7.4</v>
      </c>
      <c r="H538" s="15">
        <v>0.41111111111111115</v>
      </c>
      <c r="I538" s="15">
        <v>0.42083333333333334</v>
      </c>
      <c r="J538" s="13">
        <v>14</v>
      </c>
      <c r="K538" s="15">
        <v>0.60416666666666663</v>
      </c>
      <c r="L538" s="15">
        <v>0.61388888888888882</v>
      </c>
      <c r="M538" s="13">
        <v>14</v>
      </c>
      <c r="N538" s="15">
        <v>0.77013888888888893</v>
      </c>
      <c r="O538" s="15">
        <v>0.78055555555555556</v>
      </c>
      <c r="P538" s="22">
        <v>15</v>
      </c>
      <c r="Q538" s="22"/>
      <c r="R538" s="22"/>
      <c r="S538" s="21"/>
      <c r="T538" s="21"/>
      <c r="U538" s="21"/>
      <c r="V538" s="21"/>
      <c r="W538" s="21"/>
      <c r="X538" s="21"/>
    </row>
    <row r="539" spans="2:24" x14ac:dyDescent="0.25">
      <c r="C539" s="13"/>
      <c r="D539" s="14">
        <v>2</v>
      </c>
      <c r="E539" s="13" t="s">
        <v>142</v>
      </c>
      <c r="F539" s="13" t="s">
        <v>141</v>
      </c>
      <c r="G539" s="13">
        <v>7.4</v>
      </c>
      <c r="H539" s="15">
        <v>0.30486111111111108</v>
      </c>
      <c r="I539" s="15">
        <v>0.31458333333333333</v>
      </c>
      <c r="J539" s="13">
        <v>14</v>
      </c>
      <c r="K539" s="15">
        <v>0.46388888888888885</v>
      </c>
      <c r="L539" s="15">
        <v>0.47430555555555554</v>
      </c>
      <c r="M539" s="13">
        <v>15</v>
      </c>
      <c r="N539" s="15">
        <v>0.71805555555555556</v>
      </c>
      <c r="O539" s="15">
        <v>0.72777777777777775</v>
      </c>
      <c r="P539" s="21">
        <v>14</v>
      </c>
      <c r="Q539" s="21"/>
      <c r="R539" s="21"/>
      <c r="S539" s="22"/>
      <c r="T539" s="22"/>
      <c r="U539" s="22"/>
      <c r="V539" s="22"/>
      <c r="W539" s="22"/>
      <c r="X539" s="22"/>
    </row>
    <row r="540" spans="2:24" x14ac:dyDescent="0.25">
      <c r="C540" s="16"/>
      <c r="D540" s="17">
        <v>3</v>
      </c>
      <c r="E540" s="16" t="s">
        <v>142</v>
      </c>
      <c r="F540" s="16" t="s">
        <v>141</v>
      </c>
      <c r="G540" s="16">
        <v>7.4</v>
      </c>
      <c r="H540" s="18">
        <v>0.35000000000000003</v>
      </c>
      <c r="I540" s="18">
        <v>0.36041666666666666</v>
      </c>
      <c r="J540" s="16">
        <v>15</v>
      </c>
      <c r="K540" s="18">
        <v>0.43472222222222223</v>
      </c>
      <c r="L540" s="18">
        <v>0.44513888888888892</v>
      </c>
      <c r="M540" s="16">
        <v>15</v>
      </c>
      <c r="N540" s="18">
        <v>0.8125</v>
      </c>
      <c r="O540" s="18">
        <v>0.82291666666666663</v>
      </c>
      <c r="P540" s="23">
        <v>15</v>
      </c>
      <c r="Q540" s="22"/>
      <c r="R540" s="22"/>
    </row>
    <row r="541" spans="2:24" x14ac:dyDescent="0.25">
      <c r="B541" t="s">
        <v>143</v>
      </c>
      <c r="C541" t="s">
        <v>144</v>
      </c>
      <c r="D541" s="5">
        <v>1</v>
      </c>
      <c r="E541" t="s">
        <v>130</v>
      </c>
      <c r="F541" t="s">
        <v>124</v>
      </c>
      <c r="G541">
        <v>29</v>
      </c>
      <c r="H541" s="6">
        <v>0.30555555555555552</v>
      </c>
      <c r="I541" s="6">
        <v>0.33194444444444443</v>
      </c>
      <c r="J541">
        <v>38</v>
      </c>
      <c r="K541" s="12">
        <v>0.60486111111111118</v>
      </c>
      <c r="L541" s="6">
        <v>0.63124999999999998</v>
      </c>
      <c r="M541">
        <v>38</v>
      </c>
      <c r="N541" s="15">
        <v>0.75902777777777775</v>
      </c>
      <c r="O541" s="6">
        <v>0.78541666666666676</v>
      </c>
      <c r="P541">
        <v>38</v>
      </c>
    </row>
    <row r="542" spans="2:24" x14ac:dyDescent="0.25">
      <c r="D542" s="5">
        <v>2</v>
      </c>
      <c r="E542" t="s">
        <v>130</v>
      </c>
      <c r="F542" t="s">
        <v>124</v>
      </c>
      <c r="G542">
        <v>29</v>
      </c>
      <c r="H542" s="6">
        <v>0.35000000000000003</v>
      </c>
      <c r="I542" s="6">
        <v>0.37638888888888888</v>
      </c>
      <c r="J542">
        <v>38</v>
      </c>
      <c r="K542" s="15">
        <v>0.41944444444444445</v>
      </c>
      <c r="L542" s="6">
        <v>0.4458333333333333</v>
      </c>
      <c r="M542">
        <v>38</v>
      </c>
      <c r="N542" s="15">
        <v>0.70347222222222217</v>
      </c>
      <c r="O542" s="6">
        <v>0.72986111111111107</v>
      </c>
      <c r="P542">
        <v>38</v>
      </c>
    </row>
    <row r="543" spans="2:24" x14ac:dyDescent="0.25">
      <c r="D543" s="5">
        <v>3</v>
      </c>
      <c r="E543" t="s">
        <v>130</v>
      </c>
      <c r="F543" t="s">
        <v>124</v>
      </c>
      <c r="G543">
        <v>29</v>
      </c>
      <c r="H543" s="6">
        <v>0.39097222222222222</v>
      </c>
      <c r="I543" s="6">
        <v>0.41736111111111113</v>
      </c>
      <c r="J543">
        <v>38</v>
      </c>
      <c r="K543" s="15">
        <v>0.50972222222222219</v>
      </c>
      <c r="L543" s="6">
        <v>0.53611111111111109</v>
      </c>
      <c r="M543">
        <v>38</v>
      </c>
      <c r="N543" s="15">
        <v>0.80833333333333324</v>
      </c>
      <c r="O543" s="6">
        <v>0.83472222222222225</v>
      </c>
      <c r="P543">
        <v>38</v>
      </c>
    </row>
    <row r="544" spans="2:24" x14ac:dyDescent="0.25">
      <c r="D544" s="5">
        <v>1</v>
      </c>
      <c r="E544" t="s">
        <v>124</v>
      </c>
      <c r="F544" t="s">
        <v>130</v>
      </c>
      <c r="G544">
        <v>29</v>
      </c>
      <c r="H544" s="6">
        <v>0.30624999999999997</v>
      </c>
      <c r="I544" s="6">
        <v>0.33194444444444443</v>
      </c>
      <c r="J544">
        <v>37</v>
      </c>
      <c r="K544" s="15">
        <v>0.60555555555555551</v>
      </c>
      <c r="L544" s="6">
        <v>0.63124999999999998</v>
      </c>
      <c r="M544">
        <v>37</v>
      </c>
      <c r="N544" s="15">
        <v>0.7597222222222223</v>
      </c>
      <c r="O544" s="6">
        <v>0.78541666666666676</v>
      </c>
      <c r="P544">
        <v>37</v>
      </c>
    </row>
    <row r="545" spans="2:24" x14ac:dyDescent="0.25">
      <c r="D545" s="5">
        <v>2</v>
      </c>
      <c r="E545" t="s">
        <v>124</v>
      </c>
      <c r="F545" t="s">
        <v>130</v>
      </c>
      <c r="G545">
        <v>29</v>
      </c>
      <c r="H545" s="6">
        <v>0.35000000000000003</v>
      </c>
      <c r="I545" s="6">
        <v>0.37638888888888888</v>
      </c>
      <c r="J545">
        <v>38</v>
      </c>
      <c r="K545" s="15">
        <v>0.41944444444444445</v>
      </c>
      <c r="L545" s="6">
        <v>0.4458333333333333</v>
      </c>
      <c r="M545">
        <v>38</v>
      </c>
      <c r="N545" s="15">
        <v>0.70416666666666661</v>
      </c>
      <c r="O545" s="6">
        <v>0.73055555555555562</v>
      </c>
      <c r="P545">
        <v>38</v>
      </c>
    </row>
    <row r="546" spans="2:24" x14ac:dyDescent="0.25">
      <c r="D546" s="5">
        <v>3</v>
      </c>
      <c r="E546" t="s">
        <v>124</v>
      </c>
      <c r="F546" t="s">
        <v>130</v>
      </c>
      <c r="G546">
        <v>29</v>
      </c>
      <c r="H546" s="6">
        <v>0.39166666666666666</v>
      </c>
      <c r="I546" s="6">
        <v>0.41805555555555557</v>
      </c>
      <c r="J546">
        <v>38</v>
      </c>
      <c r="K546" s="15">
        <v>0.51041666666666663</v>
      </c>
      <c r="L546" s="6">
        <v>0.53680555555555554</v>
      </c>
      <c r="M546">
        <v>38</v>
      </c>
      <c r="N546" s="15">
        <v>0.80833333333333324</v>
      </c>
      <c r="O546" s="6">
        <v>0.83472222222222225</v>
      </c>
      <c r="P546">
        <v>38</v>
      </c>
    </row>
    <row r="547" spans="2:24" x14ac:dyDescent="0.25">
      <c r="D547" s="5">
        <v>1</v>
      </c>
      <c r="E547" t="s">
        <v>124</v>
      </c>
      <c r="F547" t="s">
        <v>145</v>
      </c>
      <c r="G547">
        <v>17</v>
      </c>
      <c r="H547" s="6">
        <v>0.30624999999999997</v>
      </c>
      <c r="I547" s="6">
        <v>0.32708333333333334</v>
      </c>
      <c r="J547">
        <v>30</v>
      </c>
      <c r="K547" s="15">
        <v>0.60625000000000007</v>
      </c>
      <c r="L547" s="6">
        <v>0.62708333333333333</v>
      </c>
      <c r="M547">
        <v>30</v>
      </c>
      <c r="N547" s="15">
        <v>0.76041666666666663</v>
      </c>
      <c r="O547" s="6">
        <v>0.78125</v>
      </c>
      <c r="P547">
        <v>30</v>
      </c>
    </row>
    <row r="548" spans="2:24" x14ac:dyDescent="0.25">
      <c r="D548" s="5">
        <v>2</v>
      </c>
      <c r="E548" t="s">
        <v>124</v>
      </c>
      <c r="F548" t="s">
        <v>145</v>
      </c>
      <c r="G548">
        <v>17</v>
      </c>
      <c r="H548" s="6">
        <v>0.35069444444444442</v>
      </c>
      <c r="I548" s="6">
        <v>0.37152777777777773</v>
      </c>
      <c r="J548">
        <v>30</v>
      </c>
      <c r="K548" s="15">
        <v>0.4201388888888889</v>
      </c>
      <c r="L548" s="6">
        <v>0.44097222222222227</v>
      </c>
      <c r="M548">
        <v>30</v>
      </c>
      <c r="N548" s="15">
        <v>0.70486111111111116</v>
      </c>
      <c r="O548" s="6">
        <v>0.72569444444444453</v>
      </c>
      <c r="P548">
        <v>30</v>
      </c>
    </row>
    <row r="549" spans="2:24" x14ac:dyDescent="0.25">
      <c r="D549" s="5">
        <v>3</v>
      </c>
      <c r="E549" t="s">
        <v>124</v>
      </c>
      <c r="F549" t="s">
        <v>145</v>
      </c>
      <c r="G549">
        <v>17</v>
      </c>
      <c r="H549" s="6">
        <v>0.3923611111111111</v>
      </c>
      <c r="I549" s="6">
        <v>0.41319444444444442</v>
      </c>
      <c r="J549">
        <v>30</v>
      </c>
      <c r="K549" s="15">
        <v>0.51111111111111118</v>
      </c>
      <c r="L549" s="6">
        <v>0.53194444444444444</v>
      </c>
      <c r="M549">
        <v>30</v>
      </c>
      <c r="N549" s="15">
        <v>0.80902777777777779</v>
      </c>
      <c r="O549" s="6">
        <v>0.82986111111111116</v>
      </c>
      <c r="P549">
        <v>30</v>
      </c>
    </row>
    <row r="550" spans="2:24" x14ac:dyDescent="0.25">
      <c r="D550" s="5">
        <v>1</v>
      </c>
      <c r="E550" t="s">
        <v>145</v>
      </c>
      <c r="F550" t="s">
        <v>124</v>
      </c>
      <c r="G550">
        <v>17</v>
      </c>
      <c r="H550" s="6">
        <v>0.30694444444444441</v>
      </c>
      <c r="I550" s="6">
        <v>0.32847222222222222</v>
      </c>
      <c r="J550">
        <v>31</v>
      </c>
      <c r="K550" s="15">
        <v>0.60763888888888895</v>
      </c>
      <c r="L550" s="6">
        <v>0.62916666666666665</v>
      </c>
      <c r="M550">
        <v>31</v>
      </c>
      <c r="N550" s="15">
        <v>0.76111111111111107</v>
      </c>
      <c r="O550" s="6">
        <v>0.78263888888888899</v>
      </c>
      <c r="P550">
        <v>31</v>
      </c>
    </row>
    <row r="551" spans="2:24" x14ac:dyDescent="0.25">
      <c r="D551" s="5">
        <v>2</v>
      </c>
      <c r="E551" t="s">
        <v>145</v>
      </c>
      <c r="F551" t="s">
        <v>124</v>
      </c>
      <c r="G551">
        <v>17</v>
      </c>
      <c r="H551" s="6">
        <v>0.35069444444444442</v>
      </c>
      <c r="I551" s="6">
        <v>0.37152777777777773</v>
      </c>
      <c r="J551">
        <v>31</v>
      </c>
      <c r="K551" s="15">
        <v>0.42152777777777778</v>
      </c>
      <c r="L551" s="6">
        <v>0.44305555555555554</v>
      </c>
      <c r="M551">
        <v>31</v>
      </c>
      <c r="N551" s="15">
        <v>0.70486111111111116</v>
      </c>
      <c r="O551" s="6">
        <v>0.72638888888888886</v>
      </c>
      <c r="P551">
        <v>31</v>
      </c>
    </row>
    <row r="552" spans="2:24" x14ac:dyDescent="0.25">
      <c r="D552" s="5">
        <v>3</v>
      </c>
      <c r="E552" t="s">
        <v>145</v>
      </c>
      <c r="F552" t="s">
        <v>124</v>
      </c>
      <c r="G552">
        <v>17</v>
      </c>
      <c r="H552" s="6">
        <v>0.3923611111111111</v>
      </c>
      <c r="I552" s="6">
        <v>0.41319444444444442</v>
      </c>
      <c r="J552">
        <v>31</v>
      </c>
      <c r="K552" s="15">
        <v>0.51250000000000007</v>
      </c>
      <c r="L552" s="6">
        <v>0.53402777777777777</v>
      </c>
      <c r="M552">
        <v>31</v>
      </c>
      <c r="N552" s="15">
        <v>0.80972222222222223</v>
      </c>
      <c r="O552" s="6">
        <v>0.83124999999999993</v>
      </c>
      <c r="P552">
        <v>31</v>
      </c>
    </row>
    <row r="553" spans="2:24" x14ac:dyDescent="0.25">
      <c r="D553" s="5">
        <v>1</v>
      </c>
      <c r="E553" t="s">
        <v>145</v>
      </c>
      <c r="F553" t="s">
        <v>146</v>
      </c>
      <c r="G553">
        <v>27</v>
      </c>
      <c r="H553" s="6">
        <v>0.30763888888888891</v>
      </c>
      <c r="I553" s="6">
        <v>0.33888888888888885</v>
      </c>
      <c r="J553">
        <v>45</v>
      </c>
      <c r="K553" s="15">
        <v>0.60833333333333328</v>
      </c>
      <c r="L553" s="6">
        <v>0.63958333333333328</v>
      </c>
      <c r="M553">
        <v>45</v>
      </c>
      <c r="N553" s="15">
        <v>0.76111111111111107</v>
      </c>
      <c r="O553" s="6">
        <v>0.79236111111111107</v>
      </c>
      <c r="P553">
        <v>45</v>
      </c>
    </row>
    <row r="554" spans="2:24" x14ac:dyDescent="0.25">
      <c r="D554" s="5">
        <v>2</v>
      </c>
      <c r="E554" t="s">
        <v>145</v>
      </c>
      <c r="F554" t="s">
        <v>146</v>
      </c>
      <c r="G554">
        <v>27</v>
      </c>
      <c r="H554" s="6">
        <v>0.35138888888888892</v>
      </c>
      <c r="I554" s="6">
        <v>0.38263888888888892</v>
      </c>
      <c r="J554">
        <v>45</v>
      </c>
      <c r="K554" s="15">
        <v>0.42222222222222222</v>
      </c>
      <c r="L554" s="6">
        <v>0.45347222222222222</v>
      </c>
      <c r="M554">
        <v>45</v>
      </c>
      <c r="N554" s="15">
        <v>0.70694444444444438</v>
      </c>
      <c r="O554" s="6">
        <v>0.73819444444444438</v>
      </c>
      <c r="P554">
        <v>45</v>
      </c>
    </row>
    <row r="555" spans="2:24" x14ac:dyDescent="0.25">
      <c r="D555" s="5">
        <v>3</v>
      </c>
      <c r="E555" t="s">
        <v>145</v>
      </c>
      <c r="F555" t="s">
        <v>146</v>
      </c>
      <c r="G555">
        <v>27</v>
      </c>
      <c r="H555" s="6">
        <v>0.39305555555555555</v>
      </c>
      <c r="I555" s="6">
        <v>0.42430555555555555</v>
      </c>
      <c r="J555">
        <v>45</v>
      </c>
      <c r="K555" s="15">
        <v>0.51388888888888895</v>
      </c>
      <c r="L555" s="6">
        <v>0.54513888888888895</v>
      </c>
      <c r="M555">
        <v>45</v>
      </c>
      <c r="N555" s="15">
        <v>0.81041666666666667</v>
      </c>
      <c r="O555" s="6">
        <v>0.84166666666666667</v>
      </c>
      <c r="P555">
        <v>45</v>
      </c>
    </row>
    <row r="556" spans="2:24" x14ac:dyDescent="0.25">
      <c r="D556" s="5">
        <v>1</v>
      </c>
      <c r="E556" t="s">
        <v>146</v>
      </c>
      <c r="F556" t="s">
        <v>145</v>
      </c>
      <c r="G556">
        <v>27</v>
      </c>
      <c r="H556" s="6">
        <v>0.30833333333333335</v>
      </c>
      <c r="I556" s="6">
        <v>0.33888888888888885</v>
      </c>
      <c r="J556">
        <v>44</v>
      </c>
      <c r="K556" s="6">
        <v>0.60902777777777783</v>
      </c>
      <c r="L556" s="6">
        <v>0.63958333333333328</v>
      </c>
      <c r="M556">
        <v>44</v>
      </c>
      <c r="N556" s="15">
        <v>0.76180555555555562</v>
      </c>
      <c r="O556" s="6">
        <v>0.79236111111111107</v>
      </c>
      <c r="P556">
        <v>44</v>
      </c>
    </row>
    <row r="557" spans="2:24" x14ac:dyDescent="0.25">
      <c r="D557" s="5">
        <v>2</v>
      </c>
      <c r="E557" t="s">
        <v>146</v>
      </c>
      <c r="F557" t="s">
        <v>145</v>
      </c>
      <c r="G557">
        <v>27</v>
      </c>
      <c r="H557" s="6">
        <v>0.35138888888888892</v>
      </c>
      <c r="I557" s="6">
        <v>0.38194444444444442</v>
      </c>
      <c r="J557">
        <v>44</v>
      </c>
      <c r="K557" s="6">
        <v>0.4236111111111111</v>
      </c>
      <c r="L557" s="6">
        <v>0.45416666666666666</v>
      </c>
      <c r="M557">
        <v>44</v>
      </c>
      <c r="N557" s="15">
        <v>0.70763888888888893</v>
      </c>
      <c r="O557" s="6">
        <v>0.73819444444444438</v>
      </c>
      <c r="P557">
        <v>44</v>
      </c>
    </row>
    <row r="558" spans="2:24" x14ac:dyDescent="0.25">
      <c r="D558" s="5">
        <v>3</v>
      </c>
      <c r="E558" t="s">
        <v>146</v>
      </c>
      <c r="F558" t="s">
        <v>145</v>
      </c>
      <c r="G558">
        <v>27</v>
      </c>
      <c r="H558" s="6">
        <v>0.39374999999999999</v>
      </c>
      <c r="I558" s="6">
        <v>0.42430555555555555</v>
      </c>
      <c r="J558">
        <v>44</v>
      </c>
      <c r="K558" s="6">
        <v>0.51527777777777783</v>
      </c>
      <c r="L558" s="6">
        <v>0.54583333333333328</v>
      </c>
      <c r="M558">
        <v>44</v>
      </c>
      <c r="N558" s="15">
        <v>0.81180555555555556</v>
      </c>
      <c r="O558" s="6">
        <v>0.84236111111111101</v>
      </c>
      <c r="P558">
        <v>44</v>
      </c>
      <c r="S558" s="22"/>
      <c r="T558" s="22"/>
      <c r="U558" s="22"/>
      <c r="V558" s="22"/>
      <c r="W558" s="22"/>
      <c r="X558" s="22"/>
    </row>
    <row r="559" spans="2:24" x14ac:dyDescent="0.25">
      <c r="B559" s="10" t="s">
        <v>147</v>
      </c>
      <c r="C559" s="10" t="s">
        <v>148</v>
      </c>
      <c r="D559" s="11">
        <v>1</v>
      </c>
      <c r="E559" s="10" t="s">
        <v>108</v>
      </c>
      <c r="F559" s="10" t="s">
        <v>149</v>
      </c>
      <c r="G559" s="10">
        <v>1.5</v>
      </c>
      <c r="H559" s="12">
        <v>0.38680555555555557</v>
      </c>
      <c r="I559" s="12">
        <v>0.39027777777777778</v>
      </c>
      <c r="J559" s="10">
        <v>5</v>
      </c>
      <c r="K559" s="12">
        <v>0.52777777777777779</v>
      </c>
      <c r="L559" s="12">
        <v>0.52986111111111112</v>
      </c>
      <c r="M559" s="10">
        <v>3</v>
      </c>
      <c r="N559" s="12">
        <v>0.76597222222222217</v>
      </c>
      <c r="O559" s="12">
        <v>0.77013888888888893</v>
      </c>
      <c r="P559" s="19">
        <v>6</v>
      </c>
      <c r="Q559" s="22"/>
      <c r="R559" s="22"/>
      <c r="S559" s="21"/>
      <c r="T559" s="21"/>
      <c r="U559" s="21"/>
      <c r="V559" s="21"/>
      <c r="W559" s="21"/>
      <c r="X559" s="21"/>
    </row>
    <row r="560" spans="2:24" x14ac:dyDescent="0.25">
      <c r="D560" s="5">
        <v>2</v>
      </c>
      <c r="E560" t="s">
        <v>108</v>
      </c>
      <c r="F560" t="s">
        <v>149</v>
      </c>
      <c r="G560">
        <v>1.5</v>
      </c>
      <c r="H560" s="6">
        <v>0.29583333333333334</v>
      </c>
      <c r="I560" s="6">
        <v>0.2986111111111111</v>
      </c>
      <c r="J560">
        <v>4</v>
      </c>
      <c r="K560" s="6">
        <v>0.46458333333333335</v>
      </c>
      <c r="L560" s="6">
        <v>0.46666666666666662</v>
      </c>
      <c r="M560">
        <v>3</v>
      </c>
      <c r="N560" s="15">
        <v>0.7104166666666667</v>
      </c>
      <c r="O560" s="6">
        <v>0.71319444444444446</v>
      </c>
      <c r="P560" s="21">
        <v>4</v>
      </c>
      <c r="Q560" s="21"/>
      <c r="R560" s="21"/>
      <c r="S560" s="21"/>
      <c r="T560" s="21"/>
      <c r="U560" s="21"/>
      <c r="V560" s="21"/>
      <c r="W560" s="21"/>
      <c r="X560" s="21"/>
    </row>
    <row r="561" spans="4:24" x14ac:dyDescent="0.25">
      <c r="D561" s="5">
        <v>3</v>
      </c>
      <c r="E561" t="s">
        <v>108</v>
      </c>
      <c r="F561" t="s">
        <v>149</v>
      </c>
      <c r="G561">
        <v>1.5</v>
      </c>
      <c r="H561" s="6">
        <v>0.35138888888888892</v>
      </c>
      <c r="I561" s="6">
        <v>0.35555555555555557</v>
      </c>
      <c r="J561">
        <v>6</v>
      </c>
      <c r="K561" s="6">
        <v>0.59444444444444444</v>
      </c>
      <c r="L561" s="6">
        <v>0.59722222222222221</v>
      </c>
      <c r="M561" s="9">
        <v>4</v>
      </c>
      <c r="N561" s="15">
        <v>0.80555555555555547</v>
      </c>
      <c r="O561" s="6">
        <v>0.80972222222222223</v>
      </c>
      <c r="P561" s="21">
        <v>6</v>
      </c>
      <c r="Q561" s="21"/>
      <c r="R561" s="21"/>
      <c r="S561" s="21"/>
      <c r="T561" s="21"/>
      <c r="U561" s="21"/>
      <c r="V561" s="21"/>
      <c r="W561" s="21"/>
      <c r="X561" s="21"/>
    </row>
    <row r="562" spans="4:24" x14ac:dyDescent="0.25">
      <c r="D562" s="5">
        <v>1</v>
      </c>
      <c r="E562" t="s">
        <v>149</v>
      </c>
      <c r="F562" t="s">
        <v>108</v>
      </c>
      <c r="G562">
        <v>1.5</v>
      </c>
      <c r="H562" s="6">
        <v>0.38680555555555557</v>
      </c>
      <c r="I562" s="6">
        <v>0.39027777777777778</v>
      </c>
      <c r="J562">
        <v>5</v>
      </c>
      <c r="K562" s="6">
        <v>0.52847222222222223</v>
      </c>
      <c r="L562" s="6">
        <v>0.53125</v>
      </c>
      <c r="M562">
        <v>4</v>
      </c>
      <c r="N562" s="15">
        <v>0.76666666666666661</v>
      </c>
      <c r="O562" s="6">
        <v>0.77013888888888893</v>
      </c>
      <c r="P562" s="21">
        <v>5</v>
      </c>
      <c r="Q562" s="21"/>
      <c r="R562" s="21"/>
      <c r="S562" s="21"/>
      <c r="T562" s="21"/>
      <c r="U562" s="21"/>
      <c r="V562" s="21"/>
      <c r="W562" s="21"/>
      <c r="X562" s="21"/>
    </row>
    <row r="563" spans="4:24" x14ac:dyDescent="0.25">
      <c r="D563" s="5">
        <v>2</v>
      </c>
      <c r="E563" t="s">
        <v>149</v>
      </c>
      <c r="F563" t="s">
        <v>108</v>
      </c>
      <c r="G563">
        <v>1.5</v>
      </c>
      <c r="H563" s="6">
        <v>0.29583333333333334</v>
      </c>
      <c r="I563" s="6">
        <v>0.2986111111111111</v>
      </c>
      <c r="J563">
        <v>4</v>
      </c>
      <c r="K563" s="6">
        <v>0.46527777777777773</v>
      </c>
      <c r="L563" s="6">
        <v>0.42638888888888887</v>
      </c>
      <c r="M563">
        <v>4</v>
      </c>
      <c r="N563" s="15">
        <v>0.71180555555555547</v>
      </c>
      <c r="O563" s="6">
        <v>0.71458333333333324</v>
      </c>
      <c r="P563" s="21">
        <v>4</v>
      </c>
      <c r="Q563" s="21"/>
      <c r="R563" s="21"/>
      <c r="S563" s="21"/>
      <c r="T563" s="21"/>
      <c r="U563" s="21"/>
      <c r="V563" s="21"/>
      <c r="W563" s="21"/>
      <c r="X563" s="21"/>
    </row>
    <row r="564" spans="4:24" x14ac:dyDescent="0.25">
      <c r="D564" s="5">
        <v>3</v>
      </c>
      <c r="E564" t="s">
        <v>149</v>
      </c>
      <c r="F564" t="s">
        <v>108</v>
      </c>
      <c r="G564">
        <v>1.5</v>
      </c>
      <c r="H564" s="6">
        <v>0.3520833333333333</v>
      </c>
      <c r="I564" s="6">
        <v>0.35555555555555557</v>
      </c>
      <c r="J564">
        <v>5</v>
      </c>
      <c r="K564" s="6">
        <v>0.59513888888888888</v>
      </c>
      <c r="L564" s="6">
        <v>0.59861111111111109</v>
      </c>
      <c r="M564" s="9">
        <v>5</v>
      </c>
      <c r="N564" s="15">
        <v>0.80625000000000002</v>
      </c>
      <c r="O564" s="6">
        <v>0.81041666666666667</v>
      </c>
      <c r="P564" s="21">
        <v>6</v>
      </c>
      <c r="Q564" s="21"/>
      <c r="R564" s="21"/>
      <c r="S564" s="21"/>
      <c r="T564" s="21"/>
      <c r="U564" s="21"/>
      <c r="V564" s="21"/>
      <c r="W564" s="21"/>
      <c r="X564" s="21"/>
    </row>
    <row r="565" spans="4:24" x14ac:dyDescent="0.25">
      <c r="D565" s="5">
        <v>1</v>
      </c>
      <c r="E565" t="s">
        <v>149</v>
      </c>
      <c r="F565" t="s">
        <v>150</v>
      </c>
      <c r="G565">
        <v>1.1000000000000001</v>
      </c>
      <c r="H565" s="6">
        <v>0.38958333333333334</v>
      </c>
      <c r="I565" s="6">
        <v>0.39374999999999999</v>
      </c>
      <c r="J565">
        <v>6</v>
      </c>
      <c r="K565" s="6">
        <v>0.52916666666666667</v>
      </c>
      <c r="L565" s="6">
        <v>0.53263888888888888</v>
      </c>
      <c r="M565">
        <v>5</v>
      </c>
      <c r="N565" s="15">
        <v>0.76666666666666661</v>
      </c>
      <c r="O565" s="6">
        <v>0.76874999999999993</v>
      </c>
      <c r="P565" s="21">
        <v>3</v>
      </c>
      <c r="Q565" s="21"/>
      <c r="R565" s="21"/>
      <c r="S565" s="21"/>
      <c r="T565" s="21"/>
      <c r="U565" s="21"/>
      <c r="V565" s="21"/>
      <c r="W565" s="21"/>
      <c r="X565" s="21"/>
    </row>
    <row r="566" spans="4:24" x14ac:dyDescent="0.25">
      <c r="D566" s="5">
        <v>2</v>
      </c>
      <c r="E566" t="s">
        <v>149</v>
      </c>
      <c r="F566" t="s">
        <v>150</v>
      </c>
      <c r="G566">
        <v>1.1000000000000001</v>
      </c>
      <c r="H566" s="6">
        <v>0.29583333333333334</v>
      </c>
      <c r="I566" s="6">
        <v>0.29930555555555555</v>
      </c>
      <c r="J566">
        <v>5</v>
      </c>
      <c r="K566" s="6">
        <v>0.46597222222222223</v>
      </c>
      <c r="L566" s="6">
        <v>0.46736111111111112</v>
      </c>
      <c r="M566">
        <v>2</v>
      </c>
      <c r="N566" s="15">
        <v>0.71250000000000002</v>
      </c>
      <c r="O566" s="6">
        <v>0.71458333333333324</v>
      </c>
      <c r="P566" s="21">
        <v>3</v>
      </c>
      <c r="Q566" s="21"/>
      <c r="R566" s="21"/>
      <c r="S566" s="21"/>
      <c r="T566" s="21"/>
      <c r="U566" s="21"/>
      <c r="V566" s="21"/>
      <c r="W566" s="21"/>
      <c r="X566" s="21"/>
    </row>
    <row r="567" spans="4:24" x14ac:dyDescent="0.25">
      <c r="D567" s="5">
        <v>3</v>
      </c>
      <c r="E567" t="s">
        <v>149</v>
      </c>
      <c r="F567" t="s">
        <v>150</v>
      </c>
      <c r="G567">
        <v>1.1000000000000001</v>
      </c>
      <c r="H567" s="6">
        <v>0.3520833333333333</v>
      </c>
      <c r="I567" s="6">
        <v>0.35694444444444445</v>
      </c>
      <c r="J567">
        <v>7</v>
      </c>
      <c r="K567" s="6">
        <v>0.59583333333333333</v>
      </c>
      <c r="L567" s="6">
        <v>0.59861111111111109</v>
      </c>
      <c r="M567" s="9">
        <v>4</v>
      </c>
      <c r="N567" s="15">
        <v>0.80763888888888891</v>
      </c>
      <c r="O567" s="6">
        <v>0.81111111111111101</v>
      </c>
      <c r="P567" s="21">
        <v>5</v>
      </c>
      <c r="Q567" s="21"/>
      <c r="R567" s="21"/>
      <c r="S567" s="21"/>
      <c r="T567" s="21"/>
      <c r="U567" s="21"/>
      <c r="V567" s="21"/>
      <c r="W567" s="21"/>
      <c r="X567" s="21"/>
    </row>
    <row r="568" spans="4:24" x14ac:dyDescent="0.25">
      <c r="D568" s="5">
        <v>1</v>
      </c>
      <c r="E568" t="s">
        <v>150</v>
      </c>
      <c r="F568" t="s">
        <v>149</v>
      </c>
      <c r="G568">
        <v>1.1000000000000001</v>
      </c>
      <c r="H568" s="6">
        <v>0.39027777777777778</v>
      </c>
      <c r="I568" s="6">
        <v>0.3923611111111111</v>
      </c>
      <c r="J568">
        <v>3</v>
      </c>
      <c r="K568" s="6">
        <v>0.53125</v>
      </c>
      <c r="L568" s="6">
        <v>0.53263888888888888</v>
      </c>
      <c r="M568">
        <v>2</v>
      </c>
      <c r="N568" s="15">
        <v>0.76736111111111116</v>
      </c>
      <c r="O568" s="6">
        <v>0.76944444444444438</v>
      </c>
      <c r="P568" s="21">
        <v>3</v>
      </c>
      <c r="Q568" s="21"/>
      <c r="R568" s="21"/>
      <c r="S568" s="21"/>
      <c r="T568" s="21"/>
      <c r="U568" s="21"/>
      <c r="V568" s="21"/>
      <c r="W568" s="21"/>
      <c r="X568" s="21"/>
    </row>
    <row r="569" spans="4:24" x14ac:dyDescent="0.25">
      <c r="D569" s="5">
        <v>2</v>
      </c>
      <c r="E569" t="s">
        <v>150</v>
      </c>
      <c r="F569" t="s">
        <v>149</v>
      </c>
      <c r="G569">
        <v>1.1000000000000001</v>
      </c>
      <c r="H569" s="6">
        <v>0.29652777777777778</v>
      </c>
      <c r="I569" s="6">
        <v>0.2986111111111111</v>
      </c>
      <c r="J569">
        <v>3</v>
      </c>
      <c r="K569" s="6">
        <v>0.46597222222222223</v>
      </c>
      <c r="L569" s="6">
        <v>0.4680555555555555</v>
      </c>
      <c r="M569">
        <v>3</v>
      </c>
      <c r="N569" s="15">
        <v>0.71319444444444446</v>
      </c>
      <c r="O569" s="6">
        <v>0.71527777777777779</v>
      </c>
      <c r="P569" s="21">
        <v>3</v>
      </c>
      <c r="Q569" s="21"/>
      <c r="R569" s="21"/>
      <c r="S569" s="21"/>
      <c r="T569" s="21"/>
      <c r="U569" s="21"/>
      <c r="V569" s="21"/>
      <c r="W569" s="21"/>
      <c r="X569" s="21"/>
    </row>
    <row r="570" spans="4:24" x14ac:dyDescent="0.25">
      <c r="D570" s="5">
        <v>3</v>
      </c>
      <c r="E570" t="s">
        <v>150</v>
      </c>
      <c r="F570" t="s">
        <v>149</v>
      </c>
      <c r="G570">
        <v>1.1000000000000001</v>
      </c>
      <c r="H570" s="6">
        <v>0.3520833333333333</v>
      </c>
      <c r="I570" s="6">
        <v>0.35555555555555557</v>
      </c>
      <c r="J570">
        <v>4</v>
      </c>
      <c r="K570" s="6">
        <v>0.59583333333333333</v>
      </c>
      <c r="L570" s="6">
        <v>0.59791666666666665</v>
      </c>
      <c r="M570" s="9">
        <v>3</v>
      </c>
      <c r="N570" s="15">
        <v>0.80902777777777779</v>
      </c>
      <c r="O570" s="6">
        <v>0.81180555555555556</v>
      </c>
      <c r="P570" s="21">
        <v>4</v>
      </c>
      <c r="Q570" s="21"/>
      <c r="R570" s="21"/>
      <c r="S570" s="21"/>
      <c r="T570" s="21"/>
      <c r="U570" s="21"/>
      <c r="V570" s="21"/>
      <c r="W570" s="21"/>
      <c r="X570" s="21"/>
    </row>
    <row r="571" spans="4:24" x14ac:dyDescent="0.25">
      <c r="D571" s="5">
        <v>1</v>
      </c>
      <c r="E571" t="s">
        <v>150</v>
      </c>
      <c r="F571" t="s">
        <v>151</v>
      </c>
      <c r="G571">
        <v>2.7</v>
      </c>
      <c r="H571" s="6">
        <v>0.39027777777777778</v>
      </c>
      <c r="I571" s="6">
        <v>0.3972222222222222</v>
      </c>
      <c r="J571">
        <v>10</v>
      </c>
      <c r="K571" s="6">
        <v>0.53194444444444444</v>
      </c>
      <c r="L571" s="6">
        <v>0.53749999999999998</v>
      </c>
      <c r="M571">
        <v>8</v>
      </c>
      <c r="N571" s="15">
        <v>0.7680555555555556</v>
      </c>
      <c r="O571" s="6">
        <v>0.77569444444444446</v>
      </c>
      <c r="P571" s="21">
        <v>11</v>
      </c>
      <c r="Q571" s="21"/>
      <c r="R571" s="21"/>
      <c r="S571" s="21"/>
      <c r="T571" s="21"/>
      <c r="U571" s="21"/>
      <c r="V571" s="21"/>
      <c r="W571" s="21"/>
      <c r="X571" s="21"/>
    </row>
    <row r="572" spans="4:24" x14ac:dyDescent="0.25">
      <c r="D572" s="5">
        <v>2</v>
      </c>
      <c r="E572" t="s">
        <v>150</v>
      </c>
      <c r="F572" t="s">
        <v>151</v>
      </c>
      <c r="G572">
        <v>2.7</v>
      </c>
      <c r="H572" s="6">
        <v>0.29652777777777778</v>
      </c>
      <c r="I572" s="6">
        <v>0.30138888888888887</v>
      </c>
      <c r="J572">
        <v>7</v>
      </c>
      <c r="K572" s="6">
        <v>0.46666666666666662</v>
      </c>
      <c r="L572" s="6">
        <v>0.47361111111111115</v>
      </c>
      <c r="M572">
        <v>10</v>
      </c>
      <c r="N572" s="15">
        <v>0.71388888888888891</v>
      </c>
      <c r="O572" s="6">
        <v>0.72083333333333333</v>
      </c>
      <c r="P572" s="21">
        <v>10</v>
      </c>
      <c r="Q572" s="21"/>
      <c r="R572" s="21"/>
      <c r="S572" s="21"/>
      <c r="T572" s="21"/>
      <c r="U572" s="21"/>
      <c r="V572" s="21"/>
      <c r="W572" s="21"/>
      <c r="X572" s="21"/>
    </row>
    <row r="573" spans="4:24" x14ac:dyDescent="0.25">
      <c r="D573" s="5">
        <v>3</v>
      </c>
      <c r="E573" t="s">
        <v>150</v>
      </c>
      <c r="F573" t="s">
        <v>151</v>
      </c>
      <c r="G573">
        <v>2.7</v>
      </c>
      <c r="H573" s="6">
        <v>0.3527777777777778</v>
      </c>
      <c r="I573" s="6">
        <v>0.35833333333333334</v>
      </c>
      <c r="J573">
        <v>8</v>
      </c>
      <c r="K573" s="6">
        <v>0.59652777777777777</v>
      </c>
      <c r="L573" s="6">
        <v>0.60347222222222219</v>
      </c>
      <c r="M573">
        <v>10</v>
      </c>
      <c r="N573" s="15">
        <v>0.80902777777777779</v>
      </c>
      <c r="O573" s="6">
        <v>0.81597222222222221</v>
      </c>
      <c r="P573" s="21">
        <v>10</v>
      </c>
      <c r="Q573" s="21"/>
      <c r="R573" s="21"/>
      <c r="S573" s="21"/>
      <c r="T573" s="21"/>
      <c r="U573" s="21"/>
      <c r="V573" s="21"/>
      <c r="W573" s="21"/>
      <c r="X573" s="21"/>
    </row>
    <row r="574" spans="4:24" x14ac:dyDescent="0.25">
      <c r="D574" s="5">
        <v>1</v>
      </c>
      <c r="E574" t="s">
        <v>151</v>
      </c>
      <c r="F574" t="s">
        <v>150</v>
      </c>
      <c r="G574">
        <v>2.7</v>
      </c>
      <c r="H574" s="6">
        <v>0.39097222222222222</v>
      </c>
      <c r="I574" s="6">
        <v>0.39583333333333331</v>
      </c>
      <c r="J574">
        <v>7</v>
      </c>
      <c r="K574" s="6">
        <v>0.53472222222222221</v>
      </c>
      <c r="L574" s="6">
        <v>0.54027777777777775</v>
      </c>
      <c r="M574">
        <v>8</v>
      </c>
      <c r="N574" s="15">
        <v>0.76874999999999993</v>
      </c>
      <c r="O574" s="6">
        <v>0.77569444444444446</v>
      </c>
      <c r="P574" s="21">
        <v>10</v>
      </c>
      <c r="Q574" s="21"/>
      <c r="R574" s="21"/>
      <c r="S574" s="21"/>
      <c r="T574" s="21"/>
      <c r="U574" s="21"/>
      <c r="V574" s="21"/>
      <c r="W574" s="21"/>
      <c r="X574" s="21"/>
    </row>
    <row r="575" spans="4:24" x14ac:dyDescent="0.25">
      <c r="D575" s="5">
        <v>2</v>
      </c>
      <c r="E575" t="s">
        <v>151</v>
      </c>
      <c r="F575" t="s">
        <v>150</v>
      </c>
      <c r="G575">
        <v>2.7</v>
      </c>
      <c r="H575" s="6">
        <v>0.29652777777777778</v>
      </c>
      <c r="I575" s="6">
        <v>0.30069444444444443</v>
      </c>
      <c r="J575">
        <v>6</v>
      </c>
      <c r="K575" s="6">
        <v>0.46666666666666662</v>
      </c>
      <c r="L575" s="6">
        <v>0.47222222222222227</v>
      </c>
      <c r="M575">
        <v>8</v>
      </c>
      <c r="N575" s="15">
        <v>0.71388888888888891</v>
      </c>
      <c r="O575" s="6">
        <v>0.72013888888888899</v>
      </c>
      <c r="P575" s="21">
        <v>9</v>
      </c>
      <c r="Q575" s="21"/>
      <c r="R575" s="21"/>
      <c r="S575" s="21"/>
      <c r="T575" s="21"/>
      <c r="U575" s="21"/>
      <c r="V575" s="21"/>
      <c r="W575" s="21"/>
      <c r="X575" s="21"/>
    </row>
    <row r="576" spans="4:24" x14ac:dyDescent="0.25">
      <c r="D576" s="5">
        <v>3</v>
      </c>
      <c r="E576" t="s">
        <v>151</v>
      </c>
      <c r="F576" t="s">
        <v>150</v>
      </c>
      <c r="G576">
        <v>2.7</v>
      </c>
      <c r="H576" s="6">
        <v>0.3527777777777778</v>
      </c>
      <c r="I576" s="6">
        <v>0.3576388888888889</v>
      </c>
      <c r="J576">
        <v>7</v>
      </c>
      <c r="K576" s="6">
        <v>0.59652777777777777</v>
      </c>
      <c r="L576" s="6">
        <v>0.60277777777777775</v>
      </c>
      <c r="M576">
        <v>9</v>
      </c>
      <c r="N576" s="15">
        <v>0.80972222222222223</v>
      </c>
      <c r="O576" s="6">
        <v>0.81527777777777777</v>
      </c>
      <c r="P576" s="21">
        <v>8</v>
      </c>
      <c r="Q576" s="21"/>
      <c r="R576" s="21"/>
      <c r="S576" s="21"/>
      <c r="T576" s="21"/>
      <c r="U576" s="21"/>
      <c r="V576" s="21"/>
      <c r="W576" s="21"/>
      <c r="X576" s="21"/>
    </row>
    <row r="577" spans="2:24" x14ac:dyDescent="0.25">
      <c r="D577" s="5">
        <v>1</v>
      </c>
      <c r="E577" t="s">
        <v>151</v>
      </c>
      <c r="F577" t="s">
        <v>152</v>
      </c>
      <c r="G577">
        <v>2.1</v>
      </c>
      <c r="H577" s="6">
        <v>0.39305555555555555</v>
      </c>
      <c r="I577" s="6">
        <v>0.3979166666666667</v>
      </c>
      <c r="J577">
        <v>7</v>
      </c>
      <c r="K577" s="6">
        <v>0.53819444444444442</v>
      </c>
      <c r="L577" s="6">
        <v>0.54513888888888895</v>
      </c>
      <c r="M577">
        <v>10</v>
      </c>
      <c r="N577" s="15">
        <v>0.77013888888888893</v>
      </c>
      <c r="O577" s="6">
        <v>0.77569444444444446</v>
      </c>
      <c r="P577" s="21">
        <v>8</v>
      </c>
      <c r="Q577" s="21"/>
      <c r="R577" s="21"/>
      <c r="S577" s="21"/>
      <c r="T577" s="21"/>
      <c r="U577" s="21"/>
      <c r="V577" s="21"/>
      <c r="W577" s="21"/>
      <c r="X577" s="21"/>
    </row>
    <row r="578" spans="2:24" x14ac:dyDescent="0.25">
      <c r="D578" s="5">
        <v>2</v>
      </c>
      <c r="E578" t="s">
        <v>151</v>
      </c>
      <c r="F578" t="s">
        <v>152</v>
      </c>
      <c r="G578">
        <v>2.1</v>
      </c>
      <c r="H578" s="6">
        <v>0.29722222222222222</v>
      </c>
      <c r="I578" s="6">
        <v>0.30138888888888887</v>
      </c>
      <c r="J578">
        <v>6</v>
      </c>
      <c r="K578" s="6">
        <v>0.4680555555555555</v>
      </c>
      <c r="L578" s="6">
        <v>0.47222222222222227</v>
      </c>
      <c r="M578">
        <v>7</v>
      </c>
      <c r="N578" s="15">
        <v>0.71527777777777779</v>
      </c>
      <c r="O578" s="6">
        <v>0.72013888888888899</v>
      </c>
      <c r="P578" s="21">
        <v>7</v>
      </c>
      <c r="Q578" s="21"/>
      <c r="R578" s="21"/>
      <c r="S578" s="21"/>
      <c r="T578" s="21"/>
      <c r="U578" s="21"/>
      <c r="V578" s="21"/>
      <c r="W578" s="21"/>
      <c r="X578" s="21"/>
    </row>
    <row r="579" spans="2:24" x14ac:dyDescent="0.25">
      <c r="D579" s="5">
        <v>3</v>
      </c>
      <c r="E579" t="s">
        <v>151</v>
      </c>
      <c r="F579" t="s">
        <v>152</v>
      </c>
      <c r="G579">
        <v>2.1</v>
      </c>
      <c r="H579" s="6">
        <v>0.35347222222222219</v>
      </c>
      <c r="I579" s="6">
        <v>0.35833333333333334</v>
      </c>
      <c r="J579">
        <v>7</v>
      </c>
      <c r="K579" s="6">
        <v>0.59722222222222221</v>
      </c>
      <c r="L579" s="6">
        <v>0.60486111111111118</v>
      </c>
      <c r="M579">
        <v>11</v>
      </c>
      <c r="N579" s="15">
        <v>0.81111111111111101</v>
      </c>
      <c r="O579" s="6">
        <v>0.81805555555555554</v>
      </c>
      <c r="P579" s="21">
        <v>10</v>
      </c>
      <c r="Q579" s="21"/>
      <c r="R579" s="21"/>
      <c r="S579" s="21"/>
      <c r="T579" s="21"/>
      <c r="U579" s="21"/>
      <c r="V579" s="21"/>
      <c r="W579" s="21"/>
      <c r="X579" s="21"/>
    </row>
    <row r="580" spans="2:24" x14ac:dyDescent="0.25">
      <c r="D580" s="5">
        <v>1</v>
      </c>
      <c r="E580" t="s">
        <v>152</v>
      </c>
      <c r="F580" t="s">
        <v>151</v>
      </c>
      <c r="G580">
        <v>2.1</v>
      </c>
      <c r="H580" s="6">
        <v>0.39305555555555555</v>
      </c>
      <c r="I580" s="6">
        <v>0.39861111111111108</v>
      </c>
      <c r="J580">
        <v>8</v>
      </c>
      <c r="K580" s="6">
        <v>0.54027777777777775</v>
      </c>
      <c r="L580" s="6">
        <v>0.54583333333333328</v>
      </c>
      <c r="M580">
        <v>8</v>
      </c>
      <c r="N580" s="15">
        <v>0.77013888888888893</v>
      </c>
      <c r="O580" s="6">
        <v>0.77708333333333324</v>
      </c>
      <c r="P580" s="21">
        <v>10</v>
      </c>
      <c r="Q580" s="21"/>
      <c r="R580" s="21"/>
      <c r="S580" s="21"/>
      <c r="T580" s="21"/>
      <c r="U580" s="21"/>
      <c r="V580" s="21"/>
      <c r="W580" s="21"/>
      <c r="X580" s="21"/>
    </row>
    <row r="581" spans="2:24" x14ac:dyDescent="0.25">
      <c r="D581" s="5">
        <v>2</v>
      </c>
      <c r="E581" t="s">
        <v>152</v>
      </c>
      <c r="F581" t="s">
        <v>151</v>
      </c>
      <c r="G581">
        <v>2.1</v>
      </c>
      <c r="H581" s="6">
        <v>0.29722222222222222</v>
      </c>
      <c r="I581" s="6">
        <v>0.30138888888888887</v>
      </c>
      <c r="J581">
        <v>6</v>
      </c>
      <c r="K581" s="6">
        <v>0.4680555555555555</v>
      </c>
      <c r="L581" s="6">
        <v>0.47569444444444442</v>
      </c>
      <c r="M581">
        <v>11</v>
      </c>
      <c r="N581" s="15">
        <v>0.71597222222222223</v>
      </c>
      <c r="O581" s="6">
        <v>0.72916666666666663</v>
      </c>
      <c r="P581" s="21">
        <v>9</v>
      </c>
      <c r="Q581" s="21"/>
      <c r="R581" s="21"/>
      <c r="S581" s="21"/>
      <c r="T581" s="21"/>
      <c r="U581" s="21"/>
      <c r="V581" s="21"/>
      <c r="W581" s="21"/>
      <c r="X581" s="21"/>
    </row>
    <row r="582" spans="2:24" x14ac:dyDescent="0.25">
      <c r="D582" s="5">
        <v>3</v>
      </c>
      <c r="E582" t="s">
        <v>152</v>
      </c>
      <c r="F582" t="s">
        <v>151</v>
      </c>
      <c r="G582">
        <v>2.1</v>
      </c>
      <c r="H582" s="6">
        <v>0.35347222222222219</v>
      </c>
      <c r="I582" s="6">
        <v>0.35902777777777778</v>
      </c>
      <c r="J582">
        <v>8</v>
      </c>
      <c r="K582" s="6">
        <v>0.59791666666666665</v>
      </c>
      <c r="L582" s="6">
        <v>0.60555555555555551</v>
      </c>
      <c r="M582">
        <v>11</v>
      </c>
      <c r="N582" s="15">
        <v>0.81180555555555556</v>
      </c>
      <c r="O582" s="6">
        <v>0.81874999999999998</v>
      </c>
      <c r="P582" s="21">
        <v>10</v>
      </c>
      <c r="Q582" s="21"/>
      <c r="R582" s="21"/>
      <c r="S582" s="21"/>
      <c r="T582" s="21"/>
      <c r="U582" s="21"/>
      <c r="V582" s="21"/>
      <c r="W582" s="21"/>
      <c r="X582" s="21"/>
    </row>
    <row r="583" spans="2:24" x14ac:dyDescent="0.25">
      <c r="D583" s="5">
        <v>1</v>
      </c>
      <c r="E583" t="s">
        <v>152</v>
      </c>
      <c r="F583" t="s">
        <v>98</v>
      </c>
      <c r="G583" s="13">
        <v>2.7</v>
      </c>
      <c r="H583" s="6">
        <v>0.39513888888888887</v>
      </c>
      <c r="I583" s="6">
        <v>0.39930555555555558</v>
      </c>
      <c r="J583">
        <v>6</v>
      </c>
      <c r="K583" s="6">
        <v>0.54166666666666663</v>
      </c>
      <c r="L583" s="6">
        <v>0.54861111111111105</v>
      </c>
      <c r="M583">
        <v>10</v>
      </c>
      <c r="N583" s="15">
        <v>0.77083333333333337</v>
      </c>
      <c r="O583" s="6">
        <v>0.77847222222222223</v>
      </c>
      <c r="P583" s="21">
        <v>11</v>
      </c>
      <c r="Q583" s="21"/>
      <c r="R583" s="21"/>
      <c r="S583" s="21"/>
      <c r="T583" s="21"/>
      <c r="U583" s="21"/>
      <c r="V583" s="21"/>
      <c r="W583" s="21"/>
      <c r="X583" s="21"/>
    </row>
    <row r="584" spans="2:24" x14ac:dyDescent="0.25">
      <c r="D584" s="5">
        <v>2</v>
      </c>
      <c r="E584" t="s">
        <v>152</v>
      </c>
      <c r="F584" t="s">
        <v>98</v>
      </c>
      <c r="G584" s="13">
        <v>2.7</v>
      </c>
      <c r="H584" s="6">
        <v>0.29791666666666666</v>
      </c>
      <c r="I584" s="6">
        <v>0.3034722222222222</v>
      </c>
      <c r="J584">
        <v>8</v>
      </c>
      <c r="K584" s="6">
        <v>0.46875</v>
      </c>
      <c r="L584" s="6">
        <v>0.47569444444444442</v>
      </c>
      <c r="M584">
        <v>10</v>
      </c>
      <c r="N584" s="15">
        <v>0.71736111111111101</v>
      </c>
      <c r="O584" s="6">
        <v>0.72430555555555554</v>
      </c>
      <c r="P584" s="21">
        <v>10</v>
      </c>
      <c r="Q584" s="21"/>
      <c r="R584" s="21"/>
      <c r="S584" s="21"/>
      <c r="T584" s="21"/>
      <c r="U584" s="21"/>
      <c r="V584" s="21"/>
      <c r="W584" s="21"/>
      <c r="X584" s="21"/>
    </row>
    <row r="585" spans="2:24" x14ac:dyDescent="0.25">
      <c r="D585" s="5">
        <v>3</v>
      </c>
      <c r="E585" t="s">
        <v>152</v>
      </c>
      <c r="F585" t="s">
        <v>98</v>
      </c>
      <c r="G585" s="13">
        <v>2.7</v>
      </c>
      <c r="H585" s="6">
        <v>0.35416666666666669</v>
      </c>
      <c r="I585" s="6">
        <v>0.3576388888888889</v>
      </c>
      <c r="J585">
        <v>5</v>
      </c>
      <c r="K585" s="6">
        <v>0.59861111111111109</v>
      </c>
      <c r="L585" s="6">
        <v>0.60625000000000007</v>
      </c>
      <c r="M585">
        <v>11</v>
      </c>
      <c r="N585" s="15">
        <v>0.8125</v>
      </c>
      <c r="O585" s="6">
        <v>0.82013888888888886</v>
      </c>
      <c r="P585" s="21">
        <v>11</v>
      </c>
      <c r="Q585" s="21"/>
      <c r="R585" s="21"/>
      <c r="S585" s="21"/>
      <c r="T585" s="21"/>
      <c r="U585" s="21"/>
      <c r="V585" s="21"/>
      <c r="W585" s="21"/>
      <c r="X585" s="21"/>
    </row>
    <row r="586" spans="2:24" x14ac:dyDescent="0.25">
      <c r="D586" s="5">
        <v>1</v>
      </c>
      <c r="E586" t="s">
        <v>98</v>
      </c>
      <c r="F586" t="s">
        <v>152</v>
      </c>
      <c r="G586" s="13">
        <v>2.7</v>
      </c>
      <c r="H586" s="6">
        <v>0.39583333333333331</v>
      </c>
      <c r="I586" s="6">
        <v>0.40208333333333335</v>
      </c>
      <c r="J586">
        <v>9</v>
      </c>
      <c r="K586" s="6">
        <v>0.54236111111111118</v>
      </c>
      <c r="L586" s="6">
        <v>0.54791666666666672</v>
      </c>
      <c r="M586">
        <v>8</v>
      </c>
      <c r="N586" s="15">
        <v>0.7715277777777777</v>
      </c>
      <c r="O586" s="6">
        <v>0.77777777777777779</v>
      </c>
      <c r="P586" s="21">
        <v>9</v>
      </c>
      <c r="Q586" s="21"/>
      <c r="R586" s="21"/>
      <c r="S586" s="21"/>
      <c r="T586" s="21"/>
      <c r="U586" s="21"/>
      <c r="V586" s="21"/>
      <c r="W586" s="21"/>
      <c r="X586" s="21"/>
    </row>
    <row r="587" spans="2:24" x14ac:dyDescent="0.25">
      <c r="D587" s="5">
        <v>2</v>
      </c>
      <c r="E587" t="s">
        <v>98</v>
      </c>
      <c r="F587" t="s">
        <v>152</v>
      </c>
      <c r="G587" s="13">
        <v>2.7</v>
      </c>
      <c r="H587" s="6">
        <v>0.29791666666666666</v>
      </c>
      <c r="I587" s="6">
        <v>0.3034722222222222</v>
      </c>
      <c r="J587">
        <v>8</v>
      </c>
      <c r="K587" s="6">
        <v>0.47222222222222227</v>
      </c>
      <c r="L587" s="6">
        <v>0.47916666666666669</v>
      </c>
      <c r="M587">
        <v>10</v>
      </c>
      <c r="N587" s="15">
        <v>0.71805555555555556</v>
      </c>
      <c r="O587" s="6">
        <v>0.72361111111111109</v>
      </c>
      <c r="P587" s="21">
        <v>8</v>
      </c>
      <c r="Q587" s="21"/>
      <c r="R587" s="21"/>
      <c r="S587" s="21"/>
      <c r="T587" s="21"/>
      <c r="U587" s="21"/>
      <c r="V587" s="21"/>
      <c r="W587" s="21"/>
      <c r="X587" s="21"/>
    </row>
    <row r="588" spans="2:24" x14ac:dyDescent="0.25">
      <c r="D588" s="5">
        <v>3</v>
      </c>
      <c r="E588" t="s">
        <v>98</v>
      </c>
      <c r="F588" t="s">
        <v>152</v>
      </c>
      <c r="G588" s="16">
        <v>2.7</v>
      </c>
      <c r="H588" s="6">
        <v>0.35416666666666669</v>
      </c>
      <c r="I588" s="6">
        <v>0.36041666666666666</v>
      </c>
      <c r="J588">
        <v>9</v>
      </c>
      <c r="K588" s="6">
        <v>0.59861111111111109</v>
      </c>
      <c r="L588" s="6">
        <v>0.60555555555555551</v>
      </c>
      <c r="M588" s="9">
        <v>10</v>
      </c>
      <c r="N588" s="18">
        <v>0.8125</v>
      </c>
      <c r="O588" s="6">
        <v>0.81944444444444453</v>
      </c>
      <c r="P588" s="21">
        <v>10</v>
      </c>
      <c r="Q588" s="21"/>
      <c r="R588" s="21"/>
      <c r="S588" s="13"/>
      <c r="T588" s="13"/>
      <c r="U588" s="13"/>
      <c r="V588" s="13"/>
      <c r="W588" s="13"/>
      <c r="X588" s="13"/>
    </row>
    <row r="589" spans="2:24" x14ac:dyDescent="0.25">
      <c r="B589" s="10" t="s">
        <v>153</v>
      </c>
      <c r="C589" s="10" t="s">
        <v>154</v>
      </c>
      <c r="D589" s="11">
        <v>1</v>
      </c>
      <c r="E589" s="10" t="s">
        <v>98</v>
      </c>
      <c r="F589" s="10" t="s">
        <v>155</v>
      </c>
      <c r="G589" s="13">
        <v>5.2</v>
      </c>
      <c r="H589" s="12">
        <v>0.39583333333333331</v>
      </c>
      <c r="I589" s="12">
        <v>0.40625</v>
      </c>
      <c r="J589" s="10">
        <v>15</v>
      </c>
      <c r="K589" s="12">
        <v>0.54305555555555551</v>
      </c>
      <c r="L589" s="12">
        <v>0.55347222222222225</v>
      </c>
      <c r="M589" s="10">
        <v>15</v>
      </c>
      <c r="N589" s="12">
        <v>0.79861111111111116</v>
      </c>
      <c r="O589" s="12">
        <v>0.80972222222222223</v>
      </c>
      <c r="P589" s="10">
        <v>16</v>
      </c>
      <c r="Q589" s="13"/>
      <c r="R589" s="13"/>
      <c r="S589" s="20"/>
      <c r="T589" s="20"/>
      <c r="U589" s="20"/>
      <c r="V589" s="20"/>
      <c r="W589" s="20"/>
      <c r="X589" s="20"/>
    </row>
    <row r="590" spans="2:24" x14ac:dyDescent="0.25">
      <c r="B590" s="13"/>
      <c r="C590" s="13"/>
      <c r="D590" s="14">
        <v>2</v>
      </c>
      <c r="E590" s="13" t="s">
        <v>98</v>
      </c>
      <c r="F590" s="13" t="s">
        <v>155</v>
      </c>
      <c r="G590" s="13">
        <v>5.2</v>
      </c>
      <c r="H590" s="15">
        <v>0.2986111111111111</v>
      </c>
      <c r="I590" s="15">
        <v>0.30624999999999997</v>
      </c>
      <c r="J590" s="13">
        <v>11</v>
      </c>
      <c r="K590" s="15">
        <v>0.47222222222222227</v>
      </c>
      <c r="L590" s="15">
        <v>0.48055555555555557</v>
      </c>
      <c r="M590" s="13">
        <v>12</v>
      </c>
      <c r="N590" s="15">
        <v>0.71597222222222223</v>
      </c>
      <c r="O590" s="15">
        <v>0.72569444444444453</v>
      </c>
      <c r="P590" s="20">
        <v>14</v>
      </c>
      <c r="Q590" s="20"/>
      <c r="R590" s="20"/>
      <c r="S590" s="20"/>
      <c r="T590" s="20"/>
      <c r="U590" s="20"/>
      <c r="V590" s="20"/>
      <c r="W590" s="20"/>
      <c r="X590" s="20"/>
    </row>
    <row r="591" spans="2:24" x14ac:dyDescent="0.25">
      <c r="B591" s="13"/>
      <c r="C591" s="13"/>
      <c r="D591" s="14">
        <v>3</v>
      </c>
      <c r="E591" s="13" t="s">
        <v>98</v>
      </c>
      <c r="F591" s="13" t="s">
        <v>155</v>
      </c>
      <c r="G591" s="13">
        <v>5.2</v>
      </c>
      <c r="H591" s="15">
        <v>0.35486111111111113</v>
      </c>
      <c r="I591" s="15">
        <v>0.36319444444444443</v>
      </c>
      <c r="J591" s="13">
        <v>12</v>
      </c>
      <c r="K591" s="15">
        <v>0.65347222222222223</v>
      </c>
      <c r="L591" s="15">
        <v>0.66180555555555554</v>
      </c>
      <c r="M591" s="20">
        <v>12</v>
      </c>
      <c r="N591" s="15">
        <v>0.78055555555555556</v>
      </c>
      <c r="O591" s="15">
        <v>0.7909722222222223</v>
      </c>
      <c r="P591" s="20">
        <v>15</v>
      </c>
      <c r="Q591" s="20"/>
      <c r="R591" s="20"/>
      <c r="S591" s="13"/>
      <c r="T591" s="13"/>
      <c r="U591" s="13"/>
      <c r="V591" s="13"/>
      <c r="W591" s="13"/>
      <c r="X591" s="13"/>
    </row>
    <row r="592" spans="2:24" x14ac:dyDescent="0.25">
      <c r="B592" s="13"/>
      <c r="C592" s="13"/>
      <c r="D592" s="14">
        <v>1</v>
      </c>
      <c r="E592" s="13" t="s">
        <v>155</v>
      </c>
      <c r="F592" s="13" t="s">
        <v>98</v>
      </c>
      <c r="G592" s="13">
        <v>5.2</v>
      </c>
      <c r="H592" s="15">
        <v>0.39652777777777781</v>
      </c>
      <c r="I592" s="15">
        <v>0.40833333333333338</v>
      </c>
      <c r="J592" s="13">
        <v>17</v>
      </c>
      <c r="K592" s="15">
        <v>0.54375000000000007</v>
      </c>
      <c r="L592" s="15">
        <v>0.55555555555555558</v>
      </c>
      <c r="M592" s="13">
        <v>17</v>
      </c>
      <c r="N592" s="15">
        <v>0.7993055555555556</v>
      </c>
      <c r="O592" s="15">
        <v>0.81736111111111109</v>
      </c>
      <c r="P592" s="13">
        <v>26</v>
      </c>
      <c r="Q592" s="13"/>
      <c r="R592" s="13"/>
      <c r="S592" s="20"/>
      <c r="T592" s="20"/>
      <c r="U592" s="20"/>
      <c r="V592" s="20"/>
      <c r="W592" s="20"/>
      <c r="X592" s="20"/>
    </row>
    <row r="593" spans="2:24" x14ac:dyDescent="0.25">
      <c r="B593" s="13"/>
      <c r="C593" s="13"/>
      <c r="D593" s="14">
        <v>2</v>
      </c>
      <c r="E593" s="13" t="s">
        <v>155</v>
      </c>
      <c r="F593" s="13" t="s">
        <v>98</v>
      </c>
      <c r="G593" s="13">
        <v>5.2</v>
      </c>
      <c r="H593" s="15">
        <v>0.2986111111111111</v>
      </c>
      <c r="I593" s="15">
        <v>0.30833333333333335</v>
      </c>
      <c r="J593" s="13">
        <v>14</v>
      </c>
      <c r="K593" s="15">
        <v>0.47291666666666665</v>
      </c>
      <c r="L593" s="15">
        <v>0.48402777777777778</v>
      </c>
      <c r="M593" s="13">
        <v>16</v>
      </c>
      <c r="N593" s="15">
        <v>0.71666666666666667</v>
      </c>
      <c r="O593" s="15">
        <v>0.73055555555555562</v>
      </c>
      <c r="P593" s="20">
        <v>20</v>
      </c>
      <c r="Q593" s="20"/>
      <c r="R593" s="20"/>
      <c r="S593" s="20"/>
      <c r="T593" s="20"/>
      <c r="U593" s="20"/>
      <c r="V593" s="20"/>
      <c r="W593" s="20"/>
      <c r="X593" s="20"/>
    </row>
    <row r="594" spans="2:24" x14ac:dyDescent="0.25">
      <c r="B594" s="13"/>
      <c r="C594" s="13"/>
      <c r="D594" s="14">
        <v>3</v>
      </c>
      <c r="E594" s="13" t="s">
        <v>155</v>
      </c>
      <c r="F594" s="13" t="s">
        <v>98</v>
      </c>
      <c r="G594" s="13">
        <v>5.2</v>
      </c>
      <c r="H594" s="15">
        <v>0.35486111111111113</v>
      </c>
      <c r="I594" s="15">
        <v>0.36458333333333331</v>
      </c>
      <c r="J594" s="13">
        <v>14</v>
      </c>
      <c r="K594" s="15">
        <v>0.65416666666666667</v>
      </c>
      <c r="L594" s="15">
        <v>0.6645833333333333</v>
      </c>
      <c r="M594" s="20">
        <v>15</v>
      </c>
      <c r="N594" s="15">
        <v>0.78125</v>
      </c>
      <c r="O594" s="15">
        <v>0.79791666666666661</v>
      </c>
      <c r="P594" s="20">
        <v>24</v>
      </c>
      <c r="Q594" s="20"/>
      <c r="R594" s="20"/>
      <c r="S594" s="13"/>
      <c r="T594" s="13"/>
      <c r="U594" s="13"/>
      <c r="V594" s="13"/>
      <c r="W594" s="13"/>
      <c r="X594" s="13"/>
    </row>
    <row r="595" spans="2:24" x14ac:dyDescent="0.25">
      <c r="B595" s="13"/>
      <c r="C595" s="13"/>
      <c r="D595" s="14">
        <v>1</v>
      </c>
      <c r="E595" s="13" t="s">
        <v>155</v>
      </c>
      <c r="F595" s="13" t="s">
        <v>97</v>
      </c>
      <c r="G595" s="13">
        <v>1.9</v>
      </c>
      <c r="H595" s="15">
        <v>0.39861111111111108</v>
      </c>
      <c r="I595" s="15">
        <v>0.40277777777777773</v>
      </c>
      <c r="J595" s="13">
        <v>6</v>
      </c>
      <c r="K595" s="15">
        <v>0.5444444444444444</v>
      </c>
      <c r="L595" s="15">
        <v>0.54791666666666672</v>
      </c>
      <c r="M595" s="13">
        <v>5</v>
      </c>
      <c r="N595" s="15">
        <v>0.79999999999999993</v>
      </c>
      <c r="O595" s="15">
        <v>0.80694444444444446</v>
      </c>
      <c r="P595" s="13">
        <v>10</v>
      </c>
      <c r="Q595" s="13"/>
      <c r="R595" s="13"/>
      <c r="S595" s="20"/>
      <c r="T595" s="20"/>
      <c r="U595" s="20"/>
      <c r="V595" s="20"/>
      <c r="W595" s="20"/>
      <c r="X595" s="20"/>
    </row>
    <row r="596" spans="2:24" x14ac:dyDescent="0.25">
      <c r="B596" s="13"/>
      <c r="C596" s="13"/>
      <c r="D596" s="14">
        <v>2</v>
      </c>
      <c r="E596" s="13" t="s">
        <v>155</v>
      </c>
      <c r="F596" s="13" t="s">
        <v>97</v>
      </c>
      <c r="G596" s="13">
        <v>1.9</v>
      </c>
      <c r="H596" s="15">
        <v>0.2986111111111111</v>
      </c>
      <c r="I596" s="15">
        <v>0.30208333333333331</v>
      </c>
      <c r="J596" s="13">
        <v>5</v>
      </c>
      <c r="K596" s="15">
        <v>0.47361111111111115</v>
      </c>
      <c r="L596" s="15">
        <v>0.4770833333333333</v>
      </c>
      <c r="M596" s="13">
        <v>5</v>
      </c>
      <c r="N596" s="15">
        <v>0.71666666666666667</v>
      </c>
      <c r="O596" s="15">
        <v>0.72222222222222221</v>
      </c>
      <c r="P596" s="20">
        <v>8</v>
      </c>
      <c r="Q596" s="20"/>
      <c r="R596" s="20"/>
      <c r="S596" s="20"/>
      <c r="T596" s="20"/>
      <c r="U596" s="20"/>
      <c r="V596" s="20"/>
      <c r="W596" s="20"/>
      <c r="X596" s="20"/>
    </row>
    <row r="597" spans="2:24" x14ac:dyDescent="0.25">
      <c r="B597" s="13"/>
      <c r="C597" s="13"/>
      <c r="D597" s="14">
        <v>3</v>
      </c>
      <c r="E597" s="13" t="s">
        <v>155</v>
      </c>
      <c r="F597" s="13" t="s">
        <v>97</v>
      </c>
      <c r="G597" s="13">
        <v>1.9</v>
      </c>
      <c r="H597" s="15">
        <v>0.35555555555555557</v>
      </c>
      <c r="I597" s="15">
        <v>0.35972222222222222</v>
      </c>
      <c r="J597" s="13">
        <v>6</v>
      </c>
      <c r="K597" s="15">
        <v>0.65416666666666667</v>
      </c>
      <c r="L597" s="15">
        <v>0.65833333333333333</v>
      </c>
      <c r="M597" s="20">
        <v>6</v>
      </c>
      <c r="N597" s="15">
        <v>0.78194444444444444</v>
      </c>
      <c r="O597" s="15">
        <v>0.78749999999999998</v>
      </c>
      <c r="P597" s="20">
        <v>8</v>
      </c>
      <c r="Q597" s="20"/>
      <c r="R597" s="20"/>
      <c r="S597" s="13"/>
      <c r="T597" s="13"/>
      <c r="U597" s="13"/>
      <c r="V597" s="13"/>
      <c r="W597" s="13"/>
      <c r="X597" s="13"/>
    </row>
    <row r="598" spans="2:24" x14ac:dyDescent="0.25">
      <c r="B598" s="13"/>
      <c r="C598" s="13"/>
      <c r="D598" s="14">
        <v>1</v>
      </c>
      <c r="E598" s="13" t="s">
        <v>97</v>
      </c>
      <c r="F598" s="13" t="s">
        <v>155</v>
      </c>
      <c r="G598" s="13">
        <v>1.9</v>
      </c>
      <c r="H598" s="15">
        <v>0.39861111111111108</v>
      </c>
      <c r="I598" s="15">
        <v>0.4055555555555555</v>
      </c>
      <c r="J598" s="13">
        <v>10</v>
      </c>
      <c r="K598" s="15">
        <v>0.54861111111111105</v>
      </c>
      <c r="L598" s="15">
        <v>0.5541666666666667</v>
      </c>
      <c r="M598" s="13">
        <v>8</v>
      </c>
      <c r="N598" s="15">
        <v>0.8027777777777777</v>
      </c>
      <c r="O598" s="15">
        <v>0.81111111111111101</v>
      </c>
      <c r="P598" s="13">
        <v>12</v>
      </c>
      <c r="Q598" s="13"/>
      <c r="R598" s="13"/>
      <c r="S598" s="20"/>
      <c r="T598" s="20"/>
      <c r="U598" s="20"/>
      <c r="V598" s="20"/>
      <c r="W598" s="20"/>
      <c r="X598" s="20"/>
    </row>
    <row r="599" spans="2:24" x14ac:dyDescent="0.25">
      <c r="B599" s="13"/>
      <c r="C599" s="13"/>
      <c r="D599" s="14">
        <v>2</v>
      </c>
      <c r="E599" s="13" t="s">
        <v>97</v>
      </c>
      <c r="F599" s="13" t="s">
        <v>155</v>
      </c>
      <c r="G599" s="13">
        <v>1.9</v>
      </c>
      <c r="H599" s="15">
        <v>0.29930555555555555</v>
      </c>
      <c r="I599" s="15">
        <v>0.30555555555555552</v>
      </c>
      <c r="J599" s="13">
        <v>9</v>
      </c>
      <c r="K599" s="15">
        <v>0.47500000000000003</v>
      </c>
      <c r="L599" s="15">
        <v>0.48055555555555557</v>
      </c>
      <c r="M599" s="13">
        <v>8</v>
      </c>
      <c r="N599" s="15">
        <v>0.71875</v>
      </c>
      <c r="O599" s="15">
        <v>0.72569444444444453</v>
      </c>
      <c r="P599" s="20">
        <v>10</v>
      </c>
      <c r="Q599" s="20"/>
      <c r="R599" s="20"/>
      <c r="S599" s="13"/>
      <c r="T599" s="13"/>
      <c r="U599" s="13"/>
      <c r="V599" s="13"/>
      <c r="W599" s="13"/>
      <c r="X599" s="13"/>
    </row>
    <row r="600" spans="2:24" x14ac:dyDescent="0.25">
      <c r="B600" s="16"/>
      <c r="C600" s="16"/>
      <c r="D600" s="17">
        <v>3</v>
      </c>
      <c r="E600" s="16" t="s">
        <v>97</v>
      </c>
      <c r="F600" s="16" t="s">
        <v>155</v>
      </c>
      <c r="G600" s="16">
        <v>1.9</v>
      </c>
      <c r="H600" s="18">
        <v>0.35555555555555557</v>
      </c>
      <c r="I600" s="18">
        <v>0.36874999999999997</v>
      </c>
      <c r="J600" s="16">
        <v>19</v>
      </c>
      <c r="K600" s="18">
        <v>0.65486111111111112</v>
      </c>
      <c r="L600" s="18">
        <v>0.66041666666666665</v>
      </c>
      <c r="M600" s="16">
        <v>8</v>
      </c>
      <c r="N600" s="18">
        <v>0.78333333333333333</v>
      </c>
      <c r="O600" s="18">
        <v>0.79027777777777775</v>
      </c>
      <c r="P600" s="16">
        <v>10</v>
      </c>
      <c r="Q600" s="13"/>
      <c r="R600" s="13"/>
    </row>
    <row r="601" spans="2:24" x14ac:dyDescent="0.25">
      <c r="B601" t="s">
        <v>156</v>
      </c>
      <c r="C601" t="s">
        <v>157</v>
      </c>
      <c r="D601" s="5">
        <v>1</v>
      </c>
      <c r="E601" t="s">
        <v>97</v>
      </c>
      <c r="F601" t="s">
        <v>142</v>
      </c>
      <c r="G601">
        <v>10</v>
      </c>
      <c r="H601" s="6">
        <v>0.41250000000000003</v>
      </c>
      <c r="I601" s="6">
        <v>0.4284722222222222</v>
      </c>
      <c r="J601">
        <v>23</v>
      </c>
      <c r="K601" s="6">
        <v>0.55486111111111114</v>
      </c>
      <c r="L601" s="6">
        <v>0.56874999999999998</v>
      </c>
      <c r="M601">
        <v>20</v>
      </c>
      <c r="N601" s="6">
        <v>0.80347222222222225</v>
      </c>
      <c r="O601" s="6">
        <v>0.82291666666666663</v>
      </c>
      <c r="P601">
        <v>28</v>
      </c>
    </row>
    <row r="602" spans="2:24" x14ac:dyDescent="0.25">
      <c r="D602" s="5">
        <v>2</v>
      </c>
      <c r="E602" t="s">
        <v>97</v>
      </c>
      <c r="F602" t="s">
        <v>142</v>
      </c>
      <c r="G602">
        <v>10</v>
      </c>
      <c r="H602" s="6">
        <v>0.29930555555555555</v>
      </c>
      <c r="I602" s="6">
        <v>0.3125</v>
      </c>
      <c r="J602">
        <v>19</v>
      </c>
      <c r="K602" s="6">
        <v>0.47569444444444442</v>
      </c>
      <c r="L602" s="6">
        <v>0.48958333333333331</v>
      </c>
      <c r="M602">
        <v>20</v>
      </c>
      <c r="N602" s="6">
        <v>0.69305555555555554</v>
      </c>
      <c r="O602" s="6">
        <v>0.71388888888888891</v>
      </c>
      <c r="P602">
        <v>30</v>
      </c>
    </row>
    <row r="603" spans="2:24" x14ac:dyDescent="0.25">
      <c r="D603" s="5">
        <v>3</v>
      </c>
      <c r="E603" t="s">
        <v>97</v>
      </c>
      <c r="F603" t="s">
        <v>142</v>
      </c>
      <c r="G603">
        <v>10</v>
      </c>
      <c r="H603" s="6">
        <v>0.35625000000000001</v>
      </c>
      <c r="I603" s="6">
        <v>0.37291666666666662</v>
      </c>
      <c r="J603">
        <v>24</v>
      </c>
      <c r="K603" s="6">
        <v>0.42777777777777781</v>
      </c>
      <c r="L603" s="6">
        <v>0.44166666666666665</v>
      </c>
      <c r="M603">
        <v>20</v>
      </c>
      <c r="N603" s="6">
        <v>0.76527777777777783</v>
      </c>
      <c r="O603" s="6">
        <v>0.78402777777777777</v>
      </c>
      <c r="P603">
        <v>29</v>
      </c>
    </row>
    <row r="604" spans="2:24" x14ac:dyDescent="0.25">
      <c r="D604" s="5">
        <v>1</v>
      </c>
      <c r="E604" t="s">
        <v>142</v>
      </c>
      <c r="F604" t="s">
        <v>97</v>
      </c>
      <c r="G604">
        <v>10</v>
      </c>
      <c r="H604" s="6">
        <v>0.41250000000000003</v>
      </c>
      <c r="I604" s="6">
        <v>0.42986111111111108</v>
      </c>
      <c r="J604">
        <v>25</v>
      </c>
      <c r="K604" s="6">
        <v>0.55902777777777779</v>
      </c>
      <c r="L604" s="6">
        <v>0.57291666666666663</v>
      </c>
      <c r="M604">
        <v>20</v>
      </c>
      <c r="N604" s="6">
        <v>0.8041666666666667</v>
      </c>
      <c r="O604" s="6">
        <v>0.82847222222222217</v>
      </c>
      <c r="P604">
        <v>35</v>
      </c>
    </row>
    <row r="605" spans="2:24" x14ac:dyDescent="0.25">
      <c r="D605" s="5">
        <v>2</v>
      </c>
      <c r="E605" t="s">
        <v>142</v>
      </c>
      <c r="F605" t="s">
        <v>97</v>
      </c>
      <c r="G605">
        <v>10</v>
      </c>
      <c r="H605" s="6">
        <v>0.3</v>
      </c>
      <c r="I605" s="6">
        <v>0.31666666666666665</v>
      </c>
      <c r="J605">
        <v>24</v>
      </c>
      <c r="K605" s="6">
        <v>0.47638888888888892</v>
      </c>
      <c r="L605" s="6">
        <v>0.48958333333333331</v>
      </c>
      <c r="M605">
        <v>19</v>
      </c>
      <c r="N605" s="6">
        <v>0.69374999999999998</v>
      </c>
      <c r="O605" s="6">
        <v>0.71666666666666667</v>
      </c>
      <c r="P605">
        <v>33</v>
      </c>
    </row>
    <row r="606" spans="2:24" x14ac:dyDescent="0.25">
      <c r="D606" s="5">
        <v>3</v>
      </c>
      <c r="E606" t="s">
        <v>142</v>
      </c>
      <c r="F606" t="s">
        <v>97</v>
      </c>
      <c r="G606">
        <v>10</v>
      </c>
      <c r="H606" s="6">
        <v>0.35625000000000001</v>
      </c>
      <c r="I606" s="6">
        <v>0.3743055555555555</v>
      </c>
      <c r="J606">
        <v>26</v>
      </c>
      <c r="K606" s="6">
        <v>0.4284722222222222</v>
      </c>
      <c r="L606" s="6">
        <v>0.44236111111111115</v>
      </c>
      <c r="M606">
        <v>20</v>
      </c>
      <c r="N606" s="6">
        <v>0.76597222222222217</v>
      </c>
      <c r="O606" s="6">
        <v>0.7895833333333333</v>
      </c>
      <c r="P606">
        <v>34</v>
      </c>
    </row>
    <row r="607" spans="2:24" x14ac:dyDescent="0.25">
      <c r="D607" s="5">
        <v>1</v>
      </c>
      <c r="E607" t="s">
        <v>142</v>
      </c>
      <c r="F607" t="s">
        <v>158</v>
      </c>
      <c r="G607">
        <v>17</v>
      </c>
      <c r="H607" s="6">
        <v>0.41319444444444442</v>
      </c>
      <c r="I607" s="6">
        <v>0.42708333333333331</v>
      </c>
      <c r="J607">
        <v>20</v>
      </c>
      <c r="K607" s="6">
        <v>0.5625</v>
      </c>
      <c r="L607" s="6">
        <v>0.57430555555555551</v>
      </c>
      <c r="M607">
        <v>17</v>
      </c>
      <c r="N607" s="6">
        <v>0.80555555555555547</v>
      </c>
      <c r="O607" s="6">
        <v>0.82013888888888886</v>
      </c>
      <c r="P607">
        <v>21</v>
      </c>
    </row>
    <row r="608" spans="2:24" x14ac:dyDescent="0.25">
      <c r="D608" s="5">
        <v>2</v>
      </c>
      <c r="E608" t="s">
        <v>142</v>
      </c>
      <c r="F608" t="s">
        <v>158</v>
      </c>
      <c r="G608">
        <v>17</v>
      </c>
      <c r="H608" s="6">
        <v>0.3</v>
      </c>
      <c r="I608" s="6">
        <v>0.31041666666666667</v>
      </c>
      <c r="J608">
        <v>15</v>
      </c>
      <c r="K608" s="6">
        <v>0.4770833333333333</v>
      </c>
      <c r="L608" s="6">
        <v>0.48888888888888887</v>
      </c>
      <c r="M608">
        <v>17</v>
      </c>
      <c r="N608" s="6">
        <v>0.69444444444444453</v>
      </c>
      <c r="O608" s="6">
        <v>0.70694444444444438</v>
      </c>
      <c r="P608">
        <v>18</v>
      </c>
    </row>
    <row r="609" spans="4:24" x14ac:dyDescent="0.25">
      <c r="D609" s="5">
        <v>3</v>
      </c>
      <c r="E609" t="s">
        <v>142</v>
      </c>
      <c r="F609" t="s">
        <v>158</v>
      </c>
      <c r="G609">
        <v>17</v>
      </c>
      <c r="H609" s="6">
        <v>0.35625000000000001</v>
      </c>
      <c r="I609" s="6">
        <v>0.3666666666666667</v>
      </c>
      <c r="J609">
        <v>15</v>
      </c>
      <c r="K609" s="6">
        <v>0.4284722222222222</v>
      </c>
      <c r="L609" s="6">
        <v>0.44027777777777777</v>
      </c>
      <c r="M609">
        <v>17</v>
      </c>
      <c r="N609" s="6">
        <v>0.76736111111111116</v>
      </c>
      <c r="O609" s="6">
        <v>0.77916666666666667</v>
      </c>
      <c r="P609">
        <v>17</v>
      </c>
    </row>
    <row r="610" spans="4:24" x14ac:dyDescent="0.25">
      <c r="D610" s="5">
        <v>1</v>
      </c>
      <c r="E610" t="s">
        <v>158</v>
      </c>
      <c r="F610" t="s">
        <v>142</v>
      </c>
      <c r="G610">
        <v>17</v>
      </c>
      <c r="H610" s="6">
        <v>0.41388888888888892</v>
      </c>
      <c r="I610" s="6">
        <v>0.4284722222222222</v>
      </c>
      <c r="J610">
        <v>21</v>
      </c>
      <c r="K610" s="6">
        <v>0.56319444444444444</v>
      </c>
      <c r="L610" s="6">
        <v>0.57430555555555551</v>
      </c>
      <c r="M610">
        <v>16</v>
      </c>
      <c r="N610" s="6">
        <v>0.80625000000000002</v>
      </c>
      <c r="O610" s="6">
        <v>0.8222222222222223</v>
      </c>
      <c r="P610">
        <v>23</v>
      </c>
    </row>
    <row r="611" spans="4:24" x14ac:dyDescent="0.25">
      <c r="D611" s="5">
        <v>2</v>
      </c>
      <c r="E611" t="s">
        <v>158</v>
      </c>
      <c r="F611" t="s">
        <v>142</v>
      </c>
      <c r="G611">
        <v>17</v>
      </c>
      <c r="H611" s="6">
        <v>0.3</v>
      </c>
      <c r="I611" s="6">
        <v>0.31041666666666667</v>
      </c>
      <c r="J611">
        <v>15</v>
      </c>
      <c r="K611" s="6">
        <v>0.4770833333333333</v>
      </c>
      <c r="L611" s="6">
        <v>0.48888888888888887</v>
      </c>
      <c r="M611">
        <v>17</v>
      </c>
      <c r="N611" s="6">
        <v>0.6958333333333333</v>
      </c>
      <c r="O611" s="6">
        <v>0.70833333333333337</v>
      </c>
      <c r="P611">
        <v>18</v>
      </c>
    </row>
    <row r="612" spans="4:24" x14ac:dyDescent="0.25">
      <c r="D612" s="5">
        <v>3</v>
      </c>
      <c r="E612" t="s">
        <v>158</v>
      </c>
      <c r="F612" t="s">
        <v>142</v>
      </c>
      <c r="G612">
        <v>17</v>
      </c>
      <c r="H612" s="6">
        <v>0.35694444444444445</v>
      </c>
      <c r="I612" s="6">
        <v>0.36805555555555558</v>
      </c>
      <c r="J612">
        <v>16</v>
      </c>
      <c r="K612" s="6">
        <v>0.4291666666666667</v>
      </c>
      <c r="L612" s="6">
        <v>0.44097222222222227</v>
      </c>
      <c r="M612">
        <v>17</v>
      </c>
      <c r="N612" s="6">
        <v>0.7680555555555556</v>
      </c>
      <c r="O612" s="6">
        <v>0.78055555555555556</v>
      </c>
      <c r="P612">
        <v>18</v>
      </c>
    </row>
    <row r="613" spans="4:24" x14ac:dyDescent="0.25">
      <c r="D613" s="5">
        <v>1</v>
      </c>
      <c r="E613" t="s">
        <v>158</v>
      </c>
      <c r="F613" t="s">
        <v>159</v>
      </c>
      <c r="G613">
        <v>67</v>
      </c>
      <c r="H613" s="6">
        <v>0.4145833333333333</v>
      </c>
      <c r="I613" s="6">
        <v>0.4597222222222222</v>
      </c>
      <c r="J613">
        <v>65</v>
      </c>
      <c r="K613" s="6">
        <v>0.56458333333333333</v>
      </c>
      <c r="L613" s="6">
        <v>0.60972222222222217</v>
      </c>
      <c r="M613">
        <v>65</v>
      </c>
      <c r="N613" s="6">
        <v>0.80694444444444446</v>
      </c>
      <c r="O613" s="6">
        <v>0.85486111111111107</v>
      </c>
      <c r="P613">
        <v>69</v>
      </c>
    </row>
    <row r="614" spans="4:24" x14ac:dyDescent="0.25">
      <c r="D614" s="5">
        <v>2</v>
      </c>
      <c r="E614" t="s">
        <v>158</v>
      </c>
      <c r="F614" t="s">
        <v>159</v>
      </c>
      <c r="G614">
        <v>67</v>
      </c>
      <c r="H614" s="6">
        <v>0.30069444444444443</v>
      </c>
      <c r="I614" s="6">
        <v>0.34583333333333338</v>
      </c>
      <c r="J614">
        <v>65</v>
      </c>
      <c r="K614" s="6">
        <v>0.4777777777777778</v>
      </c>
      <c r="L614" s="6">
        <v>0.52083333333333337</v>
      </c>
      <c r="M614">
        <v>62</v>
      </c>
      <c r="N614" s="6">
        <v>0.69791666666666663</v>
      </c>
      <c r="O614" s="6">
        <v>0.74305555555555547</v>
      </c>
      <c r="P614">
        <v>65</v>
      </c>
    </row>
    <row r="615" spans="4:24" x14ac:dyDescent="0.25">
      <c r="D615" s="5">
        <v>3</v>
      </c>
      <c r="E615" t="s">
        <v>158</v>
      </c>
      <c r="F615" t="s">
        <v>159</v>
      </c>
      <c r="G615">
        <v>67</v>
      </c>
      <c r="H615" s="6">
        <v>0.35694444444444445</v>
      </c>
      <c r="I615" s="6">
        <v>0.40416666666666662</v>
      </c>
      <c r="J615">
        <v>68</v>
      </c>
      <c r="K615" s="6">
        <v>0.4291666666666667</v>
      </c>
      <c r="L615" s="6">
        <v>0.47430555555555554</v>
      </c>
      <c r="M615">
        <v>65</v>
      </c>
      <c r="N615" s="6">
        <v>0.7680555555555556</v>
      </c>
      <c r="O615" s="6">
        <v>0.81319444444444444</v>
      </c>
      <c r="P615">
        <v>65</v>
      </c>
    </row>
    <row r="616" spans="4:24" x14ac:dyDescent="0.25">
      <c r="D616" s="5">
        <v>1</v>
      </c>
      <c r="E616" t="s">
        <v>159</v>
      </c>
      <c r="F616" t="s">
        <v>158</v>
      </c>
      <c r="G616">
        <v>67</v>
      </c>
      <c r="H616" s="6">
        <v>0.4145833333333333</v>
      </c>
      <c r="I616" s="6">
        <v>0.46180555555555558</v>
      </c>
      <c r="J616">
        <v>68</v>
      </c>
      <c r="K616" s="6">
        <v>0.56527777777777777</v>
      </c>
      <c r="L616" s="6">
        <v>0.61041666666666672</v>
      </c>
      <c r="M616">
        <v>65</v>
      </c>
      <c r="N616" s="6">
        <v>0.80763888888888891</v>
      </c>
      <c r="O616" s="6">
        <v>0.85625000000000007</v>
      </c>
      <c r="P616">
        <v>70</v>
      </c>
    </row>
    <row r="617" spans="4:24" x14ac:dyDescent="0.25">
      <c r="D617" s="5">
        <v>2</v>
      </c>
      <c r="E617" t="s">
        <v>159</v>
      </c>
      <c r="F617" t="s">
        <v>158</v>
      </c>
      <c r="G617">
        <v>67</v>
      </c>
      <c r="H617" s="6">
        <v>0.30138888888888887</v>
      </c>
      <c r="I617" s="6">
        <v>0.3430555555555555</v>
      </c>
      <c r="J617">
        <v>60</v>
      </c>
      <c r="K617" s="6">
        <v>0.47847222222222219</v>
      </c>
      <c r="L617" s="6">
        <v>0.52569444444444446</v>
      </c>
      <c r="M617">
        <v>68</v>
      </c>
      <c r="N617" s="6">
        <v>0.70000000000000007</v>
      </c>
      <c r="O617" s="6">
        <v>0.74722222222222223</v>
      </c>
      <c r="P617">
        <v>68</v>
      </c>
    </row>
    <row r="618" spans="4:24" x14ac:dyDescent="0.25">
      <c r="D618" s="5">
        <v>3</v>
      </c>
      <c r="E618" t="s">
        <v>159</v>
      </c>
      <c r="F618" t="s">
        <v>158</v>
      </c>
      <c r="G618">
        <v>67</v>
      </c>
      <c r="H618" s="6">
        <v>0.35694444444444445</v>
      </c>
      <c r="I618" s="6">
        <v>0.39999999999999997</v>
      </c>
      <c r="J618">
        <v>62</v>
      </c>
      <c r="K618" s="6">
        <v>0.42986111111111108</v>
      </c>
      <c r="L618" s="6">
        <v>0.47638888888888892</v>
      </c>
      <c r="M618">
        <v>67</v>
      </c>
      <c r="N618" s="6">
        <v>0.76874999999999993</v>
      </c>
      <c r="O618" s="6">
        <v>0.81666666666666676</v>
      </c>
      <c r="P618">
        <v>69</v>
      </c>
    </row>
    <row r="619" spans="4:24" x14ac:dyDescent="0.25">
      <c r="D619" s="5">
        <v>1</v>
      </c>
      <c r="E619" t="s">
        <v>159</v>
      </c>
      <c r="F619" t="s">
        <v>160</v>
      </c>
      <c r="G619">
        <v>26</v>
      </c>
      <c r="H619" s="6">
        <v>0.4152777777777778</v>
      </c>
      <c r="I619" s="6">
        <v>0.43541666666666662</v>
      </c>
      <c r="J619">
        <v>29</v>
      </c>
      <c r="K619" s="6">
        <v>0.56666666666666665</v>
      </c>
      <c r="L619" s="6">
        <v>0.58750000000000002</v>
      </c>
      <c r="M619">
        <v>30</v>
      </c>
      <c r="N619" s="6">
        <v>0.80833333333333324</v>
      </c>
      <c r="O619" s="6">
        <v>0.83124999999999993</v>
      </c>
      <c r="P619">
        <v>33</v>
      </c>
    </row>
    <row r="620" spans="4:24" x14ac:dyDescent="0.25">
      <c r="D620" s="5">
        <v>2</v>
      </c>
      <c r="E620" t="s">
        <v>159</v>
      </c>
      <c r="F620" t="s">
        <v>160</v>
      </c>
      <c r="G620">
        <v>26</v>
      </c>
      <c r="H620" s="6">
        <v>0.30138888888888887</v>
      </c>
      <c r="I620" s="6">
        <v>0.32083333333333336</v>
      </c>
      <c r="J620">
        <v>28</v>
      </c>
      <c r="K620" s="6">
        <v>0.47916666666666669</v>
      </c>
      <c r="L620" s="6">
        <v>0.50138888888888888</v>
      </c>
      <c r="M620">
        <v>32</v>
      </c>
      <c r="N620" s="6">
        <v>0.7006944444444444</v>
      </c>
      <c r="O620" s="6">
        <v>0.72222222222222221</v>
      </c>
      <c r="P620">
        <v>32</v>
      </c>
    </row>
    <row r="621" spans="4:24" x14ac:dyDescent="0.25">
      <c r="D621" s="5">
        <v>3</v>
      </c>
      <c r="E621" t="s">
        <v>159</v>
      </c>
      <c r="F621" t="s">
        <v>160</v>
      </c>
      <c r="G621">
        <v>26</v>
      </c>
      <c r="H621" s="6">
        <v>0.3576388888888889</v>
      </c>
      <c r="I621" s="6">
        <v>0.37708333333333338</v>
      </c>
      <c r="J621">
        <v>28</v>
      </c>
      <c r="K621" s="6">
        <v>0.43055555555555558</v>
      </c>
      <c r="L621" s="6">
        <v>0.45277777777777778</v>
      </c>
      <c r="M621">
        <v>32</v>
      </c>
      <c r="N621" s="6">
        <v>0.77013888888888893</v>
      </c>
      <c r="O621" s="6">
        <v>0.79236111111111107</v>
      </c>
      <c r="P621">
        <v>32</v>
      </c>
    </row>
    <row r="622" spans="4:24" x14ac:dyDescent="0.25">
      <c r="D622" s="5">
        <v>1</v>
      </c>
      <c r="E622" t="s">
        <v>160</v>
      </c>
      <c r="F622" t="s">
        <v>159</v>
      </c>
      <c r="G622">
        <v>26</v>
      </c>
      <c r="H622" s="6">
        <v>0.41597222222222219</v>
      </c>
      <c r="I622" s="6">
        <v>0.4368055555555555</v>
      </c>
      <c r="J622">
        <v>30</v>
      </c>
      <c r="K622" s="6">
        <v>0.56874999999999998</v>
      </c>
      <c r="L622" s="6">
        <v>0.59027777777777779</v>
      </c>
      <c r="M622">
        <v>31</v>
      </c>
      <c r="N622" s="6">
        <v>0.80902777777777779</v>
      </c>
      <c r="O622" s="6">
        <v>0.8305555555555556</v>
      </c>
      <c r="P622">
        <v>31</v>
      </c>
    </row>
    <row r="623" spans="4:24" x14ac:dyDescent="0.25">
      <c r="D623" s="5">
        <v>2</v>
      </c>
      <c r="E623" t="s">
        <v>160</v>
      </c>
      <c r="F623" t="s">
        <v>159</v>
      </c>
      <c r="G623">
        <v>26</v>
      </c>
      <c r="H623" s="6">
        <v>0.30138888888888887</v>
      </c>
      <c r="I623" s="6">
        <v>0.3215277777777778</v>
      </c>
      <c r="J623">
        <v>29</v>
      </c>
      <c r="K623" s="6">
        <v>0.47916666666666669</v>
      </c>
      <c r="L623" s="6">
        <v>0.50138888888888888</v>
      </c>
      <c r="M623">
        <v>32</v>
      </c>
      <c r="N623" s="6">
        <v>0.70138888888888884</v>
      </c>
      <c r="O623" s="6">
        <v>0.72291666666666676</v>
      </c>
      <c r="P623">
        <v>31</v>
      </c>
    </row>
    <row r="624" spans="4:24" x14ac:dyDescent="0.25">
      <c r="D624" s="5">
        <v>3</v>
      </c>
      <c r="E624" t="s">
        <v>160</v>
      </c>
      <c r="F624" t="s">
        <v>159</v>
      </c>
      <c r="G624">
        <v>26</v>
      </c>
      <c r="H624" s="6">
        <v>0.3576388888888889</v>
      </c>
      <c r="I624" s="6">
        <v>0.37708333333333338</v>
      </c>
      <c r="J624">
        <v>28</v>
      </c>
      <c r="K624" s="6">
        <v>0.43402777777777773</v>
      </c>
      <c r="L624" s="6">
        <v>0.45624999999999999</v>
      </c>
      <c r="M624">
        <v>32</v>
      </c>
      <c r="N624" s="6">
        <v>0.77083333333333337</v>
      </c>
      <c r="O624" s="6">
        <v>0.79305555555555562</v>
      </c>
      <c r="P624">
        <v>32</v>
      </c>
      <c r="S624" s="13"/>
      <c r="T624" s="13"/>
      <c r="U624" s="13"/>
      <c r="V624" s="13"/>
      <c r="W624" s="13"/>
      <c r="X624" s="13"/>
    </row>
    <row r="625" spans="2:24" x14ac:dyDescent="0.25">
      <c r="B625" t="s">
        <v>161</v>
      </c>
      <c r="C625" s="10" t="s">
        <v>162</v>
      </c>
      <c r="D625" s="11">
        <v>1</v>
      </c>
      <c r="E625" s="10" t="s">
        <v>160</v>
      </c>
      <c r="F625" s="10" t="s">
        <v>163</v>
      </c>
      <c r="G625" s="10">
        <v>30</v>
      </c>
      <c r="H625" s="12">
        <v>0.35000000000000003</v>
      </c>
      <c r="I625" s="12">
        <v>0.37361111111111112</v>
      </c>
      <c r="J625" s="10">
        <v>34</v>
      </c>
      <c r="K625" s="12">
        <v>0.56944444444444442</v>
      </c>
      <c r="L625" s="12">
        <v>0.59236111111111112</v>
      </c>
      <c r="M625" s="10">
        <v>33</v>
      </c>
      <c r="N625" s="12">
        <v>0.80972222222222223</v>
      </c>
      <c r="O625" s="12">
        <v>0.83263888888888893</v>
      </c>
      <c r="P625" s="10">
        <v>33</v>
      </c>
      <c r="Q625" s="13"/>
      <c r="R625" s="13"/>
      <c r="S625" s="13"/>
      <c r="T625" s="13"/>
      <c r="U625" s="13"/>
      <c r="V625" s="13"/>
      <c r="W625" s="13"/>
      <c r="X625" s="13"/>
    </row>
    <row r="626" spans="2:24" x14ac:dyDescent="0.25">
      <c r="C626" s="13"/>
      <c r="D626" s="14">
        <v>2</v>
      </c>
      <c r="E626" s="13" t="s">
        <v>160</v>
      </c>
      <c r="F626" s="13" t="s">
        <v>163</v>
      </c>
      <c r="G626" s="13">
        <v>30</v>
      </c>
      <c r="H626" s="15">
        <v>0.29583333333333334</v>
      </c>
      <c r="I626" s="15">
        <v>0.31875000000000003</v>
      </c>
      <c r="J626" s="13">
        <v>33</v>
      </c>
      <c r="K626" s="15">
        <v>0.43611111111111112</v>
      </c>
      <c r="L626" s="15">
        <v>0.45902777777777781</v>
      </c>
      <c r="M626" s="13">
        <v>33</v>
      </c>
      <c r="N626" s="15">
        <v>0.6875</v>
      </c>
      <c r="O626" s="15">
        <v>0.7104166666666667</v>
      </c>
      <c r="P626" s="13">
        <v>33</v>
      </c>
      <c r="Q626" s="13"/>
      <c r="R626" s="13"/>
      <c r="S626" s="20"/>
      <c r="T626" s="20"/>
      <c r="U626" s="20"/>
      <c r="V626" s="20"/>
      <c r="W626" s="20"/>
      <c r="X626" s="20"/>
    </row>
    <row r="627" spans="2:24" x14ac:dyDescent="0.25">
      <c r="C627" s="13"/>
      <c r="D627" s="14">
        <v>3</v>
      </c>
      <c r="E627" s="13" t="s">
        <v>160</v>
      </c>
      <c r="F627" s="13" t="s">
        <v>163</v>
      </c>
      <c r="G627" s="13">
        <v>30</v>
      </c>
      <c r="H627" s="15">
        <v>0.37847222222222227</v>
      </c>
      <c r="I627" s="15">
        <v>0.40208333333333335</v>
      </c>
      <c r="J627" s="13">
        <v>34</v>
      </c>
      <c r="K627" s="43">
        <v>0.63611111111111118</v>
      </c>
      <c r="L627" s="15">
        <v>0.65902777777777777</v>
      </c>
      <c r="M627" s="20">
        <v>33</v>
      </c>
      <c r="N627" s="15">
        <v>0.74444444444444446</v>
      </c>
      <c r="O627" s="15">
        <v>0.76736111111111116</v>
      </c>
      <c r="P627" s="20">
        <v>33</v>
      </c>
      <c r="Q627" s="20"/>
      <c r="R627" s="20"/>
      <c r="S627" s="13"/>
      <c r="T627" s="13"/>
      <c r="U627" s="13"/>
      <c r="V627" s="13"/>
      <c r="W627" s="13"/>
      <c r="X627" s="13"/>
    </row>
    <row r="628" spans="2:24" x14ac:dyDescent="0.25">
      <c r="C628" s="13"/>
      <c r="D628" s="14">
        <v>1</v>
      </c>
      <c r="E628" s="13" t="s">
        <v>163</v>
      </c>
      <c r="F628" s="13" t="s">
        <v>160</v>
      </c>
      <c r="G628" s="13">
        <v>30</v>
      </c>
      <c r="H628" s="15">
        <v>0.35069444444444442</v>
      </c>
      <c r="I628" s="15">
        <v>0.37361111111111112</v>
      </c>
      <c r="J628" s="13">
        <v>34</v>
      </c>
      <c r="K628" s="15">
        <v>0.57013888888888886</v>
      </c>
      <c r="L628" s="15">
        <v>0.59444444444444444</v>
      </c>
      <c r="M628" s="13">
        <v>35</v>
      </c>
      <c r="N628" s="15">
        <v>0.80972222222222223</v>
      </c>
      <c r="O628" s="15">
        <v>0.8340277777777777</v>
      </c>
      <c r="P628" s="13">
        <v>35</v>
      </c>
      <c r="Q628" s="13"/>
      <c r="R628" s="13"/>
      <c r="S628" s="20"/>
      <c r="T628" s="20"/>
      <c r="U628" s="20"/>
      <c r="V628" s="20"/>
      <c r="W628" s="20"/>
      <c r="X628" s="20"/>
    </row>
    <row r="629" spans="2:24" x14ac:dyDescent="0.25">
      <c r="C629" s="13"/>
      <c r="D629" s="14">
        <v>2</v>
      </c>
      <c r="E629" s="13" t="s">
        <v>163</v>
      </c>
      <c r="F629" s="13" t="s">
        <v>160</v>
      </c>
      <c r="G629" s="13">
        <v>30</v>
      </c>
      <c r="H629" s="15">
        <v>0.29583333333333334</v>
      </c>
      <c r="I629" s="15">
        <v>0.31944444444444448</v>
      </c>
      <c r="J629" s="13">
        <v>34</v>
      </c>
      <c r="K629" s="15">
        <v>0.43611111111111112</v>
      </c>
      <c r="L629" s="15">
        <v>0.4604166666666667</v>
      </c>
      <c r="M629" s="13">
        <v>35</v>
      </c>
      <c r="N629" s="15">
        <v>0.68819444444444444</v>
      </c>
      <c r="O629" s="15">
        <v>0.71250000000000002</v>
      </c>
      <c r="P629" s="20">
        <v>35</v>
      </c>
      <c r="Q629" s="20"/>
      <c r="R629" s="20"/>
      <c r="S629" s="20"/>
      <c r="T629" s="20"/>
      <c r="U629" s="20"/>
      <c r="V629" s="20"/>
      <c r="W629" s="20"/>
      <c r="X629" s="20"/>
    </row>
    <row r="630" spans="2:24" x14ac:dyDescent="0.25">
      <c r="C630" s="13"/>
      <c r="D630" s="14">
        <v>3</v>
      </c>
      <c r="E630" s="13" t="s">
        <v>163</v>
      </c>
      <c r="F630" s="13" t="s">
        <v>160</v>
      </c>
      <c r="G630" s="13">
        <v>30</v>
      </c>
      <c r="H630" s="15">
        <v>0.37916666666666665</v>
      </c>
      <c r="I630" s="15">
        <v>0.40277777777777773</v>
      </c>
      <c r="J630" s="13">
        <v>34</v>
      </c>
      <c r="K630" s="15">
        <v>0.63611111111111118</v>
      </c>
      <c r="L630" s="15">
        <v>0.66041666666666665</v>
      </c>
      <c r="M630" s="20">
        <v>35</v>
      </c>
      <c r="N630" s="15">
        <v>0.74583333333333324</v>
      </c>
      <c r="O630" s="15">
        <v>0.77013888888888893</v>
      </c>
      <c r="P630" s="20">
        <v>35</v>
      </c>
      <c r="Q630" s="20"/>
      <c r="R630" s="20"/>
      <c r="S630" s="13"/>
      <c r="T630" s="13"/>
      <c r="U630" s="13"/>
      <c r="V630" s="13"/>
      <c r="W630" s="13"/>
      <c r="X630" s="13"/>
    </row>
    <row r="631" spans="2:24" x14ac:dyDescent="0.25">
      <c r="C631" s="13"/>
      <c r="D631" s="14">
        <v>1</v>
      </c>
      <c r="E631" s="13" t="s">
        <v>163</v>
      </c>
      <c r="F631" s="13" t="s">
        <v>164</v>
      </c>
      <c r="G631" s="13">
        <v>61</v>
      </c>
      <c r="H631" s="15">
        <v>0.35138888888888892</v>
      </c>
      <c r="I631" s="15">
        <v>0.39374999999999999</v>
      </c>
      <c r="J631" s="13">
        <v>61</v>
      </c>
      <c r="K631" s="15">
        <v>0.5708333333333333</v>
      </c>
      <c r="L631" s="15">
        <v>0.61319444444444449</v>
      </c>
      <c r="M631" s="13">
        <v>61</v>
      </c>
      <c r="N631" s="15">
        <v>0.81041666666666667</v>
      </c>
      <c r="O631" s="15">
        <v>0.85277777777777775</v>
      </c>
      <c r="P631" s="13">
        <v>61</v>
      </c>
      <c r="Q631" s="13"/>
      <c r="R631" s="13"/>
      <c r="S631" s="20"/>
      <c r="T631" s="20"/>
      <c r="U631" s="20"/>
      <c r="V631" s="20"/>
      <c r="W631" s="20"/>
      <c r="X631" s="20"/>
    </row>
    <row r="632" spans="2:24" x14ac:dyDescent="0.25">
      <c r="C632" s="13"/>
      <c r="D632" s="14">
        <v>2</v>
      </c>
      <c r="E632" s="13" t="s">
        <v>163</v>
      </c>
      <c r="F632" s="13" t="s">
        <v>164</v>
      </c>
      <c r="G632" s="13">
        <v>61</v>
      </c>
      <c r="H632" s="15">
        <v>0.29722222222222222</v>
      </c>
      <c r="I632" s="15">
        <v>0.29791666666666666</v>
      </c>
      <c r="J632" s="13">
        <v>61</v>
      </c>
      <c r="K632" s="15">
        <v>0.4368055555555555</v>
      </c>
      <c r="L632" s="15">
        <v>0.47916666666666669</v>
      </c>
      <c r="M632" s="13">
        <v>61</v>
      </c>
      <c r="N632" s="15">
        <v>0.68888888888888899</v>
      </c>
      <c r="O632" s="15">
        <v>0.73125000000000007</v>
      </c>
      <c r="P632" s="20">
        <v>61</v>
      </c>
      <c r="Q632" s="20"/>
      <c r="R632" s="20"/>
      <c r="S632" s="20"/>
      <c r="T632" s="20"/>
      <c r="U632" s="20"/>
      <c r="V632" s="20"/>
      <c r="W632" s="20"/>
      <c r="X632" s="20"/>
    </row>
    <row r="633" spans="2:24" x14ac:dyDescent="0.25">
      <c r="C633" s="13"/>
      <c r="D633" s="14">
        <v>3</v>
      </c>
      <c r="E633" s="13" t="s">
        <v>163</v>
      </c>
      <c r="F633" s="13" t="s">
        <v>164</v>
      </c>
      <c r="G633" s="13">
        <v>61</v>
      </c>
      <c r="H633" s="15">
        <v>0.37986111111111115</v>
      </c>
      <c r="I633" s="15">
        <v>0.42222222222222222</v>
      </c>
      <c r="J633" s="13">
        <v>61</v>
      </c>
      <c r="K633" s="15">
        <v>0.63750000000000007</v>
      </c>
      <c r="L633" s="15">
        <v>0.67986111111111114</v>
      </c>
      <c r="M633" s="20">
        <v>61</v>
      </c>
      <c r="N633" s="15">
        <v>0.74583333333333324</v>
      </c>
      <c r="O633" s="15">
        <v>0.78819444444444453</v>
      </c>
      <c r="P633" s="20">
        <v>61</v>
      </c>
      <c r="Q633" s="20"/>
      <c r="R633" s="20"/>
      <c r="S633" s="13"/>
      <c r="T633" s="13"/>
      <c r="U633" s="13"/>
      <c r="V633" s="13"/>
      <c r="W633" s="13"/>
      <c r="X633" s="13"/>
    </row>
    <row r="634" spans="2:24" x14ac:dyDescent="0.25">
      <c r="C634" s="13"/>
      <c r="D634" s="14">
        <v>1</v>
      </c>
      <c r="E634" s="13" t="s">
        <v>164</v>
      </c>
      <c r="F634" s="13" t="s">
        <v>163</v>
      </c>
      <c r="G634" s="13">
        <v>61</v>
      </c>
      <c r="H634" s="15">
        <v>0.3520833333333333</v>
      </c>
      <c r="I634" s="15">
        <v>0.39444444444444443</v>
      </c>
      <c r="J634" s="13">
        <v>61</v>
      </c>
      <c r="K634" s="15">
        <v>0.57291666666666663</v>
      </c>
      <c r="L634" s="15">
        <v>0.61736111111111114</v>
      </c>
      <c r="M634" s="13">
        <v>64</v>
      </c>
      <c r="N634" s="15">
        <v>0.81111111111111101</v>
      </c>
      <c r="O634" s="15">
        <v>0.85555555555555562</v>
      </c>
      <c r="P634" s="13">
        <v>64</v>
      </c>
      <c r="Q634" s="13"/>
      <c r="R634" s="13"/>
      <c r="S634" s="13"/>
      <c r="T634" s="13"/>
      <c r="U634" s="13"/>
      <c r="V634" s="13"/>
      <c r="W634" s="13"/>
      <c r="X634" s="13"/>
    </row>
    <row r="635" spans="2:24" x14ac:dyDescent="0.25">
      <c r="C635" s="13"/>
      <c r="D635" s="14">
        <v>2</v>
      </c>
      <c r="E635" s="13" t="s">
        <v>164</v>
      </c>
      <c r="F635" s="13" t="s">
        <v>163</v>
      </c>
      <c r="G635" s="13">
        <v>61</v>
      </c>
      <c r="H635" s="15">
        <v>0.29791666666666666</v>
      </c>
      <c r="I635" s="15">
        <v>0.34166666666666662</v>
      </c>
      <c r="J635" s="13">
        <v>63</v>
      </c>
      <c r="K635" s="15">
        <v>0.4368055555555555</v>
      </c>
      <c r="L635" s="15">
        <v>0.48125000000000001</v>
      </c>
      <c r="M635" s="13">
        <v>64</v>
      </c>
      <c r="N635" s="15">
        <v>0.68888888888888899</v>
      </c>
      <c r="O635" s="15">
        <v>0.73333333333333339</v>
      </c>
      <c r="P635" s="13">
        <v>64</v>
      </c>
      <c r="Q635" s="13"/>
      <c r="R635" s="13"/>
      <c r="S635" s="13"/>
      <c r="T635" s="13"/>
      <c r="U635" s="13"/>
      <c r="V635" s="13"/>
      <c r="W635" s="13"/>
      <c r="X635" s="13"/>
    </row>
    <row r="636" spans="2:24" x14ac:dyDescent="0.25">
      <c r="C636" s="16"/>
      <c r="D636" s="17">
        <v>3</v>
      </c>
      <c r="E636" s="16" t="s">
        <v>164</v>
      </c>
      <c r="F636" s="16" t="s">
        <v>163</v>
      </c>
      <c r="G636" s="16">
        <v>61</v>
      </c>
      <c r="H636" s="18">
        <v>0.38055555555555554</v>
      </c>
      <c r="I636" s="18">
        <v>0.4236111111111111</v>
      </c>
      <c r="J636" s="16">
        <v>62</v>
      </c>
      <c r="K636" s="18">
        <v>0.6381944444444444</v>
      </c>
      <c r="L636" s="18">
        <v>0.68263888888888891</v>
      </c>
      <c r="M636" s="16">
        <v>64</v>
      </c>
      <c r="N636" s="18">
        <v>0.74652777777777779</v>
      </c>
      <c r="O636" s="18">
        <v>0.7909722222222223</v>
      </c>
      <c r="P636" s="16">
        <v>64</v>
      </c>
      <c r="Q636" s="13"/>
      <c r="R636" s="13"/>
    </row>
    <row r="637" spans="2:24" x14ac:dyDescent="0.25">
      <c r="B637" t="s">
        <v>165</v>
      </c>
      <c r="C637" t="s">
        <v>166</v>
      </c>
      <c r="D637" s="5">
        <v>1</v>
      </c>
      <c r="E637" t="s">
        <v>160</v>
      </c>
      <c r="F637" t="s">
        <v>167</v>
      </c>
      <c r="G637">
        <v>74</v>
      </c>
      <c r="H637" s="6">
        <v>0.3520833333333333</v>
      </c>
      <c r="I637" s="6">
        <v>0.39999999999999997</v>
      </c>
      <c r="J637">
        <v>69</v>
      </c>
      <c r="K637" s="6">
        <v>0.57291666666666663</v>
      </c>
      <c r="L637" s="6">
        <v>0.62083333333333335</v>
      </c>
      <c r="M637">
        <v>69</v>
      </c>
      <c r="N637" s="6">
        <v>0.81180555555555556</v>
      </c>
      <c r="O637" s="6">
        <v>0.85833333333333339</v>
      </c>
      <c r="P637">
        <v>69</v>
      </c>
    </row>
    <row r="638" spans="2:24" x14ac:dyDescent="0.25">
      <c r="D638" s="5">
        <v>2</v>
      </c>
      <c r="E638" t="s">
        <v>160</v>
      </c>
      <c r="F638" t="s">
        <v>167</v>
      </c>
      <c r="G638">
        <v>74</v>
      </c>
      <c r="H638" s="6">
        <v>0.2986111111111111</v>
      </c>
      <c r="I638" s="6">
        <v>0.34583333333333338</v>
      </c>
      <c r="J638">
        <v>68</v>
      </c>
      <c r="K638" s="6">
        <v>0.4381944444444445</v>
      </c>
      <c r="L638" s="6">
        <v>0.48541666666666666</v>
      </c>
      <c r="M638">
        <v>68</v>
      </c>
      <c r="N638" s="6">
        <v>0.68958333333333333</v>
      </c>
      <c r="O638" s="6">
        <v>0.73749999999999993</v>
      </c>
      <c r="P638">
        <v>69</v>
      </c>
    </row>
    <row r="639" spans="2:24" x14ac:dyDescent="0.25">
      <c r="D639" s="5">
        <v>3</v>
      </c>
      <c r="E639" t="s">
        <v>160</v>
      </c>
      <c r="F639" t="s">
        <v>167</v>
      </c>
      <c r="G639">
        <v>74</v>
      </c>
      <c r="H639" s="6">
        <v>0.38125000000000003</v>
      </c>
      <c r="I639" s="6">
        <v>0.4291666666666667</v>
      </c>
      <c r="J639">
        <v>69</v>
      </c>
      <c r="K639" s="6">
        <v>0.63888888888888895</v>
      </c>
      <c r="L639" s="6">
        <v>0.68611111111111101</v>
      </c>
      <c r="M639">
        <v>68</v>
      </c>
      <c r="N639" s="6">
        <v>0.76458333333333339</v>
      </c>
      <c r="O639" s="6">
        <v>0.8125</v>
      </c>
      <c r="P639">
        <v>69</v>
      </c>
    </row>
    <row r="640" spans="2:24" x14ac:dyDescent="0.25">
      <c r="D640" s="5">
        <v>1</v>
      </c>
      <c r="E640" t="s">
        <v>167</v>
      </c>
      <c r="F640" t="s">
        <v>160</v>
      </c>
      <c r="G640">
        <v>74</v>
      </c>
      <c r="H640" s="6">
        <v>0.3527777777777778</v>
      </c>
      <c r="I640" s="6">
        <v>0.40277777777777773</v>
      </c>
      <c r="J640">
        <v>72</v>
      </c>
      <c r="K640" s="6">
        <v>0.57430555555555551</v>
      </c>
      <c r="L640" s="6">
        <v>0.62430555555555556</v>
      </c>
      <c r="M640">
        <v>72</v>
      </c>
      <c r="N640" s="6">
        <v>0.8125</v>
      </c>
      <c r="O640" s="6">
        <v>0.86249999999999993</v>
      </c>
      <c r="P640">
        <v>72</v>
      </c>
    </row>
    <row r="641" spans="2:24" x14ac:dyDescent="0.25">
      <c r="D641" s="5">
        <v>2</v>
      </c>
      <c r="E641" t="s">
        <v>167</v>
      </c>
      <c r="F641" t="s">
        <v>160</v>
      </c>
      <c r="G641">
        <v>74</v>
      </c>
      <c r="H641" s="6">
        <v>0.29930555555555555</v>
      </c>
      <c r="I641" s="6">
        <v>0.34930555555555554</v>
      </c>
      <c r="J641">
        <v>72</v>
      </c>
      <c r="K641" s="6">
        <v>0.4381944444444445</v>
      </c>
      <c r="L641" s="6">
        <v>0.48888888888888887</v>
      </c>
      <c r="M641">
        <v>73</v>
      </c>
      <c r="N641" s="6">
        <v>0.69097222222222221</v>
      </c>
      <c r="O641" s="6">
        <v>0.74097222222222225</v>
      </c>
      <c r="P641">
        <v>72</v>
      </c>
    </row>
    <row r="642" spans="2:24" x14ac:dyDescent="0.25">
      <c r="D642" s="5">
        <v>3</v>
      </c>
      <c r="E642" t="s">
        <v>167</v>
      </c>
      <c r="F642" t="s">
        <v>160</v>
      </c>
      <c r="G642">
        <v>74</v>
      </c>
      <c r="H642" s="6">
        <v>0.38194444444444442</v>
      </c>
      <c r="I642" s="6">
        <v>0.43194444444444446</v>
      </c>
      <c r="J642">
        <v>72</v>
      </c>
      <c r="K642" s="6">
        <v>0.64027777777777783</v>
      </c>
      <c r="L642" s="6">
        <v>0.69027777777777777</v>
      </c>
      <c r="M642">
        <v>72</v>
      </c>
      <c r="N642" s="6">
        <v>0.76527777777777783</v>
      </c>
      <c r="O642" s="6">
        <v>0.81527777777777777</v>
      </c>
      <c r="P642">
        <v>72</v>
      </c>
    </row>
    <row r="643" spans="2:24" x14ac:dyDescent="0.25">
      <c r="D643" s="5">
        <v>1</v>
      </c>
      <c r="E643" t="s">
        <v>167</v>
      </c>
      <c r="F643" t="s">
        <v>168</v>
      </c>
      <c r="G643">
        <v>67</v>
      </c>
      <c r="H643" s="6">
        <v>0.3527777777777778</v>
      </c>
      <c r="I643" s="6">
        <v>0.3972222222222222</v>
      </c>
      <c r="J643">
        <v>64</v>
      </c>
      <c r="K643" s="6">
        <v>0.57500000000000007</v>
      </c>
      <c r="L643" s="6">
        <v>0.62013888888888891</v>
      </c>
      <c r="M643">
        <v>65</v>
      </c>
      <c r="N643" s="6">
        <v>0.8125</v>
      </c>
      <c r="O643" s="6">
        <v>0.8569444444444444</v>
      </c>
      <c r="P643">
        <v>64</v>
      </c>
    </row>
    <row r="644" spans="2:24" x14ac:dyDescent="0.25">
      <c r="D644" s="5">
        <v>2</v>
      </c>
      <c r="E644" t="s">
        <v>167</v>
      </c>
      <c r="F644" t="s">
        <v>168</v>
      </c>
      <c r="G644">
        <v>67</v>
      </c>
      <c r="H644" s="6">
        <v>0.3</v>
      </c>
      <c r="I644" s="6">
        <v>0.3444444444444445</v>
      </c>
      <c r="J644">
        <v>64</v>
      </c>
      <c r="K644" s="6">
        <v>0.43888888888888888</v>
      </c>
      <c r="L644" s="6">
        <v>0.48333333333333334</v>
      </c>
      <c r="M644">
        <v>64</v>
      </c>
      <c r="N644" s="6">
        <v>0.69097222222222221</v>
      </c>
      <c r="O644" s="6">
        <v>0.73541666666666661</v>
      </c>
      <c r="P644">
        <v>64</v>
      </c>
    </row>
    <row r="645" spans="2:24" x14ac:dyDescent="0.25">
      <c r="D645" s="5">
        <v>3</v>
      </c>
      <c r="E645" t="s">
        <v>167</v>
      </c>
      <c r="F645" t="s">
        <v>168</v>
      </c>
      <c r="G645">
        <v>67</v>
      </c>
      <c r="H645" s="6">
        <v>0.38263888888888892</v>
      </c>
      <c r="I645" s="6">
        <v>0.42777777777777781</v>
      </c>
      <c r="J645">
        <v>65</v>
      </c>
      <c r="K645" s="6">
        <v>0.64097222222222217</v>
      </c>
      <c r="L645" s="6">
        <v>0.68541666666666667</v>
      </c>
      <c r="M645">
        <v>64</v>
      </c>
      <c r="N645" s="6">
        <v>0.76666666666666661</v>
      </c>
      <c r="O645" s="6">
        <v>0.81111111111111101</v>
      </c>
      <c r="P645">
        <v>64</v>
      </c>
    </row>
    <row r="646" spans="2:24" x14ac:dyDescent="0.25">
      <c r="D646" s="5">
        <v>1</v>
      </c>
      <c r="E646" t="s">
        <v>168</v>
      </c>
      <c r="F646" t="s">
        <v>167</v>
      </c>
      <c r="G646">
        <v>67</v>
      </c>
      <c r="H646" s="6">
        <v>0.35347222222222219</v>
      </c>
      <c r="I646" s="6">
        <v>0.37708333333333338</v>
      </c>
      <c r="J646">
        <v>64</v>
      </c>
      <c r="K646" s="6">
        <v>0.57291666666666663</v>
      </c>
      <c r="L646" s="6">
        <v>0.61805555555555558</v>
      </c>
      <c r="M646">
        <v>65</v>
      </c>
      <c r="N646" s="6">
        <v>0.81319444444444444</v>
      </c>
      <c r="O646" s="6">
        <v>0.8569444444444444</v>
      </c>
      <c r="P646">
        <v>63</v>
      </c>
    </row>
    <row r="647" spans="2:24" x14ac:dyDescent="0.25">
      <c r="D647" s="5">
        <v>2</v>
      </c>
      <c r="E647" t="s">
        <v>168</v>
      </c>
      <c r="F647" t="s">
        <v>167</v>
      </c>
      <c r="G647">
        <v>67</v>
      </c>
      <c r="H647" s="6">
        <v>0.3</v>
      </c>
      <c r="I647" s="6">
        <v>0.3444444444444445</v>
      </c>
      <c r="J647">
        <v>64</v>
      </c>
      <c r="K647" s="6">
        <v>0.43888888888888888</v>
      </c>
      <c r="L647" s="6">
        <v>0.48472222222222222</v>
      </c>
      <c r="M647">
        <v>66</v>
      </c>
      <c r="N647" s="6">
        <v>0.69166666666666676</v>
      </c>
      <c r="O647" s="6">
        <v>0.73749999999999993</v>
      </c>
      <c r="P647">
        <v>66</v>
      </c>
    </row>
    <row r="648" spans="2:24" x14ac:dyDescent="0.25">
      <c r="D648" s="5">
        <v>3</v>
      </c>
      <c r="E648" t="s">
        <v>168</v>
      </c>
      <c r="F648" t="s">
        <v>167</v>
      </c>
      <c r="G648">
        <v>67</v>
      </c>
      <c r="H648" s="6">
        <v>0.3833333333333333</v>
      </c>
      <c r="I648" s="6">
        <v>0.4284722222222222</v>
      </c>
      <c r="J648">
        <v>65</v>
      </c>
      <c r="K648" s="6">
        <v>0.64236111111111105</v>
      </c>
      <c r="L648" s="6">
        <v>0.6875</v>
      </c>
      <c r="M648" s="9">
        <v>65</v>
      </c>
      <c r="N648" s="6">
        <v>0.76736111111111116</v>
      </c>
      <c r="O648" s="6">
        <v>0.81319444444444444</v>
      </c>
      <c r="P648">
        <v>66</v>
      </c>
      <c r="S648" s="13"/>
      <c r="T648" s="13"/>
      <c r="U648" s="13"/>
      <c r="V648" s="13"/>
      <c r="W648" s="13"/>
      <c r="X648" s="13"/>
    </row>
    <row r="649" spans="2:24" x14ac:dyDescent="0.25">
      <c r="B649" s="10" t="s">
        <v>169</v>
      </c>
      <c r="C649" s="10" t="s">
        <v>170</v>
      </c>
      <c r="D649" s="11">
        <v>1</v>
      </c>
      <c r="E649" s="10" t="s">
        <v>168</v>
      </c>
      <c r="F649" s="10" t="s">
        <v>171</v>
      </c>
      <c r="G649" s="10">
        <v>64</v>
      </c>
      <c r="H649" s="12">
        <v>0.35416666666666669</v>
      </c>
      <c r="I649" s="12">
        <v>0.40208333333333335</v>
      </c>
      <c r="J649" s="10">
        <v>69</v>
      </c>
      <c r="K649" s="12">
        <v>0.57638888888888895</v>
      </c>
      <c r="L649" s="12">
        <v>0.62430555555555556</v>
      </c>
      <c r="M649" s="10">
        <v>69</v>
      </c>
      <c r="N649" s="12">
        <v>0.81388888888888899</v>
      </c>
      <c r="O649" s="12">
        <v>0.86111111111111116</v>
      </c>
      <c r="P649" s="10">
        <v>68</v>
      </c>
      <c r="Q649" s="13"/>
      <c r="R649" s="13"/>
      <c r="S649" s="20"/>
      <c r="T649" s="20"/>
      <c r="U649" s="20"/>
      <c r="V649" s="20"/>
      <c r="W649" s="20"/>
      <c r="X649" s="20"/>
    </row>
    <row r="650" spans="2:24" x14ac:dyDescent="0.25">
      <c r="B650" s="13"/>
      <c r="C650" s="13"/>
      <c r="D650" s="14">
        <v>2</v>
      </c>
      <c r="E650" s="13" t="s">
        <v>168</v>
      </c>
      <c r="F650" s="13" t="s">
        <v>171</v>
      </c>
      <c r="G650" s="13">
        <v>64</v>
      </c>
      <c r="H650" s="15">
        <v>0.30069444444444443</v>
      </c>
      <c r="I650" s="15">
        <v>0.34791666666666665</v>
      </c>
      <c r="J650" s="13">
        <v>68</v>
      </c>
      <c r="K650" s="15">
        <v>0.43055555555555558</v>
      </c>
      <c r="L650" s="15">
        <v>0.4777777777777778</v>
      </c>
      <c r="M650" s="13">
        <v>68</v>
      </c>
      <c r="N650" s="15">
        <v>0.69236111111111109</v>
      </c>
      <c r="O650" s="15">
        <v>0.7402777777777777</v>
      </c>
      <c r="P650" s="20">
        <v>69</v>
      </c>
      <c r="Q650" s="20"/>
      <c r="R650" s="20"/>
      <c r="S650" s="20"/>
      <c r="T650" s="20"/>
      <c r="U650" s="20"/>
      <c r="V650" s="20"/>
      <c r="W650" s="20"/>
      <c r="X650" s="20"/>
    </row>
    <row r="651" spans="2:24" x14ac:dyDescent="0.25">
      <c r="B651" s="13"/>
      <c r="C651" s="13"/>
      <c r="D651" s="14">
        <v>3</v>
      </c>
      <c r="E651" s="13" t="s">
        <v>168</v>
      </c>
      <c r="F651" s="13" t="s">
        <v>171</v>
      </c>
      <c r="G651" s="13">
        <v>64</v>
      </c>
      <c r="H651" s="15">
        <v>0.38472222222222219</v>
      </c>
      <c r="I651" s="15">
        <v>0.43263888888888885</v>
      </c>
      <c r="J651" s="13">
        <v>69</v>
      </c>
      <c r="K651" s="15">
        <v>0.64097222222222217</v>
      </c>
      <c r="L651" s="15">
        <v>0.68888888888888899</v>
      </c>
      <c r="M651" s="20">
        <v>69</v>
      </c>
      <c r="N651" s="15">
        <v>0.7680555555555556</v>
      </c>
      <c r="O651" s="15">
        <v>0.81597222222222221</v>
      </c>
      <c r="P651" s="20">
        <v>69</v>
      </c>
      <c r="Q651" s="20"/>
      <c r="R651" s="20"/>
      <c r="S651" s="13"/>
      <c r="T651" s="13"/>
      <c r="U651" s="13"/>
      <c r="V651" s="13"/>
      <c r="W651" s="13"/>
      <c r="X651" s="13"/>
    </row>
    <row r="652" spans="2:24" x14ac:dyDescent="0.25">
      <c r="B652" s="13"/>
      <c r="C652" s="13"/>
      <c r="D652" s="14">
        <v>1</v>
      </c>
      <c r="E652" s="13" t="s">
        <v>171</v>
      </c>
      <c r="F652" s="13" t="s">
        <v>168</v>
      </c>
      <c r="G652" s="13">
        <v>64</v>
      </c>
      <c r="H652" s="15">
        <v>0.35486111111111113</v>
      </c>
      <c r="I652" s="15">
        <v>0.40138888888888885</v>
      </c>
      <c r="J652" s="13">
        <v>67</v>
      </c>
      <c r="K652" s="15">
        <v>0.57708333333333328</v>
      </c>
      <c r="L652" s="15">
        <v>0.62361111111111112</v>
      </c>
      <c r="M652" s="13">
        <v>67</v>
      </c>
      <c r="N652" s="15">
        <v>0.81388888888888899</v>
      </c>
      <c r="O652" s="15">
        <v>0.85972222222222217</v>
      </c>
      <c r="P652" s="13">
        <v>66</v>
      </c>
      <c r="Q652" s="13"/>
      <c r="R652" s="13"/>
      <c r="S652" s="20"/>
      <c r="T652" s="20"/>
      <c r="U652" s="20"/>
      <c r="V652" s="20"/>
      <c r="W652" s="20"/>
      <c r="X652" s="20"/>
    </row>
    <row r="653" spans="2:24" x14ac:dyDescent="0.25">
      <c r="B653" s="13"/>
      <c r="C653" s="13"/>
      <c r="D653" s="14">
        <v>2</v>
      </c>
      <c r="E653" s="13" t="s">
        <v>171</v>
      </c>
      <c r="F653" s="13" t="s">
        <v>168</v>
      </c>
      <c r="G653" s="13">
        <v>64</v>
      </c>
      <c r="H653" s="15">
        <v>0.30138888888888887</v>
      </c>
      <c r="I653" s="15">
        <v>0.34791666666666665</v>
      </c>
      <c r="J653" s="13">
        <v>67</v>
      </c>
      <c r="K653" s="15">
        <v>0.43124999999999997</v>
      </c>
      <c r="L653" s="15">
        <v>0.4770833333333333</v>
      </c>
      <c r="M653" s="13">
        <v>66</v>
      </c>
      <c r="N653" s="15">
        <v>0.69305555555555554</v>
      </c>
      <c r="O653" s="15">
        <v>0.73958333333333337</v>
      </c>
      <c r="P653" s="20">
        <v>67</v>
      </c>
      <c r="Q653" s="20"/>
      <c r="R653" s="20"/>
      <c r="S653" s="20"/>
      <c r="T653" s="20"/>
      <c r="U653" s="20"/>
      <c r="V653" s="20"/>
      <c r="W653" s="20"/>
      <c r="X653" s="20"/>
    </row>
    <row r="654" spans="2:24" x14ac:dyDescent="0.25">
      <c r="B654" s="13"/>
      <c r="C654" s="13"/>
      <c r="D654" s="14">
        <v>3</v>
      </c>
      <c r="E654" s="13" t="s">
        <v>171</v>
      </c>
      <c r="F654" s="13" t="s">
        <v>168</v>
      </c>
      <c r="G654" s="13">
        <v>64</v>
      </c>
      <c r="H654" s="15">
        <v>0.38541666666666669</v>
      </c>
      <c r="I654" s="15">
        <v>0.43124999999999997</v>
      </c>
      <c r="J654" s="13">
        <v>66</v>
      </c>
      <c r="K654" s="15">
        <v>0.64097222222222217</v>
      </c>
      <c r="L654" s="15">
        <v>0.68680555555555556</v>
      </c>
      <c r="M654" s="20">
        <v>66</v>
      </c>
      <c r="N654" s="15">
        <v>0.7680555555555556</v>
      </c>
      <c r="O654" s="15">
        <v>0.81388888888888899</v>
      </c>
      <c r="P654" s="20">
        <v>66</v>
      </c>
      <c r="Q654" s="20"/>
      <c r="R654" s="20"/>
      <c r="S654" s="13"/>
      <c r="T654" s="13"/>
      <c r="U654" s="13"/>
      <c r="V654" s="13"/>
      <c r="W654" s="13"/>
      <c r="X654" s="13"/>
    </row>
    <row r="655" spans="2:24" x14ac:dyDescent="0.25">
      <c r="B655" s="13"/>
      <c r="C655" s="13"/>
      <c r="D655" s="14">
        <v>1</v>
      </c>
      <c r="E655" s="13" t="s">
        <v>171</v>
      </c>
      <c r="F655" s="13" t="s">
        <v>172</v>
      </c>
      <c r="G655" s="13">
        <v>78</v>
      </c>
      <c r="H655" s="15">
        <v>0.35555555555555557</v>
      </c>
      <c r="I655" s="15">
        <v>0.40625</v>
      </c>
      <c r="J655" s="13">
        <v>73</v>
      </c>
      <c r="K655" s="15">
        <v>0.57708333333333328</v>
      </c>
      <c r="L655" s="15">
        <v>0.62777777777777777</v>
      </c>
      <c r="M655" s="13">
        <v>73</v>
      </c>
      <c r="N655" s="15">
        <v>0.81458333333333333</v>
      </c>
      <c r="O655" s="15">
        <v>0.8652777777777777</v>
      </c>
      <c r="P655" s="13">
        <v>73</v>
      </c>
      <c r="Q655" s="13"/>
      <c r="R655" s="13"/>
      <c r="S655" s="20"/>
      <c r="T655" s="20"/>
      <c r="U655" s="20"/>
      <c r="V655" s="20"/>
      <c r="W655" s="20"/>
      <c r="X655" s="20"/>
    </row>
    <row r="656" spans="2:24" x14ac:dyDescent="0.25">
      <c r="B656" s="13"/>
      <c r="C656" s="13"/>
      <c r="D656" s="14">
        <v>2</v>
      </c>
      <c r="E656" s="13" t="s">
        <v>171</v>
      </c>
      <c r="F656" s="13" t="s">
        <v>172</v>
      </c>
      <c r="G656" s="13">
        <v>78</v>
      </c>
      <c r="H656" s="15">
        <v>0.30277777777777776</v>
      </c>
      <c r="I656" s="15">
        <v>0.35347222222222219</v>
      </c>
      <c r="J656" s="13">
        <v>73</v>
      </c>
      <c r="K656" s="15">
        <v>0.43124999999999997</v>
      </c>
      <c r="L656" s="15">
        <v>0.4826388888888889</v>
      </c>
      <c r="M656" s="13">
        <v>74</v>
      </c>
      <c r="N656" s="15">
        <v>0.69305555555555554</v>
      </c>
      <c r="O656" s="15">
        <v>0.74375000000000002</v>
      </c>
      <c r="P656" s="20">
        <v>73</v>
      </c>
      <c r="Q656" s="20"/>
      <c r="R656" s="20"/>
      <c r="S656" s="20"/>
      <c r="T656" s="20"/>
      <c r="U656" s="20"/>
      <c r="V656" s="20"/>
      <c r="W656" s="20"/>
      <c r="X656" s="20"/>
    </row>
    <row r="657" spans="2:24" x14ac:dyDescent="0.25">
      <c r="B657" s="13"/>
      <c r="C657" s="13"/>
      <c r="D657" s="14">
        <v>3</v>
      </c>
      <c r="E657" s="13" t="s">
        <v>171</v>
      </c>
      <c r="F657" s="13" t="s">
        <v>172</v>
      </c>
      <c r="G657" s="13">
        <v>78</v>
      </c>
      <c r="H657" s="15">
        <v>0.3888888888888889</v>
      </c>
      <c r="I657" s="15">
        <v>0.44027777777777777</v>
      </c>
      <c r="J657" s="13">
        <v>74</v>
      </c>
      <c r="K657" s="15">
        <v>0.64166666666666672</v>
      </c>
      <c r="L657" s="15">
        <v>0.69236111111111109</v>
      </c>
      <c r="M657" s="20">
        <v>73</v>
      </c>
      <c r="N657" s="15">
        <v>0.76874999999999993</v>
      </c>
      <c r="O657" s="15">
        <v>0.81944444444444453</v>
      </c>
      <c r="P657" s="20">
        <v>73</v>
      </c>
      <c r="Q657" s="20"/>
      <c r="R657" s="20"/>
      <c r="S657" s="13"/>
      <c r="T657" s="13"/>
      <c r="U657" s="13"/>
      <c r="V657" s="13"/>
      <c r="W657" s="13"/>
      <c r="X657" s="13"/>
    </row>
    <row r="658" spans="2:24" x14ac:dyDescent="0.25">
      <c r="B658" s="13"/>
      <c r="C658" s="13"/>
      <c r="D658" s="14">
        <v>1</v>
      </c>
      <c r="E658" s="13" t="s">
        <v>172</v>
      </c>
      <c r="F658" s="13" t="s">
        <v>171</v>
      </c>
      <c r="G658" s="13">
        <v>78</v>
      </c>
      <c r="H658" s="15">
        <v>0.35694444444444445</v>
      </c>
      <c r="I658" s="15">
        <v>0.40486111111111112</v>
      </c>
      <c r="J658" s="13">
        <v>69</v>
      </c>
      <c r="K658" s="15">
        <v>0.57777777777777783</v>
      </c>
      <c r="L658" s="15">
        <v>0.62569444444444444</v>
      </c>
      <c r="M658" s="13">
        <v>69</v>
      </c>
      <c r="N658" s="15">
        <v>0.81527777777777777</v>
      </c>
      <c r="O658" s="15">
        <v>0.86319444444444438</v>
      </c>
      <c r="P658" s="13">
        <v>69</v>
      </c>
      <c r="Q658" s="13"/>
      <c r="R658" s="13"/>
      <c r="S658" s="20"/>
      <c r="T658" s="20"/>
      <c r="U658" s="20"/>
      <c r="V658" s="20"/>
      <c r="W658" s="20"/>
      <c r="X658" s="20"/>
    </row>
    <row r="659" spans="2:24" x14ac:dyDescent="0.25">
      <c r="B659" s="13"/>
      <c r="C659" s="13"/>
      <c r="D659" s="14">
        <v>2</v>
      </c>
      <c r="E659" s="13" t="s">
        <v>172</v>
      </c>
      <c r="F659" s="13" t="s">
        <v>171</v>
      </c>
      <c r="G659" s="13">
        <v>78</v>
      </c>
      <c r="H659" s="15">
        <v>0.3034722222222222</v>
      </c>
      <c r="I659" s="15">
        <v>0.35138888888888892</v>
      </c>
      <c r="J659" s="13">
        <v>69</v>
      </c>
      <c r="K659" s="15">
        <v>0.43194444444444446</v>
      </c>
      <c r="L659" s="15">
        <v>0.47986111111111113</v>
      </c>
      <c r="M659" s="13">
        <v>69</v>
      </c>
      <c r="N659" s="15">
        <v>0.69374999999999998</v>
      </c>
      <c r="O659" s="15">
        <v>0.7416666666666667</v>
      </c>
      <c r="P659" s="20">
        <v>69</v>
      </c>
      <c r="Q659" s="20"/>
      <c r="R659" s="20"/>
      <c r="S659" s="20"/>
      <c r="T659" s="20"/>
      <c r="U659" s="20"/>
      <c r="V659" s="20"/>
      <c r="W659" s="20"/>
      <c r="X659" s="20"/>
    </row>
    <row r="660" spans="2:24" x14ac:dyDescent="0.25">
      <c r="B660" s="13"/>
      <c r="C660" s="13"/>
      <c r="D660" s="14">
        <v>3</v>
      </c>
      <c r="E660" s="13" t="s">
        <v>172</v>
      </c>
      <c r="F660" s="13" t="s">
        <v>171</v>
      </c>
      <c r="G660" s="13">
        <v>78</v>
      </c>
      <c r="H660" s="15">
        <v>0.38958333333333334</v>
      </c>
      <c r="I660" s="15">
        <v>0.4375</v>
      </c>
      <c r="J660" s="13">
        <v>69</v>
      </c>
      <c r="K660" s="15">
        <v>0.64166666666666672</v>
      </c>
      <c r="L660" s="15">
        <v>0.68958333333333333</v>
      </c>
      <c r="M660" s="20">
        <v>69</v>
      </c>
      <c r="N660" s="15">
        <v>0.76874999999999993</v>
      </c>
      <c r="O660" s="15">
        <v>0.81666666666666676</v>
      </c>
      <c r="P660" s="20">
        <v>69</v>
      </c>
      <c r="Q660" s="20"/>
      <c r="R660" s="20"/>
      <c r="S660" s="13"/>
      <c r="T660" s="13"/>
      <c r="U660" s="13"/>
      <c r="V660" s="13"/>
      <c r="W660" s="13"/>
      <c r="X660" s="13"/>
    </row>
    <row r="661" spans="2:24" x14ac:dyDescent="0.25">
      <c r="B661" s="13"/>
      <c r="C661" s="13"/>
      <c r="D661" s="14">
        <v>1</v>
      </c>
      <c r="E661" s="13" t="s">
        <v>172</v>
      </c>
      <c r="F661" s="13" t="s">
        <v>173</v>
      </c>
      <c r="G661" s="13">
        <v>25</v>
      </c>
      <c r="H661" s="15">
        <v>0.3576388888888889</v>
      </c>
      <c r="I661" s="15">
        <v>0.37708333333333338</v>
      </c>
      <c r="J661" s="13">
        <v>28</v>
      </c>
      <c r="K661" s="15">
        <v>0.57847222222222217</v>
      </c>
      <c r="L661" s="15">
        <v>0.59791666666666665</v>
      </c>
      <c r="M661" s="13">
        <v>28</v>
      </c>
      <c r="N661" s="15">
        <v>0.81597222222222221</v>
      </c>
      <c r="O661" s="15">
        <v>0.8354166666666667</v>
      </c>
      <c r="P661" s="13">
        <v>28</v>
      </c>
      <c r="Q661" s="13"/>
      <c r="R661" s="13"/>
      <c r="S661" s="13"/>
      <c r="T661" s="13"/>
      <c r="U661" s="13"/>
      <c r="V661" s="13"/>
      <c r="W661" s="13"/>
      <c r="X661" s="13"/>
    </row>
    <row r="662" spans="2:24" x14ac:dyDescent="0.25">
      <c r="B662" s="13"/>
      <c r="C662" s="13"/>
      <c r="D662" s="14">
        <v>2</v>
      </c>
      <c r="E662" s="13" t="s">
        <v>172</v>
      </c>
      <c r="F662" s="13" t="s">
        <v>173</v>
      </c>
      <c r="G662" s="13">
        <v>25</v>
      </c>
      <c r="H662" s="15">
        <v>0.30416666666666664</v>
      </c>
      <c r="I662" s="15">
        <v>0.32361111111111113</v>
      </c>
      <c r="J662" s="13">
        <v>28</v>
      </c>
      <c r="K662" s="15">
        <v>0.43263888888888885</v>
      </c>
      <c r="L662" s="15">
        <v>0.45208333333333334</v>
      </c>
      <c r="M662" s="13">
        <v>28</v>
      </c>
      <c r="N662" s="15">
        <v>0.69374999999999998</v>
      </c>
      <c r="O662" s="15">
        <v>0.71250000000000002</v>
      </c>
      <c r="P662" s="13">
        <v>28</v>
      </c>
      <c r="Q662" s="13"/>
      <c r="R662" s="13"/>
      <c r="S662" s="13"/>
      <c r="T662" s="13"/>
      <c r="U662" s="13"/>
      <c r="V662" s="13"/>
      <c r="W662" s="13"/>
      <c r="X662" s="13"/>
    </row>
    <row r="663" spans="2:24" x14ac:dyDescent="0.25">
      <c r="B663" s="13"/>
      <c r="C663" s="13"/>
      <c r="D663" s="14">
        <v>3</v>
      </c>
      <c r="E663" s="13" t="s">
        <v>172</v>
      </c>
      <c r="F663" s="13" t="s">
        <v>173</v>
      </c>
      <c r="G663" s="13">
        <v>25</v>
      </c>
      <c r="H663" s="15">
        <v>0.39027777777777778</v>
      </c>
      <c r="I663" s="15">
        <v>0.40972222222222227</v>
      </c>
      <c r="J663" s="13">
        <v>28</v>
      </c>
      <c r="K663" s="15">
        <v>0.64236111111111105</v>
      </c>
      <c r="L663" s="15">
        <v>0.66180555555555554</v>
      </c>
      <c r="M663" s="13">
        <v>28</v>
      </c>
      <c r="N663" s="15">
        <v>0.76944444444444438</v>
      </c>
      <c r="O663" s="15">
        <v>0.78888888888888886</v>
      </c>
      <c r="P663" s="13">
        <v>28</v>
      </c>
      <c r="Q663" s="13"/>
      <c r="R663" s="13"/>
      <c r="S663" s="13"/>
      <c r="T663" s="13"/>
      <c r="U663" s="13"/>
      <c r="V663" s="13"/>
      <c r="W663" s="13"/>
      <c r="X663" s="13"/>
    </row>
    <row r="664" spans="2:24" x14ac:dyDescent="0.25">
      <c r="B664" s="13"/>
      <c r="C664" s="13"/>
      <c r="D664" s="14">
        <v>1</v>
      </c>
      <c r="E664" s="13" t="s">
        <v>173</v>
      </c>
      <c r="F664" s="13" t="s">
        <v>172</v>
      </c>
      <c r="G664" s="13">
        <v>25</v>
      </c>
      <c r="H664" s="15">
        <v>0.35833333333333334</v>
      </c>
      <c r="I664" s="15">
        <v>0.37777777777777777</v>
      </c>
      <c r="J664" s="13">
        <v>28</v>
      </c>
      <c r="K664" s="15">
        <v>0.57916666666666672</v>
      </c>
      <c r="L664" s="15">
        <v>0.59861111111111109</v>
      </c>
      <c r="M664" s="13">
        <v>28</v>
      </c>
      <c r="N664" s="15">
        <v>0.81666666666666676</v>
      </c>
      <c r="O664" s="15">
        <v>0.83611111111111114</v>
      </c>
      <c r="P664" s="13">
        <v>28</v>
      </c>
      <c r="Q664" s="13"/>
      <c r="R664" s="13"/>
      <c r="S664" s="13"/>
      <c r="T664" s="13"/>
      <c r="U664" s="13"/>
      <c r="V664" s="13"/>
      <c r="W664" s="13"/>
      <c r="X664" s="13"/>
    </row>
    <row r="665" spans="2:24" x14ac:dyDescent="0.25">
      <c r="B665" s="13"/>
      <c r="C665" s="13"/>
      <c r="D665" s="14">
        <v>2</v>
      </c>
      <c r="E665" s="13" t="s">
        <v>173</v>
      </c>
      <c r="F665" s="13" t="s">
        <v>172</v>
      </c>
      <c r="G665" s="13">
        <v>25</v>
      </c>
      <c r="H665" s="15">
        <v>0.30486111111111108</v>
      </c>
      <c r="I665" s="15">
        <v>0.32430555555555557</v>
      </c>
      <c r="J665" s="13">
        <v>28</v>
      </c>
      <c r="K665" s="15">
        <v>0.43263888888888885</v>
      </c>
      <c r="L665" s="15">
        <v>0.45208333333333334</v>
      </c>
      <c r="M665" s="13">
        <v>28</v>
      </c>
      <c r="N665" s="15">
        <v>0.69444444444444453</v>
      </c>
      <c r="O665" s="15">
        <v>0.71388888888888891</v>
      </c>
      <c r="P665" s="13">
        <v>28</v>
      </c>
      <c r="Q665" s="13"/>
      <c r="R665" s="13"/>
      <c r="S665" s="13"/>
      <c r="T665" s="13"/>
      <c r="U665" s="13"/>
      <c r="V665" s="13"/>
      <c r="W665" s="13"/>
      <c r="X665" s="13"/>
    </row>
    <row r="666" spans="2:24" x14ac:dyDescent="0.25">
      <c r="B666" s="13"/>
      <c r="C666" s="13"/>
      <c r="D666" s="14">
        <v>3</v>
      </c>
      <c r="E666" s="13" t="s">
        <v>173</v>
      </c>
      <c r="F666" s="13" t="s">
        <v>172</v>
      </c>
      <c r="G666" s="13">
        <v>25</v>
      </c>
      <c r="H666" s="15">
        <v>0.39097222222222222</v>
      </c>
      <c r="I666" s="15">
        <v>0.41041666666666665</v>
      </c>
      <c r="J666" s="13">
        <v>28</v>
      </c>
      <c r="K666" s="15">
        <v>0.64236111111111105</v>
      </c>
      <c r="L666" s="15">
        <v>0.66180555555555554</v>
      </c>
      <c r="M666" s="13">
        <v>28</v>
      </c>
      <c r="N666" s="15">
        <v>0.76944444444444438</v>
      </c>
      <c r="O666" s="15">
        <v>0.78888888888888886</v>
      </c>
      <c r="P666" s="13">
        <v>28</v>
      </c>
      <c r="Q666" s="13"/>
      <c r="R666" s="13"/>
      <c r="S666" s="13"/>
      <c r="T666" s="13"/>
      <c r="U666" s="13"/>
      <c r="V666" s="13"/>
      <c r="W666" s="13"/>
      <c r="X666" s="13"/>
    </row>
    <row r="667" spans="2:24" x14ac:dyDescent="0.25">
      <c r="B667" s="13"/>
      <c r="C667" s="13"/>
      <c r="D667" s="14">
        <v>1</v>
      </c>
      <c r="E667" s="13" t="s">
        <v>172</v>
      </c>
      <c r="F667" s="13" t="s">
        <v>174</v>
      </c>
      <c r="G667" s="13">
        <v>75</v>
      </c>
      <c r="H667" s="15">
        <v>0.29166666666666669</v>
      </c>
      <c r="I667" s="15">
        <v>0.36180555555555555</v>
      </c>
      <c r="J667" s="13">
        <v>101</v>
      </c>
      <c r="K667" s="15">
        <v>0.5805555555555556</v>
      </c>
      <c r="L667" s="15">
        <v>0.65069444444444446</v>
      </c>
      <c r="M667" s="13">
        <v>101</v>
      </c>
      <c r="N667" s="15">
        <v>0.81666666666666676</v>
      </c>
      <c r="O667" s="15">
        <v>0.88680555555555562</v>
      </c>
      <c r="P667" s="13">
        <v>101</v>
      </c>
      <c r="Q667" s="13"/>
      <c r="R667" s="13"/>
      <c r="S667" s="13"/>
      <c r="T667" s="13"/>
      <c r="U667" s="13"/>
      <c r="V667" s="13"/>
      <c r="W667" s="13"/>
      <c r="X667" s="13"/>
    </row>
    <row r="668" spans="2:24" x14ac:dyDescent="0.25">
      <c r="B668" s="13"/>
      <c r="C668" s="13"/>
      <c r="D668" s="14">
        <v>2</v>
      </c>
      <c r="E668" s="13" t="s">
        <v>172</v>
      </c>
      <c r="F668" s="13" t="s">
        <v>174</v>
      </c>
      <c r="G668" s="13">
        <v>75</v>
      </c>
      <c r="H668" s="15">
        <v>0.3298611111111111</v>
      </c>
      <c r="I668" s="15">
        <v>0.39999999999999997</v>
      </c>
      <c r="J668" s="13">
        <v>101</v>
      </c>
      <c r="K668" s="15">
        <v>0.43402777777777773</v>
      </c>
      <c r="L668" s="15">
        <v>0.50416666666666665</v>
      </c>
      <c r="M668" s="13">
        <v>101</v>
      </c>
      <c r="N668" s="15">
        <v>0.69513888888888886</v>
      </c>
      <c r="O668" s="15">
        <v>0.76527777777777783</v>
      </c>
      <c r="P668" s="13">
        <v>101</v>
      </c>
      <c r="Q668" s="13"/>
      <c r="R668" s="13"/>
      <c r="S668" s="13"/>
      <c r="T668" s="13"/>
      <c r="U668" s="13"/>
      <c r="V668" s="13"/>
      <c r="W668" s="13"/>
      <c r="X668" s="13"/>
    </row>
    <row r="669" spans="2:24" x14ac:dyDescent="0.25">
      <c r="B669" s="13"/>
      <c r="C669" s="13"/>
      <c r="D669" s="14">
        <v>3</v>
      </c>
      <c r="E669" s="13" t="s">
        <v>172</v>
      </c>
      <c r="F669" s="13" t="s">
        <v>174</v>
      </c>
      <c r="G669" s="13">
        <v>75</v>
      </c>
      <c r="H669" s="15">
        <v>0.39166666666666666</v>
      </c>
      <c r="I669" s="15">
        <v>0.46180555555555558</v>
      </c>
      <c r="J669" s="13">
        <v>101</v>
      </c>
      <c r="K669" s="15">
        <v>0.6430555555555556</v>
      </c>
      <c r="L669" s="15">
        <v>0.71319444444444446</v>
      </c>
      <c r="M669" s="13">
        <v>101</v>
      </c>
      <c r="N669" s="15">
        <v>0.77013888888888893</v>
      </c>
      <c r="O669" s="15">
        <v>0.84027777777777779</v>
      </c>
      <c r="P669" s="13">
        <v>101</v>
      </c>
      <c r="Q669" s="13"/>
      <c r="R669" s="13"/>
      <c r="S669" s="13"/>
      <c r="T669" s="13"/>
      <c r="U669" s="13"/>
      <c r="V669" s="13"/>
      <c r="W669" s="13"/>
      <c r="X669" s="13"/>
    </row>
    <row r="670" spans="2:24" x14ac:dyDescent="0.25">
      <c r="B670" s="13"/>
      <c r="C670" s="13"/>
      <c r="D670" s="14">
        <v>1</v>
      </c>
      <c r="E670" s="13" t="s">
        <v>174</v>
      </c>
      <c r="F670" s="13" t="s">
        <v>172</v>
      </c>
      <c r="G670" s="13">
        <v>75</v>
      </c>
      <c r="H670" s="15">
        <v>0.29236111111111113</v>
      </c>
      <c r="I670" s="15">
        <v>0.36249999999999999</v>
      </c>
      <c r="J670" s="13">
        <v>101</v>
      </c>
      <c r="K670" s="15">
        <v>0.58124999999999993</v>
      </c>
      <c r="L670" s="15">
        <v>0.65138888888888891</v>
      </c>
      <c r="M670" s="13">
        <v>101</v>
      </c>
      <c r="N670" s="15">
        <v>0.81736111111111109</v>
      </c>
      <c r="O670" s="15">
        <v>0.88750000000000007</v>
      </c>
      <c r="P670" s="13">
        <v>101</v>
      </c>
      <c r="Q670" s="13"/>
      <c r="R670" s="13"/>
      <c r="S670" s="13"/>
      <c r="T670" s="13"/>
      <c r="U670" s="13"/>
      <c r="V670" s="13"/>
      <c r="W670" s="13"/>
      <c r="X670" s="13"/>
    </row>
    <row r="671" spans="2:24" x14ac:dyDescent="0.25">
      <c r="B671" s="13"/>
      <c r="C671" s="13"/>
      <c r="D671" s="14">
        <v>2</v>
      </c>
      <c r="E671" s="13" t="s">
        <v>174</v>
      </c>
      <c r="F671" s="13" t="s">
        <v>172</v>
      </c>
      <c r="G671" s="13">
        <v>75</v>
      </c>
      <c r="H671" s="15">
        <v>0.33055555555555555</v>
      </c>
      <c r="I671" s="15">
        <v>0.40069444444444446</v>
      </c>
      <c r="J671" s="13">
        <v>101</v>
      </c>
      <c r="K671" s="15">
        <v>0.43402777777777773</v>
      </c>
      <c r="L671" s="15">
        <v>0.50416666666666665</v>
      </c>
      <c r="M671" s="13">
        <v>101</v>
      </c>
      <c r="N671" s="15">
        <v>0.6958333333333333</v>
      </c>
      <c r="O671" s="15">
        <v>0.76597222222222217</v>
      </c>
      <c r="P671" s="13">
        <v>101</v>
      </c>
      <c r="Q671" s="13"/>
      <c r="R671" s="13"/>
      <c r="S671" s="13"/>
      <c r="T671" s="13"/>
      <c r="U671" s="13"/>
      <c r="V671" s="13"/>
      <c r="W671" s="13"/>
      <c r="X671" s="13"/>
    </row>
    <row r="672" spans="2:24" x14ac:dyDescent="0.25">
      <c r="B672" s="13"/>
      <c r="C672" s="13"/>
      <c r="D672" s="14">
        <v>3</v>
      </c>
      <c r="E672" s="13" t="s">
        <v>174</v>
      </c>
      <c r="F672" s="13" t="s">
        <v>172</v>
      </c>
      <c r="G672" s="13">
        <v>75</v>
      </c>
      <c r="H672" s="15">
        <v>0.39166666666666666</v>
      </c>
      <c r="I672" s="15">
        <v>0.46180555555555558</v>
      </c>
      <c r="J672" s="13">
        <v>101</v>
      </c>
      <c r="K672" s="15">
        <v>0.6430555555555556</v>
      </c>
      <c r="L672" s="15">
        <v>0.71319444444444446</v>
      </c>
      <c r="M672" s="13">
        <v>101</v>
      </c>
      <c r="N672" s="15">
        <v>0.77083333333333337</v>
      </c>
      <c r="O672" s="15">
        <v>0.84097222222222223</v>
      </c>
      <c r="P672" s="13">
        <v>101</v>
      </c>
      <c r="Q672" s="13"/>
      <c r="R672" s="13"/>
      <c r="S672" s="13"/>
      <c r="T672" s="13"/>
      <c r="U672" s="13"/>
      <c r="V672" s="13"/>
      <c r="W672" s="13"/>
      <c r="X672" s="13"/>
    </row>
    <row r="673" spans="2:24" x14ac:dyDescent="0.25">
      <c r="B673" s="13"/>
      <c r="C673" s="13"/>
      <c r="D673" s="14">
        <v>1</v>
      </c>
      <c r="E673" s="13" t="s">
        <v>174</v>
      </c>
      <c r="F673" s="13" t="s">
        <v>175</v>
      </c>
      <c r="G673" s="13">
        <v>12</v>
      </c>
      <c r="H673" s="15">
        <v>0.29236111111111113</v>
      </c>
      <c r="I673" s="15">
        <v>0.30833333333333335</v>
      </c>
      <c r="J673" s="13">
        <v>23</v>
      </c>
      <c r="K673" s="15">
        <v>0.58263888888888882</v>
      </c>
      <c r="L673" s="15">
        <v>0.59652777777777777</v>
      </c>
      <c r="M673" s="13">
        <v>20</v>
      </c>
      <c r="N673" s="15">
        <v>0.81736111111111109</v>
      </c>
      <c r="O673" s="15">
        <v>0.83263888888888893</v>
      </c>
      <c r="P673" s="13">
        <v>22</v>
      </c>
      <c r="Q673" s="13"/>
      <c r="R673" s="13"/>
      <c r="S673" s="20"/>
      <c r="T673" s="20"/>
      <c r="U673" s="20"/>
      <c r="V673" s="20"/>
      <c r="W673" s="20"/>
      <c r="X673" s="20"/>
    </row>
    <row r="674" spans="2:24" x14ac:dyDescent="0.25">
      <c r="B674" s="13"/>
      <c r="C674" s="13"/>
      <c r="D674" s="14">
        <v>2</v>
      </c>
      <c r="E674" s="13" t="s">
        <v>174</v>
      </c>
      <c r="F674" s="13" t="s">
        <v>175</v>
      </c>
      <c r="G674" s="13">
        <v>12</v>
      </c>
      <c r="H674" s="15">
        <v>0.33055555555555555</v>
      </c>
      <c r="I674" s="15">
        <v>0.34652777777777777</v>
      </c>
      <c r="J674" s="13">
        <v>23</v>
      </c>
      <c r="K674" s="15">
        <v>0.43472222222222223</v>
      </c>
      <c r="L674" s="15">
        <v>0.45069444444444445</v>
      </c>
      <c r="M674" s="13">
        <v>23</v>
      </c>
      <c r="N674" s="15">
        <v>0.6958333333333333</v>
      </c>
      <c r="O674" s="15">
        <v>0.71180555555555547</v>
      </c>
      <c r="P674" s="20">
        <v>23</v>
      </c>
      <c r="Q674" s="20"/>
      <c r="R674" s="20"/>
      <c r="S674" s="20"/>
      <c r="T674" s="20"/>
      <c r="U674" s="20"/>
      <c r="V674" s="20"/>
      <c r="W674" s="20"/>
      <c r="X674" s="20"/>
    </row>
    <row r="675" spans="2:24" x14ac:dyDescent="0.25">
      <c r="B675" s="13"/>
      <c r="C675" s="13"/>
      <c r="D675" s="14">
        <v>3</v>
      </c>
      <c r="E675" s="13" t="s">
        <v>174</v>
      </c>
      <c r="F675" s="13" t="s">
        <v>175</v>
      </c>
      <c r="G675" s="13">
        <v>12</v>
      </c>
      <c r="H675" s="15">
        <v>0.3923611111111111</v>
      </c>
      <c r="I675" s="15">
        <v>0.40833333333333338</v>
      </c>
      <c r="J675" s="13">
        <v>23</v>
      </c>
      <c r="K675" s="15">
        <v>0.64374999999999993</v>
      </c>
      <c r="L675" s="15">
        <v>0.65972222222222221</v>
      </c>
      <c r="M675" s="13">
        <v>23</v>
      </c>
      <c r="N675" s="15">
        <v>0.7715277777777777</v>
      </c>
      <c r="O675" s="15">
        <v>0.78749999999999998</v>
      </c>
      <c r="P675" s="20">
        <v>23</v>
      </c>
      <c r="Q675" s="20"/>
      <c r="R675" s="20"/>
      <c r="S675" s="13"/>
      <c r="T675" s="13"/>
      <c r="U675" s="13"/>
      <c r="V675" s="13"/>
      <c r="W675" s="13"/>
      <c r="X675" s="13"/>
    </row>
    <row r="676" spans="2:24" x14ac:dyDescent="0.25">
      <c r="B676" s="13"/>
      <c r="C676" s="13"/>
      <c r="D676" s="14">
        <v>1</v>
      </c>
      <c r="E676" s="13" t="s">
        <v>175</v>
      </c>
      <c r="F676" s="13" t="s">
        <v>174</v>
      </c>
      <c r="G676" s="13">
        <v>12</v>
      </c>
      <c r="H676" s="15">
        <v>0.29305555555555557</v>
      </c>
      <c r="I676" s="15">
        <v>0.30902777777777779</v>
      </c>
      <c r="J676" s="13">
        <v>23</v>
      </c>
      <c r="K676" s="15">
        <v>0.58333333333333337</v>
      </c>
      <c r="L676" s="15">
        <v>0.59722222222222221</v>
      </c>
      <c r="M676" s="13">
        <v>20</v>
      </c>
      <c r="N676" s="15">
        <v>0.81805555555555554</v>
      </c>
      <c r="O676" s="15">
        <v>0.83333333333333337</v>
      </c>
      <c r="P676" s="13">
        <v>22</v>
      </c>
      <c r="Q676" s="13"/>
      <c r="R676" s="13"/>
      <c r="S676" s="20"/>
      <c r="T676" s="20"/>
      <c r="U676" s="20"/>
      <c r="V676" s="20"/>
      <c r="W676" s="20"/>
      <c r="X676" s="20"/>
    </row>
    <row r="677" spans="2:24" x14ac:dyDescent="0.25">
      <c r="B677" s="13"/>
      <c r="C677" s="13"/>
      <c r="D677" s="14">
        <v>2</v>
      </c>
      <c r="E677" s="13" t="s">
        <v>175</v>
      </c>
      <c r="F677" s="13" t="s">
        <v>174</v>
      </c>
      <c r="G677" s="13">
        <v>12</v>
      </c>
      <c r="H677" s="15">
        <v>0.33124999999999999</v>
      </c>
      <c r="I677" s="15">
        <v>0.34722222222222227</v>
      </c>
      <c r="J677" s="13">
        <v>23</v>
      </c>
      <c r="K677" s="15">
        <v>0.43472222222222223</v>
      </c>
      <c r="L677" s="15">
        <v>0.45069444444444445</v>
      </c>
      <c r="M677" s="13">
        <v>23</v>
      </c>
      <c r="N677" s="15">
        <v>0.69652777777777775</v>
      </c>
      <c r="O677" s="15">
        <v>0.73541666666666661</v>
      </c>
      <c r="P677" s="20">
        <v>56</v>
      </c>
      <c r="Q677" s="20"/>
      <c r="R677" s="20"/>
      <c r="S677" s="13"/>
      <c r="T677" s="13"/>
      <c r="U677" s="13"/>
      <c r="V677" s="13"/>
      <c r="W677" s="13"/>
      <c r="X677" s="13"/>
    </row>
    <row r="678" spans="2:24" x14ac:dyDescent="0.25">
      <c r="B678" s="16"/>
      <c r="C678" s="16"/>
      <c r="D678" s="17">
        <v>3</v>
      </c>
      <c r="E678" s="16" t="s">
        <v>175</v>
      </c>
      <c r="F678" s="16" t="s">
        <v>174</v>
      </c>
      <c r="G678" s="16">
        <v>12</v>
      </c>
      <c r="H678" s="18">
        <v>0.39305555555555555</v>
      </c>
      <c r="I678" s="18">
        <v>0.40902777777777777</v>
      </c>
      <c r="J678" s="16">
        <v>23</v>
      </c>
      <c r="K678" s="18">
        <v>0.64374999999999993</v>
      </c>
      <c r="L678" s="18">
        <v>0.65972222222222221</v>
      </c>
      <c r="M678" s="16">
        <v>23</v>
      </c>
      <c r="N678" s="18">
        <v>0.77222222222222225</v>
      </c>
      <c r="O678" s="18">
        <v>0.78819444444444453</v>
      </c>
      <c r="P678" s="16">
        <v>23</v>
      </c>
      <c r="Q678" s="13"/>
      <c r="R678" s="13"/>
    </row>
    <row r="679" spans="2:24" x14ac:dyDescent="0.25">
      <c r="B679" t="s">
        <v>176</v>
      </c>
      <c r="C679" t="s">
        <v>177</v>
      </c>
      <c r="D679" s="5">
        <v>1</v>
      </c>
      <c r="E679" t="s">
        <v>168</v>
      </c>
      <c r="F679" t="s">
        <v>178</v>
      </c>
      <c r="G679">
        <v>63</v>
      </c>
      <c r="H679" s="6">
        <v>0.29375000000000001</v>
      </c>
      <c r="I679" s="6">
        <v>0.34375</v>
      </c>
      <c r="J679">
        <v>72</v>
      </c>
      <c r="K679" s="6">
        <v>0.58333333333333337</v>
      </c>
      <c r="L679" s="6">
        <v>0.6333333333333333</v>
      </c>
      <c r="M679">
        <v>72</v>
      </c>
      <c r="N679" s="6">
        <v>0.81874999999999998</v>
      </c>
      <c r="O679" s="6">
        <v>0.86875000000000002</v>
      </c>
      <c r="P679">
        <v>72</v>
      </c>
    </row>
    <row r="680" spans="2:24" x14ac:dyDescent="0.25">
      <c r="D680" s="5">
        <v>2</v>
      </c>
      <c r="E680" t="s">
        <v>168</v>
      </c>
      <c r="F680" t="s">
        <v>178</v>
      </c>
      <c r="G680">
        <v>63</v>
      </c>
      <c r="H680" s="6">
        <v>0.33124999999999999</v>
      </c>
      <c r="I680" s="6">
        <v>0.38125000000000003</v>
      </c>
      <c r="J680">
        <v>72</v>
      </c>
      <c r="K680" s="6">
        <v>0.42222222222222222</v>
      </c>
      <c r="L680" s="6">
        <v>0.47222222222222227</v>
      </c>
      <c r="M680">
        <v>72</v>
      </c>
      <c r="N680" s="6">
        <v>0.6972222222222223</v>
      </c>
      <c r="O680" s="6">
        <v>0.74722222222222223</v>
      </c>
      <c r="P680">
        <v>72</v>
      </c>
    </row>
    <row r="681" spans="2:24" x14ac:dyDescent="0.25">
      <c r="D681" s="5">
        <v>3</v>
      </c>
      <c r="E681" t="s">
        <v>168</v>
      </c>
      <c r="F681" t="s">
        <v>178</v>
      </c>
      <c r="G681">
        <v>63</v>
      </c>
      <c r="H681" s="6">
        <v>0.39374999999999999</v>
      </c>
      <c r="I681" s="6">
        <v>0.44375000000000003</v>
      </c>
      <c r="J681">
        <v>72</v>
      </c>
      <c r="K681" s="6">
        <v>0.64444444444444449</v>
      </c>
      <c r="L681" s="6">
        <v>0.69444444444444453</v>
      </c>
      <c r="M681">
        <v>72</v>
      </c>
      <c r="N681" s="6">
        <v>0.7729166666666667</v>
      </c>
      <c r="O681" s="6">
        <v>0.82291666666666663</v>
      </c>
      <c r="P681">
        <v>72</v>
      </c>
    </row>
    <row r="682" spans="2:24" x14ac:dyDescent="0.25">
      <c r="D682" s="5">
        <v>1</v>
      </c>
      <c r="E682" t="s">
        <v>178</v>
      </c>
      <c r="F682" t="s">
        <v>168</v>
      </c>
      <c r="G682">
        <v>63</v>
      </c>
      <c r="H682" s="6">
        <v>0.29375000000000001</v>
      </c>
      <c r="I682" s="6">
        <v>0.3430555555555555</v>
      </c>
      <c r="J682">
        <v>71</v>
      </c>
      <c r="K682" s="6">
        <v>0.58402777777777781</v>
      </c>
      <c r="L682" s="6">
        <v>0.63402777777777775</v>
      </c>
      <c r="M682">
        <v>72</v>
      </c>
      <c r="N682" s="6">
        <v>0.81944444444444453</v>
      </c>
      <c r="O682" s="6">
        <v>0.86875000000000002</v>
      </c>
      <c r="P682">
        <v>71</v>
      </c>
    </row>
    <row r="683" spans="2:24" x14ac:dyDescent="0.25">
      <c r="D683" s="5">
        <v>2</v>
      </c>
      <c r="E683" t="s">
        <v>178</v>
      </c>
      <c r="F683" t="s">
        <v>168</v>
      </c>
      <c r="G683">
        <v>63</v>
      </c>
      <c r="H683" s="6">
        <v>0.33194444444444443</v>
      </c>
      <c r="I683" s="6">
        <v>0.38125000000000003</v>
      </c>
      <c r="J683">
        <v>71</v>
      </c>
      <c r="K683" s="6">
        <v>0.42291666666666666</v>
      </c>
      <c r="L683" s="6">
        <v>0.47222222222222227</v>
      </c>
      <c r="M683">
        <v>71</v>
      </c>
      <c r="N683" s="6">
        <v>0.6972222222222223</v>
      </c>
      <c r="O683" s="6">
        <v>0.74652777777777779</v>
      </c>
      <c r="P683">
        <v>71</v>
      </c>
    </row>
    <row r="684" spans="2:24" x14ac:dyDescent="0.25">
      <c r="D684" s="5">
        <v>3</v>
      </c>
      <c r="E684" t="s">
        <v>178</v>
      </c>
      <c r="F684" t="s">
        <v>168</v>
      </c>
      <c r="G684">
        <v>63</v>
      </c>
      <c r="H684" s="6">
        <v>0.39444444444444443</v>
      </c>
      <c r="I684" s="6">
        <v>0.44375000000000003</v>
      </c>
      <c r="J684">
        <v>71</v>
      </c>
      <c r="K684" s="6">
        <v>0.64513888888888882</v>
      </c>
      <c r="L684" s="6">
        <v>0.69444444444444453</v>
      </c>
      <c r="M684">
        <v>71</v>
      </c>
      <c r="N684" s="6">
        <v>0.77361111111111114</v>
      </c>
      <c r="O684" s="6">
        <v>0.82361111111111107</v>
      </c>
      <c r="P684">
        <v>72</v>
      </c>
    </row>
    <row r="685" spans="2:24" x14ac:dyDescent="0.25">
      <c r="D685" s="5">
        <v>1</v>
      </c>
      <c r="E685" t="s">
        <v>178</v>
      </c>
      <c r="F685" t="s">
        <v>179</v>
      </c>
      <c r="G685">
        <v>45</v>
      </c>
      <c r="H685" s="6">
        <v>0.29444444444444445</v>
      </c>
      <c r="I685" s="6">
        <v>0.33263888888888887</v>
      </c>
      <c r="J685">
        <v>55</v>
      </c>
      <c r="K685" s="6">
        <v>0.5854166666666667</v>
      </c>
      <c r="L685" s="6">
        <v>0.62361111111111112</v>
      </c>
      <c r="M685">
        <v>55</v>
      </c>
      <c r="N685" s="6">
        <v>0.82013888888888886</v>
      </c>
      <c r="O685" s="6">
        <v>0.85833333333333339</v>
      </c>
      <c r="P685">
        <v>55</v>
      </c>
    </row>
    <row r="686" spans="2:24" x14ac:dyDescent="0.25">
      <c r="D686" s="5">
        <v>2</v>
      </c>
      <c r="E686" t="s">
        <v>178</v>
      </c>
      <c r="F686" t="s">
        <v>179</v>
      </c>
      <c r="G686">
        <v>45</v>
      </c>
      <c r="H686" s="6">
        <v>0.33263888888888887</v>
      </c>
      <c r="I686" s="6">
        <v>0.37083333333333335</v>
      </c>
      <c r="J686">
        <v>55</v>
      </c>
      <c r="K686" s="6">
        <v>0.42638888888888887</v>
      </c>
      <c r="L686" s="6">
        <v>0.46597222222222223</v>
      </c>
      <c r="M686">
        <v>57</v>
      </c>
      <c r="N686" s="6">
        <v>0.69791666666666663</v>
      </c>
      <c r="O686" s="6">
        <v>0.73611111111111116</v>
      </c>
      <c r="P686">
        <v>55</v>
      </c>
    </row>
    <row r="687" spans="2:24" x14ac:dyDescent="0.25">
      <c r="D687" s="5">
        <v>3</v>
      </c>
      <c r="E687" t="s">
        <v>178</v>
      </c>
      <c r="F687" t="s">
        <v>179</v>
      </c>
      <c r="G687">
        <v>45</v>
      </c>
      <c r="H687" s="6">
        <v>0.39444444444444443</v>
      </c>
      <c r="I687" s="6">
        <v>0.43263888888888885</v>
      </c>
      <c r="J687">
        <v>55</v>
      </c>
      <c r="K687" s="6">
        <v>0.64513888888888882</v>
      </c>
      <c r="L687" s="6">
        <v>0.68333333333333324</v>
      </c>
      <c r="M687">
        <v>55</v>
      </c>
      <c r="N687" s="6">
        <v>0.77430555555555547</v>
      </c>
      <c r="O687" s="6">
        <v>0.8125</v>
      </c>
      <c r="P687">
        <v>55</v>
      </c>
    </row>
    <row r="688" spans="2:24" x14ac:dyDescent="0.25">
      <c r="D688" s="5">
        <v>1</v>
      </c>
      <c r="E688" t="s">
        <v>179</v>
      </c>
      <c r="F688" t="s">
        <v>178</v>
      </c>
      <c r="G688">
        <v>45</v>
      </c>
      <c r="H688" s="6">
        <v>0.2951388888888889</v>
      </c>
      <c r="I688" s="6">
        <v>0.3347222222222222</v>
      </c>
      <c r="J688">
        <v>57</v>
      </c>
      <c r="K688" s="6">
        <v>0.58611111111111114</v>
      </c>
      <c r="L688" s="6">
        <v>0.62569444444444444</v>
      </c>
      <c r="M688">
        <v>57</v>
      </c>
      <c r="N688" s="6">
        <v>0.82013888888888886</v>
      </c>
      <c r="O688" s="6">
        <v>0.85972222222222217</v>
      </c>
      <c r="P688">
        <v>57</v>
      </c>
    </row>
    <row r="689" spans="4:16" x14ac:dyDescent="0.25">
      <c r="D689" s="5">
        <v>2</v>
      </c>
      <c r="E689" t="s">
        <v>179</v>
      </c>
      <c r="F689" t="s">
        <v>178</v>
      </c>
      <c r="G689">
        <v>45</v>
      </c>
      <c r="H689" s="6">
        <v>0.33263888888888887</v>
      </c>
      <c r="I689" s="6">
        <v>0.37291666666666662</v>
      </c>
      <c r="J689">
        <v>58</v>
      </c>
      <c r="K689" s="6">
        <v>0.42708333333333331</v>
      </c>
      <c r="L689" s="6">
        <v>0.4680555555555555</v>
      </c>
      <c r="M689">
        <v>59</v>
      </c>
      <c r="N689" s="6">
        <v>0.69861111111111107</v>
      </c>
      <c r="O689" s="6">
        <v>0.73888888888888893</v>
      </c>
      <c r="P689">
        <v>58</v>
      </c>
    </row>
    <row r="690" spans="4:16" x14ac:dyDescent="0.25">
      <c r="D690" s="5">
        <v>3</v>
      </c>
      <c r="E690" t="s">
        <v>179</v>
      </c>
      <c r="F690" t="s">
        <v>178</v>
      </c>
      <c r="G690">
        <v>45</v>
      </c>
      <c r="H690" s="6">
        <v>0.39513888888888887</v>
      </c>
      <c r="I690" s="6">
        <v>0.43472222222222223</v>
      </c>
      <c r="J690">
        <v>57</v>
      </c>
      <c r="K690" s="6">
        <v>0.64583333333333337</v>
      </c>
      <c r="L690" s="6">
        <v>0.68680555555555556</v>
      </c>
      <c r="M690">
        <v>59</v>
      </c>
      <c r="N690" s="6">
        <v>0.77430555555555547</v>
      </c>
      <c r="O690" s="6">
        <v>0.81458333333333333</v>
      </c>
      <c r="P690">
        <v>58</v>
      </c>
    </row>
    <row r="691" spans="4:16" x14ac:dyDescent="0.25">
      <c r="D691" s="5">
        <v>1</v>
      </c>
      <c r="E691" t="s">
        <v>179</v>
      </c>
      <c r="F691" t="s">
        <v>180</v>
      </c>
      <c r="G691">
        <v>29</v>
      </c>
      <c r="H691" s="6">
        <v>0.2951388888888889</v>
      </c>
      <c r="I691" s="6">
        <v>0.31527777777777777</v>
      </c>
      <c r="J691">
        <v>29</v>
      </c>
      <c r="K691" s="6">
        <v>0.58680555555555558</v>
      </c>
      <c r="L691" s="6">
        <v>0.6069444444444444</v>
      </c>
      <c r="M691">
        <v>29</v>
      </c>
      <c r="N691" s="6">
        <v>0.8208333333333333</v>
      </c>
      <c r="O691" s="6">
        <v>0.84097222222222223</v>
      </c>
      <c r="P691">
        <v>29</v>
      </c>
    </row>
    <row r="692" spans="4:16" x14ac:dyDescent="0.25">
      <c r="D692" s="5">
        <v>2</v>
      </c>
      <c r="E692" t="s">
        <v>179</v>
      </c>
      <c r="F692" t="s">
        <v>180</v>
      </c>
      <c r="G692">
        <v>29</v>
      </c>
      <c r="H692" s="6">
        <v>0.33263888888888887</v>
      </c>
      <c r="I692" s="6">
        <v>0.3527777777777778</v>
      </c>
      <c r="J692">
        <v>29</v>
      </c>
      <c r="K692" s="6">
        <v>0.42777777777777781</v>
      </c>
      <c r="L692" s="6">
        <v>0.4465277777777778</v>
      </c>
      <c r="M692">
        <v>27</v>
      </c>
      <c r="N692" s="6">
        <v>0.69861111111111107</v>
      </c>
      <c r="O692" s="6">
        <v>0.71875</v>
      </c>
      <c r="P692">
        <v>29</v>
      </c>
    </row>
    <row r="693" spans="4:16" x14ac:dyDescent="0.25">
      <c r="D693" s="5">
        <v>3</v>
      </c>
      <c r="E693" t="s">
        <v>179</v>
      </c>
      <c r="F693" t="s">
        <v>180</v>
      </c>
      <c r="G693">
        <v>29</v>
      </c>
      <c r="H693" s="6">
        <v>0.39583333333333331</v>
      </c>
      <c r="I693" s="6">
        <v>0.41597222222222219</v>
      </c>
      <c r="J693">
        <v>29</v>
      </c>
      <c r="K693" s="6">
        <v>0.64652777777777781</v>
      </c>
      <c r="L693" s="6">
        <v>0.66666666666666663</v>
      </c>
      <c r="M693">
        <v>29</v>
      </c>
      <c r="N693" s="6">
        <v>0.77500000000000002</v>
      </c>
      <c r="O693" s="6">
        <v>0.7944444444444444</v>
      </c>
      <c r="P693">
        <v>28</v>
      </c>
    </row>
    <row r="694" spans="4:16" x14ac:dyDescent="0.25">
      <c r="D694" s="5">
        <v>1</v>
      </c>
      <c r="E694" t="s">
        <v>180</v>
      </c>
      <c r="F694" t="s">
        <v>179</v>
      </c>
      <c r="G694">
        <v>29</v>
      </c>
      <c r="H694" s="6">
        <v>0.29583333333333334</v>
      </c>
      <c r="I694" s="6">
        <v>0.31666666666666665</v>
      </c>
      <c r="J694">
        <v>30</v>
      </c>
      <c r="K694" s="6">
        <v>0.58680555555555558</v>
      </c>
      <c r="L694" s="6">
        <v>0.60763888888888895</v>
      </c>
      <c r="M694">
        <v>30</v>
      </c>
      <c r="N694" s="6">
        <v>0.82152777777777775</v>
      </c>
      <c r="O694" s="6">
        <v>0.84236111111111101</v>
      </c>
      <c r="P694">
        <v>30</v>
      </c>
    </row>
    <row r="695" spans="4:16" x14ac:dyDescent="0.25">
      <c r="D695" s="5">
        <v>2</v>
      </c>
      <c r="E695" t="s">
        <v>180</v>
      </c>
      <c r="F695" t="s">
        <v>179</v>
      </c>
      <c r="G695">
        <v>29</v>
      </c>
      <c r="H695" s="6">
        <v>0.33333333333333331</v>
      </c>
      <c r="I695" s="6">
        <v>0.35347222222222219</v>
      </c>
      <c r="J695">
        <v>29</v>
      </c>
      <c r="K695" s="6">
        <v>0.4284722222222222</v>
      </c>
      <c r="L695" s="6">
        <v>0.44791666666666669</v>
      </c>
      <c r="M695">
        <v>28</v>
      </c>
      <c r="N695" s="6">
        <v>0.69930555555555562</v>
      </c>
      <c r="O695" s="6">
        <v>0.71944444444444444</v>
      </c>
      <c r="P695">
        <v>29</v>
      </c>
    </row>
    <row r="696" spans="4:16" x14ac:dyDescent="0.25">
      <c r="D696" s="5">
        <v>3</v>
      </c>
      <c r="E696" t="s">
        <v>180</v>
      </c>
      <c r="F696" t="s">
        <v>179</v>
      </c>
      <c r="G696">
        <v>29</v>
      </c>
      <c r="H696" s="6">
        <v>0.39583333333333331</v>
      </c>
      <c r="I696" s="6">
        <v>0.41597222222222219</v>
      </c>
      <c r="J696">
        <v>29</v>
      </c>
      <c r="K696" s="6">
        <v>0.64722222222222225</v>
      </c>
      <c r="L696" s="6">
        <v>0.66736111111111107</v>
      </c>
      <c r="M696">
        <v>29</v>
      </c>
      <c r="N696" s="6">
        <v>0.77500000000000002</v>
      </c>
      <c r="O696" s="6">
        <v>0.79722222222222217</v>
      </c>
      <c r="P696">
        <v>29</v>
      </c>
    </row>
    <row r="697" spans="4:16" x14ac:dyDescent="0.25">
      <c r="D697" s="5">
        <v>1</v>
      </c>
      <c r="E697" t="s">
        <v>180</v>
      </c>
      <c r="F697" t="s">
        <v>181</v>
      </c>
      <c r="G697">
        <v>22</v>
      </c>
      <c r="H697" s="6">
        <v>0.29652777777777778</v>
      </c>
      <c r="I697" s="6">
        <v>0.31041666666666667</v>
      </c>
      <c r="J697">
        <v>20</v>
      </c>
      <c r="K697" s="6">
        <v>0.58750000000000002</v>
      </c>
      <c r="L697" s="6">
        <v>0.60138888888888886</v>
      </c>
      <c r="M697">
        <v>20</v>
      </c>
      <c r="N697" s="6">
        <v>0.8222222222222223</v>
      </c>
      <c r="O697" s="6">
        <v>0.83611111111111114</v>
      </c>
      <c r="P697">
        <v>20</v>
      </c>
    </row>
    <row r="698" spans="4:16" x14ac:dyDescent="0.25">
      <c r="D698" s="5">
        <v>2</v>
      </c>
      <c r="E698" t="s">
        <v>180</v>
      </c>
      <c r="F698" t="s">
        <v>181</v>
      </c>
      <c r="G698">
        <v>22</v>
      </c>
      <c r="H698" s="6">
        <v>0.33333333333333331</v>
      </c>
      <c r="I698" s="6">
        <v>0.34722222222222227</v>
      </c>
      <c r="J698">
        <v>20</v>
      </c>
      <c r="K698" s="6">
        <v>0.4284722222222222</v>
      </c>
      <c r="L698" s="6">
        <v>0.44236111111111115</v>
      </c>
      <c r="M698">
        <v>20</v>
      </c>
      <c r="N698" s="6">
        <v>0.69930555555555562</v>
      </c>
      <c r="O698" s="6">
        <v>0.71319444444444446</v>
      </c>
      <c r="P698">
        <v>20</v>
      </c>
    </row>
    <row r="699" spans="4:16" x14ac:dyDescent="0.25">
      <c r="D699" s="5">
        <v>3</v>
      </c>
      <c r="E699" t="s">
        <v>180</v>
      </c>
      <c r="F699" t="s">
        <v>181</v>
      </c>
      <c r="G699">
        <v>22</v>
      </c>
      <c r="H699" s="6">
        <v>0.39652777777777781</v>
      </c>
      <c r="I699" s="6">
        <v>0.41041666666666665</v>
      </c>
      <c r="J699">
        <v>20</v>
      </c>
      <c r="K699" s="6">
        <v>0.64722222222222225</v>
      </c>
      <c r="L699" s="6">
        <v>0.64722222222222225</v>
      </c>
      <c r="M699">
        <v>20</v>
      </c>
      <c r="N699" s="6">
        <v>0.77569444444444446</v>
      </c>
      <c r="O699" s="6">
        <v>0.7895833333333333</v>
      </c>
      <c r="P699">
        <v>20</v>
      </c>
    </row>
    <row r="700" spans="4:16" x14ac:dyDescent="0.25">
      <c r="D700" s="5">
        <v>1</v>
      </c>
      <c r="E700" t="s">
        <v>181</v>
      </c>
      <c r="F700" t="s">
        <v>180</v>
      </c>
      <c r="G700">
        <v>22</v>
      </c>
      <c r="H700" s="6">
        <v>0.29652777777777778</v>
      </c>
      <c r="I700" s="6">
        <v>0.30972222222222223</v>
      </c>
      <c r="J700">
        <v>19</v>
      </c>
      <c r="K700" s="6">
        <v>0.58819444444444446</v>
      </c>
      <c r="L700" s="6">
        <v>0.60138888888888886</v>
      </c>
      <c r="M700">
        <v>19</v>
      </c>
      <c r="N700" s="6">
        <v>0.82291666666666663</v>
      </c>
      <c r="O700" s="6">
        <v>0.83611111111111114</v>
      </c>
      <c r="P700">
        <v>19</v>
      </c>
    </row>
    <row r="701" spans="4:16" x14ac:dyDescent="0.25">
      <c r="D701" s="5">
        <v>2</v>
      </c>
      <c r="E701" t="s">
        <v>181</v>
      </c>
      <c r="F701" t="s">
        <v>180</v>
      </c>
      <c r="G701">
        <v>22</v>
      </c>
      <c r="H701" s="6">
        <v>0.33402777777777781</v>
      </c>
      <c r="I701" s="6">
        <v>0.35416666666666669</v>
      </c>
      <c r="J701">
        <v>19</v>
      </c>
      <c r="K701" s="6">
        <v>0.4284722222222222</v>
      </c>
      <c r="L701" s="6">
        <v>0.44166666666666665</v>
      </c>
      <c r="M701">
        <v>19</v>
      </c>
      <c r="N701" s="6">
        <v>0.70000000000000007</v>
      </c>
      <c r="O701" s="6">
        <v>0.71319444444444446</v>
      </c>
      <c r="P701">
        <v>19</v>
      </c>
    </row>
    <row r="702" spans="4:16" x14ac:dyDescent="0.25">
      <c r="D702" s="5">
        <v>3</v>
      </c>
      <c r="E702" t="s">
        <v>181</v>
      </c>
      <c r="F702" t="s">
        <v>180</v>
      </c>
      <c r="G702">
        <v>22</v>
      </c>
      <c r="H702" s="6">
        <v>0.39652777777777781</v>
      </c>
      <c r="I702" s="6">
        <v>0.40972222222222227</v>
      </c>
      <c r="J702">
        <v>19</v>
      </c>
      <c r="K702" s="6">
        <v>0.6479166666666667</v>
      </c>
      <c r="L702" s="6">
        <v>0.66111111111111109</v>
      </c>
      <c r="M702">
        <v>19</v>
      </c>
      <c r="N702" s="6">
        <v>0.77638888888888891</v>
      </c>
      <c r="O702" s="6">
        <v>0.7895833333333333</v>
      </c>
      <c r="P702">
        <v>19</v>
      </c>
    </row>
    <row r="703" spans="4:16" x14ac:dyDescent="0.25">
      <c r="D703" s="5">
        <v>1</v>
      </c>
      <c r="E703" t="s">
        <v>180</v>
      </c>
      <c r="F703" t="s">
        <v>182</v>
      </c>
      <c r="G703">
        <v>38</v>
      </c>
      <c r="H703" s="6">
        <v>0.29722222222222222</v>
      </c>
      <c r="I703" s="6">
        <v>0.32013888888888892</v>
      </c>
      <c r="J703">
        <v>33</v>
      </c>
      <c r="K703" s="6">
        <v>0.58888888888888891</v>
      </c>
      <c r="L703" s="6">
        <v>0.61458333333333337</v>
      </c>
      <c r="M703">
        <v>37</v>
      </c>
      <c r="N703" s="6">
        <v>0.82361111111111107</v>
      </c>
      <c r="O703" s="6">
        <v>0.84861111111111109</v>
      </c>
      <c r="P703">
        <v>36</v>
      </c>
    </row>
    <row r="704" spans="4:16" x14ac:dyDescent="0.25">
      <c r="D704" s="5">
        <v>2</v>
      </c>
      <c r="E704" t="s">
        <v>180</v>
      </c>
      <c r="F704" t="s">
        <v>182</v>
      </c>
      <c r="G704">
        <v>38</v>
      </c>
      <c r="H704" s="6">
        <v>0.33402777777777781</v>
      </c>
      <c r="I704" s="6">
        <v>0.35694444444444445</v>
      </c>
      <c r="J704">
        <v>33</v>
      </c>
      <c r="K704" s="6">
        <v>0.4291666666666667</v>
      </c>
      <c r="L704" s="6">
        <v>0.45277777777777778</v>
      </c>
      <c r="M704">
        <v>34</v>
      </c>
      <c r="N704" s="6">
        <v>0.7006944444444444</v>
      </c>
      <c r="O704" s="6">
        <v>0.72569444444444453</v>
      </c>
      <c r="P704">
        <v>36</v>
      </c>
    </row>
    <row r="705" spans="2:24" x14ac:dyDescent="0.25">
      <c r="D705" s="5">
        <v>3</v>
      </c>
      <c r="E705" t="s">
        <v>180</v>
      </c>
      <c r="F705" t="s">
        <v>182</v>
      </c>
      <c r="G705">
        <v>38</v>
      </c>
      <c r="H705" s="6">
        <v>0.3972222222222222</v>
      </c>
      <c r="I705" s="6">
        <v>0.4201388888888889</v>
      </c>
      <c r="J705">
        <v>33</v>
      </c>
      <c r="K705" s="6">
        <v>0.6479166666666667</v>
      </c>
      <c r="L705" s="6">
        <v>0.67222222222222217</v>
      </c>
      <c r="M705">
        <v>35</v>
      </c>
      <c r="N705" s="6">
        <v>0.77708333333333324</v>
      </c>
      <c r="O705" s="6">
        <v>0.80208333333333337</v>
      </c>
      <c r="P705">
        <v>36</v>
      </c>
    </row>
    <row r="706" spans="2:24" x14ac:dyDescent="0.25">
      <c r="D706" s="5">
        <v>1</v>
      </c>
      <c r="E706" t="s">
        <v>182</v>
      </c>
      <c r="F706" t="s">
        <v>180</v>
      </c>
      <c r="G706">
        <v>38</v>
      </c>
      <c r="H706" s="6">
        <v>0.29722222222222222</v>
      </c>
      <c r="I706" s="6">
        <v>0.31944444444444448</v>
      </c>
      <c r="J706">
        <v>32</v>
      </c>
      <c r="K706" s="6">
        <v>0.58958333333333335</v>
      </c>
      <c r="L706" s="6">
        <v>0.61458333333333337</v>
      </c>
      <c r="M706">
        <v>36</v>
      </c>
      <c r="N706" s="6">
        <v>0.82361111111111107</v>
      </c>
      <c r="O706" s="6">
        <v>0.84791666666666676</v>
      </c>
      <c r="P706">
        <v>35</v>
      </c>
    </row>
    <row r="707" spans="2:24" x14ac:dyDescent="0.25">
      <c r="D707" s="5">
        <v>2</v>
      </c>
      <c r="E707" t="s">
        <v>182</v>
      </c>
      <c r="F707" t="s">
        <v>180</v>
      </c>
      <c r="G707">
        <v>38</v>
      </c>
      <c r="H707" s="6">
        <v>0.3347222222222222</v>
      </c>
      <c r="I707" s="6">
        <v>0.3576388888888889</v>
      </c>
      <c r="J707">
        <v>33</v>
      </c>
      <c r="K707" s="6">
        <v>0.42986111111111108</v>
      </c>
      <c r="L707" s="6">
        <v>0.45416666666666666</v>
      </c>
      <c r="M707">
        <v>35</v>
      </c>
      <c r="N707" s="6">
        <v>0.7006944444444444</v>
      </c>
      <c r="O707" s="6">
        <v>0.72499999999999998</v>
      </c>
      <c r="P707">
        <v>35</v>
      </c>
    </row>
    <row r="708" spans="2:24" x14ac:dyDescent="0.25">
      <c r="D708" s="5">
        <v>3</v>
      </c>
      <c r="E708" t="s">
        <v>182</v>
      </c>
      <c r="F708" t="s">
        <v>180</v>
      </c>
      <c r="G708">
        <v>38</v>
      </c>
      <c r="H708" s="6">
        <v>0.3979166666666667</v>
      </c>
      <c r="I708" s="6">
        <v>0.42083333333333334</v>
      </c>
      <c r="J708">
        <v>33</v>
      </c>
      <c r="K708" s="6">
        <v>0.64861111111111114</v>
      </c>
      <c r="L708" s="6">
        <v>0.67291666666666661</v>
      </c>
      <c r="M708">
        <v>35</v>
      </c>
      <c r="N708" s="6">
        <v>0.77777777777777779</v>
      </c>
      <c r="O708" s="6">
        <v>0.80208333333333337</v>
      </c>
      <c r="P708">
        <v>35</v>
      </c>
      <c r="S708" s="28"/>
      <c r="T708" s="28"/>
      <c r="U708" s="28"/>
      <c r="V708" s="28"/>
      <c r="W708" s="28"/>
      <c r="X708" s="28"/>
    </row>
    <row r="709" spans="2:24" x14ac:dyDescent="0.25">
      <c r="B709" s="10" t="s">
        <v>183</v>
      </c>
      <c r="C709" s="10" t="s">
        <v>184</v>
      </c>
      <c r="D709" s="11">
        <v>1</v>
      </c>
      <c r="E709" s="10" t="s">
        <v>178</v>
      </c>
      <c r="F709" s="10" t="s">
        <v>185</v>
      </c>
      <c r="G709" s="10">
        <v>71</v>
      </c>
      <c r="H709" s="12">
        <v>0.29791666666666666</v>
      </c>
      <c r="I709" s="12">
        <v>0.34930555555555554</v>
      </c>
      <c r="J709" s="10">
        <v>74</v>
      </c>
      <c r="K709" s="12">
        <v>0.59722222222222221</v>
      </c>
      <c r="L709" s="12">
        <v>0.64861111111111114</v>
      </c>
      <c r="M709" s="10">
        <v>74</v>
      </c>
      <c r="N709" s="27">
        <v>0.69097222222222221</v>
      </c>
      <c r="O709" s="27">
        <v>0.74236111111111114</v>
      </c>
      <c r="P709" s="25">
        <v>74</v>
      </c>
      <c r="Q709" s="28"/>
      <c r="R709" s="28"/>
      <c r="S709" s="28"/>
      <c r="T709" s="28"/>
      <c r="U709" s="28"/>
      <c r="V709" s="28"/>
      <c r="W709" s="28"/>
      <c r="X709" s="28"/>
    </row>
    <row r="710" spans="2:24" x14ac:dyDescent="0.25">
      <c r="B710" s="13"/>
      <c r="C710" s="13"/>
      <c r="D710" s="14">
        <v>2</v>
      </c>
      <c r="E710" s="13" t="s">
        <v>178</v>
      </c>
      <c r="F710" s="13" t="s">
        <v>185</v>
      </c>
      <c r="G710" s="13">
        <v>71</v>
      </c>
      <c r="H710" s="15">
        <v>0.3347222222222222</v>
      </c>
      <c r="I710" s="15">
        <v>0.38611111111111113</v>
      </c>
      <c r="J710" s="13">
        <v>74</v>
      </c>
      <c r="K710" s="15">
        <v>0.41944444444444445</v>
      </c>
      <c r="L710" s="15">
        <v>0.47083333333333338</v>
      </c>
      <c r="M710" s="13">
        <v>74</v>
      </c>
      <c r="N710" s="30">
        <v>0.79513888888888884</v>
      </c>
      <c r="O710" s="30">
        <v>0.84652777777777777</v>
      </c>
      <c r="P710" s="28">
        <v>74</v>
      </c>
      <c r="Q710" s="28"/>
      <c r="R710" s="28"/>
      <c r="S710" s="28"/>
      <c r="T710" s="28"/>
      <c r="U710" s="28"/>
      <c r="V710" s="28"/>
      <c r="W710" s="28"/>
      <c r="X710" s="28"/>
    </row>
    <row r="711" spans="2:24" x14ac:dyDescent="0.25">
      <c r="B711" s="13"/>
      <c r="C711" s="13"/>
      <c r="D711" s="14">
        <v>3</v>
      </c>
      <c r="E711" s="13" t="s">
        <v>178</v>
      </c>
      <c r="F711" s="13" t="s">
        <v>185</v>
      </c>
      <c r="G711" s="13">
        <v>71</v>
      </c>
      <c r="H711" s="15">
        <v>0.37847222222222227</v>
      </c>
      <c r="I711" s="15">
        <v>0.42986111111111108</v>
      </c>
      <c r="J711" s="13">
        <v>74</v>
      </c>
      <c r="K711" s="15">
        <v>0.50972222222222219</v>
      </c>
      <c r="L711" s="15">
        <v>0.56111111111111112</v>
      </c>
      <c r="M711" s="13">
        <v>74</v>
      </c>
      <c r="N711" s="30">
        <v>0.7729166666666667</v>
      </c>
      <c r="O711" s="30">
        <v>0.82430555555555562</v>
      </c>
      <c r="P711" s="28">
        <v>74</v>
      </c>
      <c r="Q711" s="28"/>
      <c r="R711" s="28"/>
      <c r="S711" s="28"/>
      <c r="T711" s="28"/>
      <c r="U711" s="28"/>
      <c r="V711" s="28"/>
      <c r="W711" s="28"/>
      <c r="X711" s="28"/>
    </row>
    <row r="712" spans="2:24" x14ac:dyDescent="0.25">
      <c r="B712" s="13"/>
      <c r="C712" s="13"/>
      <c r="D712" s="14">
        <v>1</v>
      </c>
      <c r="E712" s="13" t="s">
        <v>185</v>
      </c>
      <c r="F712" s="13" t="s">
        <v>178</v>
      </c>
      <c r="G712" s="13">
        <v>71</v>
      </c>
      <c r="H712" s="15">
        <v>0.2986111111111111</v>
      </c>
      <c r="I712" s="15">
        <v>0.34791666666666665</v>
      </c>
      <c r="J712" s="13">
        <v>71</v>
      </c>
      <c r="K712" s="15">
        <v>0.59722222222222221</v>
      </c>
      <c r="L712" s="15">
        <v>0.64861111111111114</v>
      </c>
      <c r="M712" s="13">
        <v>74</v>
      </c>
      <c r="N712" s="30">
        <v>0.69097222222222221</v>
      </c>
      <c r="O712" s="30">
        <v>0.7402777777777777</v>
      </c>
      <c r="P712" s="28">
        <v>71</v>
      </c>
      <c r="Q712" s="28"/>
      <c r="R712" s="28"/>
      <c r="S712" s="28"/>
      <c r="T712" s="28"/>
      <c r="U712" s="28"/>
      <c r="V712" s="28"/>
      <c r="W712" s="28"/>
      <c r="X712" s="28"/>
    </row>
    <row r="713" spans="2:24" x14ac:dyDescent="0.25">
      <c r="B713" s="13"/>
      <c r="C713" s="13"/>
      <c r="D713" s="14">
        <v>2</v>
      </c>
      <c r="E713" s="13" t="s">
        <v>185</v>
      </c>
      <c r="F713" s="13" t="s">
        <v>178</v>
      </c>
      <c r="G713" s="13">
        <v>71</v>
      </c>
      <c r="H713" s="15">
        <v>0.3354166666666667</v>
      </c>
      <c r="I713" s="15">
        <v>0.38472222222222219</v>
      </c>
      <c r="J713" s="13">
        <v>71</v>
      </c>
      <c r="K713" s="15">
        <v>0.41944444444444445</v>
      </c>
      <c r="L713" s="15">
        <v>0.46875</v>
      </c>
      <c r="M713" s="13">
        <v>71</v>
      </c>
      <c r="N713" s="30">
        <v>0.79583333333333339</v>
      </c>
      <c r="O713" s="30">
        <v>0.84513888888888899</v>
      </c>
      <c r="P713" s="28">
        <v>71</v>
      </c>
      <c r="Q713" s="28"/>
      <c r="R713" s="28"/>
      <c r="S713" s="28"/>
      <c r="T713" s="28"/>
      <c r="U713" s="28"/>
      <c r="V713" s="28"/>
      <c r="W713" s="28"/>
      <c r="X713" s="28"/>
    </row>
    <row r="714" spans="2:24" x14ac:dyDescent="0.25">
      <c r="B714" s="13"/>
      <c r="C714" s="13"/>
      <c r="D714" s="14">
        <v>3</v>
      </c>
      <c r="E714" s="13" t="s">
        <v>185</v>
      </c>
      <c r="F714" s="13" t="s">
        <v>178</v>
      </c>
      <c r="G714" s="13">
        <v>71</v>
      </c>
      <c r="H714" s="15">
        <v>0.37916666666666665</v>
      </c>
      <c r="I714" s="15">
        <v>0.4284722222222222</v>
      </c>
      <c r="J714" s="13">
        <v>71</v>
      </c>
      <c r="K714" s="15">
        <v>0.51041666666666663</v>
      </c>
      <c r="L714" s="15">
        <v>0.55972222222222223</v>
      </c>
      <c r="M714" s="13">
        <v>71</v>
      </c>
      <c r="N714" s="30">
        <v>0.77361111111111114</v>
      </c>
      <c r="O714" s="30">
        <v>0.82291666666666663</v>
      </c>
      <c r="P714" s="28">
        <v>71</v>
      </c>
      <c r="Q714" s="28"/>
      <c r="R714" s="28"/>
      <c r="S714" s="28"/>
      <c r="T714" s="28"/>
      <c r="U714" s="28"/>
      <c r="V714" s="28"/>
      <c r="W714" s="28"/>
      <c r="X714" s="28"/>
    </row>
    <row r="715" spans="2:24" x14ac:dyDescent="0.25">
      <c r="B715" s="13"/>
      <c r="C715" s="13"/>
      <c r="D715" s="14">
        <v>1</v>
      </c>
      <c r="E715" s="13" t="s">
        <v>185</v>
      </c>
      <c r="F715" s="13" t="s">
        <v>171</v>
      </c>
      <c r="G715" s="13">
        <v>51</v>
      </c>
      <c r="H715" s="15">
        <v>0.29930555555555555</v>
      </c>
      <c r="I715" s="15">
        <v>0.33611111111111108</v>
      </c>
      <c r="J715" s="13">
        <v>53</v>
      </c>
      <c r="K715" s="15">
        <v>0.59722222222222221</v>
      </c>
      <c r="L715" s="15">
        <v>0.55069444444444449</v>
      </c>
      <c r="M715" s="13">
        <v>53</v>
      </c>
      <c r="N715" s="30">
        <v>0.69166666666666676</v>
      </c>
      <c r="O715" s="30">
        <v>0.7284722222222223</v>
      </c>
      <c r="P715" s="28">
        <v>53</v>
      </c>
      <c r="Q715" s="28"/>
      <c r="R715" s="28"/>
      <c r="S715" s="28"/>
      <c r="T715" s="28"/>
      <c r="U715" s="28"/>
      <c r="V715" s="28"/>
      <c r="W715" s="28"/>
      <c r="X715" s="28"/>
    </row>
    <row r="716" spans="2:24" x14ac:dyDescent="0.25">
      <c r="B716" s="13"/>
      <c r="C716" s="13"/>
      <c r="D716" s="14">
        <v>2</v>
      </c>
      <c r="E716" s="13" t="s">
        <v>185</v>
      </c>
      <c r="F716" s="13" t="s">
        <v>171</v>
      </c>
      <c r="G716" s="13">
        <v>51</v>
      </c>
      <c r="H716" s="15">
        <v>0.3354166666666667</v>
      </c>
      <c r="I716" s="15">
        <v>0.37222222222222223</v>
      </c>
      <c r="J716" s="13">
        <v>53</v>
      </c>
      <c r="K716" s="15">
        <v>0.4201388888888889</v>
      </c>
      <c r="L716" s="15">
        <v>0.45694444444444443</v>
      </c>
      <c r="M716" s="13">
        <v>53</v>
      </c>
      <c r="N716" s="30">
        <v>0.79791666666666661</v>
      </c>
      <c r="O716" s="30">
        <v>0.83472222222222225</v>
      </c>
      <c r="P716" s="28">
        <v>53</v>
      </c>
      <c r="Q716" s="28"/>
      <c r="R716" s="28"/>
      <c r="S716" s="28"/>
      <c r="T716" s="28"/>
      <c r="U716" s="28"/>
      <c r="V716" s="28"/>
      <c r="W716" s="28"/>
      <c r="X716" s="28"/>
    </row>
    <row r="717" spans="2:24" x14ac:dyDescent="0.25">
      <c r="B717" s="13"/>
      <c r="C717" s="13"/>
      <c r="D717" s="14">
        <v>3</v>
      </c>
      <c r="E717" s="13" t="s">
        <v>185</v>
      </c>
      <c r="F717" s="13" t="s">
        <v>171</v>
      </c>
      <c r="G717" s="13">
        <v>51</v>
      </c>
      <c r="H717" s="15">
        <v>0.37986111111111115</v>
      </c>
      <c r="I717" s="15">
        <v>0.41666666666666669</v>
      </c>
      <c r="J717" s="13">
        <v>53</v>
      </c>
      <c r="K717" s="15">
        <v>0.51111111111111118</v>
      </c>
      <c r="L717" s="15">
        <v>0.54791666666666672</v>
      </c>
      <c r="M717" s="22">
        <v>53</v>
      </c>
      <c r="N717" s="30">
        <v>0.77500000000000002</v>
      </c>
      <c r="O717" s="30">
        <v>0.81180555555555556</v>
      </c>
      <c r="P717" s="28">
        <v>53</v>
      </c>
      <c r="Q717" s="28"/>
      <c r="R717" s="28"/>
      <c r="S717" s="28"/>
      <c r="T717" s="28"/>
      <c r="U717" s="28"/>
      <c r="V717" s="28"/>
      <c r="W717" s="28"/>
      <c r="X717" s="28"/>
    </row>
    <row r="718" spans="2:24" x14ac:dyDescent="0.25">
      <c r="B718" s="13"/>
      <c r="C718" s="13"/>
      <c r="D718" s="14">
        <v>1</v>
      </c>
      <c r="E718" s="13" t="s">
        <v>171</v>
      </c>
      <c r="F718" s="13" t="s">
        <v>185</v>
      </c>
      <c r="G718" s="13">
        <v>51</v>
      </c>
      <c r="H718" s="15">
        <v>0.3</v>
      </c>
      <c r="I718" s="15">
        <v>0.33819444444444446</v>
      </c>
      <c r="J718" s="13">
        <v>55</v>
      </c>
      <c r="K718" s="15">
        <v>0.59722222222222221</v>
      </c>
      <c r="L718" s="15">
        <v>0.55208333333333337</v>
      </c>
      <c r="M718" s="13">
        <v>55</v>
      </c>
      <c r="N718" s="30">
        <v>0.69236111111111109</v>
      </c>
      <c r="O718" s="30">
        <v>0.73055555555555562</v>
      </c>
      <c r="P718" s="28">
        <v>55</v>
      </c>
      <c r="Q718" s="28"/>
      <c r="R718" s="28"/>
      <c r="S718" s="28"/>
      <c r="T718" s="28"/>
      <c r="U718" s="28"/>
      <c r="V718" s="28"/>
      <c r="W718" s="28"/>
      <c r="X718" s="28"/>
    </row>
    <row r="719" spans="2:24" x14ac:dyDescent="0.25">
      <c r="B719" s="13"/>
      <c r="C719" s="13"/>
      <c r="D719" s="14">
        <v>2</v>
      </c>
      <c r="E719" s="13" t="s">
        <v>171</v>
      </c>
      <c r="F719" s="13" t="s">
        <v>185</v>
      </c>
      <c r="G719" s="13">
        <v>51</v>
      </c>
      <c r="H719" s="15">
        <v>0.3354166666666667</v>
      </c>
      <c r="I719" s="15">
        <v>0.37361111111111112</v>
      </c>
      <c r="J719" s="13">
        <v>55</v>
      </c>
      <c r="K719" s="15">
        <v>0.42152777777777778</v>
      </c>
      <c r="L719" s="15">
        <v>0.4597222222222222</v>
      </c>
      <c r="M719" s="13">
        <v>55</v>
      </c>
      <c r="N719" s="30">
        <v>0.79861111111111116</v>
      </c>
      <c r="O719" s="30">
        <v>0.83680555555555547</v>
      </c>
      <c r="P719" s="28">
        <v>55</v>
      </c>
      <c r="Q719" s="28"/>
      <c r="R719" s="28"/>
      <c r="S719" s="28"/>
      <c r="T719" s="28"/>
      <c r="U719" s="28"/>
      <c r="V719" s="28"/>
      <c r="W719" s="28"/>
      <c r="X719" s="28"/>
    </row>
    <row r="720" spans="2:24" ht="15.75" thickBot="1" x14ac:dyDescent="0.3">
      <c r="B720" s="35"/>
      <c r="C720" s="35"/>
      <c r="D720" s="36">
        <v>3</v>
      </c>
      <c r="E720" s="35" t="s">
        <v>171</v>
      </c>
      <c r="F720" s="35" t="s">
        <v>185</v>
      </c>
      <c r="G720" s="35">
        <v>51</v>
      </c>
      <c r="H720" s="37">
        <v>0.37986111111111115</v>
      </c>
      <c r="I720" s="37">
        <v>0.41805555555555557</v>
      </c>
      <c r="J720" s="35">
        <v>55</v>
      </c>
      <c r="K720" s="37">
        <v>0.51250000000000007</v>
      </c>
      <c r="L720" s="37">
        <v>0.55069444444444449</v>
      </c>
      <c r="M720" s="35">
        <v>55</v>
      </c>
      <c r="N720" s="46">
        <v>0.77638888888888891</v>
      </c>
      <c r="O720" s="46">
        <v>0.81388888888888899</v>
      </c>
      <c r="P720" s="38">
        <v>55</v>
      </c>
      <c r="Q720" s="28"/>
      <c r="R720" s="28"/>
    </row>
    <row r="721" spans="8:11" ht="15.75" thickTop="1" x14ac:dyDescent="0.25">
      <c r="H721" s="6"/>
      <c r="I721" s="44"/>
      <c r="K721" s="44"/>
    </row>
    <row r="722" spans="8:11" x14ac:dyDescent="0.25">
      <c r="H722" s="6"/>
      <c r="I722" s="44"/>
    </row>
    <row r="723" spans="8:11" x14ac:dyDescent="0.25">
      <c r="H723" s="6"/>
    </row>
    <row r="724" spans="8:11" x14ac:dyDescent="0.25">
      <c r="H724" s="6"/>
    </row>
    <row r="725" spans="8:11" x14ac:dyDescent="0.25">
      <c r="H725" s="6"/>
    </row>
    <row r="726" spans="8:11" x14ac:dyDescent="0.25">
      <c r="H726" s="6"/>
    </row>
    <row r="727" spans="8:11" x14ac:dyDescent="0.25">
      <c r="H727" s="6"/>
    </row>
    <row r="728" spans="8:11" x14ac:dyDescent="0.25">
      <c r="H728" s="6"/>
    </row>
    <row r="729" spans="8:11" x14ac:dyDescent="0.25">
      <c r="H729" s="6"/>
    </row>
    <row r="730" spans="8:11" x14ac:dyDescent="0.25">
      <c r="H730" s="6"/>
    </row>
    <row r="731" spans="8:11" x14ac:dyDescent="0.25">
      <c r="H731" s="6"/>
    </row>
    <row r="732" spans="8:11" x14ac:dyDescent="0.25">
      <c r="H732" s="6"/>
    </row>
    <row r="733" spans="8:11" x14ac:dyDescent="0.25">
      <c r="H733" s="6"/>
    </row>
    <row r="734" spans="8:11" x14ac:dyDescent="0.25">
      <c r="H734" s="6"/>
    </row>
    <row r="735" spans="8:11" x14ac:dyDescent="0.25">
      <c r="H735" s="6"/>
    </row>
    <row r="736" spans="8:11" x14ac:dyDescent="0.25">
      <c r="H736" s="6"/>
    </row>
    <row r="737" spans="8:8" x14ac:dyDescent="0.25">
      <c r="H737" s="6"/>
    </row>
    <row r="738" spans="8:8" x14ac:dyDescent="0.25">
      <c r="H738" s="6"/>
    </row>
    <row r="739" spans="8:8" x14ac:dyDescent="0.25">
      <c r="H739" s="6"/>
    </row>
    <row r="740" spans="8:8" x14ac:dyDescent="0.25">
      <c r="H740" s="6"/>
    </row>
    <row r="741" spans="8:8" x14ac:dyDescent="0.25">
      <c r="H741" s="6"/>
    </row>
    <row r="742" spans="8:8" x14ac:dyDescent="0.25">
      <c r="H742" s="6"/>
    </row>
    <row r="743" spans="8:8" x14ac:dyDescent="0.25">
      <c r="H743" s="6"/>
    </row>
    <row r="744" spans="8:8" x14ac:dyDescent="0.25">
      <c r="H744" s="6"/>
    </row>
    <row r="745" spans="8:8" x14ac:dyDescent="0.25">
      <c r="H745" s="6"/>
    </row>
    <row r="746" spans="8:8" x14ac:dyDescent="0.25">
      <c r="H746" s="6"/>
    </row>
    <row r="747" spans="8:8" x14ac:dyDescent="0.25">
      <c r="H747" s="6"/>
    </row>
    <row r="748" spans="8:8" x14ac:dyDescent="0.25">
      <c r="H748" s="6"/>
    </row>
    <row r="749" spans="8:8" x14ac:dyDescent="0.25">
      <c r="H749" s="6"/>
    </row>
    <row r="750" spans="8:8" x14ac:dyDescent="0.25">
      <c r="H750" s="6"/>
    </row>
    <row r="751" spans="8:8" x14ac:dyDescent="0.25">
      <c r="H751" s="6"/>
    </row>
    <row r="752" spans="8:8" x14ac:dyDescent="0.25">
      <c r="H752" s="6"/>
    </row>
    <row r="753" spans="8:8" x14ac:dyDescent="0.25">
      <c r="H753" s="6"/>
    </row>
    <row r="754" spans="8:8" x14ac:dyDescent="0.25">
      <c r="H754" s="6"/>
    </row>
    <row r="755" spans="8:8" x14ac:dyDescent="0.25">
      <c r="H755" s="6"/>
    </row>
    <row r="756" spans="8:8" x14ac:dyDescent="0.25">
      <c r="H756" s="6"/>
    </row>
    <row r="757" spans="8:8" x14ac:dyDescent="0.25">
      <c r="H757" s="6"/>
    </row>
    <row r="758" spans="8:8" x14ac:dyDescent="0.25">
      <c r="H758" s="6"/>
    </row>
    <row r="759" spans="8:8" x14ac:dyDescent="0.25">
      <c r="H759" s="6"/>
    </row>
    <row r="760" spans="8:8" x14ac:dyDescent="0.25">
      <c r="H760" s="6"/>
    </row>
    <row r="761" spans="8:8" x14ac:dyDescent="0.25">
      <c r="H761" s="6"/>
    </row>
    <row r="762" spans="8:8" x14ac:dyDescent="0.25">
      <c r="H762" s="6"/>
    </row>
    <row r="763" spans="8:8" x14ac:dyDescent="0.25">
      <c r="H763" s="6"/>
    </row>
    <row r="764" spans="8:8" x14ac:dyDescent="0.25">
      <c r="H764" s="6"/>
    </row>
    <row r="765" spans="8:8" x14ac:dyDescent="0.25">
      <c r="H765" s="6"/>
    </row>
    <row r="766" spans="8:8" x14ac:dyDescent="0.25">
      <c r="H766" s="6"/>
    </row>
    <row r="767" spans="8:8" x14ac:dyDescent="0.25">
      <c r="H767" s="6"/>
    </row>
    <row r="768" spans="8:8" x14ac:dyDescent="0.25">
      <c r="H768" s="6"/>
    </row>
    <row r="769" spans="8:8" x14ac:dyDescent="0.25">
      <c r="H769" s="6"/>
    </row>
    <row r="770" spans="8:8" x14ac:dyDescent="0.25">
      <c r="H770" s="6"/>
    </row>
    <row r="771" spans="8:8" x14ac:dyDescent="0.25">
      <c r="H771" s="6"/>
    </row>
    <row r="772" spans="8:8" x14ac:dyDescent="0.25">
      <c r="H772" s="6"/>
    </row>
    <row r="773" spans="8:8" x14ac:dyDescent="0.25">
      <c r="H773" s="6"/>
    </row>
    <row r="774" spans="8:8" x14ac:dyDescent="0.25">
      <c r="H774" s="6"/>
    </row>
    <row r="775" spans="8:8" x14ac:dyDescent="0.25">
      <c r="H775" s="6"/>
    </row>
    <row r="776" spans="8:8" x14ac:dyDescent="0.25">
      <c r="H776" s="6"/>
    </row>
    <row r="777" spans="8:8" x14ac:dyDescent="0.25">
      <c r="H777" s="6"/>
    </row>
    <row r="778" spans="8:8" x14ac:dyDescent="0.25">
      <c r="H778" s="6"/>
    </row>
    <row r="779" spans="8:8" x14ac:dyDescent="0.25">
      <c r="H779" s="6"/>
    </row>
    <row r="780" spans="8:8" x14ac:dyDescent="0.25">
      <c r="H780" s="6"/>
    </row>
    <row r="781" spans="8:8" x14ac:dyDescent="0.25">
      <c r="H781" s="6"/>
    </row>
    <row r="782" spans="8:8" x14ac:dyDescent="0.25">
      <c r="H782" s="6"/>
    </row>
    <row r="783" spans="8:8" x14ac:dyDescent="0.25">
      <c r="H783" s="6"/>
    </row>
    <row r="784" spans="8:8" x14ac:dyDescent="0.25">
      <c r="H784" s="6"/>
    </row>
    <row r="785" spans="8:8" x14ac:dyDescent="0.25">
      <c r="H785" s="6"/>
    </row>
    <row r="786" spans="8:8" x14ac:dyDescent="0.25">
      <c r="H786" s="6"/>
    </row>
    <row r="787" spans="8:8" x14ac:dyDescent="0.25">
      <c r="H787" s="6"/>
    </row>
    <row r="788" spans="8:8" x14ac:dyDescent="0.25">
      <c r="H788" s="6"/>
    </row>
    <row r="789" spans="8:8" x14ac:dyDescent="0.25">
      <c r="H789" s="6"/>
    </row>
    <row r="790" spans="8:8" x14ac:dyDescent="0.25">
      <c r="H790" s="6"/>
    </row>
    <row r="791" spans="8:8" x14ac:dyDescent="0.25">
      <c r="H791" s="6"/>
    </row>
    <row r="792" spans="8:8" x14ac:dyDescent="0.25">
      <c r="H792" s="6"/>
    </row>
    <row r="793" spans="8:8" x14ac:dyDescent="0.25">
      <c r="H793" s="6"/>
    </row>
    <row r="794" spans="8:8" x14ac:dyDescent="0.25">
      <c r="H794" s="6"/>
    </row>
    <row r="795" spans="8:8" x14ac:dyDescent="0.25">
      <c r="H795" s="6"/>
    </row>
    <row r="796" spans="8:8" x14ac:dyDescent="0.25">
      <c r="H796" s="6"/>
    </row>
    <row r="797" spans="8:8" x14ac:dyDescent="0.25">
      <c r="H797" s="6"/>
    </row>
    <row r="798" spans="8:8" x14ac:dyDescent="0.25">
      <c r="H798" s="6"/>
    </row>
    <row r="799" spans="8:8" x14ac:dyDescent="0.25">
      <c r="H799" s="6"/>
    </row>
    <row r="800" spans="8:8" x14ac:dyDescent="0.25">
      <c r="H800" s="6"/>
    </row>
    <row r="801" spans="8:8" x14ac:dyDescent="0.25">
      <c r="H801" s="6"/>
    </row>
    <row r="802" spans="8:8" x14ac:dyDescent="0.25">
      <c r="H802" s="6"/>
    </row>
    <row r="803" spans="8:8" x14ac:dyDescent="0.25">
      <c r="H803" s="6"/>
    </row>
    <row r="804" spans="8:8" x14ac:dyDescent="0.25">
      <c r="H804" s="6"/>
    </row>
    <row r="805" spans="8:8" x14ac:dyDescent="0.25">
      <c r="H805" s="6"/>
    </row>
    <row r="806" spans="8:8" x14ac:dyDescent="0.25">
      <c r="H806" s="6"/>
    </row>
    <row r="807" spans="8:8" x14ac:dyDescent="0.25">
      <c r="H807" s="6"/>
    </row>
    <row r="808" spans="8:8" x14ac:dyDescent="0.25">
      <c r="H808" s="6"/>
    </row>
    <row r="809" spans="8:8" x14ac:dyDescent="0.25">
      <c r="H809" s="6"/>
    </row>
    <row r="810" spans="8:8" x14ac:dyDescent="0.25">
      <c r="H810" s="6"/>
    </row>
    <row r="811" spans="8:8" x14ac:dyDescent="0.25">
      <c r="H811" s="6"/>
    </row>
    <row r="812" spans="8:8" x14ac:dyDescent="0.25">
      <c r="H812" s="6"/>
    </row>
    <row r="813" spans="8:8" x14ac:dyDescent="0.25">
      <c r="H813" s="6"/>
    </row>
    <row r="814" spans="8:8" x14ac:dyDescent="0.25">
      <c r="H814" s="6"/>
    </row>
    <row r="815" spans="8:8" x14ac:dyDescent="0.25">
      <c r="H815" s="6"/>
    </row>
    <row r="816" spans="8:8" x14ac:dyDescent="0.25">
      <c r="H816" s="6"/>
    </row>
    <row r="817" spans="8:8" x14ac:dyDescent="0.25">
      <c r="H817" s="6"/>
    </row>
    <row r="818" spans="8:8" x14ac:dyDescent="0.25">
      <c r="H818" s="6"/>
    </row>
    <row r="819" spans="8:8" x14ac:dyDescent="0.25">
      <c r="H819" s="6"/>
    </row>
    <row r="820" spans="8:8" x14ac:dyDescent="0.25">
      <c r="H820" s="6"/>
    </row>
    <row r="821" spans="8:8" x14ac:dyDescent="0.25">
      <c r="H821" s="6"/>
    </row>
    <row r="822" spans="8:8" x14ac:dyDescent="0.25">
      <c r="H822" s="6"/>
    </row>
    <row r="823" spans="8:8" x14ac:dyDescent="0.25">
      <c r="H823" s="6"/>
    </row>
    <row r="824" spans="8:8" x14ac:dyDescent="0.25">
      <c r="H824" s="6"/>
    </row>
    <row r="825" spans="8:8" x14ac:dyDescent="0.25">
      <c r="H825" s="6"/>
    </row>
    <row r="826" spans="8:8" x14ac:dyDescent="0.25">
      <c r="H826" s="6"/>
    </row>
    <row r="827" spans="8:8" x14ac:dyDescent="0.25">
      <c r="H827" s="6"/>
    </row>
    <row r="828" spans="8:8" x14ac:dyDescent="0.25">
      <c r="H828" s="6"/>
    </row>
    <row r="829" spans="8:8" x14ac:dyDescent="0.25">
      <c r="H829" s="6"/>
    </row>
    <row r="830" spans="8:8" x14ac:dyDescent="0.25">
      <c r="H830" s="6"/>
    </row>
    <row r="831" spans="8:8" x14ac:dyDescent="0.25">
      <c r="H831" s="6"/>
    </row>
    <row r="832" spans="8:8" x14ac:dyDescent="0.25">
      <c r="H832" s="6"/>
    </row>
    <row r="833" spans="8:8" x14ac:dyDescent="0.25">
      <c r="H833" s="6"/>
    </row>
    <row r="834" spans="8:8" x14ac:dyDescent="0.25">
      <c r="H834" s="6"/>
    </row>
    <row r="835" spans="8:8" x14ac:dyDescent="0.25">
      <c r="H835" s="6"/>
    </row>
    <row r="836" spans="8:8" x14ac:dyDescent="0.25">
      <c r="H836" s="6"/>
    </row>
    <row r="837" spans="8:8" x14ac:dyDescent="0.25">
      <c r="H837" s="6"/>
    </row>
    <row r="838" spans="8:8" x14ac:dyDescent="0.25">
      <c r="H838" s="6"/>
    </row>
    <row r="839" spans="8:8" x14ac:dyDescent="0.25">
      <c r="H839" s="6"/>
    </row>
    <row r="840" spans="8:8" x14ac:dyDescent="0.25">
      <c r="H840" s="6"/>
    </row>
    <row r="841" spans="8:8" x14ac:dyDescent="0.25">
      <c r="H841" s="6"/>
    </row>
    <row r="842" spans="8:8" x14ac:dyDescent="0.25">
      <c r="H842" s="6"/>
    </row>
    <row r="843" spans="8:8" x14ac:dyDescent="0.25">
      <c r="H843" s="6"/>
    </row>
    <row r="844" spans="8:8" x14ac:dyDescent="0.25">
      <c r="H844" s="6"/>
    </row>
    <row r="845" spans="8:8" x14ac:dyDescent="0.25">
      <c r="H845" s="6"/>
    </row>
    <row r="846" spans="8:8" x14ac:dyDescent="0.25">
      <c r="H846" s="6"/>
    </row>
    <row r="847" spans="8:8" x14ac:dyDescent="0.25">
      <c r="H847" s="6"/>
    </row>
    <row r="848" spans="8:8" x14ac:dyDescent="0.25">
      <c r="H848" s="6"/>
    </row>
    <row r="849" spans="8:8" x14ac:dyDescent="0.25">
      <c r="H849" s="6"/>
    </row>
    <row r="850" spans="8:8" x14ac:dyDescent="0.25">
      <c r="H850" s="6"/>
    </row>
    <row r="851" spans="8:8" x14ac:dyDescent="0.25">
      <c r="H851" s="6"/>
    </row>
    <row r="852" spans="8:8" x14ac:dyDescent="0.25">
      <c r="H852" s="6"/>
    </row>
    <row r="853" spans="8:8" x14ac:dyDescent="0.25">
      <c r="H853" s="6"/>
    </row>
    <row r="854" spans="8:8" x14ac:dyDescent="0.25">
      <c r="H854" s="6"/>
    </row>
    <row r="855" spans="8:8" x14ac:dyDescent="0.25">
      <c r="H855" s="6"/>
    </row>
    <row r="856" spans="8:8" x14ac:dyDescent="0.25">
      <c r="H856" s="6"/>
    </row>
    <row r="857" spans="8:8" x14ac:dyDescent="0.25">
      <c r="H857" s="6"/>
    </row>
    <row r="858" spans="8:8" x14ac:dyDescent="0.25">
      <c r="H858" s="6"/>
    </row>
    <row r="859" spans="8:8" x14ac:dyDescent="0.25">
      <c r="H859" s="6"/>
    </row>
    <row r="860" spans="8:8" x14ac:dyDescent="0.25">
      <c r="H860" s="6"/>
    </row>
    <row r="861" spans="8:8" x14ac:dyDescent="0.25">
      <c r="H861" s="6"/>
    </row>
    <row r="862" spans="8:8" x14ac:dyDescent="0.25">
      <c r="H862" s="6"/>
    </row>
    <row r="863" spans="8:8" x14ac:dyDescent="0.25">
      <c r="H863" s="6"/>
    </row>
    <row r="864" spans="8:8" x14ac:dyDescent="0.25">
      <c r="H864" s="6"/>
    </row>
    <row r="865" spans="8:8" x14ac:dyDescent="0.25">
      <c r="H865" s="6"/>
    </row>
    <row r="866" spans="8:8" x14ac:dyDescent="0.25">
      <c r="H866" s="6"/>
    </row>
    <row r="867" spans="8:8" x14ac:dyDescent="0.25">
      <c r="H867" s="6"/>
    </row>
    <row r="868" spans="8:8" x14ac:dyDescent="0.25">
      <c r="H868" s="6"/>
    </row>
    <row r="869" spans="8:8" x14ac:dyDescent="0.25">
      <c r="H869" s="6"/>
    </row>
    <row r="870" spans="8:8" x14ac:dyDescent="0.25">
      <c r="H870" s="6"/>
    </row>
    <row r="871" spans="8:8" x14ac:dyDescent="0.25">
      <c r="H871" s="6"/>
    </row>
    <row r="872" spans="8:8" x14ac:dyDescent="0.25">
      <c r="H872" s="6"/>
    </row>
    <row r="873" spans="8:8" x14ac:dyDescent="0.25">
      <c r="H873" s="6"/>
    </row>
    <row r="874" spans="8:8" x14ac:dyDescent="0.25">
      <c r="H874" s="6"/>
    </row>
    <row r="875" spans="8:8" x14ac:dyDescent="0.25">
      <c r="H875" s="6"/>
    </row>
    <row r="876" spans="8:8" x14ac:dyDescent="0.25">
      <c r="H876" s="6"/>
    </row>
    <row r="877" spans="8:8" x14ac:dyDescent="0.25">
      <c r="H877" s="6"/>
    </row>
    <row r="878" spans="8:8" x14ac:dyDescent="0.25">
      <c r="H878" s="6"/>
    </row>
    <row r="879" spans="8:8" x14ac:dyDescent="0.25">
      <c r="H879" s="6"/>
    </row>
    <row r="880" spans="8:8" x14ac:dyDescent="0.25">
      <c r="H880" s="6"/>
    </row>
    <row r="881" spans="8:8" x14ac:dyDescent="0.25">
      <c r="H881" s="6"/>
    </row>
    <row r="882" spans="8:8" x14ac:dyDescent="0.25">
      <c r="H882" s="6"/>
    </row>
    <row r="883" spans="8:8" x14ac:dyDescent="0.25">
      <c r="H883" s="6"/>
    </row>
    <row r="884" spans="8:8" x14ac:dyDescent="0.25">
      <c r="H884" s="6"/>
    </row>
    <row r="885" spans="8:8" x14ac:dyDescent="0.25">
      <c r="H885" s="6"/>
    </row>
    <row r="886" spans="8:8" x14ac:dyDescent="0.25">
      <c r="H886" s="6"/>
    </row>
    <row r="887" spans="8:8" x14ac:dyDescent="0.25">
      <c r="H887" s="6"/>
    </row>
    <row r="888" spans="8:8" x14ac:dyDescent="0.25">
      <c r="H888" s="6"/>
    </row>
    <row r="889" spans="8:8" x14ac:dyDescent="0.25">
      <c r="H889" s="6"/>
    </row>
    <row r="890" spans="8:8" x14ac:dyDescent="0.25">
      <c r="H890" s="6"/>
    </row>
    <row r="891" spans="8:8" x14ac:dyDescent="0.25">
      <c r="H891" s="6"/>
    </row>
    <row r="892" spans="8:8" x14ac:dyDescent="0.25">
      <c r="H892" s="6"/>
    </row>
    <row r="893" spans="8:8" x14ac:dyDescent="0.25">
      <c r="H893" s="6"/>
    </row>
    <row r="894" spans="8:8" x14ac:dyDescent="0.25">
      <c r="H894" s="6"/>
    </row>
    <row r="895" spans="8:8" x14ac:dyDescent="0.25">
      <c r="H895" s="6"/>
    </row>
    <row r="896" spans="8:8" x14ac:dyDescent="0.25">
      <c r="H896" s="6"/>
    </row>
    <row r="897" spans="8:8" x14ac:dyDescent="0.25">
      <c r="H897" s="6"/>
    </row>
    <row r="898" spans="8:8" x14ac:dyDescent="0.25">
      <c r="H898" s="6"/>
    </row>
    <row r="899" spans="8:8" x14ac:dyDescent="0.25">
      <c r="H899" s="6"/>
    </row>
    <row r="900" spans="8:8" x14ac:dyDescent="0.25">
      <c r="H900" s="6"/>
    </row>
    <row r="901" spans="8:8" x14ac:dyDescent="0.25">
      <c r="H901" s="6"/>
    </row>
    <row r="902" spans="8:8" x14ac:dyDescent="0.25">
      <c r="H902" s="6"/>
    </row>
    <row r="903" spans="8:8" x14ac:dyDescent="0.25">
      <c r="H903" s="6"/>
    </row>
    <row r="904" spans="8:8" x14ac:dyDescent="0.25">
      <c r="H904" s="6"/>
    </row>
    <row r="905" spans="8:8" x14ac:dyDescent="0.25">
      <c r="H905" s="6"/>
    </row>
    <row r="906" spans="8:8" x14ac:dyDescent="0.25">
      <c r="H906" s="6"/>
    </row>
    <row r="907" spans="8:8" x14ac:dyDescent="0.25">
      <c r="H907" s="6"/>
    </row>
    <row r="908" spans="8:8" x14ac:dyDescent="0.25">
      <c r="H908" s="6"/>
    </row>
    <row r="909" spans="8:8" x14ac:dyDescent="0.25">
      <c r="H909" s="6"/>
    </row>
    <row r="910" spans="8:8" x14ac:dyDescent="0.25">
      <c r="H910" s="6"/>
    </row>
    <row r="911" spans="8:8" x14ac:dyDescent="0.25">
      <c r="H911" s="6"/>
    </row>
    <row r="912" spans="8:8" x14ac:dyDescent="0.25">
      <c r="H912" s="6"/>
    </row>
    <row r="913" spans="8:8" x14ac:dyDescent="0.25">
      <c r="H913" s="6"/>
    </row>
    <row r="914" spans="8:8" x14ac:dyDescent="0.25">
      <c r="H914" s="6"/>
    </row>
    <row r="915" spans="8:8" x14ac:dyDescent="0.25">
      <c r="H915" s="6"/>
    </row>
    <row r="916" spans="8:8" x14ac:dyDescent="0.25">
      <c r="H916" s="6"/>
    </row>
    <row r="917" spans="8:8" x14ac:dyDescent="0.25">
      <c r="H917" s="6"/>
    </row>
    <row r="918" spans="8:8" x14ac:dyDescent="0.25">
      <c r="H918" s="6"/>
    </row>
    <row r="919" spans="8:8" x14ac:dyDescent="0.25">
      <c r="H919" s="6"/>
    </row>
    <row r="920" spans="8:8" x14ac:dyDescent="0.25">
      <c r="H920" s="6"/>
    </row>
    <row r="921" spans="8:8" x14ac:dyDescent="0.25">
      <c r="H921" s="6"/>
    </row>
    <row r="922" spans="8:8" x14ac:dyDescent="0.25">
      <c r="H922" s="6"/>
    </row>
    <row r="923" spans="8:8" x14ac:dyDescent="0.25">
      <c r="H923" s="6"/>
    </row>
    <row r="924" spans="8:8" x14ac:dyDescent="0.25">
      <c r="H924" s="6"/>
    </row>
    <row r="925" spans="8:8" x14ac:dyDescent="0.25">
      <c r="H925" s="6"/>
    </row>
    <row r="926" spans="8:8" x14ac:dyDescent="0.25">
      <c r="H926" s="6"/>
    </row>
    <row r="927" spans="8:8" x14ac:dyDescent="0.25">
      <c r="H927" s="6"/>
    </row>
    <row r="928" spans="8:8" x14ac:dyDescent="0.25">
      <c r="H928" s="6"/>
    </row>
    <row r="929" spans="8:8" x14ac:dyDescent="0.25">
      <c r="H929" s="6"/>
    </row>
    <row r="930" spans="8:8" x14ac:dyDescent="0.25">
      <c r="H930" s="6"/>
    </row>
    <row r="931" spans="8:8" x14ac:dyDescent="0.25">
      <c r="H931" s="6"/>
    </row>
    <row r="932" spans="8:8" x14ac:dyDescent="0.25">
      <c r="H932" s="6"/>
    </row>
    <row r="933" spans="8:8" x14ac:dyDescent="0.25">
      <c r="H933" s="6"/>
    </row>
    <row r="934" spans="8:8" x14ac:dyDescent="0.25">
      <c r="H934" s="6"/>
    </row>
    <row r="935" spans="8:8" x14ac:dyDescent="0.25">
      <c r="H935" s="6"/>
    </row>
    <row r="936" spans="8:8" x14ac:dyDescent="0.25">
      <c r="H936" s="6"/>
    </row>
    <row r="937" spans="8:8" x14ac:dyDescent="0.25">
      <c r="H937" s="6"/>
    </row>
    <row r="938" spans="8:8" x14ac:dyDescent="0.25">
      <c r="H938" s="6"/>
    </row>
    <row r="939" spans="8:8" x14ac:dyDescent="0.25">
      <c r="H939" s="6"/>
    </row>
    <row r="940" spans="8:8" x14ac:dyDescent="0.25">
      <c r="H940" s="6"/>
    </row>
    <row r="941" spans="8:8" x14ac:dyDescent="0.25">
      <c r="H941" s="6"/>
    </row>
    <row r="942" spans="8:8" x14ac:dyDescent="0.25">
      <c r="H942" s="6"/>
    </row>
    <row r="943" spans="8:8" x14ac:dyDescent="0.25">
      <c r="H943" s="6"/>
    </row>
    <row r="944" spans="8:8" x14ac:dyDescent="0.25">
      <c r="H944" s="6"/>
    </row>
    <row r="945" spans="8:8" x14ac:dyDescent="0.25">
      <c r="H945" s="6"/>
    </row>
    <row r="946" spans="8:8" x14ac:dyDescent="0.25">
      <c r="H946" s="6"/>
    </row>
    <row r="947" spans="8:8" x14ac:dyDescent="0.25">
      <c r="H947" s="6"/>
    </row>
    <row r="948" spans="8:8" x14ac:dyDescent="0.25">
      <c r="H948" s="6"/>
    </row>
    <row r="949" spans="8:8" x14ac:dyDescent="0.25">
      <c r="H949" s="6"/>
    </row>
    <row r="950" spans="8:8" x14ac:dyDescent="0.25">
      <c r="H950" s="6"/>
    </row>
    <row r="951" spans="8:8" x14ac:dyDescent="0.25">
      <c r="H951" s="6"/>
    </row>
    <row r="952" spans="8:8" x14ac:dyDescent="0.25">
      <c r="H952" s="6"/>
    </row>
    <row r="953" spans="8:8" x14ac:dyDescent="0.25">
      <c r="H953" s="6"/>
    </row>
    <row r="954" spans="8:8" x14ac:dyDescent="0.25">
      <c r="H954" s="6"/>
    </row>
    <row r="955" spans="8:8" x14ac:dyDescent="0.25">
      <c r="H955" s="6"/>
    </row>
    <row r="956" spans="8:8" x14ac:dyDescent="0.25">
      <c r="H956" s="6"/>
    </row>
    <row r="957" spans="8:8" x14ac:dyDescent="0.25">
      <c r="H957" s="6"/>
    </row>
    <row r="958" spans="8:8" x14ac:dyDescent="0.25">
      <c r="H958" s="6"/>
    </row>
    <row r="959" spans="8:8" x14ac:dyDescent="0.25">
      <c r="H959" s="6"/>
    </row>
    <row r="960" spans="8:8" x14ac:dyDescent="0.25">
      <c r="H960" s="6"/>
    </row>
    <row r="961" spans="8:8" x14ac:dyDescent="0.25">
      <c r="H961" s="6"/>
    </row>
    <row r="962" spans="8:8" x14ac:dyDescent="0.25">
      <c r="H962" s="6"/>
    </row>
    <row r="963" spans="8:8" x14ac:dyDescent="0.25">
      <c r="H963" s="6"/>
    </row>
    <row r="964" spans="8:8" x14ac:dyDescent="0.25">
      <c r="H964" s="6"/>
    </row>
    <row r="965" spans="8:8" x14ac:dyDescent="0.25">
      <c r="H965" s="6"/>
    </row>
    <row r="966" spans="8:8" x14ac:dyDescent="0.25">
      <c r="H966" s="6"/>
    </row>
    <row r="967" spans="8:8" x14ac:dyDescent="0.25">
      <c r="H967" s="6"/>
    </row>
    <row r="968" spans="8:8" x14ac:dyDescent="0.25">
      <c r="H968" s="6"/>
    </row>
    <row r="969" spans="8:8" x14ac:dyDescent="0.25">
      <c r="H969" s="6"/>
    </row>
    <row r="970" spans="8:8" x14ac:dyDescent="0.25">
      <c r="H970" s="6"/>
    </row>
    <row r="971" spans="8:8" x14ac:dyDescent="0.25">
      <c r="H971" s="6"/>
    </row>
    <row r="972" spans="8:8" x14ac:dyDescent="0.25">
      <c r="H972" s="6"/>
    </row>
    <row r="973" spans="8:8" x14ac:dyDescent="0.25">
      <c r="H973" s="6"/>
    </row>
    <row r="974" spans="8:8" x14ac:dyDescent="0.25">
      <c r="H974" s="6"/>
    </row>
    <row r="975" spans="8:8" x14ac:dyDescent="0.25">
      <c r="H975" s="6"/>
    </row>
    <row r="976" spans="8:8" x14ac:dyDescent="0.25">
      <c r="H976" s="6"/>
    </row>
    <row r="977" spans="8:8" x14ac:dyDescent="0.25">
      <c r="H977" s="6"/>
    </row>
    <row r="978" spans="8:8" x14ac:dyDescent="0.25">
      <c r="H978" s="6"/>
    </row>
    <row r="979" spans="8:8" x14ac:dyDescent="0.25">
      <c r="H979" s="6"/>
    </row>
    <row r="980" spans="8:8" x14ac:dyDescent="0.25">
      <c r="H980" s="6"/>
    </row>
    <row r="981" spans="8:8" x14ac:dyDescent="0.25">
      <c r="H981" s="6"/>
    </row>
    <row r="982" spans="8:8" x14ac:dyDescent="0.25">
      <c r="H982" s="6"/>
    </row>
    <row r="983" spans="8:8" x14ac:dyDescent="0.25">
      <c r="H983" s="6"/>
    </row>
    <row r="984" spans="8:8" x14ac:dyDescent="0.25">
      <c r="H984" s="6"/>
    </row>
    <row r="985" spans="8:8" x14ac:dyDescent="0.25">
      <c r="H985" s="6"/>
    </row>
    <row r="986" spans="8:8" x14ac:dyDescent="0.25">
      <c r="H986" s="6"/>
    </row>
    <row r="987" spans="8:8" x14ac:dyDescent="0.25">
      <c r="H987" s="6"/>
    </row>
    <row r="988" spans="8:8" x14ac:dyDescent="0.25">
      <c r="H988" s="6"/>
    </row>
    <row r="989" spans="8:8" x14ac:dyDescent="0.25">
      <c r="H989" s="6"/>
    </row>
    <row r="990" spans="8:8" x14ac:dyDescent="0.25">
      <c r="H990" s="6"/>
    </row>
    <row r="991" spans="8:8" x14ac:dyDescent="0.25">
      <c r="H991" s="6"/>
    </row>
    <row r="992" spans="8:8" x14ac:dyDescent="0.25">
      <c r="H992" s="6"/>
    </row>
    <row r="993" spans="8:8" x14ac:dyDescent="0.25">
      <c r="H993" s="6"/>
    </row>
    <row r="994" spans="8:8" x14ac:dyDescent="0.25">
      <c r="H994" s="6"/>
    </row>
    <row r="995" spans="8:8" x14ac:dyDescent="0.25">
      <c r="H995" s="6"/>
    </row>
    <row r="996" spans="8:8" x14ac:dyDescent="0.25">
      <c r="H996" s="6"/>
    </row>
    <row r="997" spans="8:8" x14ac:dyDescent="0.25">
      <c r="H997" s="6"/>
    </row>
    <row r="998" spans="8:8" x14ac:dyDescent="0.25">
      <c r="H998" s="6"/>
    </row>
    <row r="999" spans="8:8" x14ac:dyDescent="0.25">
      <c r="H999" s="6"/>
    </row>
    <row r="1000" spans="8:8" x14ac:dyDescent="0.25">
      <c r="H1000" s="6"/>
    </row>
    <row r="1001" spans="8:8" x14ac:dyDescent="0.25">
      <c r="H1001" s="6"/>
    </row>
    <row r="1002" spans="8:8" x14ac:dyDescent="0.25">
      <c r="H1002" s="6"/>
    </row>
    <row r="1003" spans="8:8" x14ac:dyDescent="0.25">
      <c r="H1003" s="6"/>
    </row>
    <row r="1004" spans="8:8" x14ac:dyDescent="0.25">
      <c r="H1004" s="6"/>
    </row>
    <row r="1005" spans="8:8" x14ac:dyDescent="0.25">
      <c r="H1005" s="6"/>
    </row>
    <row r="1006" spans="8:8" x14ac:dyDescent="0.25">
      <c r="H1006" s="6"/>
    </row>
    <row r="1007" spans="8:8" x14ac:dyDescent="0.25">
      <c r="H1007" s="6"/>
    </row>
    <row r="1008" spans="8:8" x14ac:dyDescent="0.25">
      <c r="H1008" s="6"/>
    </row>
    <row r="1009" spans="8:8" x14ac:dyDescent="0.25">
      <c r="H1009" s="6"/>
    </row>
    <row r="1010" spans="8:8" x14ac:dyDescent="0.25">
      <c r="H1010" s="6"/>
    </row>
    <row r="1011" spans="8:8" x14ac:dyDescent="0.25">
      <c r="H1011" s="6"/>
    </row>
    <row r="1012" spans="8:8" x14ac:dyDescent="0.25">
      <c r="H1012" s="6"/>
    </row>
    <row r="1013" spans="8:8" x14ac:dyDescent="0.25">
      <c r="H1013" s="6"/>
    </row>
    <row r="1014" spans="8:8" x14ac:dyDescent="0.25">
      <c r="H1014" s="6"/>
    </row>
    <row r="1015" spans="8:8" x14ac:dyDescent="0.25">
      <c r="H1015" s="6"/>
    </row>
    <row r="1016" spans="8:8" x14ac:dyDescent="0.25">
      <c r="H1016" s="6"/>
    </row>
    <row r="1017" spans="8:8" x14ac:dyDescent="0.25">
      <c r="H1017" s="6"/>
    </row>
    <row r="1018" spans="8:8" x14ac:dyDescent="0.25">
      <c r="H1018" s="6"/>
    </row>
    <row r="1019" spans="8:8" x14ac:dyDescent="0.25">
      <c r="H1019" s="6"/>
    </row>
    <row r="1020" spans="8:8" x14ac:dyDescent="0.25">
      <c r="H1020" s="6"/>
    </row>
    <row r="1021" spans="8:8" x14ac:dyDescent="0.25">
      <c r="H1021" s="6"/>
    </row>
    <row r="1022" spans="8:8" x14ac:dyDescent="0.25">
      <c r="H1022" s="6"/>
    </row>
    <row r="1023" spans="8:8" x14ac:dyDescent="0.25">
      <c r="H1023" s="6"/>
    </row>
    <row r="1024" spans="8:8" x14ac:dyDescent="0.25">
      <c r="H1024" s="6"/>
    </row>
    <row r="1025" spans="8:8" x14ac:dyDescent="0.25">
      <c r="H1025" s="6"/>
    </row>
    <row r="1026" spans="8:8" x14ac:dyDescent="0.25">
      <c r="H1026" s="6"/>
    </row>
    <row r="1027" spans="8:8" x14ac:dyDescent="0.25">
      <c r="H1027" s="6"/>
    </row>
    <row r="1028" spans="8:8" x14ac:dyDescent="0.25">
      <c r="H1028" s="6"/>
    </row>
    <row r="1029" spans="8:8" x14ac:dyDescent="0.25">
      <c r="H1029" s="6"/>
    </row>
    <row r="1030" spans="8:8" x14ac:dyDescent="0.25">
      <c r="H1030" s="6"/>
    </row>
    <row r="1031" spans="8:8" x14ac:dyDescent="0.25">
      <c r="H1031" s="6"/>
    </row>
    <row r="1032" spans="8:8" x14ac:dyDescent="0.25">
      <c r="H1032" s="6"/>
    </row>
    <row r="1033" spans="8:8" x14ac:dyDescent="0.25">
      <c r="H1033" s="6"/>
    </row>
    <row r="1034" spans="8:8" x14ac:dyDescent="0.25">
      <c r="H1034" s="6"/>
    </row>
    <row r="1035" spans="8:8" x14ac:dyDescent="0.25">
      <c r="H1035" s="6"/>
    </row>
    <row r="1036" spans="8:8" x14ac:dyDescent="0.25">
      <c r="H1036" s="6"/>
    </row>
    <row r="1037" spans="8:8" x14ac:dyDescent="0.25">
      <c r="H1037" s="6"/>
    </row>
    <row r="1038" spans="8:8" x14ac:dyDescent="0.25">
      <c r="H1038" s="6"/>
    </row>
    <row r="1039" spans="8:8" x14ac:dyDescent="0.25">
      <c r="H1039" s="6"/>
    </row>
    <row r="1040" spans="8:8" x14ac:dyDescent="0.25">
      <c r="H1040" s="6"/>
    </row>
    <row r="1041" spans="8:8" x14ac:dyDescent="0.25">
      <c r="H1041" s="6"/>
    </row>
    <row r="1042" spans="8:8" x14ac:dyDescent="0.25">
      <c r="H1042" s="6"/>
    </row>
    <row r="1043" spans="8:8" x14ac:dyDescent="0.25">
      <c r="H1043" s="6"/>
    </row>
    <row r="1044" spans="8:8" x14ac:dyDescent="0.25">
      <c r="H1044" s="6"/>
    </row>
    <row r="1045" spans="8:8" x14ac:dyDescent="0.25">
      <c r="H1045" s="6"/>
    </row>
    <row r="1046" spans="8:8" x14ac:dyDescent="0.25">
      <c r="H1046" s="6"/>
    </row>
    <row r="1047" spans="8:8" x14ac:dyDescent="0.25">
      <c r="H1047" s="6"/>
    </row>
    <row r="1048" spans="8:8" x14ac:dyDescent="0.25">
      <c r="H1048" s="6"/>
    </row>
    <row r="1049" spans="8:8" x14ac:dyDescent="0.25">
      <c r="H1049" s="6"/>
    </row>
    <row r="1050" spans="8:8" x14ac:dyDescent="0.25">
      <c r="H1050" s="6"/>
    </row>
    <row r="1051" spans="8:8" x14ac:dyDescent="0.25">
      <c r="H1051" s="6"/>
    </row>
    <row r="1052" spans="8:8" x14ac:dyDescent="0.25">
      <c r="H1052" s="6"/>
    </row>
    <row r="1053" spans="8:8" x14ac:dyDescent="0.25">
      <c r="H1053" s="6"/>
    </row>
    <row r="1054" spans="8:8" x14ac:dyDescent="0.25">
      <c r="H1054" s="6"/>
    </row>
    <row r="1055" spans="8:8" x14ac:dyDescent="0.25">
      <c r="H1055" s="6"/>
    </row>
    <row r="1056" spans="8:8" x14ac:dyDescent="0.25">
      <c r="H1056" s="6"/>
    </row>
    <row r="1057" spans="8:8" x14ac:dyDescent="0.25">
      <c r="H1057" s="6"/>
    </row>
    <row r="1058" spans="8:8" x14ac:dyDescent="0.25">
      <c r="H1058" s="6"/>
    </row>
    <row r="1059" spans="8:8" x14ac:dyDescent="0.25">
      <c r="H1059" s="6"/>
    </row>
    <row r="1060" spans="8:8" x14ac:dyDescent="0.25">
      <c r="H1060" s="6"/>
    </row>
    <row r="1061" spans="8:8" x14ac:dyDescent="0.25">
      <c r="H1061" s="6"/>
    </row>
    <row r="1062" spans="8:8" x14ac:dyDescent="0.25">
      <c r="H1062" s="6"/>
    </row>
    <row r="1063" spans="8:8" x14ac:dyDescent="0.25">
      <c r="H1063" s="6"/>
    </row>
    <row r="1064" spans="8:8" x14ac:dyDescent="0.25">
      <c r="H1064" s="6"/>
    </row>
    <row r="1065" spans="8:8" x14ac:dyDescent="0.25">
      <c r="H1065" s="6"/>
    </row>
    <row r="1066" spans="8:8" x14ac:dyDescent="0.25">
      <c r="H1066" s="6"/>
    </row>
    <row r="1067" spans="8:8" x14ac:dyDescent="0.25">
      <c r="H1067" s="6"/>
    </row>
    <row r="1068" spans="8:8" x14ac:dyDescent="0.25">
      <c r="H1068" s="6"/>
    </row>
    <row r="1069" spans="8:8" x14ac:dyDescent="0.25">
      <c r="H1069" s="6"/>
    </row>
    <row r="1070" spans="8:8" x14ac:dyDescent="0.25">
      <c r="H1070" s="6"/>
    </row>
    <row r="1071" spans="8:8" x14ac:dyDescent="0.25">
      <c r="H1071" s="6"/>
    </row>
    <row r="1072" spans="8:8" x14ac:dyDescent="0.25">
      <c r="H1072" s="6"/>
    </row>
    <row r="1073" spans="8:8" x14ac:dyDescent="0.25">
      <c r="H1073" s="6"/>
    </row>
    <row r="1074" spans="8:8" x14ac:dyDescent="0.25">
      <c r="H1074" s="6"/>
    </row>
    <row r="1075" spans="8:8" x14ac:dyDescent="0.25">
      <c r="H1075" s="6"/>
    </row>
    <row r="1076" spans="8:8" x14ac:dyDescent="0.25">
      <c r="H1076" s="6"/>
    </row>
    <row r="1077" spans="8:8" x14ac:dyDescent="0.25">
      <c r="H1077" s="6"/>
    </row>
  </sheetData>
  <mergeCells count="15">
    <mergeCell ref="AE4:AG4"/>
    <mergeCell ref="AH4:AJ4"/>
    <mergeCell ref="AE5:AG5"/>
    <mergeCell ref="AH5:AJ5"/>
    <mergeCell ref="B2:AJ2"/>
    <mergeCell ref="B3:J3"/>
    <mergeCell ref="H5:J5"/>
    <mergeCell ref="K5:M5"/>
    <mergeCell ref="N5:P5"/>
    <mergeCell ref="E5:F5"/>
    <mergeCell ref="G5:G6"/>
    <mergeCell ref="Y5:AA5"/>
    <mergeCell ref="Y4:AA4"/>
    <mergeCell ref="AB4:AD4"/>
    <mergeCell ref="AB5:AD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0DB9-FEDA-419A-8385-D7E34E6F6BEC}">
  <dimension ref="B1:D6"/>
  <sheetViews>
    <sheetView zoomScaleNormal="100" workbookViewId="0">
      <selection activeCell="P11" sqref="P11"/>
    </sheetView>
  </sheetViews>
  <sheetFormatPr defaultRowHeight="15" x14ac:dyDescent="0.25"/>
  <sheetData>
    <row r="1" spans="2:4" x14ac:dyDescent="0.25">
      <c r="B1" s="105" t="s">
        <v>220</v>
      </c>
      <c r="C1" s="105" t="s">
        <v>222</v>
      </c>
      <c r="D1" s="105" t="s">
        <v>223</v>
      </c>
    </row>
    <row r="2" spans="2:4" x14ac:dyDescent="0.25">
      <c r="B2" s="105" t="s">
        <v>216</v>
      </c>
      <c r="C2" s="60">
        <f>AVERAGE('JT data'!AJ7,'JT data'!AJ25,'JT data'!AJ35)</f>
        <v>3.7912387177093057</v>
      </c>
      <c r="D2" s="61">
        <f>60/C2</f>
        <v>15.825962031811187</v>
      </c>
    </row>
    <row r="3" spans="2:4" x14ac:dyDescent="0.25">
      <c r="B3" s="106" t="s">
        <v>219</v>
      </c>
      <c r="C3" s="60">
        <f>AVERAGE('JT data'!AJ8,'JT data'!AJ26,'JT data'!AJ36,'JT data'!AJ49,'JT data'!AJ54,'JT data'!AJ84:AJ85)</f>
        <v>2.600967659791189</v>
      </c>
      <c r="D3" s="61">
        <f t="shared" ref="D3:D6" si="0">60/C3</f>
        <v>23.068337575876249</v>
      </c>
    </row>
    <row r="4" spans="2:4" x14ac:dyDescent="0.25">
      <c r="B4" s="105" t="s">
        <v>217</v>
      </c>
      <c r="C4" s="60">
        <f>AVERAGE('JT data'!AJ9,'JT data'!AJ28,'JT data'!AJ37,'JT data'!AJ50,'JT data'!AJ55)</f>
        <v>1.3757409784624164</v>
      </c>
      <c r="D4" s="61">
        <f t="shared" si="0"/>
        <v>43.612860952254557</v>
      </c>
    </row>
    <row r="5" spans="2:4" x14ac:dyDescent="0.25">
      <c r="B5" s="105" t="s">
        <v>218</v>
      </c>
      <c r="C5" s="60">
        <f>AVERAGE('JT data'!AJ10,'JT data'!AJ38,'JT data'!AJ51,'JT data'!AJ56,'JT data'!AJ87)</f>
        <v>0.97964309983505182</v>
      </c>
      <c r="D5" s="61">
        <f t="shared" si="0"/>
        <v>61.246794888977981</v>
      </c>
    </row>
    <row r="6" spans="2:4" x14ac:dyDescent="0.25">
      <c r="B6" s="105" t="s">
        <v>221</v>
      </c>
      <c r="C6" s="60">
        <f>AVERAGE('JT data'!AJ40,'JT data'!AJ52,'JT data'!AJ58,'JT data'!AJ87)</f>
        <v>0.97783000236550977</v>
      </c>
      <c r="D6" s="61">
        <f t="shared" si="0"/>
        <v>61.360359014196199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8"/>
  <sheetViews>
    <sheetView zoomScale="75" workbookViewId="0">
      <selection activeCell="C8" sqref="C8"/>
    </sheetView>
  </sheetViews>
  <sheetFormatPr defaultColWidth="9" defaultRowHeight="15" x14ac:dyDescent="0.25"/>
  <cols>
    <col min="1" max="1" width="10" customWidth="1"/>
    <col min="2" max="2" width="33.7109375" customWidth="1"/>
    <col min="3" max="3" width="17.28515625" customWidth="1"/>
    <col min="4" max="4" width="17.5703125" customWidth="1"/>
    <col min="5" max="256" width="10" customWidth="1"/>
  </cols>
  <sheetData>
    <row r="2" spans="1:4" x14ac:dyDescent="0.25">
      <c r="A2" s="4" t="s">
        <v>20</v>
      </c>
    </row>
    <row r="3" spans="1:4" x14ac:dyDescent="0.25">
      <c r="A3" s="4" t="s">
        <v>1</v>
      </c>
      <c r="B3" s="4" t="s">
        <v>2</v>
      </c>
      <c r="C3" s="4" t="s">
        <v>7</v>
      </c>
      <c r="D3" s="4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C5" t="s">
        <v>9</v>
      </c>
      <c r="D5" t="s">
        <v>10</v>
      </c>
    </row>
    <row r="6" spans="1:4" x14ac:dyDescent="0.25">
      <c r="C6" t="s">
        <v>10</v>
      </c>
      <c r="D6" t="s">
        <v>11</v>
      </c>
    </row>
    <row r="7" spans="1:4" x14ac:dyDescent="0.25">
      <c r="C7" t="s">
        <v>11</v>
      </c>
      <c r="D7" t="s">
        <v>12</v>
      </c>
    </row>
    <row r="8" spans="1:4" x14ac:dyDescent="0.25">
      <c r="A8" t="s">
        <v>22</v>
      </c>
      <c r="B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B7" zoomScale="70" zoomScaleNormal="70" workbookViewId="0">
      <selection activeCell="C8" sqref="C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JT data</vt:lpstr>
      <vt:lpstr>JT var</vt:lpstr>
      <vt:lpstr>Timing pts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2019-10-15T03:54:56Z</dcterms:created>
  <dcterms:modified xsi:type="dcterms:W3CDTF">2020-06-29T06:13:25Z</dcterms:modified>
</cp:coreProperties>
</file>