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65" windowWidth="14805" windowHeight="7950"/>
  </bookViews>
  <sheets>
    <sheet name="Fondos" sheetId="1" r:id="rId1"/>
    <sheet name="Hoja2" sheetId="2" r:id="rId2"/>
  </sheets>
  <calcPr calcId="145621"/>
</workbook>
</file>

<file path=xl/calcChain.xml><?xml version="1.0" encoding="utf-8"?>
<calcChain xmlns="http://schemas.openxmlformats.org/spreadsheetml/2006/main">
  <c r="H8" i="1" l="1"/>
  <c r="I8" i="1"/>
  <c r="J8" i="1"/>
  <c r="L21" i="1" s="1"/>
  <c r="M21" i="1" s="1"/>
  <c r="N21" i="1" s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K22" i="1" s="1"/>
  <c r="J13" i="1"/>
  <c r="H14" i="1"/>
  <c r="I14" i="1"/>
  <c r="J14" i="1"/>
  <c r="L23" i="1" s="1"/>
  <c r="M23" i="1" s="1"/>
  <c r="N23" i="1" s="1"/>
  <c r="H15" i="1"/>
  <c r="I15" i="1"/>
  <c r="K24" i="1" s="1"/>
  <c r="J15" i="1"/>
  <c r="H16" i="1"/>
  <c r="I16" i="1"/>
  <c r="J16" i="1"/>
  <c r="L25" i="1" s="1"/>
  <c r="H17" i="1"/>
  <c r="I17" i="1"/>
  <c r="K26" i="1" s="1"/>
  <c r="J17" i="1"/>
  <c r="H18" i="1"/>
  <c r="I18" i="1"/>
  <c r="J18" i="1"/>
  <c r="L27" i="1" s="1"/>
  <c r="H19" i="1"/>
  <c r="I19" i="1"/>
  <c r="K28" i="1" s="1"/>
  <c r="J19" i="1"/>
  <c r="H20" i="1"/>
  <c r="I20" i="1"/>
  <c r="J20" i="1"/>
  <c r="L29" i="1" s="1"/>
  <c r="M29" i="1" s="1"/>
  <c r="H21" i="1"/>
  <c r="I21" i="1"/>
  <c r="K30" i="1" s="1"/>
  <c r="J21" i="1"/>
  <c r="K21" i="1"/>
  <c r="H22" i="1"/>
  <c r="N22" i="1" s="1"/>
  <c r="I22" i="1"/>
  <c r="J22" i="1"/>
  <c r="L31" i="1" s="1"/>
  <c r="L22" i="1"/>
  <c r="M22" i="1" s="1"/>
  <c r="H23" i="1"/>
  <c r="I23" i="1"/>
  <c r="K32" i="1" s="1"/>
  <c r="J23" i="1"/>
  <c r="K23" i="1"/>
  <c r="H24" i="1"/>
  <c r="I24" i="1"/>
  <c r="J24" i="1"/>
  <c r="L24" i="1" s="1"/>
  <c r="H25" i="1"/>
  <c r="I25" i="1"/>
  <c r="K34" i="1" s="1"/>
  <c r="J25" i="1"/>
  <c r="H26" i="1"/>
  <c r="I26" i="1"/>
  <c r="J26" i="1"/>
  <c r="L35" i="1" s="1"/>
  <c r="M35" i="1" s="1"/>
  <c r="N35" i="1" s="1"/>
  <c r="L26" i="1"/>
  <c r="M26" i="1" s="1"/>
  <c r="N26" i="1" s="1"/>
  <c r="H27" i="1"/>
  <c r="I27" i="1"/>
  <c r="K27" i="1" s="1"/>
  <c r="J27" i="1"/>
  <c r="H28" i="1"/>
  <c r="I28" i="1"/>
  <c r="J28" i="1"/>
  <c r="L28" i="1" s="1"/>
  <c r="M28" i="1" s="1"/>
  <c r="N28" i="1" s="1"/>
  <c r="H29" i="1"/>
  <c r="N29" i="1" s="1"/>
  <c r="I29" i="1"/>
  <c r="K38" i="1" s="1"/>
  <c r="J29" i="1"/>
  <c r="K29" i="1"/>
  <c r="H30" i="1"/>
  <c r="N30" i="1" s="1"/>
  <c r="I30" i="1"/>
  <c r="J30" i="1"/>
  <c r="L39" i="1" s="1"/>
  <c r="L30" i="1"/>
  <c r="M30" i="1" s="1"/>
  <c r="H31" i="1"/>
  <c r="I31" i="1"/>
  <c r="K31" i="1" s="1"/>
  <c r="J31" i="1"/>
  <c r="H32" i="1"/>
  <c r="I32" i="1"/>
  <c r="J32" i="1"/>
  <c r="L32" i="1" s="1"/>
  <c r="M32" i="1" s="1"/>
  <c r="N32" i="1" s="1"/>
  <c r="H33" i="1"/>
  <c r="I33" i="1"/>
  <c r="K42" i="1" s="1"/>
  <c r="J33" i="1"/>
  <c r="K33" i="1"/>
  <c r="H34" i="1"/>
  <c r="I34" i="1"/>
  <c r="J34" i="1"/>
  <c r="L43" i="1" s="1"/>
  <c r="M43" i="1" s="1"/>
  <c r="N43" i="1" s="1"/>
  <c r="L34" i="1"/>
  <c r="H35" i="1"/>
  <c r="I35" i="1"/>
  <c r="K35" i="1" s="1"/>
  <c r="J35" i="1"/>
  <c r="H36" i="1"/>
  <c r="I36" i="1"/>
  <c r="J36" i="1"/>
  <c r="L36" i="1" s="1"/>
  <c r="H37" i="1"/>
  <c r="I37" i="1"/>
  <c r="K46" i="1" s="1"/>
  <c r="J37" i="1"/>
  <c r="K37" i="1"/>
  <c r="H38" i="1"/>
  <c r="N38" i="1" s="1"/>
  <c r="I38" i="1"/>
  <c r="J38" i="1"/>
  <c r="L47" i="1" s="1"/>
  <c r="L38" i="1"/>
  <c r="M38" i="1" s="1"/>
  <c r="H39" i="1"/>
  <c r="I39" i="1"/>
  <c r="K39" i="1" s="1"/>
  <c r="J39" i="1"/>
  <c r="H40" i="1"/>
  <c r="I40" i="1"/>
  <c r="J40" i="1"/>
  <c r="L40" i="1" s="1"/>
  <c r="H41" i="1"/>
  <c r="I41" i="1"/>
  <c r="K50" i="1" s="1"/>
  <c r="J41" i="1"/>
  <c r="K41" i="1"/>
  <c r="H42" i="1"/>
  <c r="I42" i="1"/>
  <c r="J42" i="1"/>
  <c r="L51" i="1" s="1"/>
  <c r="M51" i="1" s="1"/>
  <c r="N51" i="1" s="1"/>
  <c r="L42" i="1"/>
  <c r="H43" i="1"/>
  <c r="I43" i="1"/>
  <c r="K43" i="1" s="1"/>
  <c r="J43" i="1"/>
  <c r="H44" i="1"/>
  <c r="I44" i="1"/>
  <c r="J44" i="1"/>
  <c r="L44" i="1" s="1"/>
  <c r="H45" i="1"/>
  <c r="I45" i="1"/>
  <c r="K54" i="1" s="1"/>
  <c r="J45" i="1"/>
  <c r="K45" i="1"/>
  <c r="H46" i="1"/>
  <c r="N46" i="1" s="1"/>
  <c r="I46" i="1"/>
  <c r="J46" i="1"/>
  <c r="L55" i="1" s="1"/>
  <c r="L46" i="1"/>
  <c r="M46" i="1" s="1"/>
  <c r="H47" i="1"/>
  <c r="I47" i="1"/>
  <c r="K51" i="1" s="1"/>
  <c r="J47" i="1"/>
  <c r="H48" i="1"/>
  <c r="I48" i="1"/>
  <c r="J48" i="1"/>
  <c r="L52" i="1" s="1"/>
  <c r="H49" i="1"/>
  <c r="I49" i="1"/>
  <c r="J49" i="1"/>
  <c r="K49" i="1"/>
  <c r="H50" i="1"/>
  <c r="I50" i="1"/>
  <c r="J50" i="1"/>
  <c r="L50" i="1"/>
  <c r="H51" i="1"/>
  <c r="I51" i="1"/>
  <c r="K55" i="1" s="1"/>
  <c r="J51" i="1"/>
  <c r="H52" i="1"/>
  <c r="I52" i="1"/>
  <c r="J52" i="1"/>
  <c r="L56" i="1" s="1"/>
  <c r="H53" i="1"/>
  <c r="I53" i="1"/>
  <c r="J53" i="1"/>
  <c r="K53" i="1"/>
  <c r="H54" i="1"/>
  <c r="N54" i="1" s="1"/>
  <c r="I54" i="1"/>
  <c r="J54" i="1"/>
  <c r="L54" i="1"/>
  <c r="M54" i="1" s="1"/>
  <c r="H55" i="1"/>
  <c r="I55" i="1"/>
  <c r="J55" i="1"/>
  <c r="H56" i="1"/>
  <c r="I56" i="1"/>
  <c r="J56" i="1"/>
  <c r="H57" i="1"/>
  <c r="I57" i="1"/>
  <c r="J57" i="1"/>
  <c r="K57" i="1"/>
  <c r="N37" i="1" l="1"/>
  <c r="M55" i="1"/>
  <c r="N55" i="1" s="1"/>
  <c r="N41" i="1"/>
  <c r="N34" i="1"/>
  <c r="M39" i="1"/>
  <c r="N39" i="1" s="1"/>
  <c r="M24" i="1"/>
  <c r="N24" i="1" s="1"/>
  <c r="M31" i="1"/>
  <c r="N31" i="1" s="1"/>
  <c r="N53" i="1"/>
  <c r="M50" i="1"/>
  <c r="N50" i="1" s="1"/>
  <c r="M42" i="1"/>
  <c r="N42" i="1" s="1"/>
  <c r="M34" i="1"/>
  <c r="M27" i="1"/>
  <c r="N27" i="1" s="1"/>
  <c r="L57" i="1"/>
  <c r="M57" i="1" s="1"/>
  <c r="N57" i="1" s="1"/>
  <c r="K56" i="1"/>
  <c r="M56" i="1" s="1"/>
  <c r="N56" i="1" s="1"/>
  <c r="L53" i="1"/>
  <c r="M53" i="1" s="1"/>
  <c r="K52" i="1"/>
  <c r="M52" i="1" s="1"/>
  <c r="N52" i="1" s="1"/>
  <c r="L49" i="1"/>
  <c r="M49" i="1" s="1"/>
  <c r="N49" i="1" s="1"/>
  <c r="K48" i="1"/>
  <c r="L45" i="1"/>
  <c r="M45" i="1" s="1"/>
  <c r="N45" i="1" s="1"/>
  <c r="K44" i="1"/>
  <c r="M44" i="1" s="1"/>
  <c r="N44" i="1" s="1"/>
  <c r="L41" i="1"/>
  <c r="M41" i="1" s="1"/>
  <c r="K40" i="1"/>
  <c r="M40" i="1" s="1"/>
  <c r="N40" i="1" s="1"/>
  <c r="L37" i="1"/>
  <c r="M37" i="1" s="1"/>
  <c r="K36" i="1"/>
  <c r="M36" i="1" s="1"/>
  <c r="N36" i="1" s="1"/>
  <c r="L33" i="1"/>
  <c r="M33" i="1" s="1"/>
  <c r="N33" i="1" s="1"/>
  <c r="K25" i="1"/>
  <c r="M25" i="1" s="1"/>
  <c r="N25" i="1" s="1"/>
  <c r="L48" i="1"/>
  <c r="K47" i="1"/>
  <c r="M47" i="1" s="1"/>
  <c r="N47" i="1" s="1"/>
  <c r="M48" i="1" l="1"/>
  <c r="N48" i="1" s="1"/>
</calcChain>
</file>

<file path=xl/sharedStrings.xml><?xml version="1.0" encoding="utf-8"?>
<sst xmlns="http://schemas.openxmlformats.org/spreadsheetml/2006/main" count="312" uniqueCount="274">
  <si>
    <t>Fecha</t>
  </si>
  <si>
    <t>ValorFondoA</t>
  </si>
  <si>
    <t>ValorFondoB</t>
  </si>
  <si>
    <t>ValorFondoC</t>
  </si>
  <si>
    <t>ValorFondoD</t>
  </si>
  <si>
    <t>ValorFondoE</t>
  </si>
  <si>
    <t>PCFondoA</t>
  </si>
  <si>
    <t>contador</t>
  </si>
  <si>
    <t>49</t>
  </si>
  <si>
    <t>PVFondoA</t>
  </si>
  <si>
    <t>31/05/2019</t>
  </si>
  <si>
    <t>46385</t>
  </si>
  <si>
    <t>40943</t>
  </si>
  <si>
    <t>46306</t>
  </si>
  <si>
    <t>36950</t>
  </si>
  <si>
    <t>40568</t>
  </si>
  <si>
    <t>PCFondoB</t>
  </si>
  <si>
    <t>PVFondoB</t>
  </si>
  <si>
    <t>PCFondoC</t>
  </si>
  <si>
    <t>PVFondoC</t>
  </si>
  <si>
    <t>03/06/2019</t>
  </si>
  <si>
    <t>46512</t>
  </si>
  <si>
    <t>41060</t>
  </si>
  <si>
    <t>46507</t>
  </si>
  <si>
    <t>37132</t>
  </si>
  <si>
    <t>40754</t>
  </si>
  <si>
    <t>PCFondoD</t>
  </si>
  <si>
    <t>PVFondoD</t>
  </si>
  <si>
    <t>PCFondoE</t>
  </si>
  <si>
    <t>PVFondoE</t>
  </si>
  <si>
    <t>04/06/2019</t>
  </si>
  <si>
    <t>46599</t>
  </si>
  <si>
    <t>41138</t>
  </si>
  <si>
    <t>46554</t>
  </si>
  <si>
    <t>37123</t>
  </si>
  <si>
    <t>40733</t>
  </si>
  <si>
    <t>FONDO A</t>
  </si>
  <si>
    <t>05/06/2019</t>
  </si>
  <si>
    <t>46578</t>
  </si>
  <si>
    <t>41201</t>
  </si>
  <si>
    <t>46681</t>
  </si>
  <si>
    <t>37246</t>
  </si>
  <si>
    <t>40877</t>
  </si>
  <si>
    <t>Valor * 1</t>
  </si>
  <si>
    <t>Ganancia</t>
  </si>
  <si>
    <t>Perdida</t>
  </si>
  <si>
    <t>MediaGan</t>
  </si>
  <si>
    <t>MediaPerd</t>
  </si>
  <si>
    <t>RSI</t>
  </si>
  <si>
    <t>Decisión</t>
  </si>
  <si>
    <t>06/06/2019</t>
  </si>
  <si>
    <t>10/06/2019</t>
  </si>
  <si>
    <t>46323</t>
  </si>
  <si>
    <t>41050</t>
  </si>
  <si>
    <t>46627</t>
  </si>
  <si>
    <t>37306</t>
  </si>
  <si>
    <t>41000</t>
  </si>
  <si>
    <t>11/06/2019</t>
  </si>
  <si>
    <t>46279</t>
  </si>
  <si>
    <t>41019</t>
  </si>
  <si>
    <t>46628</t>
  </si>
  <si>
    <t>37343</t>
  </si>
  <si>
    <t>41035</t>
  </si>
  <si>
    <t>13/06/2019</t>
  </si>
  <si>
    <t>47035</t>
  </si>
  <si>
    <t>41672</t>
  </si>
  <si>
    <t>47477</t>
  </si>
  <si>
    <t>38008</t>
  </si>
  <si>
    <t>41667</t>
  </si>
  <si>
    <t>17/06/2019</t>
  </si>
  <si>
    <t>47135</t>
  </si>
  <si>
    <t>41789</t>
  </si>
  <si>
    <t>47650</t>
  </si>
  <si>
    <t>38157</t>
  </si>
  <si>
    <t>41796</t>
  </si>
  <si>
    <t>18/06/2019</t>
  </si>
  <si>
    <t>47113</t>
  </si>
  <si>
    <t>41737</t>
  </si>
  <si>
    <t>47593</t>
  </si>
  <si>
    <t>38104</t>
  </si>
  <si>
    <t>41720</t>
  </si>
  <si>
    <t>21/06/2019</t>
  </si>
  <si>
    <t>47389</t>
  </si>
  <si>
    <t>41924</t>
  </si>
  <si>
    <t>47742</t>
  </si>
  <si>
    <t>38198</t>
  </si>
  <si>
    <t>41779</t>
  </si>
  <si>
    <t>24/06/2019</t>
  </si>
  <si>
    <t>47529</t>
  </si>
  <si>
    <t>42016</t>
  </si>
  <si>
    <t>47838</t>
  </si>
  <si>
    <t>38246</t>
  </si>
  <si>
    <t>47493</t>
  </si>
  <si>
    <t>42047</t>
  </si>
  <si>
    <t>47933</t>
  </si>
  <si>
    <t>38367</t>
  </si>
  <si>
    <t>41913</t>
  </si>
  <si>
    <t>26/06/2019</t>
  </si>
  <si>
    <t>47420</t>
  </si>
  <si>
    <t>42011</t>
  </si>
  <si>
    <t>47917</t>
  </si>
  <si>
    <t>38370</t>
  </si>
  <si>
    <t>41919</t>
  </si>
  <si>
    <t>28/06/2019</t>
  </si>
  <si>
    <t>47019</t>
  </si>
  <si>
    <t>41743</t>
  </si>
  <si>
    <t>47705</t>
  </si>
  <si>
    <t>38252</t>
  </si>
  <si>
    <t>41836</t>
  </si>
  <si>
    <t>01/07/2019</t>
  </si>
  <si>
    <t>47120</t>
  </si>
  <si>
    <t>41776</t>
  </si>
  <si>
    <t>47644</t>
  </si>
  <si>
    <t>38152</t>
  </si>
  <si>
    <t>41702</t>
  </si>
  <si>
    <t>03/07/2019</t>
  </si>
  <si>
    <t>47572</t>
  </si>
  <si>
    <t>42102</t>
  </si>
  <si>
    <t>38310</t>
  </si>
  <si>
    <t>41794</t>
  </si>
  <si>
    <t>04/07/2019</t>
  </si>
  <si>
    <t>47727</t>
  </si>
  <si>
    <t>42230</t>
  </si>
  <si>
    <t>48062</t>
  </si>
  <si>
    <t>38397</t>
  </si>
  <si>
    <t>41876</t>
  </si>
  <si>
    <t>05/07/2019</t>
  </si>
  <si>
    <t>08/07/2019</t>
  </si>
  <si>
    <t>47794</t>
  </si>
  <si>
    <t>42280</t>
  </si>
  <si>
    <t>48131</t>
  </si>
  <si>
    <t>38466</t>
  </si>
  <si>
    <t>41936</t>
  </si>
  <si>
    <t>09/07/2019</t>
  </si>
  <si>
    <t>47767</t>
  </si>
  <si>
    <t>42268</t>
  </si>
  <si>
    <t>48137</t>
  </si>
  <si>
    <t>38484</t>
  </si>
  <si>
    <t>41963</t>
  </si>
  <si>
    <t>10/07/2019</t>
  </si>
  <si>
    <t>47944</t>
  </si>
  <si>
    <t>42356</t>
  </si>
  <si>
    <t>48147</t>
  </si>
  <si>
    <t>38444</t>
  </si>
  <si>
    <t>41881</t>
  </si>
  <si>
    <t>11/07/2019</t>
  </si>
  <si>
    <t>47871</t>
  </si>
  <si>
    <t>42300</t>
  </si>
  <si>
    <t>48114</t>
  </si>
  <si>
    <t>38453</t>
  </si>
  <si>
    <t>41897</t>
  </si>
  <si>
    <t>23/07/2019</t>
  </si>
  <si>
    <t>47811</t>
  </si>
  <si>
    <t>42355</t>
  </si>
  <si>
    <t>48348</t>
  </si>
  <si>
    <t>38761</t>
  </si>
  <si>
    <t>42266</t>
  </si>
  <si>
    <t>29/07/2019</t>
  </si>
  <si>
    <t>48294</t>
  </si>
  <si>
    <t>42793</t>
  </si>
  <si>
    <t>49044</t>
  </si>
  <si>
    <t>39400</t>
  </si>
  <si>
    <t>42851</t>
  </si>
  <si>
    <t>30/07/2019</t>
  </si>
  <si>
    <t>48342</t>
  </si>
  <si>
    <t>42831</t>
  </si>
  <si>
    <t>49100</t>
  </si>
  <si>
    <t>39421</t>
  </si>
  <si>
    <t>42864</t>
  </si>
  <si>
    <t>31/07/2019</t>
  </si>
  <si>
    <t>48488</t>
  </si>
  <si>
    <t>42926</t>
  </si>
  <si>
    <t>49172</t>
  </si>
  <si>
    <t>39477</t>
  </si>
  <si>
    <t>42920</t>
  </si>
  <si>
    <t>01/08/2019</t>
  </si>
  <si>
    <t>48463</t>
  </si>
  <si>
    <t>42915</t>
  </si>
  <si>
    <t>49204</t>
  </si>
  <si>
    <t>39524</t>
  </si>
  <si>
    <t>42961</t>
  </si>
  <si>
    <t>06/08/2019</t>
  </si>
  <si>
    <t>47863</t>
  </si>
  <si>
    <t>42601</t>
  </si>
  <si>
    <t>49183</t>
  </si>
  <si>
    <t>39717</t>
  </si>
  <si>
    <t>43259</t>
  </si>
  <si>
    <t>07/08/2019</t>
  </si>
  <si>
    <t>03/10/2019</t>
  </si>
  <si>
    <t>49150</t>
  </si>
  <si>
    <t>43654</t>
  </si>
  <si>
    <t>50305</t>
  </si>
  <si>
    <t>40485</t>
  </si>
  <si>
    <t>44050</t>
  </si>
  <si>
    <t>08/10/2019</t>
  </si>
  <si>
    <t>48270</t>
  </si>
  <si>
    <t>43129</t>
  </si>
  <si>
    <t>50091</t>
  </si>
  <si>
    <t>40569</t>
  </si>
  <si>
    <t>44275</t>
  </si>
  <si>
    <t>15/10/2019</t>
  </si>
  <si>
    <t>48614</t>
  </si>
  <si>
    <t>43422</t>
  </si>
  <si>
    <t>50393</t>
  </si>
  <si>
    <t>40756</t>
  </si>
  <si>
    <t>44450</t>
  </si>
  <si>
    <t>18/10/2019</t>
  </si>
  <si>
    <t>49195</t>
  </si>
  <si>
    <t>43788</t>
  </si>
  <si>
    <t>50558</t>
  </si>
  <si>
    <t>40684</t>
  </si>
  <si>
    <t>44282</t>
  </si>
  <si>
    <t>25/10/2019</t>
  </si>
  <si>
    <t>49684</t>
  </si>
  <si>
    <t>43737</t>
  </si>
  <si>
    <t>49789</t>
  </si>
  <si>
    <t>39583</t>
  </si>
  <si>
    <t>42916</t>
  </si>
  <si>
    <t>29/10/2019</t>
  </si>
  <si>
    <t>49620</t>
  </si>
  <si>
    <t>43714</t>
  </si>
  <si>
    <t>49881</t>
  </si>
  <si>
    <t>39744</t>
  </si>
  <si>
    <t>43100</t>
  </si>
  <si>
    <t>30/10/2019</t>
  </si>
  <si>
    <t>49840</t>
  </si>
  <si>
    <t>43858</t>
  </si>
  <si>
    <t>49975</t>
  </si>
  <si>
    <t>39767</t>
  </si>
  <si>
    <t>43081</t>
  </si>
  <si>
    <t>08/11/2019</t>
  </si>
  <si>
    <t>51056</t>
  </si>
  <si>
    <t>44412</t>
  </si>
  <si>
    <t>49988</t>
  </si>
  <si>
    <t>39261</t>
  </si>
  <si>
    <t>42238</t>
  </si>
  <si>
    <t>11/11/2019</t>
  </si>
  <si>
    <t>50671</t>
  </si>
  <si>
    <t>44172</t>
  </si>
  <si>
    <t>49828</t>
  </si>
  <si>
    <t>39214</t>
  </si>
  <si>
    <t>42282</t>
  </si>
  <si>
    <t>13/11/2019</t>
  </si>
  <si>
    <t>50849</t>
  </si>
  <si>
    <t>44361</t>
  </si>
  <si>
    <t>50104</t>
  </si>
  <si>
    <t>39462</t>
  </si>
  <si>
    <t>42623</t>
  </si>
  <si>
    <t>14/11/2019</t>
  </si>
  <si>
    <t>51050</t>
  </si>
  <si>
    <t>44457</t>
  </si>
  <si>
    <t>50186</t>
  </si>
  <si>
    <t>39490</t>
  </si>
  <si>
    <t>42612</t>
  </si>
  <si>
    <t>15/11/2019</t>
  </si>
  <si>
    <t>52057</t>
  </si>
  <si>
    <t>44961</t>
  </si>
  <si>
    <t>50345</t>
  </si>
  <si>
    <t>39244</t>
  </si>
  <si>
    <t>42111</t>
  </si>
  <si>
    <t>18/11/2019</t>
  </si>
  <si>
    <t>52198</t>
  </si>
  <si>
    <t>44866</t>
  </si>
  <si>
    <t>49843</t>
  </si>
  <si>
    <t>38637</t>
  </si>
  <si>
    <t>41440</t>
  </si>
  <si>
    <t>Fondo A</t>
  </si>
  <si>
    <t xml:space="preserve">Compra </t>
  </si>
  <si>
    <t xml:space="preserve">pasado  </t>
  </si>
  <si>
    <t xml:space="preserve"> ahora   </t>
  </si>
  <si>
    <t xml:space="preserve"> Venta</t>
  </si>
  <si>
    <t>Fondo D</t>
  </si>
  <si>
    <t xml:space="preserve">ahora  </t>
  </si>
  <si>
    <t xml:space="preserve">  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</si>
</sst>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none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3" fontId="1" fillId="0" borderId="7" xfId="0" applyNumberFormat="1" applyFont="1" applyFill="1" applyBorder="1" applyAlignment="1" applyProtection="1">
      <alignment horizontal="center"/>
    </xf>
    <xf numFmtId="3" fontId="1" fillId="0" borderId="6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/>
    <xf numFmtId="0" fontId="0" fillId="0" borderId="1" xfId="0" applyNumberFormat="1" applyFill="1" applyBorder="1" applyAlignment="1" applyProtection="1"/>
    <xf numFmtId="0" fontId="1" fillId="0" borderId="2" xfId="0" applyNumberFormat="1" applyFont="1" applyFill="1" applyBorder="1" applyAlignment="1" applyProtection="1"/>
    <xf numFmtId="3" fontId="1" fillId="0" borderId="1" xfId="0" applyNumberFormat="1" applyFont="1" applyFill="1" applyBorder="1" applyAlignment="1" applyProtection="1"/>
    <xf numFmtId="0" fontId="0" fillId="0" borderId="1" xfId="0" applyNumberFormat="1" applyFill="1" applyBorder="1" applyAlignment="1" applyProtection="1">
      <alignment horizontal="left"/>
    </xf>
    <xf numFmtId="14" fontId="0" fillId="0" borderId="1" xfId="0" applyNumberFormat="1" applyFill="1" applyBorder="1" applyAlignment="1" applyProtection="1"/>
    <xf numFmtId="0" fontId="1" fillId="0" borderId="3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/>
    <xf numFmtId="0" fontId="0" fillId="0" borderId="5" xfId="0" applyNumberFormat="1" applyFill="1" applyBorder="1" applyAlignment="1" applyProtection="1"/>
    <xf numFmtId="2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1" fillId="0" borderId="8" xfId="0" applyNumberFormat="1" applyFont="1" applyFill="1" applyBorder="1" applyAlignment="1" applyProtection="1"/>
    <xf numFmtId="0" fontId="0" fillId="0" borderId="0" xfId="0" applyNumberFormat="1" applyFill="1" applyAlignment="1" applyProtection="1"/>
    <xf numFmtId="3" fontId="0" fillId="0" borderId="0" xfId="0" applyNumberFormat="1" applyFill="1" applyAlignment="1" applyProtection="1"/>
    <xf numFmtId="0" fontId="0" fillId="2" borderId="1" xfId="0" applyNumberFormat="1" applyFill="1" applyBorder="1" applyAlignment="1" applyProtection="1"/>
    <xf numFmtId="0" fontId="0" fillId="4" borderId="0" xfId="0" applyNumberFormat="1" applyFill="1" applyAlignment="1" applyProtection="1"/>
    <xf numFmtId="14" fontId="0" fillId="3" borderId="1" xfId="0" applyNumberFormat="1" applyFill="1" applyBorder="1" applyAlignment="1" applyProtection="1"/>
    <xf numFmtId="0" fontId="0" fillId="3" borderId="1" xfId="0" applyNumberFormat="1" applyFill="1" applyBorder="1" applyAlignment="1" applyProtection="1"/>
    <xf numFmtId="0" fontId="0" fillId="2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topLeftCell="A34" workbookViewId="0">
      <selection activeCell="B46" sqref="B46"/>
    </sheetView>
  </sheetViews>
  <sheetFormatPr baseColWidth="10" defaultColWidth="255" defaultRowHeight="15" x14ac:dyDescent="0.25"/>
  <cols>
    <col min="1" max="1" width="10.7109375" style="4" bestFit="1" customWidth="1"/>
    <col min="2" max="2" width="12.5703125" style="4" bestFit="1" customWidth="1"/>
    <col min="3" max="4" width="12.42578125" style="4" bestFit="1" customWidth="1"/>
    <col min="5" max="5" width="12.5703125" style="4" bestFit="1" customWidth="1"/>
    <col min="6" max="6" width="12.28515625" style="4" bestFit="1" customWidth="1"/>
    <col min="7" max="7" width="13.42578125" style="15" bestFit="1" customWidth="1"/>
    <col min="8" max="8" width="10.140625" style="15" bestFit="1" customWidth="1"/>
    <col min="9" max="9" width="9.5703125" style="15" bestFit="1" customWidth="1"/>
    <col min="10" max="11" width="9.85546875" style="15" customWidth="1"/>
    <col min="12" max="12" width="7.140625" style="15" customWidth="1"/>
    <col min="13" max="13" width="9.85546875" style="15" customWidth="1"/>
    <col min="14" max="14" width="13.85546875" style="15" bestFit="1" customWidth="1"/>
    <col min="15" max="15" width="10.85546875" style="15" customWidth="1"/>
    <col min="16" max="16" width="7.42578125" style="15" customWidth="1"/>
    <col min="17" max="17" width="14.28515625" style="15" customWidth="1"/>
    <col min="18" max="18" width="17.42578125" style="15" customWidth="1"/>
    <col min="19" max="19" width="5.5703125" style="15" customWidth="1"/>
    <col min="20" max="20" width="6.7109375" style="15" customWidth="1"/>
    <col min="21" max="21" width="3.85546875" style="15" customWidth="1"/>
    <col min="22" max="22" width="18.85546875" style="15" customWidth="1"/>
    <col min="23" max="23" width="255" style="15" customWidth="1"/>
  </cols>
  <sheetData>
    <row r="1" spans="1:2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/>
      <c r="H1" s="6" t="s">
        <v>6</v>
      </c>
      <c r="I1" s="4">
        <v>46000</v>
      </c>
      <c r="J1" s="16"/>
      <c r="K1" s="3" t="s">
        <v>7</v>
      </c>
      <c r="L1" s="4" t="s">
        <v>8</v>
      </c>
      <c r="N1" s="6" t="s">
        <v>9</v>
      </c>
      <c r="O1" s="4">
        <v>55000</v>
      </c>
    </row>
    <row r="2" spans="1:23" x14ac:dyDescent="0.25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H2" s="6" t="s">
        <v>16</v>
      </c>
      <c r="I2" s="4">
        <v>39000</v>
      </c>
      <c r="N2" s="6" t="s">
        <v>17</v>
      </c>
      <c r="O2" s="4">
        <v>50000</v>
      </c>
    </row>
    <row r="3" spans="1:23" x14ac:dyDescent="0.25">
      <c r="A3" s="4" t="s">
        <v>10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H3" s="6" t="s">
        <v>18</v>
      </c>
      <c r="I3" s="4">
        <v>45000</v>
      </c>
      <c r="N3" s="6" t="s">
        <v>19</v>
      </c>
      <c r="O3" s="4">
        <v>52000</v>
      </c>
    </row>
    <row r="4" spans="1:23" x14ac:dyDescent="0.25">
      <c r="A4" s="4" t="s">
        <v>20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H4" s="6" t="s">
        <v>26</v>
      </c>
      <c r="I4" s="4">
        <v>35500</v>
      </c>
      <c r="N4" s="6" t="s">
        <v>27</v>
      </c>
      <c r="O4" s="4">
        <v>53000</v>
      </c>
    </row>
    <row r="5" spans="1:23" x14ac:dyDescent="0.2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H5" s="6" t="s">
        <v>28</v>
      </c>
      <c r="I5" s="4">
        <v>39000</v>
      </c>
      <c r="N5" s="6" t="s">
        <v>29</v>
      </c>
      <c r="O5" s="4">
        <v>50000</v>
      </c>
    </row>
    <row r="6" spans="1:23" ht="15.75" customHeight="1" thickBot="1" x14ac:dyDescent="0.3">
      <c r="A6" s="4" t="s">
        <v>30</v>
      </c>
      <c r="B6" s="4" t="s">
        <v>31</v>
      </c>
      <c r="C6" s="4" t="s">
        <v>32</v>
      </c>
      <c r="D6" s="4" t="s">
        <v>33</v>
      </c>
      <c r="E6" s="4" t="s">
        <v>34</v>
      </c>
      <c r="F6" s="4" t="s">
        <v>35</v>
      </c>
      <c r="G6"/>
      <c r="H6" s="2" t="s">
        <v>36</v>
      </c>
      <c r="I6" s="1"/>
      <c r="J6" s="1"/>
      <c r="K6" s="1"/>
      <c r="L6" s="1"/>
      <c r="M6" s="1"/>
      <c r="N6" s="1"/>
      <c r="P6"/>
      <c r="Q6"/>
      <c r="R6"/>
      <c r="S6"/>
      <c r="T6"/>
      <c r="U6"/>
      <c r="V6"/>
      <c r="W6"/>
    </row>
    <row r="7" spans="1:23" ht="15.75" customHeight="1" thickBot="1" x14ac:dyDescent="0.3">
      <c r="A7" s="4" t="s">
        <v>37</v>
      </c>
      <c r="B7" s="4" t="s">
        <v>38</v>
      </c>
      <c r="C7" s="4" t="s">
        <v>39</v>
      </c>
      <c r="D7" s="4" t="s">
        <v>40</v>
      </c>
      <c r="E7" s="4" t="s">
        <v>41</v>
      </c>
      <c r="F7" s="4" t="s">
        <v>42</v>
      </c>
      <c r="G7"/>
      <c r="H7" s="9" t="s">
        <v>43</v>
      </c>
      <c r="I7" s="10" t="s">
        <v>44</v>
      </c>
      <c r="J7" s="10" t="s">
        <v>45</v>
      </c>
      <c r="K7" s="10" t="s">
        <v>46</v>
      </c>
      <c r="L7" s="10" t="s">
        <v>47</v>
      </c>
      <c r="M7" s="14" t="s">
        <v>48</v>
      </c>
      <c r="N7" s="9" t="s">
        <v>49</v>
      </c>
      <c r="P7"/>
      <c r="Q7"/>
      <c r="R7"/>
      <c r="S7"/>
      <c r="T7"/>
      <c r="U7"/>
      <c r="V7"/>
      <c r="W7"/>
    </row>
    <row r="8" spans="1:23" x14ac:dyDescent="0.25">
      <c r="A8" s="4" t="s">
        <v>50</v>
      </c>
      <c r="B8" s="4" t="s">
        <v>38</v>
      </c>
      <c r="C8" s="4" t="s">
        <v>39</v>
      </c>
      <c r="D8" s="4" t="s">
        <v>40</v>
      </c>
      <c r="E8" s="4" t="s">
        <v>41</v>
      </c>
      <c r="F8" s="4" t="s">
        <v>42</v>
      </c>
      <c r="H8" s="11">
        <f t="shared" ref="H8:H39" si="0">B3*1</f>
        <v>46385</v>
      </c>
      <c r="I8" s="11">
        <f t="shared" ref="I8:I39" si="1">IF(B3&gt;B2,B3-B2,0)</f>
        <v>0</v>
      </c>
      <c r="J8" s="11">
        <f t="shared" ref="J8:J39" si="2">IF(B3&lt;B2,B3-B2,0)</f>
        <v>0</v>
      </c>
      <c r="K8" s="11"/>
      <c r="L8" s="11"/>
      <c r="M8" s="11"/>
      <c r="N8" s="11"/>
    </row>
    <row r="9" spans="1:23" x14ac:dyDescent="0.25">
      <c r="A9" s="4" t="s">
        <v>51</v>
      </c>
      <c r="B9" s="4" t="s">
        <v>52</v>
      </c>
      <c r="C9" s="4" t="s">
        <v>53</v>
      </c>
      <c r="D9" s="4" t="s">
        <v>54</v>
      </c>
      <c r="E9" s="4" t="s">
        <v>55</v>
      </c>
      <c r="F9" s="4" t="s">
        <v>56</v>
      </c>
      <c r="H9" s="11">
        <f t="shared" si="0"/>
        <v>46512</v>
      </c>
      <c r="I9" s="11">
        <f t="shared" si="1"/>
        <v>127</v>
      </c>
      <c r="J9" s="11">
        <f t="shared" si="2"/>
        <v>0</v>
      </c>
      <c r="K9" s="4"/>
      <c r="L9" s="4"/>
      <c r="M9" s="4"/>
      <c r="N9" s="4"/>
    </row>
    <row r="10" spans="1:23" x14ac:dyDescent="0.25">
      <c r="A10" s="4" t="s">
        <v>57</v>
      </c>
      <c r="B10" s="4" t="s">
        <v>58</v>
      </c>
      <c r="C10" s="4" t="s">
        <v>59</v>
      </c>
      <c r="D10" s="4" t="s">
        <v>60</v>
      </c>
      <c r="E10" s="4" t="s">
        <v>61</v>
      </c>
      <c r="F10" s="4" t="s">
        <v>62</v>
      </c>
      <c r="H10" s="11">
        <f t="shared" si="0"/>
        <v>46512</v>
      </c>
      <c r="I10" s="11">
        <f t="shared" si="1"/>
        <v>0</v>
      </c>
      <c r="J10" s="11">
        <f t="shared" si="2"/>
        <v>0</v>
      </c>
      <c r="K10" s="4"/>
      <c r="L10" s="4"/>
      <c r="M10" s="4"/>
      <c r="N10" s="4"/>
    </row>
    <row r="11" spans="1:23" x14ac:dyDescent="0.25">
      <c r="A11" s="4" t="s">
        <v>63</v>
      </c>
      <c r="B11" s="4" t="s">
        <v>64</v>
      </c>
      <c r="C11" s="4" t="s">
        <v>65</v>
      </c>
      <c r="D11" s="4" t="s">
        <v>66</v>
      </c>
      <c r="E11" s="4" t="s">
        <v>67</v>
      </c>
      <c r="F11" s="4" t="s">
        <v>68</v>
      </c>
      <c r="H11" s="11">
        <f t="shared" si="0"/>
        <v>46599</v>
      </c>
      <c r="I11" s="11">
        <f t="shared" si="1"/>
        <v>87</v>
      </c>
      <c r="J11" s="11">
        <f t="shared" si="2"/>
        <v>0</v>
      </c>
      <c r="K11" s="4"/>
      <c r="L11" s="4"/>
      <c r="M11" s="4"/>
      <c r="N11" s="4"/>
    </row>
    <row r="12" spans="1:23" x14ac:dyDescent="0.25">
      <c r="A12" s="4" t="s">
        <v>69</v>
      </c>
      <c r="B12" s="4" t="s">
        <v>70</v>
      </c>
      <c r="C12" s="4" t="s">
        <v>71</v>
      </c>
      <c r="D12" s="4" t="s">
        <v>72</v>
      </c>
      <c r="E12" s="4" t="s">
        <v>73</v>
      </c>
      <c r="F12" s="4" t="s">
        <v>74</v>
      </c>
      <c r="H12" s="11">
        <f t="shared" si="0"/>
        <v>46578</v>
      </c>
      <c r="I12" s="11">
        <f t="shared" si="1"/>
        <v>0</v>
      </c>
      <c r="J12" s="11">
        <f t="shared" si="2"/>
        <v>-21</v>
      </c>
      <c r="K12" s="4"/>
      <c r="L12" s="4"/>
      <c r="M12" s="4"/>
      <c r="N12" s="4"/>
    </row>
    <row r="13" spans="1:23" x14ac:dyDescent="0.25">
      <c r="A13" s="4" t="s">
        <v>75</v>
      </c>
      <c r="B13" s="4" t="s">
        <v>76</v>
      </c>
      <c r="C13" s="4" t="s">
        <v>77</v>
      </c>
      <c r="D13" s="4" t="s">
        <v>78</v>
      </c>
      <c r="E13" s="4" t="s">
        <v>79</v>
      </c>
      <c r="F13" s="4" t="s">
        <v>80</v>
      </c>
      <c r="H13" s="11">
        <f t="shared" si="0"/>
        <v>46578</v>
      </c>
      <c r="I13" s="11">
        <f t="shared" si="1"/>
        <v>0</v>
      </c>
      <c r="J13" s="11">
        <f t="shared" si="2"/>
        <v>0</v>
      </c>
      <c r="K13" s="4"/>
      <c r="L13" s="4"/>
      <c r="M13" s="4"/>
      <c r="N13" s="4"/>
    </row>
    <row r="14" spans="1:23" x14ac:dyDescent="0.25">
      <c r="A14" s="4" t="s">
        <v>81</v>
      </c>
      <c r="B14" s="4" t="s">
        <v>82</v>
      </c>
      <c r="C14" s="4" t="s">
        <v>83</v>
      </c>
      <c r="D14" s="4" t="s">
        <v>84</v>
      </c>
      <c r="E14" s="4" t="s">
        <v>85</v>
      </c>
      <c r="F14" s="4" t="s">
        <v>86</v>
      </c>
      <c r="H14" s="11">
        <f t="shared" si="0"/>
        <v>46323</v>
      </c>
      <c r="I14" s="11">
        <f t="shared" si="1"/>
        <v>0</v>
      </c>
      <c r="J14" s="11">
        <f t="shared" si="2"/>
        <v>-255</v>
      </c>
      <c r="K14" s="4"/>
      <c r="L14" s="4"/>
      <c r="M14" s="4"/>
      <c r="N14" s="4"/>
    </row>
    <row r="15" spans="1:23" x14ac:dyDescent="0.25">
      <c r="A15" s="4" t="s">
        <v>87</v>
      </c>
      <c r="B15" s="4" t="s">
        <v>88</v>
      </c>
      <c r="C15" s="4" t="s">
        <v>89</v>
      </c>
      <c r="D15" s="4" t="s">
        <v>90</v>
      </c>
      <c r="E15" s="4" t="s">
        <v>91</v>
      </c>
      <c r="F15" s="4" t="s">
        <v>71</v>
      </c>
      <c r="H15" s="11">
        <f t="shared" si="0"/>
        <v>46279</v>
      </c>
      <c r="I15" s="11">
        <f t="shared" si="1"/>
        <v>0</v>
      </c>
      <c r="J15" s="11">
        <f t="shared" si="2"/>
        <v>-44</v>
      </c>
      <c r="K15" s="4"/>
      <c r="L15" s="4"/>
      <c r="M15" s="4"/>
      <c r="N15" s="4"/>
    </row>
    <row r="16" spans="1:23" x14ac:dyDescent="0.25">
      <c r="A16" s="4" t="s">
        <v>87</v>
      </c>
      <c r="B16" s="4" t="s">
        <v>92</v>
      </c>
      <c r="C16" s="4" t="s">
        <v>93</v>
      </c>
      <c r="D16" s="4" t="s">
        <v>94</v>
      </c>
      <c r="E16" s="4" t="s">
        <v>95</v>
      </c>
      <c r="F16" s="4" t="s">
        <v>96</v>
      </c>
      <c r="H16" s="11">
        <f t="shared" si="0"/>
        <v>47035</v>
      </c>
      <c r="I16" s="11">
        <f t="shared" si="1"/>
        <v>756</v>
      </c>
      <c r="J16" s="11">
        <f t="shared" si="2"/>
        <v>0</v>
      </c>
      <c r="K16" s="4"/>
      <c r="L16" s="4"/>
      <c r="M16" s="4"/>
      <c r="N16" s="4"/>
    </row>
    <row r="17" spans="1:15" x14ac:dyDescent="0.25">
      <c r="A17" s="4" t="s">
        <v>97</v>
      </c>
      <c r="B17" s="4" t="s">
        <v>98</v>
      </c>
      <c r="C17" s="4" t="s">
        <v>99</v>
      </c>
      <c r="D17" s="4" t="s">
        <v>100</v>
      </c>
      <c r="E17" s="4" t="s">
        <v>101</v>
      </c>
      <c r="F17" s="4" t="s">
        <v>102</v>
      </c>
      <c r="H17" s="11">
        <f t="shared" si="0"/>
        <v>47135</v>
      </c>
      <c r="I17" s="11">
        <f t="shared" si="1"/>
        <v>100</v>
      </c>
      <c r="J17" s="11">
        <f t="shared" si="2"/>
        <v>0</v>
      </c>
      <c r="K17" s="4"/>
      <c r="L17" s="4"/>
      <c r="M17" s="4"/>
      <c r="N17" s="4"/>
    </row>
    <row r="18" spans="1:15" x14ac:dyDescent="0.25">
      <c r="A18" s="4" t="s">
        <v>103</v>
      </c>
      <c r="B18" s="4" t="s">
        <v>104</v>
      </c>
      <c r="C18" s="4" t="s">
        <v>105</v>
      </c>
      <c r="D18" s="4" t="s">
        <v>106</v>
      </c>
      <c r="E18" s="4" t="s">
        <v>107</v>
      </c>
      <c r="F18" s="4" t="s">
        <v>108</v>
      </c>
      <c r="H18" s="11">
        <f t="shared" si="0"/>
        <v>47113</v>
      </c>
      <c r="I18" s="11">
        <f t="shared" si="1"/>
        <v>0</v>
      </c>
      <c r="J18" s="11">
        <f t="shared" si="2"/>
        <v>-22</v>
      </c>
      <c r="K18" s="4"/>
      <c r="L18" s="4"/>
      <c r="M18" s="4"/>
      <c r="N18" s="4"/>
    </row>
    <row r="19" spans="1:15" s="21" customFormat="1" x14ac:dyDescent="0.25">
      <c r="A19" s="17" t="s">
        <v>109</v>
      </c>
      <c r="B19" s="17" t="s">
        <v>110</v>
      </c>
      <c r="C19" s="17" t="s">
        <v>111</v>
      </c>
      <c r="D19" s="17" t="s">
        <v>112</v>
      </c>
      <c r="E19" s="17" t="s">
        <v>113</v>
      </c>
      <c r="F19" s="17" t="s">
        <v>114</v>
      </c>
      <c r="H19" s="11">
        <f t="shared" si="0"/>
        <v>47389</v>
      </c>
      <c r="I19" s="11">
        <f t="shared" si="1"/>
        <v>276</v>
      </c>
      <c r="J19" s="11">
        <f t="shared" si="2"/>
        <v>0</v>
      </c>
      <c r="K19" s="4"/>
      <c r="L19" s="4"/>
      <c r="M19" s="4"/>
      <c r="N19" s="4"/>
      <c r="O19" s="18"/>
    </row>
    <row r="20" spans="1:15" x14ac:dyDescent="0.25">
      <c r="A20" s="4" t="s">
        <v>115</v>
      </c>
      <c r="B20" s="4" t="s">
        <v>116</v>
      </c>
      <c r="C20" s="4" t="s">
        <v>117</v>
      </c>
      <c r="D20" s="4" t="s">
        <v>94</v>
      </c>
      <c r="E20" s="4" t="s">
        <v>118</v>
      </c>
      <c r="F20" s="4" t="s">
        <v>119</v>
      </c>
      <c r="H20" s="11">
        <f t="shared" si="0"/>
        <v>47529</v>
      </c>
      <c r="I20" s="11">
        <f t="shared" si="1"/>
        <v>140</v>
      </c>
      <c r="J20" s="11">
        <f t="shared" si="2"/>
        <v>0</v>
      </c>
      <c r="K20" s="4"/>
      <c r="L20" s="4"/>
      <c r="M20" s="4"/>
      <c r="N20" s="4"/>
    </row>
    <row r="21" spans="1:15" x14ac:dyDescent="0.25">
      <c r="A21" s="4" t="s">
        <v>120</v>
      </c>
      <c r="B21" s="4" t="s">
        <v>121</v>
      </c>
      <c r="C21" s="4" t="s">
        <v>122</v>
      </c>
      <c r="D21" s="4" t="s">
        <v>123</v>
      </c>
      <c r="E21" s="4" t="s">
        <v>124</v>
      </c>
      <c r="F21" s="4" t="s">
        <v>125</v>
      </c>
      <c r="H21" s="11">
        <f t="shared" si="0"/>
        <v>47493</v>
      </c>
      <c r="I21" s="11">
        <f t="shared" si="1"/>
        <v>0</v>
      </c>
      <c r="J21" s="11">
        <f t="shared" si="2"/>
        <v>-36</v>
      </c>
      <c r="K21" s="12">
        <f>AVERAGE(I8:I20)</f>
        <v>114.30769230769231</v>
      </c>
      <c r="L21" s="4">
        <f>AVERAGE(J8:J20)</f>
        <v>-26.307692307692307</v>
      </c>
      <c r="M21" s="4">
        <f t="shared" ref="M21:M57" si="3">IF(L21=0,100,100-(100/(1+(K21/L21))))</f>
        <v>129.89510489510491</v>
      </c>
      <c r="N21" s="4" t="str">
        <f t="shared" ref="N21:N57" si="4">IF(H21="","",IF(M21&gt;98,"VENTA",IF(M21&lt;2,"COMPRA","NEUTRO")))</f>
        <v>VENTA</v>
      </c>
    </row>
    <row r="22" spans="1:15" x14ac:dyDescent="0.25">
      <c r="A22" s="4" t="s">
        <v>126</v>
      </c>
      <c r="B22" s="4" t="s">
        <v>121</v>
      </c>
      <c r="C22" s="4" t="s">
        <v>122</v>
      </c>
      <c r="D22" s="4" t="s">
        <v>123</v>
      </c>
      <c r="E22" s="4" t="s">
        <v>124</v>
      </c>
      <c r="F22" s="4" t="s">
        <v>125</v>
      </c>
      <c r="H22" s="11">
        <f t="shared" si="0"/>
        <v>47420</v>
      </c>
      <c r="I22" s="11">
        <f t="shared" si="1"/>
        <v>0</v>
      </c>
      <c r="J22" s="11">
        <f t="shared" si="2"/>
        <v>-73</v>
      </c>
      <c r="K22" s="13">
        <f t="shared" ref="K22:K57" si="5">AVERAGE(I13:I22)</f>
        <v>127.2</v>
      </c>
      <c r="L22" s="4">
        <f t="shared" ref="L22:L57" si="6">AVERAGE(J13:J22)</f>
        <v>-43</v>
      </c>
      <c r="M22" s="4">
        <f t="shared" si="3"/>
        <v>151.06888361045131</v>
      </c>
      <c r="N22" s="4" t="str">
        <f t="shared" si="4"/>
        <v>VENTA</v>
      </c>
    </row>
    <row r="23" spans="1:15" x14ac:dyDescent="0.25">
      <c r="A23" s="4" t="s">
        <v>127</v>
      </c>
      <c r="B23" s="4" t="s">
        <v>128</v>
      </c>
      <c r="C23" s="4" t="s">
        <v>129</v>
      </c>
      <c r="D23" s="4" t="s">
        <v>130</v>
      </c>
      <c r="E23" s="4" t="s">
        <v>131</v>
      </c>
      <c r="F23" s="4" t="s">
        <v>132</v>
      </c>
      <c r="H23" s="11">
        <f t="shared" si="0"/>
        <v>47019</v>
      </c>
      <c r="I23" s="11">
        <f t="shared" si="1"/>
        <v>0</v>
      </c>
      <c r="J23" s="11">
        <f t="shared" si="2"/>
        <v>-401</v>
      </c>
      <c r="K23" s="13">
        <f t="shared" si="5"/>
        <v>127.2</v>
      </c>
      <c r="L23" s="4">
        <f t="shared" si="6"/>
        <v>-83.1</v>
      </c>
      <c r="M23" s="4">
        <f t="shared" si="3"/>
        <v>288.43537414965976</v>
      </c>
      <c r="N23" s="4" t="str">
        <f t="shared" si="4"/>
        <v>VENTA</v>
      </c>
    </row>
    <row r="24" spans="1:15" x14ac:dyDescent="0.25">
      <c r="A24" s="4" t="s">
        <v>133</v>
      </c>
      <c r="B24" s="4" t="s">
        <v>134</v>
      </c>
      <c r="C24" s="4" t="s">
        <v>135</v>
      </c>
      <c r="D24" s="4" t="s">
        <v>136</v>
      </c>
      <c r="E24" s="4" t="s">
        <v>137</v>
      </c>
      <c r="F24" s="4" t="s">
        <v>138</v>
      </c>
      <c r="H24" s="11">
        <f t="shared" si="0"/>
        <v>47120</v>
      </c>
      <c r="I24" s="11">
        <f t="shared" si="1"/>
        <v>101</v>
      </c>
      <c r="J24" s="11">
        <f t="shared" si="2"/>
        <v>0</v>
      </c>
      <c r="K24" s="13">
        <f t="shared" si="5"/>
        <v>137.30000000000001</v>
      </c>
      <c r="L24" s="4">
        <f t="shared" si="6"/>
        <v>-57.6</v>
      </c>
      <c r="M24" s="4">
        <f t="shared" si="3"/>
        <v>172.27101631116687</v>
      </c>
      <c r="N24" s="4" t="str">
        <f t="shared" si="4"/>
        <v>VENTA</v>
      </c>
    </row>
    <row r="25" spans="1:15" x14ac:dyDescent="0.25">
      <c r="A25" s="4" t="s">
        <v>139</v>
      </c>
      <c r="B25" s="4" t="s">
        <v>140</v>
      </c>
      <c r="C25" s="4" t="s">
        <v>141</v>
      </c>
      <c r="D25" s="4" t="s">
        <v>142</v>
      </c>
      <c r="E25" s="4" t="s">
        <v>143</v>
      </c>
      <c r="F25" s="4" t="s">
        <v>144</v>
      </c>
      <c r="H25" s="11">
        <f t="shared" si="0"/>
        <v>47572</v>
      </c>
      <c r="I25" s="11">
        <f t="shared" si="1"/>
        <v>452</v>
      </c>
      <c r="J25" s="11">
        <f t="shared" si="2"/>
        <v>0</v>
      </c>
      <c r="K25" s="13">
        <f t="shared" si="5"/>
        <v>182.5</v>
      </c>
      <c r="L25" s="4">
        <f t="shared" si="6"/>
        <v>-53.2</v>
      </c>
      <c r="M25" s="4">
        <f t="shared" si="3"/>
        <v>141.14462490332559</v>
      </c>
      <c r="N25" s="4" t="str">
        <f t="shared" si="4"/>
        <v>VENTA</v>
      </c>
    </row>
    <row r="26" spans="1:15" x14ac:dyDescent="0.25">
      <c r="A26" s="4" t="s">
        <v>145</v>
      </c>
      <c r="B26" s="4" t="s">
        <v>146</v>
      </c>
      <c r="C26" s="4" t="s">
        <v>147</v>
      </c>
      <c r="D26" s="4" t="s">
        <v>148</v>
      </c>
      <c r="E26" s="4" t="s">
        <v>149</v>
      </c>
      <c r="F26" s="4" t="s">
        <v>150</v>
      </c>
      <c r="H26" s="11">
        <f t="shared" si="0"/>
        <v>47727</v>
      </c>
      <c r="I26" s="11">
        <f t="shared" si="1"/>
        <v>155</v>
      </c>
      <c r="J26" s="11">
        <f t="shared" si="2"/>
        <v>0</v>
      </c>
      <c r="K26" s="13">
        <f t="shared" si="5"/>
        <v>122.4</v>
      </c>
      <c r="L26" s="4">
        <f t="shared" si="6"/>
        <v>-53.2</v>
      </c>
      <c r="M26" s="4">
        <f t="shared" si="3"/>
        <v>176.878612716763</v>
      </c>
      <c r="N26" s="4" t="str">
        <f t="shared" si="4"/>
        <v>VENTA</v>
      </c>
    </row>
    <row r="27" spans="1:15" x14ac:dyDescent="0.25">
      <c r="A27" s="4" t="s">
        <v>151</v>
      </c>
      <c r="B27" s="4" t="s">
        <v>152</v>
      </c>
      <c r="C27" s="4" t="s">
        <v>153</v>
      </c>
      <c r="D27" s="4" t="s">
        <v>154</v>
      </c>
      <c r="E27" s="4" t="s">
        <v>155</v>
      </c>
      <c r="F27" s="4" t="s">
        <v>156</v>
      </c>
      <c r="H27" s="11">
        <f t="shared" si="0"/>
        <v>47727</v>
      </c>
      <c r="I27" s="11">
        <f t="shared" si="1"/>
        <v>0</v>
      </c>
      <c r="J27" s="11">
        <f t="shared" si="2"/>
        <v>0</v>
      </c>
      <c r="K27" s="13">
        <f t="shared" si="5"/>
        <v>112.4</v>
      </c>
      <c r="L27" s="4">
        <f t="shared" si="6"/>
        <v>-53.2</v>
      </c>
      <c r="M27" s="4">
        <f t="shared" si="3"/>
        <v>189.86486486486484</v>
      </c>
      <c r="N27" s="4" t="str">
        <f t="shared" si="4"/>
        <v>VENTA</v>
      </c>
    </row>
    <row r="28" spans="1:15" x14ac:dyDescent="0.25">
      <c r="A28" s="4" t="s">
        <v>157</v>
      </c>
      <c r="B28" s="4" t="s">
        <v>158</v>
      </c>
      <c r="C28" s="4" t="s">
        <v>159</v>
      </c>
      <c r="D28" s="4" t="s">
        <v>160</v>
      </c>
      <c r="E28" s="4" t="s">
        <v>161</v>
      </c>
      <c r="F28" s="4" t="s">
        <v>162</v>
      </c>
      <c r="H28" s="11">
        <f t="shared" si="0"/>
        <v>47794</v>
      </c>
      <c r="I28" s="11">
        <f t="shared" si="1"/>
        <v>67</v>
      </c>
      <c r="J28" s="11">
        <f t="shared" si="2"/>
        <v>0</v>
      </c>
      <c r="K28" s="13">
        <f t="shared" si="5"/>
        <v>119.1</v>
      </c>
      <c r="L28" s="4">
        <f t="shared" si="6"/>
        <v>-51</v>
      </c>
      <c r="M28" s="4">
        <f t="shared" si="3"/>
        <v>174.88986784140971</v>
      </c>
      <c r="N28" s="4" t="str">
        <f t="shared" si="4"/>
        <v>VENTA</v>
      </c>
    </row>
    <row r="29" spans="1:15" x14ac:dyDescent="0.25">
      <c r="A29" s="4" t="s">
        <v>163</v>
      </c>
      <c r="B29" s="4" t="s">
        <v>164</v>
      </c>
      <c r="C29" s="4" t="s">
        <v>165</v>
      </c>
      <c r="D29" s="4" t="s">
        <v>166</v>
      </c>
      <c r="E29" s="4" t="s">
        <v>167</v>
      </c>
      <c r="F29" s="4" t="s">
        <v>168</v>
      </c>
      <c r="H29" s="11">
        <f t="shared" si="0"/>
        <v>47767</v>
      </c>
      <c r="I29" s="11">
        <f t="shared" si="1"/>
        <v>0</v>
      </c>
      <c r="J29" s="11">
        <f t="shared" si="2"/>
        <v>-27</v>
      </c>
      <c r="K29" s="13">
        <f t="shared" si="5"/>
        <v>91.5</v>
      </c>
      <c r="L29" s="4">
        <f t="shared" si="6"/>
        <v>-53.7</v>
      </c>
      <c r="M29" s="4">
        <f t="shared" si="3"/>
        <v>242.06349206349211</v>
      </c>
      <c r="N29" s="4" t="str">
        <f t="shared" si="4"/>
        <v>VENTA</v>
      </c>
    </row>
    <row r="30" spans="1:15" x14ac:dyDescent="0.25">
      <c r="A30" s="4" t="s">
        <v>169</v>
      </c>
      <c r="B30" s="4" t="s">
        <v>170</v>
      </c>
      <c r="C30" s="4" t="s">
        <v>171</v>
      </c>
      <c r="D30" s="4" t="s">
        <v>172</v>
      </c>
      <c r="E30" s="4" t="s">
        <v>173</v>
      </c>
      <c r="F30" s="4" t="s">
        <v>174</v>
      </c>
      <c r="H30" s="11">
        <f t="shared" si="0"/>
        <v>47944</v>
      </c>
      <c r="I30" s="11">
        <f t="shared" si="1"/>
        <v>177</v>
      </c>
      <c r="J30" s="11">
        <f t="shared" si="2"/>
        <v>0</v>
      </c>
      <c r="K30" s="13">
        <f t="shared" si="5"/>
        <v>95.2</v>
      </c>
      <c r="L30" s="4">
        <f t="shared" si="6"/>
        <v>-53.7</v>
      </c>
      <c r="M30" s="4">
        <f t="shared" si="3"/>
        <v>229.39759036144579</v>
      </c>
      <c r="N30" s="4" t="str">
        <f t="shared" si="4"/>
        <v>VENTA</v>
      </c>
    </row>
    <row r="31" spans="1:15" x14ac:dyDescent="0.25">
      <c r="A31" s="4" t="s">
        <v>175</v>
      </c>
      <c r="B31" s="4" t="s">
        <v>176</v>
      </c>
      <c r="C31" s="4" t="s">
        <v>177</v>
      </c>
      <c r="D31" s="4" t="s">
        <v>178</v>
      </c>
      <c r="E31" s="4" t="s">
        <v>179</v>
      </c>
      <c r="F31" s="4" t="s">
        <v>180</v>
      </c>
      <c r="H31" s="11">
        <f t="shared" si="0"/>
        <v>47871</v>
      </c>
      <c r="I31" s="11">
        <f t="shared" si="1"/>
        <v>0</v>
      </c>
      <c r="J31" s="11">
        <f t="shared" si="2"/>
        <v>-73</v>
      </c>
      <c r="K31" s="13">
        <f t="shared" si="5"/>
        <v>95.2</v>
      </c>
      <c r="L31" s="4">
        <f t="shared" si="6"/>
        <v>-57.4</v>
      </c>
      <c r="M31" s="4">
        <f t="shared" si="3"/>
        <v>251.85185185185182</v>
      </c>
      <c r="N31" s="4" t="str">
        <f t="shared" si="4"/>
        <v>VENTA</v>
      </c>
    </row>
    <row r="32" spans="1:15" x14ac:dyDescent="0.25">
      <c r="A32" s="4" t="s">
        <v>181</v>
      </c>
      <c r="B32" s="4" t="s">
        <v>182</v>
      </c>
      <c r="C32" s="4" t="s">
        <v>183</v>
      </c>
      <c r="D32" s="4" t="s">
        <v>184</v>
      </c>
      <c r="E32" s="4" t="s">
        <v>185</v>
      </c>
      <c r="F32" s="4" t="s">
        <v>186</v>
      </c>
      <c r="H32" s="11">
        <f t="shared" si="0"/>
        <v>47811</v>
      </c>
      <c r="I32" s="11">
        <f t="shared" si="1"/>
        <v>0</v>
      </c>
      <c r="J32" s="11">
        <f t="shared" si="2"/>
        <v>-60</v>
      </c>
      <c r="K32" s="13">
        <f t="shared" si="5"/>
        <v>95.2</v>
      </c>
      <c r="L32" s="4">
        <f t="shared" si="6"/>
        <v>-56.1</v>
      </c>
      <c r="M32" s="4">
        <f t="shared" si="3"/>
        <v>243.47826086956522</v>
      </c>
      <c r="N32" s="4" t="str">
        <f t="shared" si="4"/>
        <v>VENTA</v>
      </c>
    </row>
    <row r="33" spans="1:14" x14ac:dyDescent="0.25">
      <c r="A33" s="4" t="s">
        <v>187</v>
      </c>
      <c r="B33" s="4" t="s">
        <v>182</v>
      </c>
      <c r="C33" s="4" t="s">
        <v>183</v>
      </c>
      <c r="D33" s="4" t="s">
        <v>184</v>
      </c>
      <c r="E33" s="4" t="s">
        <v>185</v>
      </c>
      <c r="F33" s="4" t="s">
        <v>186</v>
      </c>
      <c r="H33" s="11">
        <f t="shared" si="0"/>
        <v>48294</v>
      </c>
      <c r="I33" s="11">
        <f t="shared" si="1"/>
        <v>483</v>
      </c>
      <c r="J33" s="11">
        <f t="shared" si="2"/>
        <v>0</v>
      </c>
      <c r="K33" s="13">
        <f t="shared" si="5"/>
        <v>143.5</v>
      </c>
      <c r="L33" s="4">
        <f t="shared" si="6"/>
        <v>-16</v>
      </c>
      <c r="M33" s="4">
        <f t="shared" si="3"/>
        <v>112.54901960784314</v>
      </c>
      <c r="N33" s="4" t="str">
        <f t="shared" si="4"/>
        <v>VENTA</v>
      </c>
    </row>
    <row r="34" spans="1:14" x14ac:dyDescent="0.25">
      <c r="A34" s="8">
        <v>43700</v>
      </c>
      <c r="B34" s="7">
        <v>47005</v>
      </c>
      <c r="C34" s="7">
        <v>42195</v>
      </c>
      <c r="D34" s="7">
        <v>49224</v>
      </c>
      <c r="E34" s="7">
        <v>40081</v>
      </c>
      <c r="F34" s="7">
        <v>43886</v>
      </c>
      <c r="H34" s="11">
        <f t="shared" si="0"/>
        <v>48342</v>
      </c>
      <c r="I34" s="11">
        <f t="shared" si="1"/>
        <v>48</v>
      </c>
      <c r="J34" s="11">
        <f t="shared" si="2"/>
        <v>0</v>
      </c>
      <c r="K34" s="13">
        <f t="shared" si="5"/>
        <v>138.19999999999999</v>
      </c>
      <c r="L34" s="4">
        <f t="shared" si="6"/>
        <v>-16</v>
      </c>
      <c r="M34" s="4">
        <f t="shared" si="3"/>
        <v>113.09328968903438</v>
      </c>
      <c r="N34" s="4" t="str">
        <f t="shared" si="4"/>
        <v>VENTA</v>
      </c>
    </row>
    <row r="35" spans="1:14" x14ac:dyDescent="0.25">
      <c r="A35" s="19" t="s">
        <v>188</v>
      </c>
      <c r="B35" s="20" t="s">
        <v>189</v>
      </c>
      <c r="C35" s="20" t="s">
        <v>190</v>
      </c>
      <c r="D35" s="20" t="s">
        <v>191</v>
      </c>
      <c r="E35" s="20" t="s">
        <v>192</v>
      </c>
      <c r="F35" s="20" t="s">
        <v>193</v>
      </c>
      <c r="H35" s="11">
        <f t="shared" si="0"/>
        <v>48488</v>
      </c>
      <c r="I35" s="11">
        <f t="shared" si="1"/>
        <v>146</v>
      </c>
      <c r="J35" s="11">
        <f t="shared" si="2"/>
        <v>0</v>
      </c>
      <c r="K35" s="13">
        <f t="shared" si="5"/>
        <v>107.6</v>
      </c>
      <c r="L35" s="4">
        <f t="shared" si="6"/>
        <v>-16</v>
      </c>
      <c r="M35" s="4">
        <f t="shared" si="3"/>
        <v>117.46724890829694</v>
      </c>
      <c r="N35" s="4" t="str">
        <f t="shared" si="4"/>
        <v>VENTA</v>
      </c>
    </row>
    <row r="36" spans="1:14" x14ac:dyDescent="0.25">
      <c r="A36" s="8" t="s">
        <v>194</v>
      </c>
      <c r="B36" s="4" t="s">
        <v>195</v>
      </c>
      <c r="C36" s="4" t="s">
        <v>196</v>
      </c>
      <c r="D36" s="4" t="s">
        <v>197</v>
      </c>
      <c r="E36" s="4" t="s">
        <v>198</v>
      </c>
      <c r="F36" s="4" t="s">
        <v>199</v>
      </c>
      <c r="H36" s="11">
        <f t="shared" si="0"/>
        <v>48463</v>
      </c>
      <c r="I36" s="11">
        <f t="shared" si="1"/>
        <v>0</v>
      </c>
      <c r="J36" s="11">
        <f t="shared" si="2"/>
        <v>-25</v>
      </c>
      <c r="K36" s="13">
        <f t="shared" si="5"/>
        <v>92.1</v>
      </c>
      <c r="L36" s="4">
        <f t="shared" si="6"/>
        <v>-18.5</v>
      </c>
      <c r="M36" s="4">
        <f t="shared" si="3"/>
        <v>125.13586956521739</v>
      </c>
      <c r="N36" s="4" t="str">
        <f t="shared" si="4"/>
        <v>VENTA</v>
      </c>
    </row>
    <row r="37" spans="1:14" x14ac:dyDescent="0.25">
      <c r="A37" s="4" t="s">
        <v>200</v>
      </c>
      <c r="B37" s="4" t="s">
        <v>201</v>
      </c>
      <c r="C37" s="4" t="s">
        <v>202</v>
      </c>
      <c r="D37" s="4" t="s">
        <v>203</v>
      </c>
      <c r="E37" s="4" t="s">
        <v>204</v>
      </c>
      <c r="F37" s="4" t="s">
        <v>205</v>
      </c>
      <c r="H37" s="11">
        <f t="shared" si="0"/>
        <v>47863</v>
      </c>
      <c r="I37" s="11">
        <f t="shared" si="1"/>
        <v>0</v>
      </c>
      <c r="J37" s="11">
        <f t="shared" si="2"/>
        <v>-600</v>
      </c>
      <c r="K37" s="13">
        <f t="shared" si="5"/>
        <v>92.1</v>
      </c>
      <c r="L37" s="4">
        <f t="shared" si="6"/>
        <v>-78.5</v>
      </c>
      <c r="M37" s="4">
        <f t="shared" si="3"/>
        <v>677.20588235294133</v>
      </c>
      <c r="N37" s="4" t="str">
        <f t="shared" si="4"/>
        <v>VENTA</v>
      </c>
    </row>
    <row r="38" spans="1:14" x14ac:dyDescent="0.25">
      <c r="A38" s="4" t="s">
        <v>206</v>
      </c>
      <c r="B38" s="4" t="s">
        <v>207</v>
      </c>
      <c r="C38" s="4" t="s">
        <v>208</v>
      </c>
      <c r="D38" s="4" t="s">
        <v>209</v>
      </c>
      <c r="E38" s="4" t="s">
        <v>210</v>
      </c>
      <c r="F38" s="4" t="s">
        <v>211</v>
      </c>
      <c r="H38" s="11">
        <f t="shared" si="0"/>
        <v>47863</v>
      </c>
      <c r="I38" s="11">
        <f t="shared" si="1"/>
        <v>0</v>
      </c>
      <c r="J38" s="11">
        <f t="shared" si="2"/>
        <v>0</v>
      </c>
      <c r="K38" s="13">
        <f t="shared" si="5"/>
        <v>85.4</v>
      </c>
      <c r="L38" s="4">
        <f t="shared" si="6"/>
        <v>-78.5</v>
      </c>
      <c r="M38" s="4">
        <f t="shared" si="3"/>
        <v>1237.6811594202902</v>
      </c>
      <c r="N38" s="4" t="str">
        <f t="shared" si="4"/>
        <v>VENTA</v>
      </c>
    </row>
    <row r="39" spans="1:14" x14ac:dyDescent="0.25">
      <c r="A39" s="4" t="s">
        <v>212</v>
      </c>
      <c r="B39" s="4" t="s">
        <v>213</v>
      </c>
      <c r="C39" s="4" t="s">
        <v>214</v>
      </c>
      <c r="D39" s="4" t="s">
        <v>215</v>
      </c>
      <c r="E39" s="4" t="s">
        <v>216</v>
      </c>
      <c r="F39" s="4" t="s">
        <v>217</v>
      </c>
      <c r="H39" s="11">
        <f t="shared" si="0"/>
        <v>47005</v>
      </c>
      <c r="I39" s="11">
        <f t="shared" si="1"/>
        <v>0</v>
      </c>
      <c r="J39" s="11">
        <f t="shared" si="2"/>
        <v>-858</v>
      </c>
      <c r="K39" s="13">
        <f t="shared" si="5"/>
        <v>85.4</v>
      </c>
      <c r="L39" s="4">
        <f t="shared" si="6"/>
        <v>-161.6</v>
      </c>
      <c r="M39" s="4">
        <f t="shared" si="3"/>
        <v>-112.07349081364831</v>
      </c>
      <c r="N39" s="4" t="str">
        <f t="shared" si="4"/>
        <v>COMPRA</v>
      </c>
    </row>
    <row r="40" spans="1:14" x14ac:dyDescent="0.25">
      <c r="A40" s="4" t="s">
        <v>218</v>
      </c>
      <c r="B40" s="4" t="s">
        <v>219</v>
      </c>
      <c r="C40" s="4" t="s">
        <v>220</v>
      </c>
      <c r="D40" s="4" t="s">
        <v>221</v>
      </c>
      <c r="E40" s="4" t="s">
        <v>222</v>
      </c>
      <c r="F40" s="4" t="s">
        <v>223</v>
      </c>
      <c r="H40" s="11">
        <f t="shared" ref="H40:H71" si="7">B35*1</f>
        <v>49150</v>
      </c>
      <c r="I40" s="11">
        <f t="shared" ref="I40:I71" si="8">IF(B35&gt;B34,B35-B34,0)</f>
        <v>2145</v>
      </c>
      <c r="J40" s="11">
        <f t="shared" ref="J40:J71" si="9">IF(B35&lt;B34,B35-B34,0)</f>
        <v>0</v>
      </c>
      <c r="K40" s="13">
        <f t="shared" si="5"/>
        <v>282.2</v>
      </c>
      <c r="L40" s="4">
        <f t="shared" si="6"/>
        <v>-161.6</v>
      </c>
      <c r="M40" s="4">
        <f t="shared" si="3"/>
        <v>233.99668325041461</v>
      </c>
      <c r="N40" s="4" t="str">
        <f t="shared" si="4"/>
        <v>VENTA</v>
      </c>
    </row>
    <row r="41" spans="1:14" x14ac:dyDescent="0.25">
      <c r="A41" s="4" t="s">
        <v>224</v>
      </c>
      <c r="B41" s="4" t="s">
        <v>225</v>
      </c>
      <c r="C41" s="4" t="s">
        <v>226</v>
      </c>
      <c r="D41" s="4" t="s">
        <v>227</v>
      </c>
      <c r="E41" s="4" t="s">
        <v>228</v>
      </c>
      <c r="F41" s="4" t="s">
        <v>229</v>
      </c>
      <c r="H41" s="11">
        <f t="shared" si="7"/>
        <v>48270</v>
      </c>
      <c r="I41" s="11">
        <f t="shared" si="8"/>
        <v>0</v>
      </c>
      <c r="J41" s="11">
        <f t="shared" si="9"/>
        <v>-880</v>
      </c>
      <c r="K41" s="13">
        <f t="shared" si="5"/>
        <v>282.2</v>
      </c>
      <c r="L41" s="4">
        <f t="shared" si="6"/>
        <v>-242.3</v>
      </c>
      <c r="M41" s="4">
        <f t="shared" si="3"/>
        <v>707.26817042606592</v>
      </c>
      <c r="N41" s="4" t="str">
        <f t="shared" si="4"/>
        <v>VENTA</v>
      </c>
    </row>
    <row r="42" spans="1:14" x14ac:dyDescent="0.25">
      <c r="A42" s="4" t="s">
        <v>230</v>
      </c>
      <c r="B42" s="4" t="s">
        <v>231</v>
      </c>
      <c r="C42" s="4" t="s">
        <v>232</v>
      </c>
      <c r="D42" s="4" t="s">
        <v>233</v>
      </c>
      <c r="E42" s="4" t="s">
        <v>234</v>
      </c>
      <c r="F42" s="4" t="s">
        <v>235</v>
      </c>
      <c r="H42" s="11">
        <f t="shared" si="7"/>
        <v>48614</v>
      </c>
      <c r="I42" s="11">
        <f t="shared" si="8"/>
        <v>344</v>
      </c>
      <c r="J42" s="11">
        <f t="shared" si="9"/>
        <v>0</v>
      </c>
      <c r="K42" s="13">
        <f t="shared" si="5"/>
        <v>316.60000000000002</v>
      </c>
      <c r="L42" s="4">
        <f t="shared" si="6"/>
        <v>-236.3</v>
      </c>
      <c r="M42" s="4">
        <f t="shared" si="3"/>
        <v>394.27148194271473</v>
      </c>
      <c r="N42" s="4" t="str">
        <f t="shared" si="4"/>
        <v>VENTA</v>
      </c>
    </row>
    <row r="43" spans="1:14" x14ac:dyDescent="0.25">
      <c r="A43" s="4" t="s">
        <v>236</v>
      </c>
      <c r="B43" s="4" t="s">
        <v>237</v>
      </c>
      <c r="C43" s="4" t="s">
        <v>238</v>
      </c>
      <c r="D43" s="4" t="s">
        <v>239</v>
      </c>
      <c r="E43" s="4" t="s">
        <v>240</v>
      </c>
      <c r="F43" s="4" t="s">
        <v>241</v>
      </c>
      <c r="H43" s="11">
        <f t="shared" si="7"/>
        <v>49195</v>
      </c>
      <c r="I43" s="11">
        <f t="shared" si="8"/>
        <v>581</v>
      </c>
      <c r="J43" s="11">
        <f t="shared" si="9"/>
        <v>0</v>
      </c>
      <c r="K43" s="13">
        <f t="shared" si="5"/>
        <v>326.39999999999998</v>
      </c>
      <c r="L43" s="4">
        <f t="shared" si="6"/>
        <v>-236.3</v>
      </c>
      <c r="M43" s="4">
        <f t="shared" si="3"/>
        <v>362.26415094339632</v>
      </c>
      <c r="N43" s="4" t="str">
        <f t="shared" si="4"/>
        <v>VENTA</v>
      </c>
    </row>
    <row r="44" spans="1:14" x14ac:dyDescent="0.25">
      <c r="A44" s="4" t="s">
        <v>242</v>
      </c>
      <c r="B44" s="4" t="s">
        <v>243</v>
      </c>
      <c r="C44" s="4" t="s">
        <v>244</v>
      </c>
      <c r="D44" s="4" t="s">
        <v>245</v>
      </c>
      <c r="E44" s="4" t="s">
        <v>246</v>
      </c>
      <c r="F44" s="4" t="s">
        <v>247</v>
      </c>
      <c r="H44" s="11">
        <f t="shared" si="7"/>
        <v>49684</v>
      </c>
      <c r="I44" s="11">
        <f t="shared" si="8"/>
        <v>489</v>
      </c>
      <c r="J44" s="11">
        <f t="shared" si="9"/>
        <v>0</v>
      </c>
      <c r="K44" s="13">
        <f t="shared" si="5"/>
        <v>370.5</v>
      </c>
      <c r="L44" s="4">
        <f t="shared" si="6"/>
        <v>-236.3</v>
      </c>
      <c r="M44" s="4">
        <f t="shared" si="3"/>
        <v>276.08047690014905</v>
      </c>
      <c r="N44" s="4" t="str">
        <f t="shared" si="4"/>
        <v>VENTA</v>
      </c>
    </row>
    <row r="45" spans="1:14" x14ac:dyDescent="0.25">
      <c r="A45" s="4" t="s">
        <v>248</v>
      </c>
      <c r="B45" s="4" t="s">
        <v>249</v>
      </c>
      <c r="C45" s="4" t="s">
        <v>250</v>
      </c>
      <c r="D45" s="4" t="s">
        <v>251</v>
      </c>
      <c r="E45" s="4" t="s">
        <v>252</v>
      </c>
      <c r="F45" s="4" t="s">
        <v>253</v>
      </c>
      <c r="H45" s="11">
        <f t="shared" si="7"/>
        <v>49620</v>
      </c>
      <c r="I45" s="11">
        <f t="shared" si="8"/>
        <v>0</v>
      </c>
      <c r="J45" s="11">
        <f t="shared" si="9"/>
        <v>-64</v>
      </c>
      <c r="K45" s="13">
        <f t="shared" si="5"/>
        <v>355.9</v>
      </c>
      <c r="L45" s="4">
        <f t="shared" si="6"/>
        <v>-242.7</v>
      </c>
      <c r="M45" s="4">
        <f t="shared" si="3"/>
        <v>314.39929328621906</v>
      </c>
      <c r="N45" s="4" t="str">
        <f t="shared" si="4"/>
        <v>VENTA</v>
      </c>
    </row>
    <row r="46" spans="1:14" x14ac:dyDescent="0.25">
      <c r="A46" s="17" t="s">
        <v>254</v>
      </c>
      <c r="B46" s="17" t="s">
        <v>255</v>
      </c>
      <c r="C46" s="17" t="s">
        <v>256</v>
      </c>
      <c r="D46" s="17" t="s">
        <v>257</v>
      </c>
      <c r="E46" s="17" t="s">
        <v>258</v>
      </c>
      <c r="F46" s="17" t="s">
        <v>259</v>
      </c>
      <c r="H46" s="11">
        <f t="shared" si="7"/>
        <v>49840</v>
      </c>
      <c r="I46" s="11">
        <f t="shared" si="8"/>
        <v>220</v>
      </c>
      <c r="J46" s="11">
        <f t="shared" si="9"/>
        <v>0</v>
      </c>
      <c r="K46" s="13">
        <f t="shared" si="5"/>
        <v>377.9</v>
      </c>
      <c r="L46" s="4">
        <f t="shared" si="6"/>
        <v>-240.2</v>
      </c>
      <c r="M46" s="4">
        <f t="shared" si="3"/>
        <v>274.43718228031958</v>
      </c>
      <c r="N46" s="4" t="str">
        <f t="shared" si="4"/>
        <v>VENTA</v>
      </c>
    </row>
    <row r="47" spans="1:14" x14ac:dyDescent="0.25">
      <c r="A47" s="4" t="s">
        <v>254</v>
      </c>
      <c r="B47" s="4" t="s">
        <v>255</v>
      </c>
      <c r="C47" s="4" t="s">
        <v>256</v>
      </c>
      <c r="D47" s="4" t="s">
        <v>257</v>
      </c>
      <c r="E47" s="4" t="s">
        <v>258</v>
      </c>
      <c r="F47" s="4" t="s">
        <v>259</v>
      </c>
      <c r="H47" s="11">
        <f t="shared" si="7"/>
        <v>51056</v>
      </c>
      <c r="I47" s="11">
        <f t="shared" si="8"/>
        <v>1216</v>
      </c>
      <c r="J47" s="11">
        <f t="shared" si="9"/>
        <v>0</v>
      </c>
      <c r="K47" s="13">
        <f t="shared" si="5"/>
        <v>499.5</v>
      </c>
      <c r="L47" s="4">
        <f t="shared" si="6"/>
        <v>-180.2</v>
      </c>
      <c r="M47" s="4">
        <f t="shared" si="3"/>
        <v>156.43595364860633</v>
      </c>
      <c r="N47" s="4" t="str">
        <f t="shared" si="4"/>
        <v>VENTA</v>
      </c>
    </row>
    <row r="48" spans="1:14" x14ac:dyDescent="0.25">
      <c r="A48" s="4" t="s">
        <v>260</v>
      </c>
      <c r="B48" s="4" t="s">
        <v>261</v>
      </c>
      <c r="C48" s="4" t="s">
        <v>262</v>
      </c>
      <c r="D48" s="4" t="s">
        <v>263</v>
      </c>
      <c r="E48" s="4" t="s">
        <v>264</v>
      </c>
      <c r="F48" s="4" t="s">
        <v>265</v>
      </c>
      <c r="H48" s="11">
        <f t="shared" si="7"/>
        <v>50671</v>
      </c>
      <c r="I48" s="11">
        <f t="shared" si="8"/>
        <v>0</v>
      </c>
      <c r="J48" s="11">
        <f t="shared" si="9"/>
        <v>-385</v>
      </c>
      <c r="K48" s="13">
        <f t="shared" si="5"/>
        <v>499.5</v>
      </c>
      <c r="L48" s="4">
        <f t="shared" si="6"/>
        <v>-218.7</v>
      </c>
      <c r="M48" s="4">
        <f t="shared" si="3"/>
        <v>177.88461538461539</v>
      </c>
      <c r="N48" s="4" t="str">
        <f t="shared" si="4"/>
        <v>VENTA</v>
      </c>
    </row>
    <row r="49" spans="8:14" x14ac:dyDescent="0.25">
      <c r="H49" s="11">
        <f t="shared" si="7"/>
        <v>50849</v>
      </c>
      <c r="I49" s="11">
        <f t="shared" si="8"/>
        <v>178</v>
      </c>
      <c r="J49" s="11">
        <f t="shared" si="9"/>
        <v>0</v>
      </c>
      <c r="K49" s="13">
        <f t="shared" si="5"/>
        <v>517.29999999999995</v>
      </c>
      <c r="L49" s="4">
        <f t="shared" si="6"/>
        <v>-132.9</v>
      </c>
      <c r="M49" s="4">
        <f t="shared" si="3"/>
        <v>134.57336108220605</v>
      </c>
      <c r="N49" s="4" t="str">
        <f t="shared" si="4"/>
        <v>VENTA</v>
      </c>
    </row>
    <row r="50" spans="8:14" x14ac:dyDescent="0.25">
      <c r="H50" s="11">
        <f t="shared" si="7"/>
        <v>51050</v>
      </c>
      <c r="I50" s="11">
        <f t="shared" si="8"/>
        <v>201</v>
      </c>
      <c r="J50" s="11">
        <f t="shared" si="9"/>
        <v>0</v>
      </c>
      <c r="K50" s="13">
        <f t="shared" si="5"/>
        <v>322.89999999999998</v>
      </c>
      <c r="L50" s="4">
        <f t="shared" si="6"/>
        <v>-132.9</v>
      </c>
      <c r="M50" s="4">
        <f t="shared" si="3"/>
        <v>169.94736842105266</v>
      </c>
      <c r="N50" s="4" t="str">
        <f t="shared" si="4"/>
        <v>VENTA</v>
      </c>
    </row>
    <row r="51" spans="8:14" x14ac:dyDescent="0.25">
      <c r="H51" s="11">
        <f t="shared" si="7"/>
        <v>52057</v>
      </c>
      <c r="I51" s="11">
        <f t="shared" si="8"/>
        <v>1007</v>
      </c>
      <c r="J51" s="11">
        <f t="shared" si="9"/>
        <v>0</v>
      </c>
      <c r="K51" s="13">
        <f t="shared" si="5"/>
        <v>423.6</v>
      </c>
      <c r="L51" s="4">
        <f t="shared" si="6"/>
        <v>-44.9</v>
      </c>
      <c r="M51" s="4">
        <f t="shared" si="3"/>
        <v>111.85635067335622</v>
      </c>
      <c r="N51" s="4" t="str">
        <f t="shared" si="4"/>
        <v>VENTA</v>
      </c>
    </row>
    <row r="52" spans="8:14" x14ac:dyDescent="0.25">
      <c r="H52" s="11">
        <f t="shared" si="7"/>
        <v>52057</v>
      </c>
      <c r="I52" s="11">
        <f t="shared" si="8"/>
        <v>0</v>
      </c>
      <c r="J52" s="11">
        <f t="shared" si="9"/>
        <v>0</v>
      </c>
      <c r="K52" s="13">
        <f t="shared" si="5"/>
        <v>389.2</v>
      </c>
      <c r="L52" s="4">
        <f t="shared" si="6"/>
        <v>-44.9</v>
      </c>
      <c r="M52" s="4">
        <f t="shared" si="3"/>
        <v>113.04095265756608</v>
      </c>
      <c r="N52" s="4" t="str">
        <f t="shared" si="4"/>
        <v>VENTA</v>
      </c>
    </row>
    <row r="53" spans="8:14" x14ac:dyDescent="0.25">
      <c r="H53" s="11">
        <f t="shared" si="7"/>
        <v>52198</v>
      </c>
      <c r="I53" s="11">
        <f t="shared" si="8"/>
        <v>141</v>
      </c>
      <c r="J53" s="11">
        <f t="shared" si="9"/>
        <v>0</v>
      </c>
      <c r="K53" s="13">
        <f t="shared" si="5"/>
        <v>345.2</v>
      </c>
      <c r="L53" s="4">
        <f t="shared" si="6"/>
        <v>-44.9</v>
      </c>
      <c r="M53" s="4">
        <f t="shared" si="3"/>
        <v>114.95171495171495</v>
      </c>
      <c r="N53" s="4" t="str">
        <f t="shared" si="4"/>
        <v>VENTA</v>
      </c>
    </row>
    <row r="54" spans="8:14" x14ac:dyDescent="0.25">
      <c r="H54" s="11">
        <f t="shared" si="7"/>
        <v>0</v>
      </c>
      <c r="I54" s="11">
        <f t="shared" si="8"/>
        <v>0</v>
      </c>
      <c r="J54" s="11">
        <f t="shared" si="9"/>
        <v>-52198</v>
      </c>
      <c r="K54" s="13">
        <f t="shared" si="5"/>
        <v>296.3</v>
      </c>
      <c r="L54" s="4">
        <f t="shared" si="6"/>
        <v>-5264.7</v>
      </c>
      <c r="M54" s="4">
        <f t="shared" si="3"/>
        <v>-5.9636905241123941</v>
      </c>
      <c r="N54" s="4" t="str">
        <f t="shared" si="4"/>
        <v>COMPRA</v>
      </c>
    </row>
    <row r="55" spans="8:14" x14ac:dyDescent="0.25">
      <c r="H55" s="11">
        <f t="shared" si="7"/>
        <v>0</v>
      </c>
      <c r="I55" s="11">
        <f t="shared" si="8"/>
        <v>0</v>
      </c>
      <c r="J55" s="11">
        <f t="shared" si="9"/>
        <v>0</v>
      </c>
      <c r="K55" s="13">
        <f t="shared" si="5"/>
        <v>296.3</v>
      </c>
      <c r="L55" s="4">
        <f t="shared" si="6"/>
        <v>-5258.3</v>
      </c>
      <c r="M55" s="4">
        <f t="shared" si="3"/>
        <v>-5.9713825070536046</v>
      </c>
      <c r="N55" s="4" t="str">
        <f t="shared" si="4"/>
        <v>COMPRA</v>
      </c>
    </row>
    <row r="56" spans="8:14" x14ac:dyDescent="0.25">
      <c r="H56" s="11">
        <f t="shared" si="7"/>
        <v>0</v>
      </c>
      <c r="I56" s="11">
        <f t="shared" si="8"/>
        <v>0</v>
      </c>
      <c r="J56" s="11">
        <f t="shared" si="9"/>
        <v>0</v>
      </c>
      <c r="K56" s="13">
        <f t="shared" si="5"/>
        <v>274.3</v>
      </c>
      <c r="L56" s="4">
        <f t="shared" si="6"/>
        <v>-5258.3</v>
      </c>
      <c r="M56" s="4">
        <f t="shared" si="3"/>
        <v>-5.5036115569823352</v>
      </c>
      <c r="N56" s="4" t="str">
        <f t="shared" si="4"/>
        <v>COMPRA</v>
      </c>
    </row>
    <row r="57" spans="8:14" x14ac:dyDescent="0.25">
      <c r="H57" s="11">
        <f t="shared" si="7"/>
        <v>0</v>
      </c>
      <c r="I57" s="11">
        <f t="shared" si="8"/>
        <v>0</v>
      </c>
      <c r="J57" s="11">
        <f t="shared" si="9"/>
        <v>0</v>
      </c>
      <c r="K57" s="13">
        <f t="shared" si="5"/>
        <v>152.69999999999999</v>
      </c>
      <c r="L57" s="4">
        <f t="shared" si="6"/>
        <v>-5258.3</v>
      </c>
      <c r="M57" s="4">
        <f t="shared" si="3"/>
        <v>-2.990833594484485</v>
      </c>
      <c r="N57" s="4" t="str">
        <f t="shared" si="4"/>
        <v>COMPRA</v>
      </c>
    </row>
  </sheetData>
  <mergeCells count="1">
    <mergeCell ref="H6:N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F4" sqref="F4 F4"/>
    </sheetView>
  </sheetViews>
  <sheetFormatPr baseColWidth="10" defaultColWidth="255" defaultRowHeight="15" x14ac:dyDescent="0.25"/>
  <cols>
    <col min="1" max="1" width="8.28515625" style="15" bestFit="1" customWidth="1"/>
    <col min="2" max="2" width="8.140625" style="15" bestFit="1" customWidth="1"/>
    <col min="3" max="3" width="7.7109375" style="15" bestFit="1" customWidth="1"/>
    <col min="4" max="4" width="7.5703125" style="15" bestFit="1" customWidth="1"/>
    <col min="5" max="5" width="13.140625" style="15" customWidth="1"/>
  </cols>
  <sheetData>
    <row r="2" spans="1:4" x14ac:dyDescent="0.25">
      <c r="A2" s="4" t="s">
        <v>266</v>
      </c>
      <c r="B2" s="4"/>
      <c r="C2" s="4"/>
      <c r="D2" s="4"/>
    </row>
    <row r="3" spans="1:4" x14ac:dyDescent="0.25">
      <c r="A3" s="4" t="s">
        <v>267</v>
      </c>
      <c r="B3" s="4" t="s">
        <v>268</v>
      </c>
      <c r="C3" s="4" t="s">
        <v>269</v>
      </c>
      <c r="D3" s="4" t="s">
        <v>270</v>
      </c>
    </row>
    <row r="4" spans="1:4" x14ac:dyDescent="0.25">
      <c r="A4" s="7">
        <v>45000</v>
      </c>
      <c r="B4" s="7">
        <v>46466</v>
      </c>
      <c r="C4" s="7">
        <v>46512</v>
      </c>
      <c r="D4" s="7">
        <v>47000</v>
      </c>
    </row>
    <row r="5" spans="1:4" x14ac:dyDescent="0.25">
      <c r="A5" s="4"/>
      <c r="B5" s="4"/>
      <c r="C5" s="4"/>
      <c r="D5" s="4"/>
    </row>
    <row r="6" spans="1:4" x14ac:dyDescent="0.25">
      <c r="A6" s="4" t="s">
        <v>271</v>
      </c>
      <c r="B6" s="4"/>
      <c r="C6" s="4"/>
      <c r="D6" s="4"/>
    </row>
    <row r="7" spans="1:4" x14ac:dyDescent="0.25">
      <c r="A7" s="4" t="s">
        <v>267</v>
      </c>
      <c r="B7" s="4" t="s">
        <v>268</v>
      </c>
      <c r="C7" s="4" t="s">
        <v>272</v>
      </c>
      <c r="D7" s="4" t="s">
        <v>273</v>
      </c>
    </row>
    <row r="8" spans="1:4" x14ac:dyDescent="0.25">
      <c r="A8" s="7">
        <v>3550</v>
      </c>
      <c r="B8" s="7">
        <v>35524</v>
      </c>
      <c r="C8" s="7">
        <v>37132</v>
      </c>
      <c r="D8" s="7">
        <v>37500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Fondos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2019-11-18T15:59:38Z</dcterms:modified>
</cp:coreProperties>
</file>