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285" windowWidth="14805" windowHeight="7830" activeTab="5"/>
  </bookViews>
  <sheets>
    <sheet name="Acciones" sheetId="2" r:id="rId1"/>
    <sheet name="MallPlaza" sheetId="1" r:id="rId2"/>
    <sheet name="Cencosud" sheetId="3" r:id="rId3"/>
    <sheet name="Falabella" sheetId="4" r:id="rId4"/>
    <sheet name="AguasAndinas" sheetId="5" r:id="rId5"/>
    <sheet name="ConchaToro" sheetId="6" r:id="rId6"/>
    <sheet name="SalfaCorp" sheetId="7" r:id="rId7"/>
    <sheet name="Colbun" sheetId="8" r:id="rId8"/>
    <sheet name="Enelam" sheetId="9" r:id="rId9"/>
  </sheets>
  <calcPr calcId="145621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H16" i="1"/>
  <c r="I16" i="1"/>
  <c r="J16" i="1" s="1"/>
  <c r="K16" i="1" s="1"/>
  <c r="E17" i="1"/>
  <c r="F17" i="1"/>
  <c r="H18" i="1" s="1"/>
  <c r="G17" i="1"/>
  <c r="I17" i="1"/>
  <c r="E18" i="1"/>
  <c r="F18" i="1"/>
  <c r="G18" i="1"/>
  <c r="I19" i="1" s="1"/>
  <c r="J19" i="1" s="1"/>
  <c r="K19" i="1" s="1"/>
  <c r="E19" i="1"/>
  <c r="F19" i="1"/>
  <c r="G19" i="1"/>
  <c r="H19" i="1"/>
  <c r="E20" i="1"/>
  <c r="F20" i="1"/>
  <c r="G20" i="1"/>
  <c r="H20" i="1"/>
  <c r="I20" i="1"/>
  <c r="J20" i="1" s="1"/>
  <c r="K20" i="1" s="1"/>
  <c r="E21" i="1"/>
  <c r="F21" i="1"/>
  <c r="H26" i="1" s="1"/>
  <c r="G21" i="1"/>
  <c r="I21" i="1"/>
  <c r="E22" i="1"/>
  <c r="F22" i="1"/>
  <c r="G22" i="1"/>
  <c r="I31" i="1" s="1"/>
  <c r="J31" i="1" s="1"/>
  <c r="K31" i="1" s="1"/>
  <c r="E23" i="1"/>
  <c r="F23" i="1"/>
  <c r="G23" i="1"/>
  <c r="H23" i="1"/>
  <c r="E24" i="1"/>
  <c r="F24" i="1"/>
  <c r="G24" i="1"/>
  <c r="H24" i="1"/>
  <c r="I24" i="1"/>
  <c r="J24" i="1" s="1"/>
  <c r="K24" i="1" s="1"/>
  <c r="E25" i="1"/>
  <c r="F25" i="1"/>
  <c r="H34" i="1" s="1"/>
  <c r="G25" i="1"/>
  <c r="I25" i="1"/>
  <c r="E26" i="1"/>
  <c r="F26" i="1"/>
  <c r="G26" i="1"/>
  <c r="I35" i="1" s="1"/>
  <c r="J35" i="1" s="1"/>
  <c r="K35" i="1" s="1"/>
  <c r="E27" i="1"/>
  <c r="F27" i="1"/>
  <c r="G27" i="1"/>
  <c r="H27" i="1"/>
  <c r="E28" i="1"/>
  <c r="F28" i="1"/>
  <c r="G28" i="1"/>
  <c r="H28" i="1"/>
  <c r="I28" i="1"/>
  <c r="J28" i="1" s="1"/>
  <c r="K28" i="1" s="1"/>
  <c r="E29" i="1"/>
  <c r="F29" i="1"/>
  <c r="H38" i="1" s="1"/>
  <c r="G29" i="1"/>
  <c r="I29" i="1"/>
  <c r="E30" i="1"/>
  <c r="F30" i="1"/>
  <c r="G30" i="1"/>
  <c r="I39" i="1" s="1"/>
  <c r="J39" i="1" s="1"/>
  <c r="K39" i="1" s="1"/>
  <c r="E31" i="1"/>
  <c r="F31" i="1"/>
  <c r="G31" i="1"/>
  <c r="H31" i="1"/>
  <c r="E32" i="1"/>
  <c r="F32" i="1"/>
  <c r="G32" i="1"/>
  <c r="H32" i="1"/>
  <c r="I32" i="1"/>
  <c r="J32" i="1" s="1"/>
  <c r="K32" i="1" s="1"/>
  <c r="E33" i="1"/>
  <c r="F33" i="1"/>
  <c r="H42" i="1" s="1"/>
  <c r="G33" i="1"/>
  <c r="I33" i="1"/>
  <c r="E34" i="1"/>
  <c r="F34" i="1"/>
  <c r="G34" i="1"/>
  <c r="I43" i="1" s="1"/>
  <c r="J43" i="1" s="1"/>
  <c r="K43" i="1" s="1"/>
  <c r="E35" i="1"/>
  <c r="F35" i="1"/>
  <c r="G35" i="1"/>
  <c r="H35" i="1"/>
  <c r="E36" i="1"/>
  <c r="F36" i="1"/>
  <c r="G36" i="1"/>
  <c r="H36" i="1"/>
  <c r="I36" i="1"/>
  <c r="J36" i="1" s="1"/>
  <c r="K36" i="1" s="1"/>
  <c r="E37" i="1"/>
  <c r="F37" i="1"/>
  <c r="H46" i="1" s="1"/>
  <c r="G37" i="1"/>
  <c r="I37" i="1"/>
  <c r="E38" i="1"/>
  <c r="F38" i="1"/>
  <c r="G38" i="1"/>
  <c r="I47" i="1" s="1"/>
  <c r="J47" i="1" s="1"/>
  <c r="K47" i="1" s="1"/>
  <c r="E39" i="1"/>
  <c r="F39" i="1"/>
  <c r="G39" i="1"/>
  <c r="H39" i="1"/>
  <c r="E40" i="1"/>
  <c r="F40" i="1"/>
  <c r="G40" i="1"/>
  <c r="H40" i="1"/>
  <c r="I40" i="1"/>
  <c r="J40" i="1" s="1"/>
  <c r="K40" i="1" s="1"/>
  <c r="E41" i="1"/>
  <c r="F41" i="1"/>
  <c r="H50" i="1" s="1"/>
  <c r="G41" i="1"/>
  <c r="I41" i="1"/>
  <c r="E42" i="1"/>
  <c r="F42" i="1"/>
  <c r="G42" i="1"/>
  <c r="I51" i="1" s="1"/>
  <c r="J51" i="1" s="1"/>
  <c r="K51" i="1" s="1"/>
  <c r="E43" i="1"/>
  <c r="F43" i="1"/>
  <c r="G43" i="1"/>
  <c r="H43" i="1"/>
  <c r="E44" i="1"/>
  <c r="F44" i="1"/>
  <c r="G44" i="1"/>
  <c r="H44" i="1"/>
  <c r="I44" i="1"/>
  <c r="J44" i="1" s="1"/>
  <c r="K44" i="1" s="1"/>
  <c r="E45" i="1"/>
  <c r="F45" i="1"/>
  <c r="H54" i="1" s="1"/>
  <c r="G45" i="1"/>
  <c r="I45" i="1"/>
  <c r="E46" i="1"/>
  <c r="F46" i="1"/>
  <c r="G46" i="1"/>
  <c r="I55" i="1" s="1"/>
  <c r="J55" i="1" s="1"/>
  <c r="K55" i="1" s="1"/>
  <c r="E47" i="1"/>
  <c r="F47" i="1"/>
  <c r="G47" i="1"/>
  <c r="H47" i="1"/>
  <c r="E48" i="1"/>
  <c r="F48" i="1"/>
  <c r="G48" i="1"/>
  <c r="H48" i="1"/>
  <c r="I48" i="1"/>
  <c r="J48" i="1" s="1"/>
  <c r="K48" i="1" s="1"/>
  <c r="E49" i="1"/>
  <c r="F49" i="1"/>
  <c r="H58" i="1" s="1"/>
  <c r="G49" i="1"/>
  <c r="I49" i="1"/>
  <c r="E50" i="1"/>
  <c r="F50" i="1"/>
  <c r="G50" i="1"/>
  <c r="I59" i="1" s="1"/>
  <c r="J59" i="1" s="1"/>
  <c r="K59" i="1" s="1"/>
  <c r="E51" i="1"/>
  <c r="F51" i="1"/>
  <c r="G51" i="1"/>
  <c r="H51" i="1"/>
  <c r="E52" i="1"/>
  <c r="F52" i="1"/>
  <c r="G52" i="1"/>
  <c r="H52" i="1"/>
  <c r="I52" i="1"/>
  <c r="J52" i="1" s="1"/>
  <c r="K52" i="1" s="1"/>
  <c r="E53" i="1"/>
  <c r="F53" i="1"/>
  <c r="H62" i="1" s="1"/>
  <c r="G53" i="1"/>
  <c r="I53" i="1"/>
  <c r="E54" i="1"/>
  <c r="F54" i="1"/>
  <c r="G54" i="1"/>
  <c r="I63" i="1" s="1"/>
  <c r="J63" i="1" s="1"/>
  <c r="K63" i="1" s="1"/>
  <c r="E55" i="1"/>
  <c r="F55" i="1"/>
  <c r="G55" i="1"/>
  <c r="H55" i="1"/>
  <c r="E56" i="1"/>
  <c r="F56" i="1"/>
  <c r="G56" i="1"/>
  <c r="H56" i="1"/>
  <c r="I56" i="1"/>
  <c r="J56" i="1" s="1"/>
  <c r="K56" i="1" s="1"/>
  <c r="E57" i="1"/>
  <c r="F57" i="1"/>
  <c r="H66" i="1" s="1"/>
  <c r="G57" i="1"/>
  <c r="I57" i="1"/>
  <c r="E58" i="1"/>
  <c r="F58" i="1"/>
  <c r="H59" i="1" s="1"/>
  <c r="G58" i="1"/>
  <c r="I67" i="1" s="1"/>
  <c r="J67" i="1" s="1"/>
  <c r="K67" i="1" s="1"/>
  <c r="E59" i="1"/>
  <c r="F59" i="1"/>
  <c r="G59" i="1"/>
  <c r="E60" i="1"/>
  <c r="F60" i="1"/>
  <c r="G60" i="1"/>
  <c r="H60" i="1"/>
  <c r="I60" i="1"/>
  <c r="J60" i="1" s="1"/>
  <c r="K60" i="1" s="1"/>
  <c r="E61" i="1"/>
  <c r="F61" i="1"/>
  <c r="H70" i="1" s="1"/>
  <c r="G61" i="1"/>
  <c r="I61" i="1"/>
  <c r="E62" i="1"/>
  <c r="F62" i="1"/>
  <c r="G62" i="1"/>
  <c r="I71" i="1" s="1"/>
  <c r="J71" i="1" s="1"/>
  <c r="K71" i="1" s="1"/>
  <c r="E63" i="1"/>
  <c r="F63" i="1"/>
  <c r="G63" i="1"/>
  <c r="H63" i="1"/>
  <c r="E64" i="1"/>
  <c r="F64" i="1"/>
  <c r="G64" i="1"/>
  <c r="H64" i="1"/>
  <c r="I64" i="1"/>
  <c r="J64" i="1" s="1"/>
  <c r="K64" i="1" s="1"/>
  <c r="E65" i="1"/>
  <c r="F65" i="1"/>
  <c r="H73" i="1" s="1"/>
  <c r="J73" i="1" s="1"/>
  <c r="G65" i="1"/>
  <c r="I65" i="1"/>
  <c r="E66" i="1"/>
  <c r="F66" i="1"/>
  <c r="G66" i="1"/>
  <c r="E67" i="1"/>
  <c r="F67" i="1"/>
  <c r="G67" i="1"/>
  <c r="H67" i="1"/>
  <c r="E68" i="1"/>
  <c r="F68" i="1"/>
  <c r="G68" i="1"/>
  <c r="H68" i="1"/>
  <c r="I68" i="1"/>
  <c r="J68" i="1" s="1"/>
  <c r="K68" i="1" s="1"/>
  <c r="E69" i="1"/>
  <c r="F69" i="1"/>
  <c r="G69" i="1"/>
  <c r="I69" i="1"/>
  <c r="E70" i="1"/>
  <c r="F70" i="1"/>
  <c r="G70" i="1"/>
  <c r="E71" i="1"/>
  <c r="F71" i="1"/>
  <c r="G71" i="1"/>
  <c r="H71" i="1"/>
  <c r="E72" i="1"/>
  <c r="F72" i="1"/>
  <c r="G72" i="1"/>
  <c r="H72" i="1"/>
  <c r="I72" i="1"/>
  <c r="J72" i="1" s="1"/>
  <c r="K72" i="1" s="1"/>
  <c r="E73" i="1"/>
  <c r="F73" i="1"/>
  <c r="G73" i="1"/>
  <c r="I73" i="1"/>
  <c r="K73" i="1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I16" i="3" s="1"/>
  <c r="J16" i="3" s="1"/>
  <c r="K16" i="3" s="1"/>
  <c r="E9" i="3"/>
  <c r="F9" i="3"/>
  <c r="G9" i="3"/>
  <c r="E10" i="3"/>
  <c r="F10" i="3"/>
  <c r="H19" i="3" s="1"/>
  <c r="G10" i="3"/>
  <c r="E11" i="3"/>
  <c r="F11" i="3"/>
  <c r="G11" i="3"/>
  <c r="I20" i="3" s="1"/>
  <c r="J20" i="3" s="1"/>
  <c r="K20" i="3" s="1"/>
  <c r="E12" i="3"/>
  <c r="F12" i="3"/>
  <c r="G12" i="3"/>
  <c r="E13" i="3"/>
  <c r="F13" i="3"/>
  <c r="G13" i="3"/>
  <c r="E14" i="3"/>
  <c r="F14" i="3"/>
  <c r="H23" i="3" s="1"/>
  <c r="G14" i="3"/>
  <c r="E15" i="3"/>
  <c r="F15" i="3"/>
  <c r="G15" i="3"/>
  <c r="I24" i="3" s="1"/>
  <c r="J24" i="3" s="1"/>
  <c r="E16" i="3"/>
  <c r="F16" i="3"/>
  <c r="G16" i="3"/>
  <c r="H16" i="3"/>
  <c r="E17" i="3"/>
  <c r="F17" i="3"/>
  <c r="G17" i="3"/>
  <c r="H17" i="3"/>
  <c r="I17" i="3"/>
  <c r="J17" i="3" s="1"/>
  <c r="K17" i="3" s="1"/>
  <c r="E18" i="3"/>
  <c r="F18" i="3"/>
  <c r="G18" i="3"/>
  <c r="I18" i="3"/>
  <c r="E19" i="3"/>
  <c r="F19" i="3"/>
  <c r="G19" i="3"/>
  <c r="I28" i="3" s="1"/>
  <c r="E20" i="3"/>
  <c r="F20" i="3"/>
  <c r="G20" i="3"/>
  <c r="H20" i="3"/>
  <c r="E21" i="3"/>
  <c r="F21" i="3"/>
  <c r="G21" i="3"/>
  <c r="H21" i="3"/>
  <c r="I21" i="3"/>
  <c r="J21" i="3" s="1"/>
  <c r="K21" i="3" s="1"/>
  <c r="E22" i="3"/>
  <c r="F22" i="3"/>
  <c r="G22" i="3"/>
  <c r="I22" i="3"/>
  <c r="E23" i="3"/>
  <c r="F23" i="3"/>
  <c r="G23" i="3"/>
  <c r="E24" i="3"/>
  <c r="F24" i="3"/>
  <c r="G24" i="3"/>
  <c r="H24" i="3"/>
  <c r="K24" i="3"/>
  <c r="E25" i="3"/>
  <c r="F25" i="3"/>
  <c r="G25" i="3"/>
  <c r="H25" i="3"/>
  <c r="I25" i="3"/>
  <c r="E26" i="3"/>
  <c r="F26" i="3"/>
  <c r="G26" i="3"/>
  <c r="I26" i="3"/>
  <c r="E27" i="3"/>
  <c r="F27" i="3"/>
  <c r="H28" i="3" s="1"/>
  <c r="G27" i="3"/>
  <c r="E28" i="3"/>
  <c r="F28" i="3"/>
  <c r="G28" i="3"/>
  <c r="E29" i="3"/>
  <c r="F29" i="3"/>
  <c r="G29" i="3"/>
  <c r="H29" i="3"/>
  <c r="I29" i="3"/>
  <c r="E30" i="3"/>
  <c r="F30" i="3"/>
  <c r="G30" i="3"/>
  <c r="I30" i="3"/>
  <c r="E31" i="3"/>
  <c r="F31" i="3"/>
  <c r="H40" i="3" s="1"/>
  <c r="G31" i="3"/>
  <c r="E32" i="3"/>
  <c r="F32" i="3"/>
  <c r="G32" i="3"/>
  <c r="E33" i="3"/>
  <c r="F33" i="3"/>
  <c r="G33" i="3"/>
  <c r="H33" i="3"/>
  <c r="I33" i="3"/>
  <c r="E34" i="3"/>
  <c r="F34" i="3"/>
  <c r="G34" i="3"/>
  <c r="I34" i="3"/>
  <c r="E35" i="3"/>
  <c r="F35" i="3"/>
  <c r="H44" i="3" s="1"/>
  <c r="G35" i="3"/>
  <c r="I42" i="3" s="1"/>
  <c r="E36" i="3"/>
  <c r="F36" i="3"/>
  <c r="G36" i="3"/>
  <c r="E37" i="3"/>
  <c r="F37" i="3"/>
  <c r="G37" i="3"/>
  <c r="I45" i="3" s="1"/>
  <c r="H37" i="3"/>
  <c r="I37" i="3"/>
  <c r="E38" i="3"/>
  <c r="F38" i="3"/>
  <c r="H47" i="3" s="1"/>
  <c r="G38" i="3"/>
  <c r="E39" i="3"/>
  <c r="F39" i="3"/>
  <c r="G39" i="3"/>
  <c r="I39" i="3"/>
  <c r="E40" i="3"/>
  <c r="F40" i="3"/>
  <c r="H48" i="3" s="1"/>
  <c r="G40" i="3"/>
  <c r="I49" i="3" s="1"/>
  <c r="E41" i="3"/>
  <c r="F41" i="3"/>
  <c r="G41" i="3"/>
  <c r="H41" i="3"/>
  <c r="I41" i="3"/>
  <c r="E42" i="3"/>
  <c r="F42" i="3"/>
  <c r="H51" i="3" s="1"/>
  <c r="G42" i="3"/>
  <c r="E43" i="3"/>
  <c r="F43" i="3"/>
  <c r="G43" i="3"/>
  <c r="I43" i="3"/>
  <c r="E44" i="3"/>
  <c r="F44" i="3"/>
  <c r="H52" i="3" s="1"/>
  <c r="G44" i="3"/>
  <c r="I53" i="3" s="1"/>
  <c r="E45" i="3"/>
  <c r="F45" i="3"/>
  <c r="G45" i="3"/>
  <c r="I46" i="3" s="1"/>
  <c r="J46" i="3" s="1"/>
  <c r="K46" i="3" s="1"/>
  <c r="E46" i="3"/>
  <c r="F46" i="3"/>
  <c r="G46" i="3"/>
  <c r="H46" i="3"/>
  <c r="E47" i="3"/>
  <c r="F47" i="3"/>
  <c r="H56" i="3" s="1"/>
  <c r="G47" i="3"/>
  <c r="I47" i="3"/>
  <c r="J47" i="3" s="1"/>
  <c r="K47" i="3" s="1"/>
  <c r="E48" i="3"/>
  <c r="F48" i="3"/>
  <c r="G48" i="3"/>
  <c r="I57" i="3" s="1"/>
  <c r="E49" i="3"/>
  <c r="F49" i="3"/>
  <c r="G49" i="3"/>
  <c r="E50" i="3"/>
  <c r="F50" i="3"/>
  <c r="G50" i="3"/>
  <c r="H50" i="3"/>
  <c r="E51" i="3"/>
  <c r="F51" i="3"/>
  <c r="H60" i="3" s="1"/>
  <c r="G51" i="3"/>
  <c r="I51" i="3"/>
  <c r="J51" i="3" s="1"/>
  <c r="K51" i="3" s="1"/>
  <c r="E52" i="3"/>
  <c r="F52" i="3"/>
  <c r="H57" i="3" s="1"/>
  <c r="G52" i="3"/>
  <c r="I61" i="3" s="1"/>
  <c r="E53" i="3"/>
  <c r="F53" i="3"/>
  <c r="G53" i="3"/>
  <c r="I58" i="3" s="1"/>
  <c r="J58" i="3" s="1"/>
  <c r="K58" i="3" s="1"/>
  <c r="E54" i="3"/>
  <c r="F54" i="3"/>
  <c r="G54" i="3"/>
  <c r="H54" i="3"/>
  <c r="E55" i="3"/>
  <c r="F55" i="3"/>
  <c r="H64" i="3" s="1"/>
  <c r="G55" i="3"/>
  <c r="I55" i="3"/>
  <c r="E56" i="3"/>
  <c r="F56" i="3"/>
  <c r="H61" i="3" s="1"/>
  <c r="G56" i="3"/>
  <c r="I65" i="3" s="1"/>
  <c r="E57" i="3"/>
  <c r="F57" i="3"/>
  <c r="G57" i="3"/>
  <c r="I62" i="3" s="1"/>
  <c r="J62" i="3" s="1"/>
  <c r="K62" i="3" s="1"/>
  <c r="E58" i="3"/>
  <c r="F58" i="3"/>
  <c r="G58" i="3"/>
  <c r="H58" i="3"/>
  <c r="E59" i="3"/>
  <c r="F59" i="3"/>
  <c r="H68" i="3" s="1"/>
  <c r="G59" i="3"/>
  <c r="I59" i="3"/>
  <c r="E60" i="3"/>
  <c r="F60" i="3"/>
  <c r="H65" i="3" s="1"/>
  <c r="G60" i="3"/>
  <c r="I69" i="3" s="1"/>
  <c r="E61" i="3"/>
  <c r="F61" i="3"/>
  <c r="G61" i="3"/>
  <c r="I66" i="3" s="1"/>
  <c r="J66" i="3" s="1"/>
  <c r="K66" i="3" s="1"/>
  <c r="E62" i="3"/>
  <c r="F62" i="3"/>
  <c r="G62" i="3"/>
  <c r="H62" i="3"/>
  <c r="E63" i="3"/>
  <c r="F63" i="3"/>
  <c r="H72" i="3" s="1"/>
  <c r="G63" i="3"/>
  <c r="I63" i="3"/>
  <c r="E64" i="3"/>
  <c r="F64" i="3"/>
  <c r="H69" i="3" s="1"/>
  <c r="G64" i="3"/>
  <c r="I73" i="3" s="1"/>
  <c r="E65" i="3"/>
  <c r="F65" i="3"/>
  <c r="G65" i="3"/>
  <c r="I70" i="3" s="1"/>
  <c r="J70" i="3" s="1"/>
  <c r="K70" i="3" s="1"/>
  <c r="E66" i="3"/>
  <c r="F66" i="3"/>
  <c r="G66" i="3"/>
  <c r="H66" i="3"/>
  <c r="E67" i="3"/>
  <c r="F67" i="3"/>
  <c r="G67" i="3"/>
  <c r="I67" i="3"/>
  <c r="E68" i="3"/>
  <c r="F68" i="3"/>
  <c r="H73" i="3" s="1"/>
  <c r="G68" i="3"/>
  <c r="E69" i="3"/>
  <c r="F69" i="3"/>
  <c r="G69" i="3"/>
  <c r="I74" i="3" s="1"/>
  <c r="J74" i="3" s="1"/>
  <c r="K74" i="3" s="1"/>
  <c r="E70" i="3"/>
  <c r="F70" i="3"/>
  <c r="G70" i="3"/>
  <c r="H70" i="3"/>
  <c r="E71" i="3"/>
  <c r="F71" i="3"/>
  <c r="G71" i="3"/>
  <c r="I71" i="3"/>
  <c r="E72" i="3"/>
  <c r="F72" i="3"/>
  <c r="G72" i="3"/>
  <c r="E73" i="3"/>
  <c r="F73" i="3"/>
  <c r="G73" i="3"/>
  <c r="E74" i="3"/>
  <c r="F74" i="3"/>
  <c r="G74" i="3"/>
  <c r="H74" i="3"/>
  <c r="E3" i="4"/>
  <c r="F3" i="4"/>
  <c r="H16" i="4" s="1"/>
  <c r="G3" i="4"/>
  <c r="E4" i="4"/>
  <c r="F4" i="4"/>
  <c r="G4" i="4"/>
  <c r="I16" i="4" s="1"/>
  <c r="J16" i="4" s="1"/>
  <c r="K16" i="4" s="1"/>
  <c r="E5" i="4"/>
  <c r="F5" i="4"/>
  <c r="G5" i="4"/>
  <c r="E6" i="4"/>
  <c r="F6" i="4"/>
  <c r="G6" i="4"/>
  <c r="E7" i="4"/>
  <c r="F7" i="4"/>
  <c r="G7" i="4"/>
  <c r="E8" i="4"/>
  <c r="F8" i="4"/>
  <c r="H17" i="4" s="1"/>
  <c r="G8" i="4"/>
  <c r="I17" i="4" s="1"/>
  <c r="J17" i="4" s="1"/>
  <c r="K17" i="4" s="1"/>
  <c r="E9" i="4"/>
  <c r="F9" i="4"/>
  <c r="G9" i="4"/>
  <c r="E10" i="4"/>
  <c r="F10" i="4"/>
  <c r="G10" i="4"/>
  <c r="E11" i="4"/>
  <c r="F11" i="4"/>
  <c r="H20" i="4" s="1"/>
  <c r="G11" i="4"/>
  <c r="E12" i="4"/>
  <c r="F12" i="4"/>
  <c r="G12" i="4"/>
  <c r="I21" i="4" s="1"/>
  <c r="J21" i="4" s="1"/>
  <c r="K21" i="4" s="1"/>
  <c r="E13" i="4"/>
  <c r="F13" i="4"/>
  <c r="G13" i="4"/>
  <c r="I18" i="4" s="1"/>
  <c r="J18" i="4" s="1"/>
  <c r="K18" i="4" s="1"/>
  <c r="E14" i="4"/>
  <c r="F14" i="4"/>
  <c r="G14" i="4"/>
  <c r="E15" i="4"/>
  <c r="F15" i="4"/>
  <c r="H24" i="4" s="1"/>
  <c r="G15" i="4"/>
  <c r="E16" i="4"/>
  <c r="F16" i="4"/>
  <c r="G16" i="4"/>
  <c r="E17" i="4"/>
  <c r="F17" i="4"/>
  <c r="G17" i="4"/>
  <c r="E18" i="4"/>
  <c r="F18" i="4"/>
  <c r="G18" i="4"/>
  <c r="H18" i="4"/>
  <c r="E19" i="4"/>
  <c r="F19" i="4"/>
  <c r="G19" i="4"/>
  <c r="I19" i="4"/>
  <c r="E20" i="4"/>
  <c r="F20" i="4"/>
  <c r="H21" i="4" s="1"/>
  <c r="G20" i="4"/>
  <c r="E21" i="4"/>
  <c r="F21" i="4"/>
  <c r="G21" i="4"/>
  <c r="I22" i="4" s="1"/>
  <c r="J22" i="4" s="1"/>
  <c r="K22" i="4" s="1"/>
  <c r="E22" i="4"/>
  <c r="F22" i="4"/>
  <c r="G22" i="4"/>
  <c r="H22" i="4"/>
  <c r="E23" i="4"/>
  <c r="F23" i="4"/>
  <c r="G23" i="4"/>
  <c r="I23" i="4"/>
  <c r="E24" i="4"/>
  <c r="F24" i="4"/>
  <c r="H26" i="4" s="1"/>
  <c r="G24" i="4"/>
  <c r="E25" i="4"/>
  <c r="F25" i="4"/>
  <c r="G25" i="4"/>
  <c r="I27" i="4" s="1"/>
  <c r="E26" i="4"/>
  <c r="F26" i="4"/>
  <c r="G26" i="4"/>
  <c r="E27" i="4"/>
  <c r="F27" i="4"/>
  <c r="G27" i="4"/>
  <c r="E28" i="4"/>
  <c r="F28" i="4"/>
  <c r="H37" i="4" s="1"/>
  <c r="G28" i="4"/>
  <c r="E29" i="4"/>
  <c r="F29" i="4"/>
  <c r="G29" i="4"/>
  <c r="E30" i="4"/>
  <c r="F30" i="4"/>
  <c r="G30" i="4"/>
  <c r="H30" i="4"/>
  <c r="I30" i="4"/>
  <c r="J30" i="4" s="1"/>
  <c r="K30" i="4" s="1"/>
  <c r="E31" i="4"/>
  <c r="F31" i="4"/>
  <c r="G31" i="4"/>
  <c r="I31" i="4"/>
  <c r="E32" i="4"/>
  <c r="F32" i="4"/>
  <c r="H41" i="4" s="1"/>
  <c r="G32" i="4"/>
  <c r="E33" i="4"/>
  <c r="F33" i="4"/>
  <c r="G33" i="4"/>
  <c r="E34" i="4"/>
  <c r="F34" i="4"/>
  <c r="G34" i="4"/>
  <c r="H34" i="4"/>
  <c r="I34" i="4"/>
  <c r="J34" i="4" s="1"/>
  <c r="K34" i="4" s="1"/>
  <c r="E35" i="4"/>
  <c r="F35" i="4"/>
  <c r="G35" i="4"/>
  <c r="I35" i="4"/>
  <c r="E36" i="4"/>
  <c r="F36" i="4"/>
  <c r="H45" i="4" s="1"/>
  <c r="G36" i="4"/>
  <c r="E37" i="4"/>
  <c r="F37" i="4"/>
  <c r="G37" i="4"/>
  <c r="E38" i="4"/>
  <c r="F38" i="4"/>
  <c r="G38" i="4"/>
  <c r="H38" i="4"/>
  <c r="I38" i="4"/>
  <c r="J38" i="4" s="1"/>
  <c r="K38" i="4" s="1"/>
  <c r="E39" i="4"/>
  <c r="F39" i="4"/>
  <c r="G39" i="4"/>
  <c r="I39" i="4"/>
  <c r="E40" i="4"/>
  <c r="F40" i="4"/>
  <c r="H49" i="4" s="1"/>
  <c r="G40" i="4"/>
  <c r="E41" i="4"/>
  <c r="F41" i="4"/>
  <c r="G41" i="4"/>
  <c r="E42" i="4"/>
  <c r="F42" i="4"/>
  <c r="G42" i="4"/>
  <c r="H42" i="4"/>
  <c r="I42" i="4"/>
  <c r="J42" i="4" s="1"/>
  <c r="K42" i="4" s="1"/>
  <c r="E43" i="4"/>
  <c r="F43" i="4"/>
  <c r="G43" i="4"/>
  <c r="I43" i="4"/>
  <c r="E44" i="4"/>
  <c r="F44" i="4"/>
  <c r="H53" i="4" s="1"/>
  <c r="G44" i="4"/>
  <c r="E45" i="4"/>
  <c r="F45" i="4"/>
  <c r="G45" i="4"/>
  <c r="E46" i="4"/>
  <c r="F46" i="4"/>
  <c r="G46" i="4"/>
  <c r="H46" i="4"/>
  <c r="I46" i="4"/>
  <c r="J46" i="4" s="1"/>
  <c r="K46" i="4" s="1"/>
  <c r="E47" i="4"/>
  <c r="F47" i="4"/>
  <c r="G47" i="4"/>
  <c r="I47" i="4"/>
  <c r="E48" i="4"/>
  <c r="F48" i="4"/>
  <c r="G48" i="4"/>
  <c r="I56" i="4" s="1"/>
  <c r="E49" i="4"/>
  <c r="F49" i="4"/>
  <c r="G49" i="4"/>
  <c r="E50" i="4"/>
  <c r="F50" i="4"/>
  <c r="G50" i="4"/>
  <c r="H50" i="4"/>
  <c r="I50" i="4"/>
  <c r="J50" i="4" s="1"/>
  <c r="K50" i="4" s="1"/>
  <c r="E51" i="4"/>
  <c r="F51" i="4"/>
  <c r="G51" i="4"/>
  <c r="I51" i="4"/>
  <c r="E52" i="4"/>
  <c r="F52" i="4"/>
  <c r="H58" i="4" s="1"/>
  <c r="G52" i="4"/>
  <c r="I60" i="4" s="1"/>
  <c r="E53" i="4"/>
  <c r="F53" i="4"/>
  <c r="G53" i="4"/>
  <c r="E54" i="4"/>
  <c r="F54" i="4"/>
  <c r="G54" i="4"/>
  <c r="H54" i="4"/>
  <c r="I54" i="4"/>
  <c r="J54" i="4" s="1"/>
  <c r="K54" i="4" s="1"/>
  <c r="E55" i="4"/>
  <c r="F55" i="4"/>
  <c r="G55" i="4"/>
  <c r="I55" i="4"/>
  <c r="E56" i="4"/>
  <c r="F56" i="4"/>
  <c r="H63" i="4" s="1"/>
  <c r="G56" i="4"/>
  <c r="I62" i="4" s="1"/>
  <c r="E57" i="4"/>
  <c r="F57" i="4"/>
  <c r="G57" i="4"/>
  <c r="H57" i="4"/>
  <c r="E58" i="4"/>
  <c r="F58" i="4"/>
  <c r="G58" i="4"/>
  <c r="I66" i="4" s="1"/>
  <c r="E59" i="4"/>
  <c r="F59" i="4"/>
  <c r="G59" i="4"/>
  <c r="H59" i="4"/>
  <c r="I59" i="4"/>
  <c r="J59" i="4" s="1"/>
  <c r="K59" i="4" s="1"/>
  <c r="E60" i="4"/>
  <c r="F60" i="4"/>
  <c r="H67" i="4" s="1"/>
  <c r="G60" i="4"/>
  <c r="I68" i="4" s="1"/>
  <c r="E61" i="4"/>
  <c r="F61" i="4"/>
  <c r="G61" i="4"/>
  <c r="H61" i="4"/>
  <c r="I61" i="4"/>
  <c r="J61" i="4" s="1"/>
  <c r="K61" i="4" s="1"/>
  <c r="E62" i="4"/>
  <c r="F62" i="4"/>
  <c r="H65" i="4" s="1"/>
  <c r="G62" i="4"/>
  <c r="E63" i="4"/>
  <c r="F63" i="4"/>
  <c r="G63" i="4"/>
  <c r="I70" i="4" s="1"/>
  <c r="E64" i="4"/>
  <c r="F64" i="4"/>
  <c r="G64" i="4"/>
  <c r="H64" i="4"/>
  <c r="E65" i="4"/>
  <c r="F65" i="4"/>
  <c r="G65" i="4"/>
  <c r="I65" i="4"/>
  <c r="J65" i="4" s="1"/>
  <c r="K65" i="4" s="1"/>
  <c r="E66" i="4"/>
  <c r="F66" i="4"/>
  <c r="G66" i="4"/>
  <c r="E67" i="4"/>
  <c r="F67" i="4"/>
  <c r="G67" i="4"/>
  <c r="E68" i="4"/>
  <c r="F68" i="4"/>
  <c r="G68" i="4"/>
  <c r="H68" i="4"/>
  <c r="E69" i="4"/>
  <c r="F69" i="4"/>
  <c r="G69" i="4"/>
  <c r="I69" i="4"/>
  <c r="E70" i="4"/>
  <c r="F70" i="4"/>
  <c r="G70" i="4"/>
  <c r="E71" i="4"/>
  <c r="F71" i="4"/>
  <c r="G71" i="4"/>
  <c r="E72" i="4"/>
  <c r="F72" i="4"/>
  <c r="G72" i="4"/>
  <c r="H72" i="4"/>
  <c r="E73" i="4"/>
  <c r="F73" i="4"/>
  <c r="G73" i="4"/>
  <c r="I73" i="4"/>
  <c r="E74" i="4"/>
  <c r="F74" i="4"/>
  <c r="G74" i="4"/>
  <c r="E75" i="4"/>
  <c r="F75" i="4"/>
  <c r="G75" i="4"/>
  <c r="E3" i="5"/>
  <c r="F3" i="5"/>
  <c r="G3" i="5"/>
  <c r="E4" i="5"/>
  <c r="F4" i="5"/>
  <c r="G4" i="5"/>
  <c r="E5" i="5"/>
  <c r="F5" i="5"/>
  <c r="G5" i="5"/>
  <c r="E6" i="5"/>
  <c r="F6" i="5"/>
  <c r="G6" i="5"/>
  <c r="I16" i="5" s="1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H19" i="5" s="1"/>
  <c r="G13" i="5"/>
  <c r="E14" i="5"/>
  <c r="F14" i="5"/>
  <c r="G14" i="5"/>
  <c r="I20" i="5" s="1"/>
  <c r="E15" i="5"/>
  <c r="F15" i="5"/>
  <c r="G15" i="5"/>
  <c r="E16" i="5"/>
  <c r="F16" i="5"/>
  <c r="G16" i="5"/>
  <c r="E17" i="5"/>
  <c r="F17" i="5"/>
  <c r="H23" i="5" s="1"/>
  <c r="G17" i="5"/>
  <c r="E18" i="5"/>
  <c r="F18" i="5"/>
  <c r="G18" i="5"/>
  <c r="E19" i="5"/>
  <c r="F19" i="5"/>
  <c r="G19" i="5"/>
  <c r="E20" i="5"/>
  <c r="F20" i="5"/>
  <c r="G20" i="5"/>
  <c r="E21" i="5"/>
  <c r="F21" i="5"/>
  <c r="H27" i="5" s="1"/>
  <c r="G21" i="5"/>
  <c r="E22" i="5"/>
  <c r="F22" i="5"/>
  <c r="G22" i="5"/>
  <c r="E23" i="5"/>
  <c r="F23" i="5"/>
  <c r="G23" i="5"/>
  <c r="E24" i="5"/>
  <c r="F24" i="5"/>
  <c r="G24" i="5"/>
  <c r="H24" i="5"/>
  <c r="I24" i="5"/>
  <c r="E25" i="5"/>
  <c r="F25" i="5"/>
  <c r="G25" i="5"/>
  <c r="I25" i="5"/>
  <c r="E26" i="5"/>
  <c r="F26" i="5"/>
  <c r="H31" i="5" s="1"/>
  <c r="G26" i="5"/>
  <c r="E27" i="5"/>
  <c r="F27" i="5"/>
  <c r="G27" i="5"/>
  <c r="E28" i="5"/>
  <c r="F28" i="5"/>
  <c r="G28" i="5"/>
  <c r="H28" i="5"/>
  <c r="I28" i="5"/>
  <c r="E29" i="5"/>
  <c r="F29" i="5"/>
  <c r="G29" i="5"/>
  <c r="I29" i="5"/>
  <c r="E30" i="5"/>
  <c r="F30" i="5"/>
  <c r="H39" i="5" s="1"/>
  <c r="G30" i="5"/>
  <c r="E31" i="5"/>
  <c r="F31" i="5"/>
  <c r="G31" i="5"/>
  <c r="E32" i="5"/>
  <c r="F32" i="5"/>
  <c r="G32" i="5"/>
  <c r="H32" i="5"/>
  <c r="I32" i="5"/>
  <c r="E33" i="5"/>
  <c r="F33" i="5"/>
  <c r="G33" i="5"/>
  <c r="I33" i="5"/>
  <c r="E34" i="5"/>
  <c r="F34" i="5"/>
  <c r="H43" i="5" s="1"/>
  <c r="G34" i="5"/>
  <c r="E35" i="5"/>
  <c r="F35" i="5"/>
  <c r="G35" i="5"/>
  <c r="E36" i="5"/>
  <c r="F36" i="5"/>
  <c r="G36" i="5"/>
  <c r="H36" i="5"/>
  <c r="I36" i="5"/>
  <c r="E37" i="5"/>
  <c r="F37" i="5"/>
  <c r="G37" i="5"/>
  <c r="I37" i="5"/>
  <c r="E38" i="5"/>
  <c r="F38" i="5"/>
  <c r="H47" i="5" s="1"/>
  <c r="G38" i="5"/>
  <c r="E39" i="5"/>
  <c r="F39" i="5"/>
  <c r="G39" i="5"/>
  <c r="E40" i="5"/>
  <c r="F40" i="5"/>
  <c r="G40" i="5"/>
  <c r="H40" i="5"/>
  <c r="I40" i="5"/>
  <c r="E41" i="5"/>
  <c r="F41" i="5"/>
  <c r="G41" i="5"/>
  <c r="I41" i="5"/>
  <c r="E42" i="5"/>
  <c r="F42" i="5"/>
  <c r="H51" i="5" s="1"/>
  <c r="G42" i="5"/>
  <c r="E43" i="5"/>
  <c r="F43" i="5"/>
  <c r="G43" i="5"/>
  <c r="E44" i="5"/>
  <c r="F44" i="5"/>
  <c r="G44" i="5"/>
  <c r="H44" i="5"/>
  <c r="I44" i="5"/>
  <c r="E45" i="5"/>
  <c r="F45" i="5"/>
  <c r="G45" i="5"/>
  <c r="I45" i="5"/>
  <c r="E46" i="5"/>
  <c r="F46" i="5"/>
  <c r="G46" i="5"/>
  <c r="I54" i="5" s="1"/>
  <c r="E47" i="5"/>
  <c r="F47" i="5"/>
  <c r="G47" i="5"/>
  <c r="E48" i="5"/>
  <c r="F48" i="5"/>
  <c r="G48" i="5"/>
  <c r="H48" i="5"/>
  <c r="I48" i="5"/>
  <c r="E49" i="5"/>
  <c r="F49" i="5"/>
  <c r="G49" i="5"/>
  <c r="I49" i="5"/>
  <c r="E50" i="5"/>
  <c r="F50" i="5"/>
  <c r="H56" i="5" s="1"/>
  <c r="G50" i="5"/>
  <c r="I56" i="5" s="1"/>
  <c r="E51" i="5"/>
  <c r="F51" i="5"/>
  <c r="G51" i="5"/>
  <c r="E52" i="5"/>
  <c r="F52" i="5"/>
  <c r="G52" i="5"/>
  <c r="H52" i="5"/>
  <c r="I52" i="5"/>
  <c r="E53" i="5"/>
  <c r="F53" i="5"/>
  <c r="G53" i="5"/>
  <c r="I53" i="5"/>
  <c r="E54" i="5"/>
  <c r="F54" i="5"/>
  <c r="H63" i="5" s="1"/>
  <c r="G54" i="5"/>
  <c r="I60" i="5" s="1"/>
  <c r="E55" i="5"/>
  <c r="F55" i="5"/>
  <c r="G55" i="5"/>
  <c r="H55" i="5"/>
  <c r="E56" i="5"/>
  <c r="F56" i="5"/>
  <c r="G56" i="5"/>
  <c r="I64" i="5" s="1"/>
  <c r="J64" i="5" s="1"/>
  <c r="K64" i="5" s="1"/>
  <c r="E57" i="5"/>
  <c r="F57" i="5"/>
  <c r="G57" i="5"/>
  <c r="H57" i="5"/>
  <c r="I57" i="5"/>
  <c r="J57" i="5" s="1"/>
  <c r="K57" i="5" s="1"/>
  <c r="E58" i="5"/>
  <c r="F58" i="5"/>
  <c r="H67" i="5" s="1"/>
  <c r="G58" i="5"/>
  <c r="I58" i="5"/>
  <c r="E59" i="5"/>
  <c r="F59" i="5"/>
  <c r="H60" i="5" s="1"/>
  <c r="G59" i="5"/>
  <c r="I68" i="5" s="1"/>
  <c r="E60" i="5"/>
  <c r="F60" i="5"/>
  <c r="G60" i="5"/>
  <c r="I61" i="5" s="1"/>
  <c r="J61" i="5" s="1"/>
  <c r="K61" i="5" s="1"/>
  <c r="E61" i="5"/>
  <c r="F61" i="5"/>
  <c r="G61" i="5"/>
  <c r="H61" i="5"/>
  <c r="E62" i="5"/>
  <c r="F62" i="5"/>
  <c r="H70" i="5" s="1"/>
  <c r="G62" i="5"/>
  <c r="I62" i="5"/>
  <c r="E63" i="5"/>
  <c r="F63" i="5"/>
  <c r="H64" i="5" s="1"/>
  <c r="G63" i="5"/>
  <c r="E64" i="5"/>
  <c r="F64" i="5"/>
  <c r="G64" i="5"/>
  <c r="I65" i="5" s="1"/>
  <c r="J65" i="5" s="1"/>
  <c r="K65" i="5" s="1"/>
  <c r="E65" i="5"/>
  <c r="F65" i="5"/>
  <c r="G65" i="5"/>
  <c r="H65" i="5"/>
  <c r="E66" i="5"/>
  <c r="F66" i="5"/>
  <c r="G66" i="5"/>
  <c r="I66" i="5"/>
  <c r="E67" i="5"/>
  <c r="F67" i="5"/>
  <c r="H68" i="5" s="1"/>
  <c r="G67" i="5"/>
  <c r="E68" i="5"/>
  <c r="F68" i="5"/>
  <c r="G68" i="5"/>
  <c r="I69" i="5" s="1"/>
  <c r="J69" i="5" s="1"/>
  <c r="K69" i="5" s="1"/>
  <c r="E69" i="5"/>
  <c r="F69" i="5"/>
  <c r="G69" i="5"/>
  <c r="H69" i="5"/>
  <c r="E70" i="5"/>
  <c r="F70" i="5"/>
  <c r="G70" i="5"/>
  <c r="I70" i="5"/>
  <c r="J70" i="5" s="1"/>
  <c r="K70" i="5"/>
  <c r="E3" i="6"/>
  <c r="F3" i="6"/>
  <c r="G3" i="6"/>
  <c r="I16" i="6" s="1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H19" i="6" s="1"/>
  <c r="G10" i="6"/>
  <c r="E11" i="6"/>
  <c r="F11" i="6"/>
  <c r="G11" i="6"/>
  <c r="E12" i="6"/>
  <c r="F12" i="6"/>
  <c r="G12" i="6"/>
  <c r="E13" i="6"/>
  <c r="F13" i="6"/>
  <c r="G13" i="6"/>
  <c r="E14" i="6"/>
  <c r="F14" i="6"/>
  <c r="H23" i="6" s="1"/>
  <c r="G14" i="6"/>
  <c r="E15" i="6"/>
  <c r="F15" i="6"/>
  <c r="G15" i="6"/>
  <c r="E16" i="6"/>
  <c r="F16" i="6"/>
  <c r="G16" i="6"/>
  <c r="E17" i="6"/>
  <c r="F17" i="6"/>
  <c r="G17" i="6"/>
  <c r="H17" i="6"/>
  <c r="E18" i="6"/>
  <c r="F18" i="6"/>
  <c r="G18" i="6"/>
  <c r="I18" i="6"/>
  <c r="E19" i="6"/>
  <c r="F19" i="6"/>
  <c r="G19" i="6"/>
  <c r="E20" i="6"/>
  <c r="F20" i="6"/>
  <c r="G20" i="6"/>
  <c r="H20" i="6"/>
  <c r="E21" i="6"/>
  <c r="F21" i="6"/>
  <c r="G21" i="6"/>
  <c r="H21" i="6"/>
  <c r="I21" i="6"/>
  <c r="J21" i="6" s="1"/>
  <c r="K21" i="6" s="1"/>
  <c r="E22" i="6"/>
  <c r="F22" i="6"/>
  <c r="H25" i="6" s="1"/>
  <c r="G22" i="6"/>
  <c r="I22" i="6"/>
  <c r="E23" i="6"/>
  <c r="F23" i="6"/>
  <c r="G23" i="6"/>
  <c r="E24" i="6"/>
  <c r="F24" i="6"/>
  <c r="G24" i="6"/>
  <c r="H24" i="6"/>
  <c r="E25" i="6"/>
  <c r="F25" i="6"/>
  <c r="G25" i="6"/>
  <c r="I25" i="6"/>
  <c r="E26" i="6"/>
  <c r="F26" i="6"/>
  <c r="H33" i="6" s="1"/>
  <c r="G26" i="6"/>
  <c r="I26" i="6"/>
  <c r="E27" i="6"/>
  <c r="F27" i="6"/>
  <c r="G27" i="6"/>
  <c r="E28" i="6"/>
  <c r="F28" i="6"/>
  <c r="G28" i="6"/>
  <c r="H28" i="6"/>
  <c r="E29" i="6"/>
  <c r="F29" i="6"/>
  <c r="G29" i="6"/>
  <c r="I29" i="6"/>
  <c r="E30" i="6"/>
  <c r="F30" i="6"/>
  <c r="H37" i="6" s="1"/>
  <c r="G30" i="6"/>
  <c r="I30" i="6"/>
  <c r="E31" i="6"/>
  <c r="F31" i="6"/>
  <c r="G31" i="6"/>
  <c r="E32" i="6"/>
  <c r="F32" i="6"/>
  <c r="G32" i="6"/>
  <c r="H32" i="6"/>
  <c r="E33" i="6"/>
  <c r="F33" i="6"/>
  <c r="G33" i="6"/>
  <c r="I33" i="6"/>
  <c r="E34" i="6"/>
  <c r="F34" i="6"/>
  <c r="H41" i="6" s="1"/>
  <c r="G34" i="6"/>
  <c r="I34" i="6"/>
  <c r="E35" i="6"/>
  <c r="F35" i="6"/>
  <c r="G35" i="6"/>
  <c r="E36" i="6"/>
  <c r="F36" i="6"/>
  <c r="G36" i="6"/>
  <c r="H36" i="6"/>
  <c r="E37" i="6"/>
  <c r="F37" i="6"/>
  <c r="G37" i="6"/>
  <c r="I37" i="6"/>
  <c r="E38" i="6"/>
  <c r="F38" i="6"/>
  <c r="H45" i="6" s="1"/>
  <c r="G38" i="6"/>
  <c r="I38" i="6"/>
  <c r="E39" i="6"/>
  <c r="F39" i="6"/>
  <c r="G39" i="6"/>
  <c r="E40" i="6"/>
  <c r="F40" i="6"/>
  <c r="G40" i="6"/>
  <c r="H40" i="6"/>
  <c r="E41" i="6"/>
  <c r="F41" i="6"/>
  <c r="G41" i="6"/>
  <c r="I41" i="6"/>
  <c r="E42" i="6"/>
  <c r="F42" i="6"/>
  <c r="H49" i="6" s="1"/>
  <c r="G42" i="6"/>
  <c r="I42" i="6"/>
  <c r="E43" i="6"/>
  <c r="F43" i="6"/>
  <c r="G43" i="6"/>
  <c r="E44" i="6"/>
  <c r="F44" i="6"/>
  <c r="G44" i="6"/>
  <c r="H44" i="6"/>
  <c r="E45" i="6"/>
  <c r="F45" i="6"/>
  <c r="G45" i="6"/>
  <c r="I45" i="6"/>
  <c r="E46" i="6"/>
  <c r="F46" i="6"/>
  <c r="H53" i="6" s="1"/>
  <c r="G46" i="6"/>
  <c r="I46" i="6"/>
  <c r="E47" i="6"/>
  <c r="F47" i="6"/>
  <c r="G47" i="6"/>
  <c r="I56" i="6" s="1"/>
  <c r="J56" i="6" s="1"/>
  <c r="K56" i="6" s="1"/>
  <c r="E48" i="6"/>
  <c r="F48" i="6"/>
  <c r="G48" i="6"/>
  <c r="H48" i="6"/>
  <c r="E49" i="6"/>
  <c r="F49" i="6"/>
  <c r="G49" i="6"/>
  <c r="I49" i="6"/>
  <c r="E50" i="6"/>
  <c r="F50" i="6"/>
  <c r="G50" i="6"/>
  <c r="I50" i="6"/>
  <c r="E51" i="6"/>
  <c r="F51" i="6"/>
  <c r="G51" i="6"/>
  <c r="I57" i="6" s="1"/>
  <c r="J57" i="6" s="1"/>
  <c r="K57" i="6" s="1"/>
  <c r="E52" i="6"/>
  <c r="F52" i="6"/>
  <c r="G52" i="6"/>
  <c r="H52" i="6"/>
  <c r="E53" i="6"/>
  <c r="F53" i="6"/>
  <c r="G53" i="6"/>
  <c r="I53" i="6"/>
  <c r="E54" i="6"/>
  <c r="F54" i="6"/>
  <c r="H61" i="6" s="1"/>
  <c r="G54" i="6"/>
  <c r="I54" i="6"/>
  <c r="E55" i="6"/>
  <c r="F55" i="6"/>
  <c r="G55" i="6"/>
  <c r="E56" i="6"/>
  <c r="F56" i="6"/>
  <c r="G56" i="6"/>
  <c r="H56" i="6"/>
  <c r="E57" i="6"/>
  <c r="F57" i="6"/>
  <c r="G57" i="6"/>
  <c r="H57" i="6"/>
  <c r="E58" i="6"/>
  <c r="F58" i="6"/>
  <c r="H59" i="6" s="1"/>
  <c r="G58" i="6"/>
  <c r="E59" i="6"/>
  <c r="F59" i="6"/>
  <c r="G59" i="6"/>
  <c r="I68" i="6" s="1"/>
  <c r="E60" i="6"/>
  <c r="F60" i="6"/>
  <c r="G60" i="6"/>
  <c r="H60" i="6"/>
  <c r="E61" i="6"/>
  <c r="F61" i="6"/>
  <c r="G61" i="6"/>
  <c r="I61" i="6"/>
  <c r="J61" i="6" s="1"/>
  <c r="K61" i="6" s="1"/>
  <c r="E62" i="6"/>
  <c r="F62" i="6"/>
  <c r="G62" i="6"/>
  <c r="E63" i="6"/>
  <c r="F63" i="6"/>
  <c r="G63" i="6"/>
  <c r="E64" i="6"/>
  <c r="F64" i="6"/>
  <c r="H68" i="6" s="1"/>
  <c r="G64" i="6"/>
  <c r="I65" i="6" s="1"/>
  <c r="E65" i="6"/>
  <c r="F65" i="6"/>
  <c r="G65" i="6"/>
  <c r="E66" i="6"/>
  <c r="F66" i="6"/>
  <c r="G66" i="6"/>
  <c r="E67" i="6"/>
  <c r="F67" i="6"/>
  <c r="G67" i="6"/>
  <c r="K67" i="6"/>
  <c r="E68" i="6"/>
  <c r="F68" i="6"/>
  <c r="G68" i="6"/>
  <c r="K68" i="6"/>
  <c r="E69" i="6"/>
  <c r="F69" i="6"/>
  <c r="G69" i="6"/>
  <c r="I69" i="6"/>
  <c r="K69" i="6"/>
  <c r="E3" i="7"/>
  <c r="F3" i="7"/>
  <c r="H16" i="7" s="1"/>
  <c r="G3" i="7"/>
  <c r="E4" i="7"/>
  <c r="F4" i="7"/>
  <c r="G4" i="7"/>
  <c r="I16" i="7" s="1"/>
  <c r="J16" i="7" s="1"/>
  <c r="K16" i="7" s="1"/>
  <c r="E5" i="7"/>
  <c r="F5" i="7"/>
  <c r="G5" i="7"/>
  <c r="E6" i="7"/>
  <c r="F6" i="7"/>
  <c r="G6" i="7"/>
  <c r="E7" i="7"/>
  <c r="F7" i="7"/>
  <c r="G7" i="7"/>
  <c r="E8" i="7"/>
  <c r="F8" i="7"/>
  <c r="G8" i="7"/>
  <c r="I17" i="7" s="1"/>
  <c r="J17" i="7" s="1"/>
  <c r="K17" i="7" s="1"/>
  <c r="E9" i="7"/>
  <c r="F9" i="7"/>
  <c r="H18" i="7" s="1"/>
  <c r="G9" i="7"/>
  <c r="E10" i="7"/>
  <c r="F10" i="7"/>
  <c r="G10" i="7"/>
  <c r="I19" i="7" s="1"/>
  <c r="E11" i="7"/>
  <c r="F11" i="7"/>
  <c r="H20" i="7" s="1"/>
  <c r="G11" i="7"/>
  <c r="E12" i="7"/>
  <c r="F12" i="7"/>
  <c r="G12" i="7"/>
  <c r="I21" i="7" s="1"/>
  <c r="J21" i="7" s="1"/>
  <c r="K21" i="7" s="1"/>
  <c r="E13" i="7"/>
  <c r="F13" i="7"/>
  <c r="H22" i="7" s="1"/>
  <c r="G13" i="7"/>
  <c r="E14" i="7"/>
  <c r="F14" i="7"/>
  <c r="G14" i="7"/>
  <c r="E15" i="7"/>
  <c r="F15" i="7"/>
  <c r="H23" i="7" s="1"/>
  <c r="G15" i="7"/>
  <c r="I23" i="7" s="1"/>
  <c r="E16" i="7"/>
  <c r="F16" i="7"/>
  <c r="G16" i="7"/>
  <c r="I24" i="7" s="1"/>
  <c r="J24" i="7" s="1"/>
  <c r="K24" i="7" s="1"/>
  <c r="E17" i="7"/>
  <c r="F17" i="7"/>
  <c r="G17" i="7"/>
  <c r="H17" i="7"/>
  <c r="E18" i="7"/>
  <c r="F18" i="7"/>
  <c r="H26" i="7" s="1"/>
  <c r="G18" i="7"/>
  <c r="I18" i="7"/>
  <c r="J18" i="7" s="1"/>
  <c r="K18" i="7" s="1"/>
  <c r="E19" i="7"/>
  <c r="F19" i="7"/>
  <c r="H24" i="7" s="1"/>
  <c r="G19" i="7"/>
  <c r="I27" i="7" s="1"/>
  <c r="E20" i="7"/>
  <c r="F20" i="7"/>
  <c r="G20" i="7"/>
  <c r="I25" i="7" s="1"/>
  <c r="J25" i="7" s="1"/>
  <c r="K25" i="7" s="1"/>
  <c r="E21" i="7"/>
  <c r="F21" i="7"/>
  <c r="G21" i="7"/>
  <c r="H21" i="7"/>
  <c r="E22" i="7"/>
  <c r="F22" i="7"/>
  <c r="H30" i="7" s="1"/>
  <c r="G22" i="7"/>
  <c r="I22" i="7"/>
  <c r="J22" i="7" s="1"/>
  <c r="K22" i="7" s="1"/>
  <c r="E23" i="7"/>
  <c r="F23" i="7"/>
  <c r="H28" i="7" s="1"/>
  <c r="G23" i="7"/>
  <c r="I31" i="7" s="1"/>
  <c r="E24" i="7"/>
  <c r="F24" i="7"/>
  <c r="G24" i="7"/>
  <c r="I29" i="7" s="1"/>
  <c r="J29" i="7" s="1"/>
  <c r="K29" i="7" s="1"/>
  <c r="E25" i="7"/>
  <c r="F25" i="7"/>
  <c r="G25" i="7"/>
  <c r="H25" i="7"/>
  <c r="E26" i="7"/>
  <c r="F26" i="7"/>
  <c r="H34" i="7" s="1"/>
  <c r="G26" i="7"/>
  <c r="I26" i="7"/>
  <c r="J26" i="7" s="1"/>
  <c r="K26" i="7" s="1"/>
  <c r="E27" i="7"/>
  <c r="F27" i="7"/>
  <c r="H36" i="7" s="1"/>
  <c r="G27" i="7"/>
  <c r="I35" i="7" s="1"/>
  <c r="E28" i="7"/>
  <c r="F28" i="7"/>
  <c r="G28" i="7"/>
  <c r="I37" i="7" s="1"/>
  <c r="J37" i="7" s="1"/>
  <c r="K37" i="7" s="1"/>
  <c r="E29" i="7"/>
  <c r="F29" i="7"/>
  <c r="G29" i="7"/>
  <c r="H29" i="7"/>
  <c r="E30" i="7"/>
  <c r="F30" i="7"/>
  <c r="H38" i="7" s="1"/>
  <c r="G30" i="7"/>
  <c r="I30" i="7"/>
  <c r="E31" i="7"/>
  <c r="F31" i="7"/>
  <c r="H40" i="7" s="1"/>
  <c r="G31" i="7"/>
  <c r="I39" i="7" s="1"/>
  <c r="E32" i="7"/>
  <c r="F32" i="7"/>
  <c r="G32" i="7"/>
  <c r="I41" i="7" s="1"/>
  <c r="J41" i="7" s="1"/>
  <c r="K41" i="7" s="1"/>
  <c r="E33" i="7"/>
  <c r="F33" i="7"/>
  <c r="G33" i="7"/>
  <c r="H33" i="7"/>
  <c r="E34" i="7"/>
  <c r="F34" i="7"/>
  <c r="H42" i="7" s="1"/>
  <c r="G34" i="7"/>
  <c r="I34" i="7"/>
  <c r="J34" i="7" s="1"/>
  <c r="K34" i="7" s="1"/>
  <c r="E35" i="7"/>
  <c r="F35" i="7"/>
  <c r="H44" i="7" s="1"/>
  <c r="G35" i="7"/>
  <c r="I43" i="7" s="1"/>
  <c r="E36" i="7"/>
  <c r="F36" i="7"/>
  <c r="G36" i="7"/>
  <c r="I45" i="7" s="1"/>
  <c r="J45" i="7" s="1"/>
  <c r="K45" i="7" s="1"/>
  <c r="E37" i="7"/>
  <c r="F37" i="7"/>
  <c r="G37" i="7"/>
  <c r="H37" i="7"/>
  <c r="E38" i="7"/>
  <c r="F38" i="7"/>
  <c r="G38" i="7"/>
  <c r="I38" i="7"/>
  <c r="E39" i="7"/>
  <c r="F39" i="7"/>
  <c r="H48" i="7" s="1"/>
  <c r="G39" i="7"/>
  <c r="E40" i="7"/>
  <c r="F40" i="7"/>
  <c r="G40" i="7"/>
  <c r="I49" i="7" s="1"/>
  <c r="J49" i="7" s="1"/>
  <c r="K49" i="7" s="1"/>
  <c r="E41" i="7"/>
  <c r="F41" i="7"/>
  <c r="G41" i="7"/>
  <c r="H41" i="7"/>
  <c r="E42" i="7"/>
  <c r="F42" i="7"/>
  <c r="G42" i="7"/>
  <c r="I42" i="7"/>
  <c r="J42" i="7" s="1"/>
  <c r="K42" i="7" s="1"/>
  <c r="E43" i="7"/>
  <c r="F43" i="7"/>
  <c r="H52" i="7" s="1"/>
  <c r="G43" i="7"/>
  <c r="E44" i="7"/>
  <c r="F44" i="7"/>
  <c r="G44" i="7"/>
  <c r="I53" i="7" s="1"/>
  <c r="J53" i="7" s="1"/>
  <c r="K53" i="7" s="1"/>
  <c r="E45" i="7"/>
  <c r="F45" i="7"/>
  <c r="G45" i="7"/>
  <c r="H45" i="7"/>
  <c r="E46" i="7"/>
  <c r="F46" i="7"/>
  <c r="G46" i="7"/>
  <c r="I46" i="7"/>
  <c r="E47" i="7"/>
  <c r="F47" i="7"/>
  <c r="H56" i="7" s="1"/>
  <c r="G47" i="7"/>
  <c r="E48" i="7"/>
  <c r="F48" i="7"/>
  <c r="G48" i="7"/>
  <c r="I57" i="7" s="1"/>
  <c r="J57" i="7" s="1"/>
  <c r="K57" i="7" s="1"/>
  <c r="E49" i="7"/>
  <c r="F49" i="7"/>
  <c r="G49" i="7"/>
  <c r="H49" i="7"/>
  <c r="E50" i="7"/>
  <c r="F50" i="7"/>
  <c r="G50" i="7"/>
  <c r="I50" i="7"/>
  <c r="E51" i="7"/>
  <c r="F51" i="7"/>
  <c r="H60" i="7" s="1"/>
  <c r="G51" i="7"/>
  <c r="E52" i="7"/>
  <c r="F52" i="7"/>
  <c r="G52" i="7"/>
  <c r="I61" i="7" s="1"/>
  <c r="J61" i="7" s="1"/>
  <c r="K61" i="7" s="1"/>
  <c r="E53" i="7"/>
  <c r="F53" i="7"/>
  <c r="G53" i="7"/>
  <c r="H53" i="7"/>
  <c r="E54" i="7"/>
  <c r="F54" i="7"/>
  <c r="G54" i="7"/>
  <c r="I54" i="7"/>
  <c r="E55" i="7"/>
  <c r="F55" i="7"/>
  <c r="H63" i="7" s="1"/>
  <c r="G55" i="7"/>
  <c r="E56" i="7"/>
  <c r="F56" i="7"/>
  <c r="G56" i="7"/>
  <c r="I63" i="7" s="1"/>
  <c r="J63" i="7" s="1"/>
  <c r="E57" i="7"/>
  <c r="F57" i="7"/>
  <c r="G57" i="7"/>
  <c r="H57" i="7"/>
  <c r="E58" i="7"/>
  <c r="F58" i="7"/>
  <c r="G58" i="7"/>
  <c r="I58" i="7"/>
  <c r="E59" i="7"/>
  <c r="F59" i="7"/>
  <c r="G59" i="7"/>
  <c r="E60" i="7"/>
  <c r="F60" i="7"/>
  <c r="G60" i="7"/>
  <c r="E61" i="7"/>
  <c r="F61" i="7"/>
  <c r="G61" i="7"/>
  <c r="H61" i="7"/>
  <c r="E62" i="7"/>
  <c r="F62" i="7"/>
  <c r="G62" i="7"/>
  <c r="I62" i="7"/>
  <c r="K62" i="7"/>
  <c r="E63" i="7"/>
  <c r="F63" i="7"/>
  <c r="G63" i="7"/>
  <c r="K63" i="7"/>
  <c r="E3" i="8"/>
  <c r="F3" i="8"/>
  <c r="G3" i="8"/>
  <c r="I16" i="8" s="1"/>
  <c r="J16" i="8" s="1"/>
  <c r="K16" i="8" s="1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H17" i="8" s="1"/>
  <c r="G9" i="8"/>
  <c r="E10" i="8"/>
  <c r="F10" i="8"/>
  <c r="H19" i="8" s="1"/>
  <c r="G10" i="8"/>
  <c r="I18" i="8" s="1"/>
  <c r="E11" i="8"/>
  <c r="F11" i="8"/>
  <c r="G11" i="8"/>
  <c r="I20" i="8" s="1"/>
  <c r="J20" i="8" s="1"/>
  <c r="K20" i="8" s="1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H16" i="8"/>
  <c r="E17" i="8"/>
  <c r="F17" i="8"/>
  <c r="G17" i="8"/>
  <c r="I17" i="8"/>
  <c r="J17" i="8" s="1"/>
  <c r="K17" i="8" s="1"/>
  <c r="E18" i="8"/>
  <c r="F18" i="8"/>
  <c r="G18" i="8"/>
  <c r="E19" i="8"/>
  <c r="F19" i="8"/>
  <c r="G19" i="8"/>
  <c r="E20" i="8"/>
  <c r="F20" i="8"/>
  <c r="G20" i="8"/>
  <c r="H20" i="8"/>
  <c r="E3" i="9"/>
  <c r="F3" i="9"/>
  <c r="G3" i="9"/>
  <c r="E4" i="9"/>
  <c r="F4" i="9"/>
  <c r="H16" i="9" s="1"/>
  <c r="G4" i="9"/>
  <c r="E5" i="9"/>
  <c r="F5" i="9"/>
  <c r="G5" i="9"/>
  <c r="I16" i="9" s="1"/>
  <c r="J16" i="9" s="1"/>
  <c r="K16" i="9" s="1"/>
  <c r="E6" i="9"/>
  <c r="F6" i="9"/>
  <c r="G6" i="9"/>
  <c r="E7" i="9"/>
  <c r="F7" i="9"/>
  <c r="G7" i="9"/>
  <c r="E8" i="9"/>
  <c r="F8" i="9"/>
  <c r="H17" i="9" s="1"/>
  <c r="G8" i="9"/>
  <c r="E9" i="9"/>
  <c r="F9" i="9"/>
  <c r="G9" i="9"/>
  <c r="I18" i="9" s="1"/>
  <c r="J18" i="9" s="1"/>
  <c r="K18" i="9" s="1"/>
  <c r="E10" i="9"/>
  <c r="F10" i="9"/>
  <c r="G10" i="9"/>
  <c r="E11" i="9"/>
  <c r="F11" i="9"/>
  <c r="G11" i="9"/>
  <c r="E12" i="9"/>
  <c r="F12" i="9"/>
  <c r="H20" i="9" s="1"/>
  <c r="G12" i="9"/>
  <c r="E13" i="9"/>
  <c r="F13" i="9"/>
  <c r="G13" i="9"/>
  <c r="I20" i="9" s="1"/>
  <c r="J20" i="9" s="1"/>
  <c r="K20" i="9" s="1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H18" i="9"/>
  <c r="E19" i="9"/>
  <c r="F19" i="9"/>
  <c r="G19" i="9"/>
  <c r="I19" i="9"/>
  <c r="E20" i="9"/>
  <c r="F20" i="9"/>
  <c r="G20" i="9"/>
  <c r="I15" i="3"/>
  <c r="J15" i="3" s="1"/>
  <c r="K15" i="3" s="1"/>
  <c r="H15" i="3"/>
  <c r="I14" i="3"/>
  <c r="J14" i="3" s="1"/>
  <c r="K14" i="3" s="1"/>
  <c r="H14" i="3"/>
  <c r="I13" i="3"/>
  <c r="J13" i="3" s="1"/>
  <c r="K13" i="3" s="1"/>
  <c r="H13" i="3"/>
  <c r="I12" i="3"/>
  <c r="J12" i="3" s="1"/>
  <c r="K12" i="3" s="1"/>
  <c r="H12" i="3"/>
  <c r="I11" i="3"/>
  <c r="J11" i="3" s="1"/>
  <c r="K11" i="3" s="1"/>
  <c r="H11" i="3"/>
  <c r="I10" i="3"/>
  <c r="J10" i="3" s="1"/>
  <c r="K10" i="3" s="1"/>
  <c r="H10" i="3"/>
  <c r="I9" i="3"/>
  <c r="J9" i="3" s="1"/>
  <c r="K9" i="3" s="1"/>
  <c r="H9" i="3"/>
  <c r="I8" i="3"/>
  <c r="J8" i="3" s="1"/>
  <c r="K8" i="3" s="1"/>
  <c r="H8" i="3"/>
  <c r="I7" i="3"/>
  <c r="J7" i="3" s="1"/>
  <c r="K7" i="3" s="1"/>
  <c r="H7" i="3"/>
  <c r="J68" i="6" l="1"/>
  <c r="H64" i="6"/>
  <c r="H69" i="6"/>
  <c r="J69" i="6" s="1"/>
  <c r="I64" i="6"/>
  <c r="H65" i="6"/>
  <c r="J65" i="6" s="1"/>
  <c r="K65" i="6" s="1"/>
  <c r="I66" i="6"/>
  <c r="J38" i="7"/>
  <c r="K38" i="7" s="1"/>
  <c r="J30" i="7"/>
  <c r="K30" i="7" s="1"/>
  <c r="J23" i="7"/>
  <c r="K23" i="7" s="1"/>
  <c r="J58" i="7"/>
  <c r="K58" i="7" s="1"/>
  <c r="J50" i="7"/>
  <c r="K50" i="7" s="1"/>
  <c r="H19" i="9"/>
  <c r="J19" i="9" s="1"/>
  <c r="K19" i="9" s="1"/>
  <c r="H62" i="7"/>
  <c r="J62" i="7" s="1"/>
  <c r="I59" i="7"/>
  <c r="H58" i="7"/>
  <c r="I55" i="7"/>
  <c r="H54" i="7"/>
  <c r="J54" i="7" s="1"/>
  <c r="K54" i="7" s="1"/>
  <c r="I51" i="7"/>
  <c r="H50" i="7"/>
  <c r="I47" i="7"/>
  <c r="H46" i="7"/>
  <c r="J46" i="7" s="1"/>
  <c r="K46" i="7" s="1"/>
  <c r="I62" i="6"/>
  <c r="I58" i="6"/>
  <c r="H29" i="6"/>
  <c r="I17" i="6"/>
  <c r="J17" i="6" s="1"/>
  <c r="K17" i="6" s="1"/>
  <c r="H16" i="6"/>
  <c r="J56" i="5"/>
  <c r="K56" i="5" s="1"/>
  <c r="I17" i="9"/>
  <c r="J17" i="9" s="1"/>
  <c r="K17" i="9" s="1"/>
  <c r="I19" i="8"/>
  <c r="J19" i="8" s="1"/>
  <c r="K19" i="8" s="1"/>
  <c r="H18" i="8"/>
  <c r="J18" i="8" s="1"/>
  <c r="K18" i="8" s="1"/>
  <c r="I60" i="7"/>
  <c r="J60" i="7" s="1"/>
  <c r="K60" i="7" s="1"/>
  <c r="H59" i="7"/>
  <c r="I56" i="7"/>
  <c r="J56" i="7" s="1"/>
  <c r="K56" i="7" s="1"/>
  <c r="H55" i="7"/>
  <c r="I52" i="7"/>
  <c r="J52" i="7" s="1"/>
  <c r="K52" i="7" s="1"/>
  <c r="H51" i="7"/>
  <c r="I48" i="7"/>
  <c r="J48" i="7" s="1"/>
  <c r="K48" i="7" s="1"/>
  <c r="H47" i="7"/>
  <c r="I44" i="7"/>
  <c r="J44" i="7" s="1"/>
  <c r="K44" i="7" s="1"/>
  <c r="H43" i="7"/>
  <c r="J43" i="7" s="1"/>
  <c r="K43" i="7" s="1"/>
  <c r="I40" i="7"/>
  <c r="J40" i="7" s="1"/>
  <c r="K40" i="7" s="1"/>
  <c r="H39" i="7"/>
  <c r="J39" i="7" s="1"/>
  <c r="K39" i="7" s="1"/>
  <c r="I36" i="7"/>
  <c r="J36" i="7" s="1"/>
  <c r="K36" i="7" s="1"/>
  <c r="H35" i="7"/>
  <c r="J35" i="7" s="1"/>
  <c r="K35" i="7" s="1"/>
  <c r="I32" i="7"/>
  <c r="H31" i="7"/>
  <c r="J31" i="7" s="1"/>
  <c r="K31" i="7" s="1"/>
  <c r="I28" i="7"/>
  <c r="J28" i="7" s="1"/>
  <c r="K28" i="7" s="1"/>
  <c r="H27" i="7"/>
  <c r="J27" i="7" s="1"/>
  <c r="K27" i="7" s="1"/>
  <c r="I20" i="7"/>
  <c r="J20" i="7" s="1"/>
  <c r="K20" i="7" s="1"/>
  <c r="H19" i="7"/>
  <c r="J19" i="7" s="1"/>
  <c r="K19" i="7" s="1"/>
  <c r="I67" i="6"/>
  <c r="H66" i="6"/>
  <c r="I63" i="6"/>
  <c r="J63" i="6" s="1"/>
  <c r="K63" i="6" s="1"/>
  <c r="H62" i="6"/>
  <c r="I59" i="6"/>
  <c r="J59" i="6" s="1"/>
  <c r="K59" i="6" s="1"/>
  <c r="H58" i="6"/>
  <c r="H55" i="6"/>
  <c r="H54" i="6"/>
  <c r="J54" i="6" s="1"/>
  <c r="K54" i="6" s="1"/>
  <c r="H51" i="6"/>
  <c r="H50" i="6"/>
  <c r="J50" i="6" s="1"/>
  <c r="K50" i="6" s="1"/>
  <c r="H47" i="6"/>
  <c r="H46" i="6"/>
  <c r="J46" i="6" s="1"/>
  <c r="K46" i="6" s="1"/>
  <c r="H43" i="6"/>
  <c r="H42" i="6"/>
  <c r="J42" i="6" s="1"/>
  <c r="K42" i="6" s="1"/>
  <c r="H39" i="6"/>
  <c r="H38" i="6"/>
  <c r="J38" i="6" s="1"/>
  <c r="K38" i="6" s="1"/>
  <c r="H35" i="6"/>
  <c r="H34" i="6"/>
  <c r="J34" i="6" s="1"/>
  <c r="K34" i="6" s="1"/>
  <c r="H31" i="6"/>
  <c r="H30" i="6"/>
  <c r="J30" i="6" s="1"/>
  <c r="K30" i="6" s="1"/>
  <c r="H27" i="6"/>
  <c r="J60" i="5"/>
  <c r="K60" i="5" s="1"/>
  <c r="I33" i="7"/>
  <c r="J33" i="7" s="1"/>
  <c r="K33" i="7" s="1"/>
  <c r="H32" i="7"/>
  <c r="H67" i="6"/>
  <c r="H63" i="6"/>
  <c r="I60" i="6"/>
  <c r="J60" i="6" s="1"/>
  <c r="K60" i="6" s="1"/>
  <c r="J68" i="5"/>
  <c r="K68" i="5" s="1"/>
  <c r="J53" i="6"/>
  <c r="K53" i="6" s="1"/>
  <c r="J49" i="6"/>
  <c r="K49" i="6" s="1"/>
  <c r="I55" i="6"/>
  <c r="J55" i="6" s="1"/>
  <c r="K55" i="6" s="1"/>
  <c r="J45" i="6"/>
  <c r="K45" i="6" s="1"/>
  <c r="I52" i="6"/>
  <c r="J52" i="6" s="1"/>
  <c r="K52" i="6" s="1"/>
  <c r="I51" i="6"/>
  <c r="J41" i="6"/>
  <c r="K41" i="6" s="1"/>
  <c r="I48" i="6"/>
  <c r="J48" i="6" s="1"/>
  <c r="K48" i="6" s="1"/>
  <c r="I47" i="6"/>
  <c r="J47" i="6" s="1"/>
  <c r="K47" i="6" s="1"/>
  <c r="J37" i="6"/>
  <c r="K37" i="6" s="1"/>
  <c r="I44" i="6"/>
  <c r="J44" i="6" s="1"/>
  <c r="K44" i="6" s="1"/>
  <c r="I43" i="6"/>
  <c r="J33" i="6"/>
  <c r="K33" i="6" s="1"/>
  <c r="I40" i="6"/>
  <c r="J40" i="6" s="1"/>
  <c r="K40" i="6" s="1"/>
  <c r="I39" i="6"/>
  <c r="J39" i="6" s="1"/>
  <c r="K39" i="6" s="1"/>
  <c r="J29" i="6"/>
  <c r="K29" i="6" s="1"/>
  <c r="I36" i="6"/>
  <c r="J36" i="6" s="1"/>
  <c r="K36" i="6" s="1"/>
  <c r="I35" i="6"/>
  <c r="J35" i="6" s="1"/>
  <c r="K35" i="6" s="1"/>
  <c r="J25" i="6"/>
  <c r="K25" i="6" s="1"/>
  <c r="I32" i="6"/>
  <c r="J32" i="6" s="1"/>
  <c r="K32" i="6" s="1"/>
  <c r="I31" i="6"/>
  <c r="J31" i="6" s="1"/>
  <c r="K31" i="6" s="1"/>
  <c r="I28" i="6"/>
  <c r="J28" i="6" s="1"/>
  <c r="K28" i="6" s="1"/>
  <c r="I27" i="6"/>
  <c r="J27" i="6" s="1"/>
  <c r="K27" i="6" s="1"/>
  <c r="I24" i="6"/>
  <c r="J24" i="6" s="1"/>
  <c r="K24" i="6" s="1"/>
  <c r="I20" i="6"/>
  <c r="J20" i="6" s="1"/>
  <c r="K20" i="6" s="1"/>
  <c r="J16" i="6"/>
  <c r="K16" i="6" s="1"/>
  <c r="J54" i="5"/>
  <c r="K54" i="5" s="1"/>
  <c r="H26" i="6"/>
  <c r="J26" i="6" s="1"/>
  <c r="K26" i="6" s="1"/>
  <c r="I23" i="6"/>
  <c r="J23" i="6" s="1"/>
  <c r="K23" i="6" s="1"/>
  <c r="H22" i="6"/>
  <c r="J22" i="6" s="1"/>
  <c r="K22" i="6" s="1"/>
  <c r="I19" i="6"/>
  <c r="J19" i="6" s="1"/>
  <c r="K19" i="6" s="1"/>
  <c r="H18" i="6"/>
  <c r="J18" i="6" s="1"/>
  <c r="K18" i="6" s="1"/>
  <c r="I67" i="5"/>
  <c r="J67" i="5" s="1"/>
  <c r="K67" i="5" s="1"/>
  <c r="H66" i="5"/>
  <c r="J66" i="5" s="1"/>
  <c r="K66" i="5" s="1"/>
  <c r="I63" i="5"/>
  <c r="J63" i="5" s="1"/>
  <c r="K63" i="5" s="1"/>
  <c r="H62" i="5"/>
  <c r="J62" i="5" s="1"/>
  <c r="K62" i="5" s="1"/>
  <c r="I59" i="5"/>
  <c r="H58" i="5"/>
  <c r="J58" i="5" s="1"/>
  <c r="K58" i="5" s="1"/>
  <c r="H54" i="5"/>
  <c r="H53" i="5"/>
  <c r="J53" i="5" s="1"/>
  <c r="K53" i="5" s="1"/>
  <c r="H50" i="5"/>
  <c r="H49" i="5"/>
  <c r="J49" i="5" s="1"/>
  <c r="K49" i="5" s="1"/>
  <c r="H46" i="5"/>
  <c r="H45" i="5"/>
  <c r="J45" i="5" s="1"/>
  <c r="K45" i="5" s="1"/>
  <c r="H35" i="5"/>
  <c r="H42" i="5"/>
  <c r="H41" i="5"/>
  <c r="J41" i="5" s="1"/>
  <c r="K41" i="5" s="1"/>
  <c r="H38" i="5"/>
  <c r="H37" i="5"/>
  <c r="J37" i="5" s="1"/>
  <c r="K37" i="5" s="1"/>
  <c r="H34" i="5"/>
  <c r="H33" i="5"/>
  <c r="J33" i="5" s="1"/>
  <c r="K33" i="5" s="1"/>
  <c r="I74" i="4"/>
  <c r="I75" i="4"/>
  <c r="H59" i="5"/>
  <c r="I31" i="5"/>
  <c r="J31" i="5" s="1"/>
  <c r="K31" i="5" s="1"/>
  <c r="I30" i="5"/>
  <c r="I27" i="5"/>
  <c r="J27" i="5" s="1"/>
  <c r="K27" i="5" s="1"/>
  <c r="I26" i="5"/>
  <c r="H73" i="4"/>
  <c r="J73" i="4" s="1"/>
  <c r="K73" i="4" s="1"/>
  <c r="H75" i="4"/>
  <c r="H74" i="4"/>
  <c r="J52" i="5"/>
  <c r="K52" i="5" s="1"/>
  <c r="J48" i="5"/>
  <c r="K48" i="5" s="1"/>
  <c r="I55" i="5"/>
  <c r="J55" i="5" s="1"/>
  <c r="K55" i="5" s="1"/>
  <c r="J44" i="5"/>
  <c r="K44" i="5" s="1"/>
  <c r="I51" i="5"/>
  <c r="J51" i="5" s="1"/>
  <c r="K51" i="5" s="1"/>
  <c r="I50" i="5"/>
  <c r="J50" i="5" s="1"/>
  <c r="K50" i="5" s="1"/>
  <c r="J40" i="5"/>
  <c r="K40" i="5" s="1"/>
  <c r="I47" i="5"/>
  <c r="J47" i="5" s="1"/>
  <c r="K47" i="5" s="1"/>
  <c r="I46" i="5"/>
  <c r="J46" i="5" s="1"/>
  <c r="K46" i="5" s="1"/>
  <c r="J36" i="5"/>
  <c r="K36" i="5" s="1"/>
  <c r="I43" i="5"/>
  <c r="J43" i="5" s="1"/>
  <c r="K43" i="5" s="1"/>
  <c r="I42" i="5"/>
  <c r="J42" i="5" s="1"/>
  <c r="K42" i="5" s="1"/>
  <c r="J32" i="5"/>
  <c r="K32" i="5" s="1"/>
  <c r="I39" i="5"/>
  <c r="J39" i="5" s="1"/>
  <c r="K39" i="5" s="1"/>
  <c r="I38" i="5"/>
  <c r="J38" i="5" s="1"/>
  <c r="K38" i="5" s="1"/>
  <c r="J28" i="5"/>
  <c r="K28" i="5" s="1"/>
  <c r="I35" i="5"/>
  <c r="J35" i="5" s="1"/>
  <c r="K35" i="5" s="1"/>
  <c r="I34" i="5"/>
  <c r="J34" i="5" s="1"/>
  <c r="K34" i="5" s="1"/>
  <c r="J24" i="5"/>
  <c r="K24" i="5" s="1"/>
  <c r="H30" i="5"/>
  <c r="H29" i="5"/>
  <c r="J29" i="5" s="1"/>
  <c r="K29" i="5" s="1"/>
  <c r="H26" i="5"/>
  <c r="H25" i="5"/>
  <c r="J25" i="5" s="1"/>
  <c r="K25" i="5" s="1"/>
  <c r="J68" i="4"/>
  <c r="K68" i="4" s="1"/>
  <c r="I21" i="5"/>
  <c r="I23" i="5"/>
  <c r="J23" i="5" s="1"/>
  <c r="K23" i="5" s="1"/>
  <c r="I22" i="5"/>
  <c r="J22" i="5" s="1"/>
  <c r="K22" i="5" s="1"/>
  <c r="H20" i="5"/>
  <c r="J20" i="5" s="1"/>
  <c r="K20" i="5" s="1"/>
  <c r="H22" i="5"/>
  <c r="H21" i="5"/>
  <c r="I17" i="5"/>
  <c r="I19" i="5"/>
  <c r="J19" i="5" s="1"/>
  <c r="K19" i="5" s="1"/>
  <c r="I18" i="5"/>
  <c r="H18" i="5"/>
  <c r="H17" i="5"/>
  <c r="H16" i="5"/>
  <c r="J16" i="5" s="1"/>
  <c r="K16" i="5" s="1"/>
  <c r="I71" i="4"/>
  <c r="H70" i="4"/>
  <c r="J70" i="4" s="1"/>
  <c r="K70" i="4" s="1"/>
  <c r="I67" i="4"/>
  <c r="J67" i="4" s="1"/>
  <c r="K67" i="4" s="1"/>
  <c r="H66" i="4"/>
  <c r="J66" i="4" s="1"/>
  <c r="K66" i="4" s="1"/>
  <c r="I63" i="4"/>
  <c r="J63" i="4" s="1"/>
  <c r="K63" i="4" s="1"/>
  <c r="H62" i="4"/>
  <c r="J62" i="4" s="1"/>
  <c r="K62" i="4" s="1"/>
  <c r="I58" i="4"/>
  <c r="J58" i="4" s="1"/>
  <c r="K58" i="4" s="1"/>
  <c r="H60" i="4"/>
  <c r="J60" i="4" s="1"/>
  <c r="K60" i="4" s="1"/>
  <c r="H56" i="4"/>
  <c r="J56" i="4" s="1"/>
  <c r="K56" i="4" s="1"/>
  <c r="H55" i="4"/>
  <c r="J55" i="4" s="1"/>
  <c r="K55" i="4" s="1"/>
  <c r="H52" i="4"/>
  <c r="H51" i="4"/>
  <c r="J51" i="4" s="1"/>
  <c r="K51" i="4" s="1"/>
  <c r="H48" i="4"/>
  <c r="H47" i="4"/>
  <c r="J47" i="4" s="1"/>
  <c r="K47" i="4" s="1"/>
  <c r="H44" i="4"/>
  <c r="H43" i="4"/>
  <c r="J43" i="4" s="1"/>
  <c r="K43" i="4" s="1"/>
  <c r="H33" i="4"/>
  <c r="H40" i="4"/>
  <c r="H39" i="4"/>
  <c r="J39" i="4" s="1"/>
  <c r="K39" i="4" s="1"/>
  <c r="H29" i="4"/>
  <c r="I29" i="4"/>
  <c r="I72" i="4"/>
  <c r="J72" i="4" s="1"/>
  <c r="K72" i="4" s="1"/>
  <c r="H71" i="4"/>
  <c r="I64" i="4"/>
  <c r="J64" i="4" s="1"/>
  <c r="K64" i="4" s="1"/>
  <c r="H28" i="4"/>
  <c r="J69" i="3"/>
  <c r="K69" i="3" s="1"/>
  <c r="J61" i="3"/>
  <c r="K61" i="3" s="1"/>
  <c r="I57" i="4"/>
  <c r="J57" i="4" s="1"/>
  <c r="K57" i="4" s="1"/>
  <c r="I53" i="4"/>
  <c r="J53" i="4" s="1"/>
  <c r="K53" i="4" s="1"/>
  <c r="I52" i="4"/>
  <c r="J52" i="4" s="1"/>
  <c r="K52" i="4" s="1"/>
  <c r="I49" i="4"/>
  <c r="J49" i="4" s="1"/>
  <c r="K49" i="4" s="1"/>
  <c r="I48" i="4"/>
  <c r="J48" i="4" s="1"/>
  <c r="K48" i="4" s="1"/>
  <c r="I45" i="4"/>
  <c r="J45" i="4" s="1"/>
  <c r="K45" i="4" s="1"/>
  <c r="I44" i="4"/>
  <c r="J44" i="4" s="1"/>
  <c r="K44" i="4" s="1"/>
  <c r="I41" i="4"/>
  <c r="J41" i="4" s="1"/>
  <c r="K41" i="4" s="1"/>
  <c r="I40" i="4"/>
  <c r="J40" i="4" s="1"/>
  <c r="K40" i="4" s="1"/>
  <c r="I37" i="4"/>
  <c r="J37" i="4" s="1"/>
  <c r="K37" i="4" s="1"/>
  <c r="I33" i="4"/>
  <c r="J33" i="4" s="1"/>
  <c r="K33" i="4" s="1"/>
  <c r="I25" i="4"/>
  <c r="J25" i="4" s="1"/>
  <c r="K25" i="4" s="1"/>
  <c r="J42" i="3"/>
  <c r="K42" i="3" s="1"/>
  <c r="H69" i="4"/>
  <c r="J69" i="4" s="1"/>
  <c r="K69" i="4" s="1"/>
  <c r="H36" i="4"/>
  <c r="H32" i="4"/>
  <c r="J19" i="4"/>
  <c r="K19" i="4" s="1"/>
  <c r="J73" i="3"/>
  <c r="K73" i="3" s="1"/>
  <c r="J65" i="3"/>
  <c r="K65" i="3" s="1"/>
  <c r="J57" i="3"/>
  <c r="K57" i="3" s="1"/>
  <c r="I26" i="4"/>
  <c r="J26" i="4" s="1"/>
  <c r="K26" i="4" s="1"/>
  <c r="H25" i="4"/>
  <c r="I54" i="3"/>
  <c r="J54" i="3" s="1"/>
  <c r="K54" i="3" s="1"/>
  <c r="H53" i="3"/>
  <c r="J53" i="3" s="1"/>
  <c r="K53" i="3" s="1"/>
  <c r="I50" i="3"/>
  <c r="J50" i="3" s="1"/>
  <c r="K50" i="3" s="1"/>
  <c r="H49" i="3"/>
  <c r="J49" i="3" s="1"/>
  <c r="K49" i="3" s="1"/>
  <c r="H45" i="3"/>
  <c r="J45" i="3" s="1"/>
  <c r="K45" i="3" s="1"/>
  <c r="J41" i="3"/>
  <c r="K41" i="3" s="1"/>
  <c r="J37" i="3"/>
  <c r="K37" i="3" s="1"/>
  <c r="J33" i="3"/>
  <c r="K33" i="3" s="1"/>
  <c r="I40" i="3"/>
  <c r="J40" i="3" s="1"/>
  <c r="K40" i="3" s="1"/>
  <c r="J29" i="3"/>
  <c r="K29" i="3" s="1"/>
  <c r="I36" i="3"/>
  <c r="I35" i="3"/>
  <c r="J25" i="3"/>
  <c r="K25" i="3" s="1"/>
  <c r="I32" i="3"/>
  <c r="I31" i="3"/>
  <c r="J28" i="3"/>
  <c r="K28" i="3" s="1"/>
  <c r="I36" i="4"/>
  <c r="J36" i="4" s="1"/>
  <c r="K36" i="4" s="1"/>
  <c r="H35" i="4"/>
  <c r="J35" i="4" s="1"/>
  <c r="K35" i="4" s="1"/>
  <c r="I32" i="4"/>
  <c r="J32" i="4" s="1"/>
  <c r="K32" i="4" s="1"/>
  <c r="H31" i="4"/>
  <c r="J31" i="4" s="1"/>
  <c r="K31" i="4" s="1"/>
  <c r="I28" i="4"/>
  <c r="J28" i="4" s="1"/>
  <c r="K28" i="4" s="1"/>
  <c r="H27" i="4"/>
  <c r="J27" i="4" s="1"/>
  <c r="K27" i="4" s="1"/>
  <c r="I24" i="4"/>
  <c r="J24" i="4" s="1"/>
  <c r="K24" i="4" s="1"/>
  <c r="H23" i="4"/>
  <c r="J23" i="4" s="1"/>
  <c r="K23" i="4" s="1"/>
  <c r="I20" i="4"/>
  <c r="J20" i="4" s="1"/>
  <c r="K20" i="4" s="1"/>
  <c r="H19" i="4"/>
  <c r="I72" i="3"/>
  <c r="J72" i="3" s="1"/>
  <c r="K72" i="3" s="1"/>
  <c r="H71" i="3"/>
  <c r="J71" i="3" s="1"/>
  <c r="K71" i="3" s="1"/>
  <c r="I68" i="3"/>
  <c r="J68" i="3" s="1"/>
  <c r="K68" i="3" s="1"/>
  <c r="H67" i="3"/>
  <c r="J67" i="3" s="1"/>
  <c r="K67" i="3" s="1"/>
  <c r="I64" i="3"/>
  <c r="J64" i="3" s="1"/>
  <c r="K64" i="3" s="1"/>
  <c r="H63" i="3"/>
  <c r="J63" i="3" s="1"/>
  <c r="K63" i="3" s="1"/>
  <c r="I60" i="3"/>
  <c r="J60" i="3" s="1"/>
  <c r="K60" i="3" s="1"/>
  <c r="H59" i="3"/>
  <c r="J59" i="3" s="1"/>
  <c r="K59" i="3" s="1"/>
  <c r="I56" i="3"/>
  <c r="J56" i="3" s="1"/>
  <c r="K56" i="3" s="1"/>
  <c r="H55" i="3"/>
  <c r="J55" i="3" s="1"/>
  <c r="K55" i="3" s="1"/>
  <c r="I52" i="3"/>
  <c r="J52" i="3" s="1"/>
  <c r="K52" i="3" s="1"/>
  <c r="I48" i="3"/>
  <c r="J48" i="3" s="1"/>
  <c r="K48" i="3" s="1"/>
  <c r="I44" i="3"/>
  <c r="J44" i="3" s="1"/>
  <c r="K44" i="3" s="1"/>
  <c r="I38" i="3"/>
  <c r="H36" i="3"/>
  <c r="H43" i="3"/>
  <c r="J43" i="3" s="1"/>
  <c r="K43" i="3" s="1"/>
  <c r="H32" i="3"/>
  <c r="H39" i="3"/>
  <c r="J39" i="3" s="1"/>
  <c r="K39" i="3" s="1"/>
  <c r="H35" i="3"/>
  <c r="H34" i="3"/>
  <c r="J34" i="3" s="1"/>
  <c r="K34" i="3" s="1"/>
  <c r="H31" i="3"/>
  <c r="H30" i="3"/>
  <c r="J30" i="3" s="1"/>
  <c r="K30" i="3" s="1"/>
  <c r="H27" i="3"/>
  <c r="H42" i="3"/>
  <c r="H38" i="3"/>
  <c r="I27" i="3"/>
  <c r="H26" i="3"/>
  <c r="J26" i="3" s="1"/>
  <c r="K26" i="3" s="1"/>
  <c r="I23" i="3"/>
  <c r="J23" i="3" s="1"/>
  <c r="K23" i="3" s="1"/>
  <c r="H22" i="3"/>
  <c r="J22" i="3" s="1"/>
  <c r="K22" i="3" s="1"/>
  <c r="I19" i="3"/>
  <c r="J19" i="3" s="1"/>
  <c r="K19" i="3" s="1"/>
  <c r="H18" i="3"/>
  <c r="J18" i="3" s="1"/>
  <c r="K18" i="3" s="1"/>
  <c r="I70" i="1"/>
  <c r="J70" i="1" s="1"/>
  <c r="K70" i="1" s="1"/>
  <c r="H69" i="1"/>
  <c r="J69" i="1" s="1"/>
  <c r="K69" i="1" s="1"/>
  <c r="I66" i="1"/>
  <c r="J66" i="1" s="1"/>
  <c r="K66" i="1" s="1"/>
  <c r="H65" i="1"/>
  <c r="J65" i="1" s="1"/>
  <c r="K65" i="1" s="1"/>
  <c r="I62" i="1"/>
  <c r="J62" i="1" s="1"/>
  <c r="K62" i="1" s="1"/>
  <c r="H61" i="1"/>
  <c r="J61" i="1" s="1"/>
  <c r="K61" i="1" s="1"/>
  <c r="I58" i="1"/>
  <c r="J58" i="1" s="1"/>
  <c r="K58" i="1" s="1"/>
  <c r="H57" i="1"/>
  <c r="J57" i="1" s="1"/>
  <c r="K57" i="1" s="1"/>
  <c r="I54" i="1"/>
  <c r="J54" i="1" s="1"/>
  <c r="K54" i="1" s="1"/>
  <c r="H53" i="1"/>
  <c r="J53" i="1" s="1"/>
  <c r="K53" i="1" s="1"/>
  <c r="I50" i="1"/>
  <c r="J50" i="1" s="1"/>
  <c r="K50" i="1" s="1"/>
  <c r="H49" i="1"/>
  <c r="J49" i="1" s="1"/>
  <c r="K49" i="1" s="1"/>
  <c r="I46" i="1"/>
  <c r="J46" i="1" s="1"/>
  <c r="K46" i="1" s="1"/>
  <c r="H45" i="1"/>
  <c r="J45" i="1" s="1"/>
  <c r="K45" i="1" s="1"/>
  <c r="I42" i="1"/>
  <c r="J42" i="1" s="1"/>
  <c r="K42" i="1" s="1"/>
  <c r="H41" i="1"/>
  <c r="J41" i="1" s="1"/>
  <c r="K41" i="1" s="1"/>
  <c r="I38" i="1"/>
  <c r="J38" i="1" s="1"/>
  <c r="K38" i="1" s="1"/>
  <c r="H37" i="1"/>
  <c r="J37" i="1" s="1"/>
  <c r="K37" i="1" s="1"/>
  <c r="I34" i="1"/>
  <c r="J34" i="1" s="1"/>
  <c r="K34" i="1" s="1"/>
  <c r="H33" i="1"/>
  <c r="J33" i="1" s="1"/>
  <c r="K33" i="1" s="1"/>
  <c r="I30" i="1"/>
  <c r="H29" i="1"/>
  <c r="J29" i="1" s="1"/>
  <c r="K29" i="1" s="1"/>
  <c r="I26" i="1"/>
  <c r="J26" i="1" s="1"/>
  <c r="K26" i="1" s="1"/>
  <c r="H25" i="1"/>
  <c r="J25" i="1" s="1"/>
  <c r="K25" i="1" s="1"/>
  <c r="I22" i="1"/>
  <c r="H21" i="1"/>
  <c r="J21" i="1" s="1"/>
  <c r="K21" i="1" s="1"/>
  <c r="I18" i="1"/>
  <c r="J18" i="1" s="1"/>
  <c r="K18" i="1" s="1"/>
  <c r="H17" i="1"/>
  <c r="J17" i="1" s="1"/>
  <c r="K17" i="1" s="1"/>
  <c r="H30" i="1"/>
  <c r="I27" i="1"/>
  <c r="J27" i="1" s="1"/>
  <c r="K27" i="1" s="1"/>
  <c r="I23" i="1"/>
  <c r="J23" i="1" s="1"/>
  <c r="K23" i="1" s="1"/>
  <c r="H22" i="1"/>
  <c r="J67" i="6" l="1"/>
  <c r="J66" i="6"/>
  <c r="K66" i="6" s="1"/>
  <c r="J64" i="6"/>
  <c r="K64" i="6" s="1"/>
  <c r="J22" i="1"/>
  <c r="K22" i="1" s="1"/>
  <c r="J30" i="1"/>
  <c r="K30" i="1" s="1"/>
  <c r="J35" i="3"/>
  <c r="K35" i="3" s="1"/>
  <c r="J18" i="5"/>
  <c r="K18" i="5" s="1"/>
  <c r="J21" i="5"/>
  <c r="K21" i="5" s="1"/>
  <c r="J26" i="5"/>
  <c r="K26" i="5" s="1"/>
  <c r="J75" i="4"/>
  <c r="K75" i="4" s="1"/>
  <c r="J59" i="5"/>
  <c r="K59" i="5" s="1"/>
  <c r="J43" i="6"/>
  <c r="K43" i="6" s="1"/>
  <c r="J47" i="7"/>
  <c r="K47" i="7" s="1"/>
  <c r="J55" i="7"/>
  <c r="K55" i="7" s="1"/>
  <c r="J31" i="3"/>
  <c r="K31" i="3" s="1"/>
  <c r="J36" i="3"/>
  <c r="K36" i="3" s="1"/>
  <c r="J74" i="4"/>
  <c r="K74" i="4" s="1"/>
  <c r="J32" i="7"/>
  <c r="K32" i="7" s="1"/>
  <c r="J58" i="6"/>
  <c r="K58" i="6" s="1"/>
  <c r="J27" i="3"/>
  <c r="K27" i="3" s="1"/>
  <c r="J38" i="3"/>
  <c r="K38" i="3" s="1"/>
  <c r="J32" i="3"/>
  <c r="K32" i="3" s="1"/>
  <c r="J29" i="4"/>
  <c r="K29" i="4" s="1"/>
  <c r="J71" i="4"/>
  <c r="K71" i="4" s="1"/>
  <c r="J17" i="5"/>
  <c r="K17" i="5" s="1"/>
  <c r="J30" i="5"/>
  <c r="K30" i="5" s="1"/>
  <c r="J51" i="6"/>
  <c r="K51" i="6" s="1"/>
  <c r="J62" i="6"/>
  <c r="K62" i="6" s="1"/>
  <c r="J51" i="7"/>
  <c r="K51" i="7" s="1"/>
  <c r="J59" i="7"/>
  <c r="K59" i="7" s="1"/>
</calcChain>
</file>

<file path=xl/sharedStrings.xml><?xml version="1.0" encoding="utf-8"?>
<sst xmlns="http://schemas.openxmlformats.org/spreadsheetml/2006/main" count="1312" uniqueCount="616">
  <si>
    <t>NombreAccion</t>
  </si>
  <si>
    <t>LinkAccion</t>
  </si>
  <si>
    <t>CeldaAccion</t>
  </si>
  <si>
    <t>Ejecutar</t>
  </si>
  <si>
    <t>ContAcciones</t>
  </si>
  <si>
    <t>PLAZA S.A.</t>
  </si>
  <si>
    <t>MALLPLAZA</t>
  </si>
  <si>
    <t>MallPlaza</t>
  </si>
  <si>
    <t>CENCOSUD S.A.</t>
  </si>
  <si>
    <t>CENCOSUD</t>
  </si>
  <si>
    <t>Cencosud</t>
  </si>
  <si>
    <t>S.A.C.I. FALABELLA</t>
  </si>
  <si>
    <t>FALABELLA</t>
  </si>
  <si>
    <t>Falabella</t>
  </si>
  <si>
    <t>AGUAS ANDINAS S.A</t>
  </si>
  <si>
    <t>AGUAS-A</t>
  </si>
  <si>
    <t>AguasAndinas</t>
  </si>
  <si>
    <t>VINA CONCHA Y TORO S.A.</t>
  </si>
  <si>
    <t>CONCHATORO</t>
  </si>
  <si>
    <t>ConchaToro</t>
  </si>
  <si>
    <t>SALFACORP S.A.</t>
  </si>
  <si>
    <t>SALFACORP</t>
  </si>
  <si>
    <t>SalfaCorp</t>
  </si>
  <si>
    <t>S</t>
  </si>
  <si>
    <t>COLBUN S.A.</t>
  </si>
  <si>
    <t>COLBUN</t>
  </si>
  <si>
    <t>Colbun</t>
  </si>
  <si>
    <t>ENEL AMERICAS S.A.</t>
  </si>
  <si>
    <t>ENELAM</t>
  </si>
  <si>
    <t>Enelam</t>
  </si>
  <si>
    <t>Fecha</t>
  </si>
  <si>
    <t>ValorAccion</t>
  </si>
  <si>
    <t>Variacion</t>
  </si>
  <si>
    <t>PrecioCompra</t>
  </si>
  <si>
    <t>PrecioVta</t>
  </si>
  <si>
    <t>contador</t>
  </si>
  <si>
    <t>73</t>
  </si>
  <si>
    <t>27/05/2019</t>
  </si>
  <si>
    <t>1.580,000</t>
  </si>
  <si>
    <t>-0,67</t>
  </si>
  <si>
    <t>Valor * 1</t>
  </si>
  <si>
    <t>Ganancia</t>
  </si>
  <si>
    <t>Perdida</t>
  </si>
  <si>
    <t>MediaGan</t>
  </si>
  <si>
    <t>MediaPerd</t>
  </si>
  <si>
    <t>RSI</t>
  </si>
  <si>
    <t>Decisión</t>
  </si>
  <si>
    <t>29/05/2019</t>
  </si>
  <si>
    <t>1.575,000</t>
  </si>
  <si>
    <t>-0,32</t>
  </si>
  <si>
    <t>30/05/2019</t>
  </si>
  <si>
    <t>1.613,000</t>
  </si>
  <si>
    <t>-0,12</t>
  </si>
  <si>
    <t>1.591,300</t>
  </si>
  <si>
    <t>-1,46</t>
  </si>
  <si>
    <t>31/05/2019</t>
  </si>
  <si>
    <t>1.590,000</t>
  </si>
  <si>
    <t>-0,08</t>
  </si>
  <si>
    <t>03/06/2019</t>
  </si>
  <si>
    <t>1.583,000</t>
  </si>
  <si>
    <t>-0,18</t>
  </si>
  <si>
    <t>04/06/2019</t>
  </si>
  <si>
    <t>1.594,900</t>
  </si>
  <si>
    <t>1,11</t>
  </si>
  <si>
    <t>05/06/2019</t>
  </si>
  <si>
    <t>1.591,000</t>
  </si>
  <si>
    <t>-0,24</t>
  </si>
  <si>
    <t>1.598,900</t>
  </si>
  <si>
    <t>0,25</t>
  </si>
  <si>
    <t>06/06/2019</t>
  </si>
  <si>
    <t>-0,56</t>
  </si>
  <si>
    <t>07/06/2019</t>
  </si>
  <si>
    <t>1.589,700</t>
  </si>
  <si>
    <t>0,07</t>
  </si>
  <si>
    <t>10/06/2019</t>
  </si>
  <si>
    <t>0,00</t>
  </si>
  <si>
    <t>1.606,500</t>
  </si>
  <si>
    <t>1,06</t>
  </si>
  <si>
    <t>11/06/2019</t>
  </si>
  <si>
    <t>1.608,000</t>
  </si>
  <si>
    <t>0,09</t>
  </si>
  <si>
    <t>1.610,000</t>
  </si>
  <si>
    <t>0,22</t>
  </si>
  <si>
    <t>12/06/2019</t>
  </si>
  <si>
    <t>1.617,000</t>
  </si>
  <si>
    <t>0,43</t>
  </si>
  <si>
    <t>13/06/2019</t>
  </si>
  <si>
    <t>1.609,000</t>
  </si>
  <si>
    <t>17/06/2019</t>
  </si>
  <si>
    <t>1.600,400</t>
  </si>
  <si>
    <t>18/06/2019</t>
  </si>
  <si>
    <t>1.592,400</t>
  </si>
  <si>
    <t>-0,40</t>
  </si>
  <si>
    <t>24/06/2019</t>
  </si>
  <si>
    <t>0.28</t>
  </si>
  <si>
    <t>25/06/2019</t>
  </si>
  <si>
    <t>0.00</t>
  </si>
  <si>
    <t>26/06/2019</t>
  </si>
  <si>
    <t>0.08</t>
  </si>
  <si>
    <t>27/06/2019</t>
  </si>
  <si>
    <t>0.02</t>
  </si>
  <si>
    <t>28/06/2019</t>
  </si>
  <si>
    <t>0.05</t>
  </si>
  <si>
    <t>01/07/2019</t>
  </si>
  <si>
    <t>0.43</t>
  </si>
  <si>
    <t>03/07/2019</t>
  </si>
  <si>
    <t>0.55</t>
  </si>
  <si>
    <t>04/07/2019</t>
  </si>
  <si>
    <t>0.75</t>
  </si>
  <si>
    <t>05/07/2019</t>
  </si>
  <si>
    <t>0.40</t>
  </si>
  <si>
    <t>08/07/2019</t>
  </si>
  <si>
    <t>09/07/2019</t>
  </si>
  <si>
    <t>0.31</t>
  </si>
  <si>
    <t>10/07/2019</t>
  </si>
  <si>
    <t>0.11</t>
  </si>
  <si>
    <t>11/07/2019</t>
  </si>
  <si>
    <t>0.04</t>
  </si>
  <si>
    <t>12/07/2019</t>
  </si>
  <si>
    <t>1.49</t>
  </si>
  <si>
    <t>23/07/2019</t>
  </si>
  <si>
    <t>24/07/2019</t>
  </si>
  <si>
    <t>0.49</t>
  </si>
  <si>
    <t>0.48</t>
  </si>
  <si>
    <t>25/07/2019</t>
  </si>
  <si>
    <t>0.90</t>
  </si>
  <si>
    <t>26/07/2019</t>
  </si>
  <si>
    <t>29/07/2019</t>
  </si>
  <si>
    <t>0.01</t>
  </si>
  <si>
    <t>30/07/2019</t>
  </si>
  <si>
    <t>0.50</t>
  </si>
  <si>
    <t>31/07/2019</t>
  </si>
  <si>
    <t>0.97</t>
  </si>
  <si>
    <t>01/08/2019</t>
  </si>
  <si>
    <t>0.57</t>
  </si>
  <si>
    <t>1620,00</t>
  </si>
  <si>
    <t>2.26</t>
  </si>
  <si>
    <t>02/08/2019</t>
  </si>
  <si>
    <t>1596,00</t>
  </si>
  <si>
    <t>1.51</t>
  </si>
  <si>
    <t>05/08/2019</t>
  </si>
  <si>
    <t>1590,00</t>
  </si>
  <si>
    <t>0.38</t>
  </si>
  <si>
    <t>06/08/2019</t>
  </si>
  <si>
    <t>1600,00</t>
  </si>
  <si>
    <t>07/08/2019</t>
  </si>
  <si>
    <t>1590,10</t>
  </si>
  <si>
    <t>0.41</t>
  </si>
  <si>
    <t>29/08/2019</t>
  </si>
  <si>
    <t>1670,00</t>
  </si>
  <si>
    <t>0.53</t>
  </si>
  <si>
    <t>08/10/2019</t>
  </si>
  <si>
    <t>1851,50</t>
  </si>
  <si>
    <t>0.72</t>
  </si>
  <si>
    <t>09/10/2019</t>
  </si>
  <si>
    <t>14/10/2019</t>
  </si>
  <si>
    <t>1850,00</t>
  </si>
  <si>
    <t>15/10/2019</t>
  </si>
  <si>
    <t>1854,70</t>
  </si>
  <si>
    <t>0.80</t>
  </si>
  <si>
    <t>18/10/2019</t>
  </si>
  <si>
    <t>1851,00</t>
  </si>
  <si>
    <t>29/10/2019</t>
  </si>
  <si>
    <t>1731,00</t>
  </si>
  <si>
    <t>1.98</t>
  </si>
  <si>
    <t>30/10/2019</t>
  </si>
  <si>
    <t>1585,10</t>
  </si>
  <si>
    <t>6.65</t>
  </si>
  <si>
    <t>04/11/2019</t>
  </si>
  <si>
    <t>1593,00</t>
  </si>
  <si>
    <t>1.46</t>
  </si>
  <si>
    <t>06/11/2019</t>
  </si>
  <si>
    <t>1500,00</t>
  </si>
  <si>
    <t>1.96</t>
  </si>
  <si>
    <t>08/11/2019</t>
  </si>
  <si>
    <t>1470,00</t>
  </si>
  <si>
    <t>0.47</t>
  </si>
  <si>
    <t>11/11/2019</t>
  </si>
  <si>
    <t>1465,00</t>
  </si>
  <si>
    <t>2.01</t>
  </si>
  <si>
    <t>15/11/2019</t>
  </si>
  <si>
    <t>1639,00</t>
  </si>
  <si>
    <t>13.58</t>
  </si>
  <si>
    <t>18/11/2019</t>
  </si>
  <si>
    <t>2.38</t>
  </si>
  <si>
    <t>75</t>
  </si>
  <si>
    <t>23/05/2019</t>
  </si>
  <si>
    <t>1.220,000</t>
  </si>
  <si>
    <t>24/05/2019</t>
  </si>
  <si>
    <t>1.233,900</t>
  </si>
  <si>
    <t>1,14</t>
  </si>
  <si>
    <t>1.222,100</t>
  </si>
  <si>
    <t>-0,49</t>
  </si>
  <si>
    <t>1.223,000</t>
  </si>
  <si>
    <t>-0,42</t>
  </si>
  <si>
    <t>1.261,700</t>
  </si>
  <si>
    <t>2,12</t>
  </si>
  <si>
    <t>1.300,000</t>
  </si>
  <si>
    <t>2,17</t>
  </si>
  <si>
    <t>1.299,000</t>
  </si>
  <si>
    <t>0,70</t>
  </si>
  <si>
    <t>1.295,000</t>
  </si>
  <si>
    <t>-1,38</t>
  </si>
  <si>
    <t>1.262,000</t>
  </si>
  <si>
    <t>-2,55</t>
  </si>
  <si>
    <t>1.273,500</t>
  </si>
  <si>
    <t>0,91</t>
  </si>
  <si>
    <t>1.280,000</t>
  </si>
  <si>
    <t>1,35</t>
  </si>
  <si>
    <t>1.305,600</t>
  </si>
  <si>
    <t>2,00</t>
  </si>
  <si>
    <t>1.314,900</t>
  </si>
  <si>
    <t>2,73</t>
  </si>
  <si>
    <t>1.346,600</t>
  </si>
  <si>
    <t>2,41</t>
  </si>
  <si>
    <t>1.346,000</t>
  </si>
  <si>
    <t>2,37</t>
  </si>
  <si>
    <t>1.350,300</t>
  </si>
  <si>
    <t>0,32</t>
  </si>
  <si>
    <t>1.361,400</t>
  </si>
  <si>
    <t>-0,05</t>
  </si>
  <si>
    <t>1.361,500</t>
  </si>
  <si>
    <t>-0,98</t>
  </si>
  <si>
    <t>1.377,800</t>
  </si>
  <si>
    <t>1,46</t>
  </si>
  <si>
    <t>2.37</t>
  </si>
  <si>
    <t>0.96</t>
  </si>
  <si>
    <t>0.64</t>
  </si>
  <si>
    <t>0.73</t>
  </si>
  <si>
    <t>2.18</t>
  </si>
  <si>
    <t>2.70</t>
  </si>
  <si>
    <t>1.25</t>
  </si>
  <si>
    <t>1.27</t>
  </si>
  <si>
    <t>0.25</t>
  </si>
  <si>
    <t>1.18</t>
  </si>
  <si>
    <t>2.75</t>
  </si>
  <si>
    <t>0.78</t>
  </si>
  <si>
    <t>0.88</t>
  </si>
  <si>
    <t>0.10</t>
  </si>
  <si>
    <t>0.18</t>
  </si>
  <si>
    <t>0.14</t>
  </si>
  <si>
    <t>0.29</t>
  </si>
  <si>
    <t>0.07</t>
  </si>
  <si>
    <t>0.32</t>
  </si>
  <si>
    <t>0.37</t>
  </si>
  <si>
    <t>1378,00</t>
  </si>
  <si>
    <t>0.86</t>
  </si>
  <si>
    <t>1350,00</t>
  </si>
  <si>
    <t>1313,90</t>
  </si>
  <si>
    <t>2.67</t>
  </si>
  <si>
    <t>1297,50</t>
  </si>
  <si>
    <t>1.70</t>
  </si>
  <si>
    <t>1301,10</t>
  </si>
  <si>
    <t>0.30</t>
  </si>
  <si>
    <t>1094,80</t>
  </si>
  <si>
    <t>3.34</t>
  </si>
  <si>
    <t>1127,00</t>
  </si>
  <si>
    <t>0.70</t>
  </si>
  <si>
    <t>1131,90</t>
  </si>
  <si>
    <t>1150,50</t>
  </si>
  <si>
    <t>1.24</t>
  </si>
  <si>
    <t>1140,00</t>
  </si>
  <si>
    <t>0.34</t>
  </si>
  <si>
    <t>0.44</t>
  </si>
  <si>
    <t>1003,10</t>
  </si>
  <si>
    <t>3.92</t>
  </si>
  <si>
    <t>1021,90</t>
  </si>
  <si>
    <t>2.12</t>
  </si>
  <si>
    <t>1036,00</t>
  </si>
  <si>
    <t>2.88</t>
  </si>
  <si>
    <t>1005,10</t>
  </si>
  <si>
    <t>0.59</t>
  </si>
  <si>
    <t>1033,00</t>
  </si>
  <si>
    <t>1008,00</t>
  </si>
  <si>
    <t>3.08</t>
  </si>
  <si>
    <t>1120,00</t>
  </si>
  <si>
    <t>11.98</t>
  </si>
  <si>
    <t>1072,00</t>
  </si>
  <si>
    <t>4.29</t>
  </si>
  <si>
    <t>76</t>
  </si>
  <si>
    <t>4.462,000</t>
  </si>
  <si>
    <t>-0,84</t>
  </si>
  <si>
    <t>4.461,000</t>
  </si>
  <si>
    <t>-0,87</t>
  </si>
  <si>
    <t>4.489,000</t>
  </si>
  <si>
    <t>4.463,000</t>
  </si>
  <si>
    <t>-0,82</t>
  </si>
  <si>
    <t>4.393,000</t>
  </si>
  <si>
    <t>4.420,000</t>
  </si>
  <si>
    <t>-0,23</t>
  </si>
  <si>
    <t>4.360,000</t>
  </si>
  <si>
    <t>-1,58</t>
  </si>
  <si>
    <t>4.268,000</t>
  </si>
  <si>
    <t>0,42</t>
  </si>
  <si>
    <t>4.310,000</t>
  </si>
  <si>
    <t>0,47</t>
  </si>
  <si>
    <t>4.295,000</t>
  </si>
  <si>
    <t>-0,35</t>
  </si>
  <si>
    <t>4.298,200</t>
  </si>
  <si>
    <t>-0,27</t>
  </si>
  <si>
    <t>4.292,000</t>
  </si>
  <si>
    <t>0,28</t>
  </si>
  <si>
    <t>4.277,900</t>
  </si>
  <si>
    <t>-0,26</t>
  </si>
  <si>
    <t>4.270,000</t>
  </si>
  <si>
    <t>4.202,000</t>
  </si>
  <si>
    <t>-1,59</t>
  </si>
  <si>
    <t>4.249,900</t>
  </si>
  <si>
    <t>0,04</t>
  </si>
  <si>
    <t>0,99</t>
  </si>
  <si>
    <t>4.289,900</t>
  </si>
  <si>
    <t>0,94</t>
  </si>
  <si>
    <t>4.340,000</t>
  </si>
  <si>
    <t>1,17</t>
  </si>
  <si>
    <t>4.350,000</t>
  </si>
  <si>
    <t>0,23</t>
  </si>
  <si>
    <t>4.365,000</t>
  </si>
  <si>
    <t>-0,11</t>
  </si>
  <si>
    <t>4.352,100</t>
  </si>
  <si>
    <t>-0,29</t>
  </si>
  <si>
    <t>4.342,300</t>
  </si>
  <si>
    <t>2.05</t>
  </si>
  <si>
    <t>1.07</t>
  </si>
  <si>
    <t>1.22</t>
  </si>
  <si>
    <t>1.14</t>
  </si>
  <si>
    <t>0.09</t>
  </si>
  <si>
    <t>1.37</t>
  </si>
  <si>
    <t>1.36</t>
  </si>
  <si>
    <t>1.45</t>
  </si>
  <si>
    <t>0.33</t>
  </si>
  <si>
    <t>0.36</t>
  </si>
  <si>
    <t>0.83</t>
  </si>
  <si>
    <t>4389,60</t>
  </si>
  <si>
    <t>0.91</t>
  </si>
  <si>
    <t>4345,00</t>
  </si>
  <si>
    <t>0.69</t>
  </si>
  <si>
    <t>4225,00</t>
  </si>
  <si>
    <t>2.76</t>
  </si>
  <si>
    <t>4280,50</t>
  </si>
  <si>
    <t>4259,80</t>
  </si>
  <si>
    <t>0.23</t>
  </si>
  <si>
    <t>3999,00</t>
  </si>
  <si>
    <t>2.02</t>
  </si>
  <si>
    <t>4080,00</t>
  </si>
  <si>
    <t>0.85</t>
  </si>
  <si>
    <t>4100,00</t>
  </si>
  <si>
    <t>4185,00</t>
  </si>
  <si>
    <t>1139,90</t>
  </si>
  <si>
    <t>4201,00</t>
  </si>
  <si>
    <t>4250,00</t>
  </si>
  <si>
    <t>3899,00</t>
  </si>
  <si>
    <t>2.52</t>
  </si>
  <si>
    <t>3714,50</t>
  </si>
  <si>
    <t>5.00</t>
  </si>
  <si>
    <t>3720,00</t>
  </si>
  <si>
    <t>4.86</t>
  </si>
  <si>
    <t>3659,90</t>
  </si>
  <si>
    <t>3.05</t>
  </si>
  <si>
    <t>3501,00</t>
  </si>
  <si>
    <t>3.82</t>
  </si>
  <si>
    <t>3645,00</t>
  </si>
  <si>
    <t>3544,00</t>
  </si>
  <si>
    <t>1.56</t>
  </si>
  <si>
    <t>3650,00</t>
  </si>
  <si>
    <t>14.06</t>
  </si>
  <si>
    <t>70</t>
  </si>
  <si>
    <t>383,500</t>
  </si>
  <si>
    <t>0,26</t>
  </si>
  <si>
    <t>383,000</t>
  </si>
  <si>
    <t>-0,13</t>
  </si>
  <si>
    <t>-0,39</t>
  </si>
  <si>
    <t>382,000</t>
  </si>
  <si>
    <t>392,990</t>
  </si>
  <si>
    <t>3,42</t>
  </si>
  <si>
    <t>385,010</t>
  </si>
  <si>
    <t>-1,28</t>
  </si>
  <si>
    <t>387,990</t>
  </si>
  <si>
    <t>0,77</t>
  </si>
  <si>
    <t>391,750</t>
  </si>
  <si>
    <t>0,06</t>
  </si>
  <si>
    <t>392,020</t>
  </si>
  <si>
    <t>-1,65</t>
  </si>
  <si>
    <t>395,940</t>
  </si>
  <si>
    <t>1,00</t>
  </si>
  <si>
    <t>392,080</t>
  </si>
  <si>
    <t>-0,97</t>
  </si>
  <si>
    <t>395,820</t>
  </si>
  <si>
    <t>0,98</t>
  </si>
  <si>
    <t>393,070</t>
  </si>
  <si>
    <t>-0,69</t>
  </si>
  <si>
    <t>398,480</t>
  </si>
  <si>
    <t>0,67</t>
  </si>
  <si>
    <t>399,800</t>
  </si>
  <si>
    <t>0,33</t>
  </si>
  <si>
    <t>399,100</t>
  </si>
  <si>
    <t>0,16</t>
  </si>
  <si>
    <t>401,990</t>
  </si>
  <si>
    <t>0,75</t>
  </si>
  <si>
    <t>402,900</t>
  </si>
  <si>
    <t>-0,02</t>
  </si>
  <si>
    <t>404,850</t>
  </si>
  <si>
    <t>0,92</t>
  </si>
  <si>
    <t>0.22</t>
  </si>
  <si>
    <t>0.76</t>
  </si>
  <si>
    <t>0.45</t>
  </si>
  <si>
    <t>1.80</t>
  </si>
  <si>
    <t>0.35</t>
  </si>
  <si>
    <t>0.15</t>
  </si>
  <si>
    <t>0.56</t>
  </si>
  <si>
    <t>0.12</t>
  </si>
  <si>
    <t>0.03</t>
  </si>
  <si>
    <t>2.51</t>
  </si>
  <si>
    <t>1.01</t>
  </si>
  <si>
    <t>1.06</t>
  </si>
  <si>
    <t>0.77</t>
  </si>
  <si>
    <t>2.07</t>
  </si>
  <si>
    <t>0.61</t>
  </si>
  <si>
    <t>0.89</t>
  </si>
  <si>
    <t>395,00</t>
  </si>
  <si>
    <t>0.24</t>
  </si>
  <si>
    <t>394,00</t>
  </si>
  <si>
    <t>385,50</t>
  </si>
  <si>
    <t>2.16</t>
  </si>
  <si>
    <t>386,00</t>
  </si>
  <si>
    <t>381,30</t>
  </si>
  <si>
    <t>0.67</t>
  </si>
  <si>
    <t>0.68</t>
  </si>
  <si>
    <t>385,00</t>
  </si>
  <si>
    <t>1.00</t>
  </si>
  <si>
    <t>387,00</t>
  </si>
  <si>
    <t>0.51</t>
  </si>
  <si>
    <t>387,78</t>
  </si>
  <si>
    <t>0.20</t>
  </si>
  <si>
    <t>390,05</t>
  </si>
  <si>
    <t>0.62</t>
  </si>
  <si>
    <t>388,57</t>
  </si>
  <si>
    <t>380,00</t>
  </si>
  <si>
    <t>1.81</t>
  </si>
  <si>
    <t>340,00</t>
  </si>
  <si>
    <t>4.23</t>
  </si>
  <si>
    <t>332,00</t>
  </si>
  <si>
    <t>1.76</t>
  </si>
  <si>
    <t>322,01</t>
  </si>
  <si>
    <t>0.63</t>
  </si>
  <si>
    <t>322,00</t>
  </si>
  <si>
    <t>0.92</t>
  </si>
  <si>
    <t>345,76</t>
  </si>
  <si>
    <t>11.19</t>
  </si>
  <si>
    <t>347,90</t>
  </si>
  <si>
    <t>67</t>
  </si>
  <si>
    <t>1.412,200</t>
  </si>
  <si>
    <t>0,35</t>
  </si>
  <si>
    <t>1.415,000</t>
  </si>
  <si>
    <t>0,18</t>
  </si>
  <si>
    <t>0,89</t>
  </si>
  <si>
    <t>1.425,100</t>
  </si>
  <si>
    <t>1.416,000</t>
  </si>
  <si>
    <t>1.390,000</t>
  </si>
  <si>
    <t>-2,01</t>
  </si>
  <si>
    <t>1.368,100</t>
  </si>
  <si>
    <t>1.386,700</t>
  </si>
  <si>
    <t>1.408,000</t>
  </si>
  <si>
    <t>-0,73</t>
  </si>
  <si>
    <t>1.413,000</t>
  </si>
  <si>
    <t>0,36</t>
  </si>
  <si>
    <t>1.391,100</t>
  </si>
  <si>
    <t>-1,55</t>
  </si>
  <si>
    <t>1.399,200</t>
  </si>
  <si>
    <t>0,52</t>
  </si>
  <si>
    <t>1.399,500</t>
  </si>
  <si>
    <t>0,02</t>
  </si>
  <si>
    <t>1.432,700</t>
  </si>
  <si>
    <t>2,39</t>
  </si>
  <si>
    <t>1.445,000</t>
  </si>
  <si>
    <t>0,86</t>
  </si>
  <si>
    <t>1.447,100</t>
  </si>
  <si>
    <t>1,01</t>
  </si>
  <si>
    <t>-0,51</t>
  </si>
  <si>
    <t>-0,76</t>
  </si>
  <si>
    <t>1.431,000</t>
  </si>
  <si>
    <t>0.39</t>
  </si>
  <si>
    <t>0.17</t>
  </si>
  <si>
    <t>1.50</t>
  </si>
  <si>
    <t>1.04</t>
  </si>
  <si>
    <t>0.54</t>
  </si>
  <si>
    <t>0.13</t>
  </si>
  <si>
    <t>1405,00</t>
  </si>
  <si>
    <t>0.71</t>
  </si>
  <si>
    <t>1406,00</t>
  </si>
  <si>
    <t>0.06</t>
  </si>
  <si>
    <t>1384,00</t>
  </si>
  <si>
    <t>1371,00</t>
  </si>
  <si>
    <t>0.74</t>
  </si>
  <si>
    <t>1365,00</t>
  </si>
  <si>
    <t>1396,10</t>
  </si>
  <si>
    <t>1436,70</t>
  </si>
  <si>
    <t>1430,00</t>
  </si>
  <si>
    <t>1460,00</t>
  </si>
  <si>
    <t>2.17</t>
  </si>
  <si>
    <t>1463,00</t>
  </si>
  <si>
    <t>1.32</t>
  </si>
  <si>
    <t>1360,00</t>
  </si>
  <si>
    <t>3.13</t>
  </si>
  <si>
    <t>1370,00</t>
  </si>
  <si>
    <t>1339,90</t>
  </si>
  <si>
    <t>1409,90</t>
  </si>
  <si>
    <t>6.81</t>
  </si>
  <si>
    <t>5.60</t>
  </si>
  <si>
    <t>62</t>
  </si>
  <si>
    <t>820,000</t>
  </si>
  <si>
    <t>-0,95</t>
  </si>
  <si>
    <t>818,150</t>
  </si>
  <si>
    <t>0,39</t>
  </si>
  <si>
    <t>814,640</t>
  </si>
  <si>
    <t>-0,65</t>
  </si>
  <si>
    <t>805,000</t>
  </si>
  <si>
    <t>-1,18</t>
  </si>
  <si>
    <t>792,010</t>
  </si>
  <si>
    <t>-1,61</t>
  </si>
  <si>
    <t>795,340</t>
  </si>
  <si>
    <t>-1,20</t>
  </si>
  <si>
    <t>810,000</t>
  </si>
  <si>
    <t>1,84</t>
  </si>
  <si>
    <t>814,520</t>
  </si>
  <si>
    <t>829,890</t>
  </si>
  <si>
    <t>1,89</t>
  </si>
  <si>
    <t>819,980</t>
  </si>
  <si>
    <t>821,000</t>
  </si>
  <si>
    <t>0,12</t>
  </si>
  <si>
    <t>832,000</t>
  </si>
  <si>
    <t>0,72</t>
  </si>
  <si>
    <t>827,000</t>
  </si>
  <si>
    <t>-0,06</t>
  </si>
  <si>
    <t>3.20</t>
  </si>
  <si>
    <t>1.69</t>
  </si>
  <si>
    <t>1.57</t>
  </si>
  <si>
    <t>2.14</t>
  </si>
  <si>
    <t>0.58</t>
  </si>
  <si>
    <t>0.95</t>
  </si>
  <si>
    <t>1.17</t>
  </si>
  <si>
    <t>2.20</t>
  </si>
  <si>
    <t>750,00</t>
  </si>
  <si>
    <t>2.85</t>
  </si>
  <si>
    <t>729,54</t>
  </si>
  <si>
    <t>2.72</t>
  </si>
  <si>
    <t>700,00</t>
  </si>
  <si>
    <t>4.05</t>
  </si>
  <si>
    <t>701,00</t>
  </si>
  <si>
    <t>620,00</t>
  </si>
  <si>
    <t>3.11</t>
  </si>
  <si>
    <t>745,05</t>
  </si>
  <si>
    <t>1.11</t>
  </si>
  <si>
    <t>730,57</t>
  </si>
  <si>
    <t>1.94</t>
  </si>
  <si>
    <t>757,94</t>
  </si>
  <si>
    <t>742,00</t>
  </si>
  <si>
    <t>1.33</t>
  </si>
  <si>
    <t>605,00</t>
  </si>
  <si>
    <t>6.92</t>
  </si>
  <si>
    <t>613,90</t>
  </si>
  <si>
    <t>1.78</t>
  </si>
  <si>
    <t>587,90</t>
  </si>
  <si>
    <t>540,00</t>
  </si>
  <si>
    <t>505,00</t>
  </si>
  <si>
    <t>6.48</t>
  </si>
  <si>
    <t>505,10</t>
  </si>
  <si>
    <t>16.94</t>
  </si>
  <si>
    <t>518,00</t>
  </si>
  <si>
    <t>2.57</t>
  </si>
  <si>
    <t>25</t>
  </si>
  <si>
    <t>0.82</t>
  </si>
  <si>
    <t>0.27</t>
  </si>
  <si>
    <t>0.46</t>
  </si>
  <si>
    <t>124,95</t>
  </si>
  <si>
    <t>3.14</t>
  </si>
  <si>
    <t>125,00</t>
  </si>
  <si>
    <t>123,35</t>
  </si>
  <si>
    <t>123,21</t>
  </si>
  <si>
    <t>1.41</t>
  </si>
  <si>
    <t>134,55</t>
  </si>
  <si>
    <t>2.71</t>
  </si>
  <si>
    <t>133,10</t>
  </si>
  <si>
    <t>1.08</t>
  </si>
  <si>
    <t>137,61</t>
  </si>
  <si>
    <t>135,10</t>
  </si>
  <si>
    <t>1.28</t>
  </si>
  <si>
    <t>126,66</t>
  </si>
  <si>
    <t>4.77</t>
  </si>
  <si>
    <t>125,50</t>
  </si>
  <si>
    <t>1.91</t>
  </si>
  <si>
    <t>124,98</t>
  </si>
  <si>
    <t>120,00</t>
  </si>
  <si>
    <t>118,50</t>
  </si>
  <si>
    <t>2.31</t>
  </si>
  <si>
    <t>123,30</t>
  </si>
  <si>
    <t>5.38</t>
  </si>
  <si>
    <t>123,75</t>
  </si>
  <si>
    <t>22</t>
  </si>
  <si>
    <t>0.52</t>
  </si>
  <si>
    <t>0.42</t>
  </si>
  <si>
    <t>113,72</t>
  </si>
  <si>
    <t>1.97</t>
  </si>
  <si>
    <t>113,56</t>
  </si>
  <si>
    <t>114,60</t>
  </si>
  <si>
    <t>116,89</t>
  </si>
  <si>
    <t>136,50</t>
  </si>
  <si>
    <t>138,62</t>
  </si>
  <si>
    <t>138,00</t>
  </si>
  <si>
    <t>138,50</t>
  </si>
  <si>
    <t>144,30</t>
  </si>
  <si>
    <t>143,50</t>
  </si>
  <si>
    <t>145,01</t>
  </si>
  <si>
    <t>153,16</t>
  </si>
  <si>
    <t>4.33</t>
  </si>
  <si>
    <t>149,49</t>
  </si>
  <si>
    <t>1339,91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</si>
</sst>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7" xfId="0" applyNumberFormat="1" applyFont="1" applyFill="1" applyBorder="1" applyAlignment="1" applyProtection="1"/>
    <xf numFmtId="0" fontId="0" fillId="0" borderId="1" xfId="0" applyNumberFormat="1" applyFill="1" applyBorder="1" applyAlignment="1" applyProtection="1"/>
    <xf numFmtId="0" fontId="1" fillId="0" borderId="1" xfId="0" applyNumberFormat="1" applyFont="1" applyFill="1" applyBorder="1" applyAlignment="1" applyProtection="1"/>
    <xf numFmtId="3" fontId="0" fillId="0" borderId="1" xfId="0" applyNumberFormat="1" applyFill="1" applyBorder="1" applyAlignment="1" applyProtection="1"/>
    <xf numFmtId="0" fontId="1" fillId="0" borderId="2" xfId="0" applyNumberFormat="1" applyFont="1" applyFill="1" applyBorder="1" applyAlignment="1" applyProtection="1"/>
    <xf numFmtId="3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0" fillId="0" borderId="6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2" fontId="0" fillId="0" borderId="1" xfId="0" applyNumberFormat="1" applyFill="1" applyBorder="1" applyAlignment="1" applyProtection="1"/>
    <xf numFmtId="14" fontId="0" fillId="0" borderId="1" xfId="0" applyNumberFormat="1" applyFill="1" applyBorder="1" applyAlignment="1" applyProtection="1"/>
    <xf numFmtId="0" fontId="0" fillId="0" borderId="0" xfId="0" applyNumberFormat="1" applyFill="1" applyAlignment="1" applyProtection="1"/>
    <xf numFmtId="0" fontId="0" fillId="2" borderId="1" xfId="0" applyNumberFormat="1" applyFill="1" applyBorder="1" applyAlignment="1" applyProtection="1"/>
    <xf numFmtId="0" fontId="0" fillId="3" borderId="1" xfId="0" applyNumberFormat="1" applyFill="1" applyBorder="1" applyAlignment="1" applyProtection="1"/>
    <xf numFmtId="0" fontId="0" fillId="4" borderId="3" xfId="0" applyNumberFormat="1" applyFill="1" applyBorder="1" applyAlignment="1" applyProtection="1"/>
    <xf numFmtId="0" fontId="0" fillId="4" borderId="1" xfId="0" applyNumberFormat="1" applyFill="1" applyBorder="1" applyAlignment="1" applyProtection="1"/>
    <xf numFmtId="0" fontId="0" fillId="4" borderId="1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1" xfId="0" applyNumberFormat="1" applyFill="1" applyBorder="1" applyAlignment="1" applyProtection="1">
      <alignment wrapText="1"/>
    </xf>
    <xf numFmtId="14" fontId="0" fillId="4" borderId="1" xfId="0" applyNumberFormat="1" applyFill="1" applyBorder="1" applyAlignment="1" applyProtection="1"/>
    <xf numFmtId="0" fontId="0" fillId="4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1" xfId="0" applyNumberFormat="1" applyFill="1" applyBorder="1" applyAlignment="1" applyProtection="1">
      <alignment wrapText="1"/>
    </xf>
    <xf numFmtId="0" fontId="0" fillId="3" borderId="0" xfId="0" applyNumberFormat="1" applyFill="1" applyAlignment="1" applyProtection="1"/>
    <xf numFmtId="16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6" sqref="D26"/>
    </sheetView>
  </sheetViews>
  <sheetFormatPr baseColWidth="10" defaultColWidth="255" defaultRowHeight="15" x14ac:dyDescent="0.25"/>
  <cols>
    <col min="1" max="1" width="24.7109375" style="15" bestFit="1" customWidth="1"/>
    <col min="2" max="2" width="17.85546875" style="15" customWidth="1"/>
    <col min="3" max="3" width="18.7109375" style="15" customWidth="1"/>
    <col min="4" max="4" width="18.28515625" style="15" customWidth="1"/>
    <col min="5" max="5" width="19.42578125" style="15" customWidth="1"/>
    <col min="6" max="6" width="20.140625" style="1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>
        <v>9</v>
      </c>
    </row>
    <row r="2" spans="1:6" x14ac:dyDescent="0.25">
      <c r="A2" s="2" t="s">
        <v>5</v>
      </c>
      <c r="B2" s="2" t="s">
        <v>6</v>
      </c>
      <c r="C2" s="2" t="s">
        <v>7</v>
      </c>
      <c r="D2" s="2" t="s">
        <v>23</v>
      </c>
    </row>
    <row r="3" spans="1:6" x14ac:dyDescent="0.25">
      <c r="A3" s="2" t="s">
        <v>8</v>
      </c>
      <c r="B3" s="2" t="s">
        <v>9</v>
      </c>
      <c r="C3" s="2" t="s">
        <v>10</v>
      </c>
      <c r="D3" s="2" t="s">
        <v>23</v>
      </c>
    </row>
    <row r="4" spans="1:6" x14ac:dyDescent="0.25">
      <c r="A4" s="2" t="s">
        <v>11</v>
      </c>
      <c r="B4" s="2" t="s">
        <v>12</v>
      </c>
      <c r="C4" s="2" t="s">
        <v>13</v>
      </c>
      <c r="D4" s="2" t="s">
        <v>23</v>
      </c>
    </row>
    <row r="5" spans="1:6" x14ac:dyDescent="0.25">
      <c r="A5" s="2" t="s">
        <v>14</v>
      </c>
      <c r="B5" s="2" t="s">
        <v>15</v>
      </c>
      <c r="C5" s="2" t="s">
        <v>16</v>
      </c>
      <c r="D5" s="2" t="s">
        <v>23</v>
      </c>
    </row>
    <row r="6" spans="1:6" x14ac:dyDescent="0.25">
      <c r="A6" s="2" t="s">
        <v>17</v>
      </c>
      <c r="B6" s="2" t="s">
        <v>18</v>
      </c>
      <c r="C6" s="2" t="s">
        <v>19</v>
      </c>
      <c r="D6" s="2" t="s">
        <v>23</v>
      </c>
    </row>
    <row r="7" spans="1:6" x14ac:dyDescent="0.25">
      <c r="A7" s="2" t="s">
        <v>20</v>
      </c>
      <c r="B7" s="2" t="s">
        <v>21</v>
      </c>
      <c r="C7" s="2" t="s">
        <v>22</v>
      </c>
      <c r="D7" s="2" t="s">
        <v>23</v>
      </c>
    </row>
    <row r="8" spans="1:6" x14ac:dyDescent="0.25">
      <c r="A8" s="2" t="s">
        <v>24</v>
      </c>
      <c r="B8" s="2" t="s">
        <v>25</v>
      </c>
      <c r="C8" s="2" t="s">
        <v>26</v>
      </c>
      <c r="D8" s="2" t="s">
        <v>23</v>
      </c>
    </row>
    <row r="9" spans="1:6" x14ac:dyDescent="0.25">
      <c r="A9" s="2" t="s">
        <v>27</v>
      </c>
      <c r="B9" s="2" t="s">
        <v>28</v>
      </c>
      <c r="C9" s="2" t="s">
        <v>29</v>
      </c>
      <c r="D9" s="2" t="s">
        <v>23</v>
      </c>
    </row>
    <row r="10" spans="1:6" x14ac:dyDescent="0.25">
      <c r="A10" s="2"/>
      <c r="B10" s="2"/>
      <c r="C10" s="2"/>
      <c r="D10" s="2"/>
    </row>
    <row r="11" spans="1:6" x14ac:dyDescent="0.25">
      <c r="A11" s="2"/>
      <c r="B11" s="2"/>
      <c r="C11" s="2"/>
      <c r="D11" s="2"/>
    </row>
    <row r="12" spans="1:6" x14ac:dyDescent="0.25">
      <c r="A12" s="2"/>
      <c r="B12" s="2"/>
      <c r="C12" s="2"/>
      <c r="D12" s="2"/>
    </row>
    <row r="13" spans="1:6" x14ac:dyDescent="0.25">
      <c r="A13" s="2"/>
      <c r="B13" s="2"/>
      <c r="C13" s="2"/>
      <c r="D13" s="2"/>
    </row>
    <row r="14" spans="1:6" x14ac:dyDescent="0.25">
      <c r="A14" s="2"/>
      <c r="B14" s="2"/>
      <c r="C14" s="2"/>
      <c r="D14" s="2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58" workbookViewId="0">
      <selection activeCell="A69" sqref="A69 A69 A69:XFD69"/>
    </sheetView>
  </sheetViews>
  <sheetFormatPr baseColWidth="10" defaultColWidth="255" defaultRowHeight="15" x14ac:dyDescent="0.25"/>
  <cols>
    <col min="1" max="1" width="10.7109375" style="2" bestFit="1" customWidth="1"/>
    <col min="2" max="2" width="11.5703125" style="2" bestFit="1" customWidth="1"/>
    <col min="3" max="3" width="14.5703125" style="2" customWidth="1"/>
    <col min="4" max="4" width="10.42578125" style="15" customWidth="1"/>
    <col min="5" max="5" width="8.5703125" style="15" bestFit="1" customWidth="1"/>
    <col min="6" max="6" width="9" style="15" bestFit="1" customWidth="1"/>
    <col min="7" max="7" width="13.42578125" style="15" bestFit="1" customWidth="1"/>
    <col min="8" max="8" width="14" style="15" customWidth="1"/>
    <col min="9" max="9" width="18.5703125" style="15" customWidth="1"/>
    <col min="10" max="10" width="5.5703125" style="15" bestFit="1" customWidth="1"/>
    <col min="11" max="11" width="19.28515625" style="15" customWidth="1"/>
    <col min="12" max="12" width="10.5703125" style="15" customWidth="1"/>
  </cols>
  <sheetData>
    <row r="1" spans="1:12" ht="15.75" customHeight="1" thickBot="1" x14ac:dyDescent="0.3">
      <c r="A1" s="3" t="s">
        <v>30</v>
      </c>
      <c r="B1" s="3" t="s">
        <v>31</v>
      </c>
      <c r="C1" s="3" t="s">
        <v>32</v>
      </c>
      <c r="G1" s="5" t="s">
        <v>33</v>
      </c>
      <c r="H1" s="6">
        <v>1400</v>
      </c>
      <c r="I1" s="5" t="s">
        <v>34</v>
      </c>
      <c r="J1" s="6">
        <v>1900</v>
      </c>
      <c r="K1" s="5" t="s">
        <v>35</v>
      </c>
      <c r="L1" s="7" t="s">
        <v>36</v>
      </c>
    </row>
    <row r="2" spans="1:12" ht="15.75" customHeight="1" thickBot="1" x14ac:dyDescent="0.3">
      <c r="A2" s="2" t="s">
        <v>37</v>
      </c>
      <c r="B2" s="2" t="s">
        <v>38</v>
      </c>
      <c r="C2" s="2" t="s">
        <v>39</v>
      </c>
      <c r="E2" s="9" t="s">
        <v>40</v>
      </c>
      <c r="F2" s="10" t="s">
        <v>41</v>
      </c>
      <c r="G2" s="10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1"/>
    </row>
    <row r="3" spans="1:12" x14ac:dyDescent="0.25">
      <c r="A3" s="16" t="s">
        <v>47</v>
      </c>
      <c r="B3" s="16" t="s">
        <v>48</v>
      </c>
      <c r="C3" s="16" t="s">
        <v>49</v>
      </c>
      <c r="E3" s="8">
        <f t="shared" ref="E3:E34" si="0">B3*1</f>
        <v>1575</v>
      </c>
      <c r="F3" s="8">
        <f t="shared" ref="F3:F34" si="1">IF(B3&gt;B2,B3-B2,0)</f>
        <v>0</v>
      </c>
      <c r="G3" s="8">
        <f t="shared" ref="G3:G34" si="2">IF(B3&lt;B2,B2-B3,0)</f>
        <v>5</v>
      </c>
      <c r="H3" s="8"/>
      <c r="I3" s="8"/>
      <c r="J3" s="8"/>
      <c r="K3" s="8"/>
      <c r="L3" s="8"/>
    </row>
    <row r="4" spans="1:12" x14ac:dyDescent="0.25">
      <c r="A4" s="2" t="s">
        <v>50</v>
      </c>
      <c r="B4" s="2" t="s">
        <v>51</v>
      </c>
      <c r="C4" s="2" t="s">
        <v>52</v>
      </c>
      <c r="E4" s="2">
        <f t="shared" si="0"/>
        <v>1613</v>
      </c>
      <c r="F4" s="8">
        <f t="shared" si="1"/>
        <v>38</v>
      </c>
      <c r="G4" s="8">
        <f t="shared" si="2"/>
        <v>0</v>
      </c>
      <c r="H4" s="2"/>
      <c r="I4" s="2"/>
      <c r="J4" s="2"/>
      <c r="K4" s="2"/>
      <c r="L4" s="2"/>
    </row>
    <row r="5" spans="1:12" x14ac:dyDescent="0.25">
      <c r="A5" s="2" t="s">
        <v>50</v>
      </c>
      <c r="B5" s="2" t="s">
        <v>53</v>
      </c>
      <c r="C5" s="2" t="s">
        <v>54</v>
      </c>
      <c r="E5" s="2">
        <f t="shared" si="0"/>
        <v>1591.3</v>
      </c>
      <c r="F5" s="8">
        <f t="shared" si="1"/>
        <v>0</v>
      </c>
      <c r="G5" s="8">
        <f t="shared" si="2"/>
        <v>21.700000000000045</v>
      </c>
      <c r="H5" s="2"/>
      <c r="I5" s="2"/>
      <c r="J5" s="2"/>
      <c r="K5" s="2"/>
      <c r="L5" s="2"/>
    </row>
    <row r="6" spans="1:12" x14ac:dyDescent="0.25">
      <c r="A6" s="2" t="s">
        <v>55</v>
      </c>
      <c r="B6" s="2" t="s">
        <v>56</v>
      </c>
      <c r="C6" s="2" t="s">
        <v>57</v>
      </c>
      <c r="E6" s="2">
        <f t="shared" si="0"/>
        <v>1590</v>
      </c>
      <c r="F6" s="8">
        <f t="shared" si="1"/>
        <v>0</v>
      </c>
      <c r="G6" s="8">
        <f t="shared" si="2"/>
        <v>1.2999999999999545</v>
      </c>
      <c r="H6" s="2"/>
      <c r="I6" s="2"/>
      <c r="J6" s="2"/>
      <c r="K6" s="2"/>
      <c r="L6" s="2"/>
    </row>
    <row r="7" spans="1:12" x14ac:dyDescent="0.25">
      <c r="A7" s="2" t="s">
        <v>55</v>
      </c>
      <c r="B7" s="2" t="s">
        <v>56</v>
      </c>
      <c r="C7" s="2" t="s">
        <v>57</v>
      </c>
      <c r="E7" s="2">
        <f t="shared" si="0"/>
        <v>1590</v>
      </c>
      <c r="F7" s="8">
        <f t="shared" si="1"/>
        <v>0</v>
      </c>
      <c r="G7" s="8">
        <f t="shared" si="2"/>
        <v>0</v>
      </c>
      <c r="H7" s="2"/>
      <c r="I7" s="2"/>
      <c r="J7" s="2"/>
      <c r="K7" s="2"/>
      <c r="L7" s="2"/>
    </row>
    <row r="8" spans="1:12" x14ac:dyDescent="0.25">
      <c r="A8" s="2" t="s">
        <v>58</v>
      </c>
      <c r="B8" s="2" t="s">
        <v>59</v>
      </c>
      <c r="C8" s="2" t="s">
        <v>60</v>
      </c>
      <c r="E8" s="2">
        <f t="shared" si="0"/>
        <v>1583</v>
      </c>
      <c r="F8" s="8">
        <f t="shared" si="1"/>
        <v>0</v>
      </c>
      <c r="G8" s="8">
        <f t="shared" si="2"/>
        <v>7</v>
      </c>
      <c r="H8" s="2"/>
      <c r="I8" s="2"/>
      <c r="J8" s="2"/>
      <c r="K8" s="2"/>
      <c r="L8" s="2"/>
    </row>
    <row r="9" spans="1:12" x14ac:dyDescent="0.25">
      <c r="A9" s="2" t="s">
        <v>61</v>
      </c>
      <c r="B9" s="2" t="s">
        <v>62</v>
      </c>
      <c r="C9" s="2" t="s">
        <v>63</v>
      </c>
      <c r="E9" s="2">
        <f t="shared" si="0"/>
        <v>1594.9</v>
      </c>
      <c r="F9" s="8">
        <f t="shared" si="1"/>
        <v>11.900000000000091</v>
      </c>
      <c r="G9" s="8">
        <f t="shared" si="2"/>
        <v>0</v>
      </c>
      <c r="H9" s="2"/>
      <c r="I9" s="2"/>
      <c r="J9" s="2"/>
      <c r="K9" s="2"/>
      <c r="L9" s="2"/>
    </row>
    <row r="10" spans="1:12" x14ac:dyDescent="0.25">
      <c r="A10" s="2" t="s">
        <v>64</v>
      </c>
      <c r="B10" s="2" t="s">
        <v>65</v>
      </c>
      <c r="C10" s="2" t="s">
        <v>66</v>
      </c>
      <c r="E10" s="2">
        <f t="shared" si="0"/>
        <v>1591</v>
      </c>
      <c r="F10" s="8">
        <f t="shared" si="1"/>
        <v>0</v>
      </c>
      <c r="G10" s="8">
        <f t="shared" si="2"/>
        <v>3.9000000000000909</v>
      </c>
      <c r="H10" s="2"/>
      <c r="I10" s="2"/>
      <c r="J10" s="2"/>
      <c r="K10" s="2"/>
      <c r="L10" s="2"/>
    </row>
    <row r="11" spans="1:12" x14ac:dyDescent="0.25">
      <c r="A11" s="2" t="s">
        <v>64</v>
      </c>
      <c r="B11" s="2" t="s">
        <v>65</v>
      </c>
      <c r="C11" s="2" t="s">
        <v>66</v>
      </c>
      <c r="E11" s="2">
        <f t="shared" si="0"/>
        <v>1591</v>
      </c>
      <c r="F11" s="8">
        <f t="shared" si="1"/>
        <v>0</v>
      </c>
      <c r="G11" s="8">
        <f t="shared" si="2"/>
        <v>0</v>
      </c>
      <c r="H11" s="2"/>
      <c r="I11" s="2"/>
      <c r="J11" s="2"/>
      <c r="K11" s="2"/>
      <c r="L11" s="2"/>
    </row>
    <row r="12" spans="1:12" x14ac:dyDescent="0.25">
      <c r="A12" s="2" t="s">
        <v>64</v>
      </c>
      <c r="B12" s="2" t="s">
        <v>67</v>
      </c>
      <c r="C12" s="2" t="s">
        <v>68</v>
      </c>
      <c r="E12" s="2">
        <f t="shared" si="0"/>
        <v>1598.9</v>
      </c>
      <c r="F12" s="8">
        <f t="shared" si="1"/>
        <v>7.9000000000000909</v>
      </c>
      <c r="G12" s="8">
        <f t="shared" si="2"/>
        <v>0</v>
      </c>
      <c r="H12" s="2"/>
      <c r="I12" s="2"/>
      <c r="J12" s="2"/>
      <c r="K12" s="2"/>
      <c r="L12" s="2"/>
    </row>
    <row r="13" spans="1:12" x14ac:dyDescent="0.25">
      <c r="A13" s="2" t="s">
        <v>69</v>
      </c>
      <c r="B13" s="2" t="s">
        <v>56</v>
      </c>
      <c r="C13" s="2" t="s">
        <v>70</v>
      </c>
      <c r="E13" s="2">
        <f t="shared" si="0"/>
        <v>1590</v>
      </c>
      <c r="F13" s="8">
        <f t="shared" si="1"/>
        <v>0</v>
      </c>
      <c r="G13" s="8">
        <f t="shared" si="2"/>
        <v>8.9000000000000909</v>
      </c>
      <c r="H13" s="2"/>
      <c r="I13" s="2"/>
      <c r="J13" s="2"/>
      <c r="K13" s="2"/>
      <c r="L13" s="2"/>
    </row>
    <row r="14" spans="1:12" x14ac:dyDescent="0.25">
      <c r="A14" s="2" t="s">
        <v>71</v>
      </c>
      <c r="B14" s="2" t="s">
        <v>72</v>
      </c>
      <c r="C14" s="2" t="s">
        <v>73</v>
      </c>
      <c r="E14" s="2">
        <f t="shared" si="0"/>
        <v>1589.7</v>
      </c>
      <c r="F14" s="8">
        <f t="shared" si="1"/>
        <v>0</v>
      </c>
      <c r="G14" s="8">
        <f t="shared" si="2"/>
        <v>0.29999999999995453</v>
      </c>
      <c r="H14" s="2"/>
      <c r="I14" s="2"/>
      <c r="J14" s="2"/>
      <c r="K14" s="2"/>
      <c r="L14" s="2"/>
    </row>
    <row r="15" spans="1:12" x14ac:dyDescent="0.25">
      <c r="A15" s="2" t="s">
        <v>74</v>
      </c>
      <c r="B15" s="2" t="s">
        <v>72</v>
      </c>
      <c r="C15" s="2" t="s">
        <v>75</v>
      </c>
      <c r="E15" s="2">
        <f t="shared" si="0"/>
        <v>1589.7</v>
      </c>
      <c r="F15" s="8">
        <f t="shared" si="1"/>
        <v>0</v>
      </c>
      <c r="G15" s="8">
        <f t="shared" si="2"/>
        <v>0</v>
      </c>
      <c r="H15" s="2"/>
      <c r="I15" s="2"/>
      <c r="J15" s="2"/>
      <c r="K15" s="2"/>
      <c r="L15" s="2"/>
    </row>
    <row r="16" spans="1:12" x14ac:dyDescent="0.25">
      <c r="A16" s="2" t="s">
        <v>74</v>
      </c>
      <c r="B16" s="2" t="s">
        <v>76</v>
      </c>
      <c r="C16" s="2" t="s">
        <v>77</v>
      </c>
      <c r="E16" s="2">
        <f t="shared" si="0"/>
        <v>1606.5</v>
      </c>
      <c r="F16" s="8">
        <f t="shared" si="1"/>
        <v>16.799999999999955</v>
      </c>
      <c r="G16" s="8">
        <f t="shared" si="2"/>
        <v>0</v>
      </c>
      <c r="H16" s="13">
        <f>AVERAGE(F3:F15)</f>
        <v>4.4461538461538606</v>
      </c>
      <c r="I16" s="2">
        <f>AVERAGE(G3:G15)</f>
        <v>3.7000000000000104</v>
      </c>
      <c r="J16" s="2">
        <f t="shared" ref="J16:J47" si="3">IF(I16=0,100,100-(100/(1+(H16/I16))))</f>
        <v>54.579792256846098</v>
      </c>
      <c r="K16" s="2" t="str">
        <f t="shared" ref="K16:K47" si="4">IF(B16="","",IF(J16&gt;90,"VENTA",IF(J16&lt;10,"COMPRA","NEUTRO")))</f>
        <v>NEUTRO</v>
      </c>
      <c r="L16" s="2"/>
    </row>
    <row r="17" spans="1:12" x14ac:dyDescent="0.25">
      <c r="A17" s="2" t="s">
        <v>74</v>
      </c>
      <c r="B17" s="2" t="s">
        <v>76</v>
      </c>
      <c r="C17" s="2" t="s">
        <v>77</v>
      </c>
      <c r="E17" s="2">
        <f t="shared" si="0"/>
        <v>1606.5</v>
      </c>
      <c r="F17" s="8">
        <f t="shared" si="1"/>
        <v>0</v>
      </c>
      <c r="G17" s="8">
        <f t="shared" si="2"/>
        <v>0</v>
      </c>
      <c r="H17" s="12">
        <f t="shared" ref="H17:H48" si="5">AVERAGE(F8:F17)</f>
        <v>3.6600000000000135</v>
      </c>
      <c r="I17" s="2">
        <f t="shared" ref="I17:I48" si="6">AVERAGE(G8:G17)</f>
        <v>2.0100000000000136</v>
      </c>
      <c r="J17" s="2">
        <f t="shared" si="3"/>
        <v>64.550264550264473</v>
      </c>
      <c r="K17" s="2" t="str">
        <f t="shared" si="4"/>
        <v>NEUTRO</v>
      </c>
      <c r="L17" s="2"/>
    </row>
    <row r="18" spans="1:12" x14ac:dyDescent="0.25">
      <c r="A18" s="2" t="s">
        <v>78</v>
      </c>
      <c r="B18" s="2" t="s">
        <v>79</v>
      </c>
      <c r="C18" s="2" t="s">
        <v>80</v>
      </c>
      <c r="E18" s="2">
        <f t="shared" si="0"/>
        <v>1608</v>
      </c>
      <c r="F18" s="8">
        <f t="shared" si="1"/>
        <v>1.5</v>
      </c>
      <c r="G18" s="8">
        <f t="shared" si="2"/>
        <v>0</v>
      </c>
      <c r="H18" s="12">
        <f t="shared" si="5"/>
        <v>3.8100000000000138</v>
      </c>
      <c r="I18" s="2">
        <f t="shared" si="6"/>
        <v>1.3100000000000136</v>
      </c>
      <c r="J18" s="2">
        <f t="shared" si="3"/>
        <v>74.414062499999872</v>
      </c>
      <c r="K18" s="2" t="str">
        <f t="shared" si="4"/>
        <v>NEUTRO</v>
      </c>
      <c r="L18" s="2"/>
    </row>
    <row r="19" spans="1:12" x14ac:dyDescent="0.25">
      <c r="A19" s="2" t="s">
        <v>78</v>
      </c>
      <c r="B19" s="2" t="s">
        <v>81</v>
      </c>
      <c r="C19" s="2" t="s">
        <v>82</v>
      </c>
      <c r="E19" s="2">
        <f t="shared" si="0"/>
        <v>1610</v>
      </c>
      <c r="F19" s="8">
        <f t="shared" si="1"/>
        <v>2</v>
      </c>
      <c r="G19" s="8">
        <f t="shared" si="2"/>
        <v>0</v>
      </c>
      <c r="H19" s="12">
        <f t="shared" si="5"/>
        <v>2.8200000000000047</v>
      </c>
      <c r="I19" s="2">
        <f t="shared" si="6"/>
        <v>1.3100000000000136</v>
      </c>
      <c r="J19" s="2">
        <f t="shared" si="3"/>
        <v>68.280871670701998</v>
      </c>
      <c r="K19" s="2" t="str">
        <f t="shared" si="4"/>
        <v>NEUTRO</v>
      </c>
      <c r="L19" s="2"/>
    </row>
    <row r="20" spans="1:12" x14ac:dyDescent="0.25">
      <c r="A20" s="2" t="s">
        <v>83</v>
      </c>
      <c r="B20" s="2" t="s">
        <v>84</v>
      </c>
      <c r="C20" s="2" t="s">
        <v>85</v>
      </c>
      <c r="E20" s="2">
        <f t="shared" si="0"/>
        <v>1617</v>
      </c>
      <c r="F20" s="8">
        <f t="shared" si="1"/>
        <v>7</v>
      </c>
      <c r="G20" s="8">
        <f t="shared" si="2"/>
        <v>0</v>
      </c>
      <c r="H20" s="12">
        <f t="shared" si="5"/>
        <v>3.5200000000000045</v>
      </c>
      <c r="I20" s="2">
        <f t="shared" si="6"/>
        <v>0.92000000000000459</v>
      </c>
      <c r="J20" s="2">
        <f t="shared" si="3"/>
        <v>79.279279279279223</v>
      </c>
      <c r="K20" s="2" t="str">
        <f t="shared" si="4"/>
        <v>NEUTRO</v>
      </c>
      <c r="L20" s="2"/>
    </row>
    <row r="21" spans="1:12" x14ac:dyDescent="0.25">
      <c r="A21" s="2" t="s">
        <v>86</v>
      </c>
      <c r="B21" s="2" t="s">
        <v>87</v>
      </c>
      <c r="C21" s="2" t="s">
        <v>75</v>
      </c>
      <c r="E21" s="2">
        <f t="shared" si="0"/>
        <v>1609</v>
      </c>
      <c r="F21" s="8">
        <f t="shared" si="1"/>
        <v>0</v>
      </c>
      <c r="G21" s="8">
        <f t="shared" si="2"/>
        <v>8</v>
      </c>
      <c r="H21" s="12">
        <f t="shared" si="5"/>
        <v>3.5200000000000045</v>
      </c>
      <c r="I21" s="2">
        <f t="shared" si="6"/>
        <v>1.7200000000000046</v>
      </c>
      <c r="J21" s="2">
        <f t="shared" si="3"/>
        <v>67.175572519083943</v>
      </c>
      <c r="K21" s="2" t="str">
        <f t="shared" si="4"/>
        <v>NEUTRO</v>
      </c>
      <c r="L21" s="2"/>
    </row>
    <row r="22" spans="1:12" x14ac:dyDescent="0.25">
      <c r="A22" s="2" t="s">
        <v>88</v>
      </c>
      <c r="B22" s="2" t="s">
        <v>89</v>
      </c>
      <c r="C22" s="2" t="s">
        <v>75</v>
      </c>
      <c r="E22" s="2">
        <f t="shared" si="0"/>
        <v>1600.4</v>
      </c>
      <c r="F22" s="8">
        <f t="shared" si="1"/>
        <v>0</v>
      </c>
      <c r="G22" s="8">
        <f t="shared" si="2"/>
        <v>8.5999999999999091</v>
      </c>
      <c r="H22" s="12">
        <f t="shared" si="5"/>
        <v>2.7299999999999955</v>
      </c>
      <c r="I22" s="2">
        <f t="shared" si="6"/>
        <v>2.5799999999999956</v>
      </c>
      <c r="J22" s="2">
        <f t="shared" si="3"/>
        <v>51.412429378531073</v>
      </c>
      <c r="K22" s="2" t="str">
        <f t="shared" si="4"/>
        <v>NEUTRO</v>
      </c>
      <c r="L22" s="2"/>
    </row>
    <row r="23" spans="1:12" x14ac:dyDescent="0.25">
      <c r="A23" s="2" t="s">
        <v>90</v>
      </c>
      <c r="B23" s="2" t="s">
        <v>91</v>
      </c>
      <c r="C23" s="2" t="s">
        <v>92</v>
      </c>
      <c r="E23" s="2">
        <f t="shared" si="0"/>
        <v>1592.4</v>
      </c>
      <c r="F23" s="8">
        <f t="shared" si="1"/>
        <v>0</v>
      </c>
      <c r="G23" s="8">
        <f t="shared" si="2"/>
        <v>8</v>
      </c>
      <c r="H23" s="12">
        <f t="shared" si="5"/>
        <v>2.7299999999999955</v>
      </c>
      <c r="I23" s="2">
        <f t="shared" si="6"/>
        <v>2.4899999999999864</v>
      </c>
      <c r="J23" s="2">
        <f t="shared" si="3"/>
        <v>52.298850574712731</v>
      </c>
      <c r="K23" s="2" t="str">
        <f t="shared" si="4"/>
        <v>NEUTRO</v>
      </c>
      <c r="L23" s="2"/>
    </row>
    <row r="24" spans="1:12" x14ac:dyDescent="0.25">
      <c r="A24" s="2" t="s">
        <v>90</v>
      </c>
      <c r="B24" s="2" t="s">
        <v>91</v>
      </c>
      <c r="C24" s="2" t="s">
        <v>92</v>
      </c>
      <c r="E24" s="2">
        <f t="shared" si="0"/>
        <v>1592.4</v>
      </c>
      <c r="F24" s="8">
        <f t="shared" si="1"/>
        <v>0</v>
      </c>
      <c r="G24" s="8">
        <f t="shared" si="2"/>
        <v>0</v>
      </c>
      <c r="H24" s="12">
        <f t="shared" si="5"/>
        <v>2.7299999999999955</v>
      </c>
      <c r="I24" s="2">
        <f t="shared" si="6"/>
        <v>2.4599999999999911</v>
      </c>
      <c r="J24" s="2">
        <f t="shared" si="3"/>
        <v>52.601156069364215</v>
      </c>
      <c r="K24" s="2" t="str">
        <f t="shared" si="4"/>
        <v>NEUTRO</v>
      </c>
      <c r="L24" s="2"/>
    </row>
    <row r="25" spans="1:12" x14ac:dyDescent="0.25">
      <c r="A25" s="2" t="s">
        <v>93</v>
      </c>
      <c r="B25" s="2">
        <v>1590.5</v>
      </c>
      <c r="C25" s="2" t="s">
        <v>94</v>
      </c>
      <c r="E25" s="2">
        <f t="shared" si="0"/>
        <v>1590.5</v>
      </c>
      <c r="F25" s="8">
        <f t="shared" si="1"/>
        <v>0</v>
      </c>
      <c r="G25" s="8">
        <f t="shared" si="2"/>
        <v>1.9000000000000909</v>
      </c>
      <c r="H25" s="12">
        <f t="shared" si="5"/>
        <v>2.7299999999999955</v>
      </c>
      <c r="I25" s="2">
        <f t="shared" si="6"/>
        <v>2.65</v>
      </c>
      <c r="J25" s="2">
        <f t="shared" si="3"/>
        <v>50.74349442379178</v>
      </c>
      <c r="K25" s="2" t="str">
        <f t="shared" si="4"/>
        <v>NEUTRO</v>
      </c>
      <c r="L25" s="2"/>
    </row>
    <row r="26" spans="1:12" x14ac:dyDescent="0.25">
      <c r="A26" s="2" t="s">
        <v>93</v>
      </c>
      <c r="B26" s="2">
        <v>1590.5</v>
      </c>
      <c r="C26" s="2" t="s">
        <v>94</v>
      </c>
      <c r="E26" s="2">
        <f t="shared" si="0"/>
        <v>1590.5</v>
      </c>
      <c r="F26" s="8">
        <f t="shared" si="1"/>
        <v>0</v>
      </c>
      <c r="G26" s="8">
        <f t="shared" si="2"/>
        <v>0</v>
      </c>
      <c r="H26" s="12">
        <f t="shared" si="5"/>
        <v>1.05</v>
      </c>
      <c r="I26" s="2">
        <f t="shared" si="6"/>
        <v>2.65</v>
      </c>
      <c r="J26" s="2">
        <f t="shared" si="3"/>
        <v>28.378378378378386</v>
      </c>
      <c r="K26" s="2" t="str">
        <f t="shared" si="4"/>
        <v>NEUTRO</v>
      </c>
      <c r="L26" s="2"/>
    </row>
    <row r="27" spans="1:12" x14ac:dyDescent="0.25">
      <c r="A27" s="2" t="s">
        <v>93</v>
      </c>
      <c r="B27" s="2">
        <v>1590.5</v>
      </c>
      <c r="C27" s="2" t="s">
        <v>94</v>
      </c>
      <c r="E27" s="2">
        <f t="shared" si="0"/>
        <v>1590.5</v>
      </c>
      <c r="F27" s="8">
        <f t="shared" si="1"/>
        <v>0</v>
      </c>
      <c r="G27" s="8">
        <f t="shared" si="2"/>
        <v>0</v>
      </c>
      <c r="H27" s="12">
        <f t="shared" si="5"/>
        <v>1.05</v>
      </c>
      <c r="I27" s="2">
        <f t="shared" si="6"/>
        <v>2.65</v>
      </c>
      <c r="J27" s="2">
        <f t="shared" si="3"/>
        <v>28.378378378378386</v>
      </c>
      <c r="K27" s="2" t="str">
        <f t="shared" si="4"/>
        <v>NEUTRO</v>
      </c>
      <c r="L27" s="2"/>
    </row>
    <row r="28" spans="1:12" x14ac:dyDescent="0.25">
      <c r="A28" s="2" t="s">
        <v>95</v>
      </c>
      <c r="B28" s="2">
        <v>1590.5</v>
      </c>
      <c r="C28" s="2" t="s">
        <v>96</v>
      </c>
      <c r="E28" s="2">
        <f t="shared" si="0"/>
        <v>1590.5</v>
      </c>
      <c r="F28" s="8">
        <f t="shared" si="1"/>
        <v>0</v>
      </c>
      <c r="G28" s="8">
        <f t="shared" si="2"/>
        <v>0</v>
      </c>
      <c r="H28" s="12">
        <f t="shared" si="5"/>
        <v>0.9</v>
      </c>
      <c r="I28" s="2">
        <f t="shared" si="6"/>
        <v>2.65</v>
      </c>
      <c r="J28" s="2">
        <f t="shared" si="3"/>
        <v>25.352112676056336</v>
      </c>
      <c r="K28" s="2" t="str">
        <f t="shared" si="4"/>
        <v>NEUTRO</v>
      </c>
      <c r="L28" s="2"/>
    </row>
    <row r="29" spans="1:12" x14ac:dyDescent="0.25">
      <c r="A29" s="2" t="s">
        <v>97</v>
      </c>
      <c r="B29" s="2">
        <v>1591.1</v>
      </c>
      <c r="C29" s="2" t="s">
        <v>98</v>
      </c>
      <c r="E29" s="2">
        <f t="shared" si="0"/>
        <v>1591.1</v>
      </c>
      <c r="F29" s="8">
        <f t="shared" si="1"/>
        <v>0.59999999999990905</v>
      </c>
      <c r="G29" s="8">
        <f t="shared" si="2"/>
        <v>0</v>
      </c>
      <c r="H29" s="12">
        <f t="shared" si="5"/>
        <v>0.75999999999999091</v>
      </c>
      <c r="I29" s="2">
        <f t="shared" si="6"/>
        <v>2.65</v>
      </c>
      <c r="J29" s="2">
        <f t="shared" si="3"/>
        <v>22.287390029325309</v>
      </c>
      <c r="K29" s="2" t="str">
        <f t="shared" si="4"/>
        <v>NEUTRO</v>
      </c>
      <c r="L29" s="2"/>
    </row>
    <row r="30" spans="1:12" x14ac:dyDescent="0.25">
      <c r="A30" s="2" t="s">
        <v>99</v>
      </c>
      <c r="B30" s="2">
        <v>1590.8</v>
      </c>
      <c r="C30" s="2" t="s">
        <v>100</v>
      </c>
      <c r="E30" s="2">
        <f t="shared" si="0"/>
        <v>1590.8</v>
      </c>
      <c r="F30" s="8">
        <f t="shared" si="1"/>
        <v>0</v>
      </c>
      <c r="G30" s="8">
        <f t="shared" si="2"/>
        <v>0.29999999999995453</v>
      </c>
      <c r="H30" s="12">
        <f t="shared" si="5"/>
        <v>5.9999999999990908E-2</v>
      </c>
      <c r="I30" s="2">
        <f t="shared" si="6"/>
        <v>2.6799999999999953</v>
      </c>
      <c r="J30" s="2">
        <f t="shared" si="3"/>
        <v>2.1897810218974882</v>
      </c>
      <c r="K30" s="2" t="str">
        <f t="shared" si="4"/>
        <v>COMPRA</v>
      </c>
      <c r="L30" s="2"/>
    </row>
    <row r="31" spans="1:12" x14ac:dyDescent="0.25">
      <c r="A31" s="2" t="s">
        <v>101</v>
      </c>
      <c r="B31" s="2">
        <v>1590</v>
      </c>
      <c r="C31" s="2" t="s">
        <v>102</v>
      </c>
      <c r="E31" s="2">
        <f t="shared" si="0"/>
        <v>1590</v>
      </c>
      <c r="F31" s="8">
        <f t="shared" si="1"/>
        <v>0</v>
      </c>
      <c r="G31" s="8">
        <f t="shared" si="2"/>
        <v>0.79999999999995453</v>
      </c>
      <c r="H31" s="12">
        <f t="shared" si="5"/>
        <v>5.9999999999990908E-2</v>
      </c>
      <c r="I31" s="2">
        <f t="shared" si="6"/>
        <v>1.9599999999999909</v>
      </c>
      <c r="J31" s="2">
        <f t="shared" si="3"/>
        <v>2.9702970297025502</v>
      </c>
      <c r="K31" s="2" t="str">
        <f t="shared" si="4"/>
        <v>COMPRA</v>
      </c>
      <c r="L31" s="2"/>
    </row>
    <row r="32" spans="1:12" x14ac:dyDescent="0.25">
      <c r="A32" s="2" t="s">
        <v>103</v>
      </c>
      <c r="B32" s="2">
        <v>1581.1</v>
      </c>
      <c r="C32" s="2" t="s">
        <v>104</v>
      </c>
      <c r="E32" s="2">
        <f t="shared" si="0"/>
        <v>1581.1</v>
      </c>
      <c r="F32" s="8">
        <f t="shared" si="1"/>
        <v>0</v>
      </c>
      <c r="G32" s="8">
        <f t="shared" si="2"/>
        <v>8.9000000000000909</v>
      </c>
      <c r="H32" s="12">
        <f t="shared" si="5"/>
        <v>5.9999999999990908E-2</v>
      </c>
      <c r="I32" s="2">
        <f t="shared" si="6"/>
        <v>1.9900000000000091</v>
      </c>
      <c r="J32" s="2">
        <f t="shared" si="3"/>
        <v>2.9268292682922379</v>
      </c>
      <c r="K32" s="2" t="str">
        <f t="shared" si="4"/>
        <v>COMPRA</v>
      </c>
      <c r="L32" s="2"/>
    </row>
    <row r="33" spans="1:12" x14ac:dyDescent="0.25">
      <c r="A33" s="2" t="s">
        <v>105</v>
      </c>
      <c r="B33" s="2">
        <v>1603.7</v>
      </c>
      <c r="C33" s="2" t="s">
        <v>106</v>
      </c>
      <c r="E33" s="2">
        <f t="shared" si="0"/>
        <v>1603.7</v>
      </c>
      <c r="F33" s="8">
        <f t="shared" si="1"/>
        <v>22.600000000000136</v>
      </c>
      <c r="G33" s="8">
        <f t="shared" si="2"/>
        <v>0</v>
      </c>
      <c r="H33" s="12">
        <f t="shared" si="5"/>
        <v>2.3200000000000047</v>
      </c>
      <c r="I33" s="2">
        <f t="shared" si="6"/>
        <v>1.1900000000000091</v>
      </c>
      <c r="J33" s="2">
        <f t="shared" si="3"/>
        <v>66.096866096865966</v>
      </c>
      <c r="K33" s="2" t="str">
        <f t="shared" si="4"/>
        <v>NEUTRO</v>
      </c>
      <c r="L33" s="2"/>
    </row>
    <row r="34" spans="1:12" x14ac:dyDescent="0.25">
      <c r="A34" s="2" t="s">
        <v>107</v>
      </c>
      <c r="B34" s="2">
        <v>1615.7</v>
      </c>
      <c r="C34" s="2" t="s">
        <v>108</v>
      </c>
      <c r="E34" s="2">
        <f t="shared" si="0"/>
        <v>1615.7</v>
      </c>
      <c r="F34" s="8">
        <f t="shared" si="1"/>
        <v>12</v>
      </c>
      <c r="G34" s="8">
        <f t="shared" si="2"/>
        <v>0</v>
      </c>
      <c r="H34" s="12">
        <f t="shared" si="5"/>
        <v>3.5200000000000045</v>
      </c>
      <c r="I34" s="2">
        <f t="shared" si="6"/>
        <v>1.1900000000000091</v>
      </c>
      <c r="J34" s="2">
        <f t="shared" si="3"/>
        <v>74.734607218683536</v>
      </c>
      <c r="K34" s="2" t="str">
        <f t="shared" si="4"/>
        <v>NEUTRO</v>
      </c>
      <c r="L34" s="2"/>
    </row>
    <row r="35" spans="1:12" x14ac:dyDescent="0.25">
      <c r="A35" s="2" t="s">
        <v>109</v>
      </c>
      <c r="B35" s="2">
        <v>1622.1</v>
      </c>
      <c r="C35" s="2" t="s">
        <v>110</v>
      </c>
      <c r="E35" s="2">
        <f t="shared" ref="E35:E66" si="7">B35*1</f>
        <v>1622.1</v>
      </c>
      <c r="F35" s="8">
        <f t="shared" ref="F35:F66" si="8">IF(B35&gt;B34,B35-B34,0)</f>
        <v>6.3999999999998636</v>
      </c>
      <c r="G35" s="8">
        <f t="shared" ref="G35:G66" si="9">IF(B35&lt;B34,B34-B35,0)</f>
        <v>0</v>
      </c>
      <c r="H35" s="12">
        <f t="shared" si="5"/>
        <v>4.1599999999999913</v>
      </c>
      <c r="I35" s="2">
        <f t="shared" si="6"/>
        <v>1</v>
      </c>
      <c r="J35" s="2">
        <f t="shared" si="3"/>
        <v>80.620155038759663</v>
      </c>
      <c r="K35" s="2" t="str">
        <f t="shared" si="4"/>
        <v>NEUTRO</v>
      </c>
      <c r="L35" s="2"/>
    </row>
    <row r="36" spans="1:12" x14ac:dyDescent="0.25">
      <c r="A36" s="2" t="s">
        <v>111</v>
      </c>
      <c r="B36" s="2">
        <v>1615.1</v>
      </c>
      <c r="C36" s="2" t="s">
        <v>104</v>
      </c>
      <c r="E36" s="2">
        <f t="shared" si="7"/>
        <v>1615.1</v>
      </c>
      <c r="F36" s="8">
        <f t="shared" si="8"/>
        <v>0</v>
      </c>
      <c r="G36" s="8">
        <f t="shared" si="9"/>
        <v>7</v>
      </c>
      <c r="H36" s="12">
        <f t="shared" si="5"/>
        <v>4.1599999999999913</v>
      </c>
      <c r="I36" s="2">
        <f t="shared" si="6"/>
        <v>1.7</v>
      </c>
      <c r="J36" s="2">
        <f t="shared" si="3"/>
        <v>70.989761092150133</v>
      </c>
      <c r="K36" s="2" t="str">
        <f t="shared" si="4"/>
        <v>NEUTRO</v>
      </c>
      <c r="L36" s="2"/>
    </row>
    <row r="37" spans="1:12" x14ac:dyDescent="0.25">
      <c r="A37" s="2" t="s">
        <v>112</v>
      </c>
      <c r="B37" s="2">
        <v>1620</v>
      </c>
      <c r="C37" s="2" t="s">
        <v>113</v>
      </c>
      <c r="E37" s="2">
        <f t="shared" si="7"/>
        <v>1620</v>
      </c>
      <c r="F37" s="8">
        <f t="shared" si="8"/>
        <v>4.9000000000000909</v>
      </c>
      <c r="G37" s="8">
        <f t="shared" si="9"/>
        <v>0</v>
      </c>
      <c r="H37" s="12">
        <f t="shared" si="5"/>
        <v>4.6500000000000004</v>
      </c>
      <c r="I37" s="2">
        <f t="shared" si="6"/>
        <v>1.7</v>
      </c>
      <c r="J37" s="2">
        <f t="shared" si="3"/>
        <v>73.228346456692918</v>
      </c>
      <c r="K37" s="2" t="str">
        <f t="shared" si="4"/>
        <v>NEUTRO</v>
      </c>
      <c r="L37" s="2"/>
    </row>
    <row r="38" spans="1:12" x14ac:dyDescent="0.25">
      <c r="A38" s="2" t="s">
        <v>114</v>
      </c>
      <c r="B38" s="2">
        <v>1620.9</v>
      </c>
      <c r="C38" s="2" t="s">
        <v>115</v>
      </c>
      <c r="E38" s="2">
        <f t="shared" si="7"/>
        <v>1620.9</v>
      </c>
      <c r="F38" s="8">
        <f t="shared" si="8"/>
        <v>0.90000000000009095</v>
      </c>
      <c r="G38" s="8">
        <f t="shared" si="9"/>
        <v>0</v>
      </c>
      <c r="H38" s="12">
        <f t="shared" si="5"/>
        <v>4.7400000000000091</v>
      </c>
      <c r="I38" s="2">
        <f t="shared" si="6"/>
        <v>1.7</v>
      </c>
      <c r="J38" s="2">
        <f t="shared" si="3"/>
        <v>73.602484472049724</v>
      </c>
      <c r="K38" s="2" t="str">
        <f t="shared" si="4"/>
        <v>NEUTRO</v>
      </c>
      <c r="L38" s="2"/>
    </row>
    <row r="39" spans="1:12" x14ac:dyDescent="0.25">
      <c r="A39" s="2" t="s">
        <v>116</v>
      </c>
      <c r="B39" s="2">
        <v>1622.3</v>
      </c>
      <c r="C39" s="2" t="s">
        <v>117</v>
      </c>
      <c r="E39" s="2">
        <f t="shared" si="7"/>
        <v>1622.3</v>
      </c>
      <c r="F39" s="8">
        <f t="shared" si="8"/>
        <v>1.3999999999998636</v>
      </c>
      <c r="G39" s="8">
        <f t="shared" si="9"/>
        <v>0</v>
      </c>
      <c r="H39" s="12">
        <f t="shared" si="5"/>
        <v>4.8200000000000047</v>
      </c>
      <c r="I39" s="2">
        <f t="shared" si="6"/>
        <v>1.7</v>
      </c>
      <c r="J39" s="2">
        <f t="shared" si="3"/>
        <v>73.926380368098179</v>
      </c>
      <c r="K39" s="2" t="str">
        <f t="shared" si="4"/>
        <v>NEUTRO</v>
      </c>
      <c r="L39" s="2"/>
    </row>
    <row r="40" spans="1:12" x14ac:dyDescent="0.25">
      <c r="A40" s="2" t="s">
        <v>118</v>
      </c>
      <c r="B40" s="2">
        <v>1609.6</v>
      </c>
      <c r="C40" s="2" t="s">
        <v>119</v>
      </c>
      <c r="E40" s="2">
        <f t="shared" si="7"/>
        <v>1609.6</v>
      </c>
      <c r="F40" s="8">
        <f t="shared" si="8"/>
        <v>0</v>
      </c>
      <c r="G40" s="8">
        <f t="shared" si="9"/>
        <v>12.700000000000045</v>
      </c>
      <c r="H40" s="12">
        <f t="shared" si="5"/>
        <v>4.8200000000000047</v>
      </c>
      <c r="I40" s="2">
        <f t="shared" si="6"/>
        <v>2.9400000000000093</v>
      </c>
      <c r="J40" s="2">
        <f t="shared" si="3"/>
        <v>62.113402061855624</v>
      </c>
      <c r="K40" s="2" t="str">
        <f t="shared" si="4"/>
        <v>NEUTRO</v>
      </c>
      <c r="L40" s="2"/>
    </row>
    <row r="41" spans="1:12" x14ac:dyDescent="0.25">
      <c r="A41" s="2" t="s">
        <v>120</v>
      </c>
      <c r="B41" s="2">
        <v>1625</v>
      </c>
      <c r="C41" s="2" t="s">
        <v>96</v>
      </c>
      <c r="E41" s="2">
        <f t="shared" si="7"/>
        <v>1625</v>
      </c>
      <c r="F41" s="8">
        <f t="shared" si="8"/>
        <v>15.400000000000091</v>
      </c>
      <c r="G41" s="8">
        <f t="shared" si="9"/>
        <v>0</v>
      </c>
      <c r="H41" s="12">
        <f t="shared" si="5"/>
        <v>6.3600000000000136</v>
      </c>
      <c r="I41" s="2">
        <f t="shared" si="6"/>
        <v>2.8600000000000136</v>
      </c>
      <c r="J41" s="2">
        <f t="shared" si="3"/>
        <v>68.980477223427272</v>
      </c>
      <c r="K41" s="2" t="str">
        <f t="shared" si="4"/>
        <v>NEUTRO</v>
      </c>
      <c r="L41" s="2"/>
    </row>
    <row r="42" spans="1:12" x14ac:dyDescent="0.25">
      <c r="A42" s="2" t="s">
        <v>121</v>
      </c>
      <c r="B42" s="2">
        <v>1638</v>
      </c>
      <c r="C42" s="2" t="s">
        <v>96</v>
      </c>
      <c r="E42" s="2">
        <f t="shared" si="7"/>
        <v>1638</v>
      </c>
      <c r="F42" s="8">
        <f t="shared" si="8"/>
        <v>13</v>
      </c>
      <c r="G42" s="8">
        <f t="shared" si="9"/>
        <v>0</v>
      </c>
      <c r="H42" s="12">
        <f t="shared" si="5"/>
        <v>7.6600000000000135</v>
      </c>
      <c r="I42" s="2">
        <f t="shared" si="6"/>
        <v>1.9700000000000046</v>
      </c>
      <c r="J42" s="2">
        <f t="shared" si="3"/>
        <v>79.543094496365512</v>
      </c>
      <c r="K42" s="2" t="str">
        <f t="shared" si="4"/>
        <v>NEUTRO</v>
      </c>
      <c r="L42" s="2"/>
    </row>
    <row r="43" spans="1:12" x14ac:dyDescent="0.25">
      <c r="A43" s="2" t="s">
        <v>121</v>
      </c>
      <c r="B43" s="2">
        <v>1630</v>
      </c>
      <c r="C43" s="2" t="s">
        <v>122</v>
      </c>
      <c r="E43" s="2">
        <f t="shared" si="7"/>
        <v>1630</v>
      </c>
      <c r="F43" s="8">
        <f t="shared" si="8"/>
        <v>0</v>
      </c>
      <c r="G43" s="8">
        <f t="shared" si="9"/>
        <v>8</v>
      </c>
      <c r="H43" s="12">
        <f t="shared" si="5"/>
        <v>5.4</v>
      </c>
      <c r="I43" s="2">
        <f t="shared" si="6"/>
        <v>2.7700000000000045</v>
      </c>
      <c r="J43" s="2">
        <f t="shared" si="3"/>
        <v>66.095471236230082</v>
      </c>
      <c r="K43" s="2" t="str">
        <f t="shared" si="4"/>
        <v>NEUTRO</v>
      </c>
      <c r="L43" s="2"/>
    </row>
    <row r="44" spans="1:12" x14ac:dyDescent="0.25">
      <c r="A44" s="2" t="s">
        <v>121</v>
      </c>
      <c r="B44" s="2">
        <v>1630.2</v>
      </c>
      <c r="C44" s="2" t="s">
        <v>123</v>
      </c>
      <c r="E44" s="2">
        <f t="shared" si="7"/>
        <v>1630.2</v>
      </c>
      <c r="F44" s="8">
        <f t="shared" si="8"/>
        <v>0.20000000000004547</v>
      </c>
      <c r="G44" s="8">
        <f t="shared" si="9"/>
        <v>0</v>
      </c>
      <c r="H44" s="12">
        <f t="shared" si="5"/>
        <v>4.2200000000000042</v>
      </c>
      <c r="I44" s="2">
        <f t="shared" si="6"/>
        <v>2.7700000000000045</v>
      </c>
      <c r="J44" s="2">
        <f t="shared" si="3"/>
        <v>60.371959942775376</v>
      </c>
      <c r="K44" s="2" t="str">
        <f t="shared" si="4"/>
        <v>NEUTRO</v>
      </c>
      <c r="L44" s="2"/>
    </row>
    <row r="45" spans="1:12" x14ac:dyDescent="0.25">
      <c r="A45" s="2" t="s">
        <v>124</v>
      </c>
      <c r="B45" s="2">
        <v>1644.8</v>
      </c>
      <c r="C45" s="2" t="s">
        <v>125</v>
      </c>
      <c r="E45" s="2">
        <f t="shared" si="7"/>
        <v>1644.8</v>
      </c>
      <c r="F45" s="8">
        <f t="shared" si="8"/>
        <v>14.599999999999909</v>
      </c>
      <c r="G45" s="8">
        <f t="shared" si="9"/>
        <v>0</v>
      </c>
      <c r="H45" s="12">
        <f t="shared" si="5"/>
        <v>5.0400000000000089</v>
      </c>
      <c r="I45" s="2">
        <f t="shared" si="6"/>
        <v>2.7700000000000045</v>
      </c>
      <c r="J45" s="2">
        <f t="shared" si="3"/>
        <v>64.532650448143414</v>
      </c>
      <c r="K45" s="2" t="str">
        <f t="shared" si="4"/>
        <v>NEUTRO</v>
      </c>
      <c r="L45" s="2"/>
    </row>
    <row r="46" spans="1:12" x14ac:dyDescent="0.25">
      <c r="A46" s="17" t="s">
        <v>126</v>
      </c>
      <c r="B46" s="17">
        <v>1649.9</v>
      </c>
      <c r="C46" s="17" t="s">
        <v>113</v>
      </c>
      <c r="E46" s="2">
        <f t="shared" si="7"/>
        <v>1649.9</v>
      </c>
      <c r="F46" s="8">
        <f t="shared" si="8"/>
        <v>5.1000000000001364</v>
      </c>
      <c r="G46" s="8">
        <f t="shared" si="9"/>
        <v>0</v>
      </c>
      <c r="H46" s="12">
        <f t="shared" si="5"/>
        <v>5.5500000000000229</v>
      </c>
      <c r="I46" s="2">
        <f t="shared" si="6"/>
        <v>2.0700000000000047</v>
      </c>
      <c r="J46" s="2">
        <f t="shared" si="3"/>
        <v>72.834645669291376</v>
      </c>
      <c r="K46" s="2" t="str">
        <f t="shared" si="4"/>
        <v>NEUTRO</v>
      </c>
      <c r="L46" s="2"/>
    </row>
    <row r="47" spans="1:12" x14ac:dyDescent="0.25">
      <c r="A47" s="2" t="s">
        <v>127</v>
      </c>
      <c r="B47" s="2">
        <v>1625</v>
      </c>
      <c r="C47" s="2" t="s">
        <v>128</v>
      </c>
      <c r="E47" s="2">
        <f t="shared" si="7"/>
        <v>1625</v>
      </c>
      <c r="F47" s="8">
        <f t="shared" si="8"/>
        <v>0</v>
      </c>
      <c r="G47" s="8">
        <f t="shared" si="9"/>
        <v>24.900000000000091</v>
      </c>
      <c r="H47" s="12">
        <f t="shared" si="5"/>
        <v>5.0600000000000138</v>
      </c>
      <c r="I47" s="2">
        <f t="shared" si="6"/>
        <v>4.5600000000000138</v>
      </c>
      <c r="J47" s="2">
        <f t="shared" si="3"/>
        <v>52.59875259875259</v>
      </c>
      <c r="K47" s="2" t="str">
        <f t="shared" si="4"/>
        <v>NEUTRO</v>
      </c>
      <c r="L47" s="2"/>
    </row>
    <row r="48" spans="1:12" x14ac:dyDescent="0.25">
      <c r="A48" s="2" t="s">
        <v>129</v>
      </c>
      <c r="B48" s="2">
        <v>1643</v>
      </c>
      <c r="C48" s="2" t="s">
        <v>130</v>
      </c>
      <c r="E48" s="2">
        <f t="shared" si="7"/>
        <v>1643</v>
      </c>
      <c r="F48" s="8">
        <f t="shared" si="8"/>
        <v>18</v>
      </c>
      <c r="G48" s="8">
        <f t="shared" si="9"/>
        <v>0</v>
      </c>
      <c r="H48" s="12">
        <f t="shared" si="5"/>
        <v>6.7700000000000049</v>
      </c>
      <c r="I48" s="2">
        <f t="shared" si="6"/>
        <v>4.5600000000000138</v>
      </c>
      <c r="J48" s="2">
        <f t="shared" ref="J48:J73" si="10">IF(I48=0,100,100-(100/(1+(H48/I48))))</f>
        <v>59.752868490732517</v>
      </c>
      <c r="K48" s="2" t="str">
        <f t="shared" ref="K48:K73" si="11">IF(B48="","",IF(J48&gt;90,"VENTA",IF(J48&lt;10,"COMPRA","NEUTRO")))</f>
        <v>NEUTRO</v>
      </c>
      <c r="L48" s="2"/>
    </row>
    <row r="49" spans="1:12" x14ac:dyDescent="0.25">
      <c r="A49" s="2" t="s">
        <v>131</v>
      </c>
      <c r="B49" s="2">
        <v>1643</v>
      </c>
      <c r="C49" s="2" t="s">
        <v>132</v>
      </c>
      <c r="E49" s="2">
        <f t="shared" si="7"/>
        <v>1643</v>
      </c>
      <c r="F49" s="8">
        <f t="shared" si="8"/>
        <v>0</v>
      </c>
      <c r="G49" s="8">
        <f t="shared" si="9"/>
        <v>0</v>
      </c>
      <c r="H49" s="12">
        <f t="shared" ref="H49:H73" si="12">AVERAGE(F40:F49)</f>
        <v>6.6300000000000185</v>
      </c>
      <c r="I49" s="2">
        <f t="shared" ref="I49:I73" si="13">AVERAGE(G40:G49)</f>
        <v>4.5600000000000138</v>
      </c>
      <c r="J49" s="2">
        <f t="shared" si="10"/>
        <v>59.249329758713131</v>
      </c>
      <c r="K49" s="2" t="str">
        <f t="shared" si="11"/>
        <v>NEUTRO</v>
      </c>
      <c r="L49" s="2"/>
    </row>
    <row r="50" spans="1:12" x14ac:dyDescent="0.25">
      <c r="A50" s="2" t="s">
        <v>133</v>
      </c>
      <c r="B50" s="2">
        <v>1648</v>
      </c>
      <c r="C50" s="2" t="s">
        <v>134</v>
      </c>
      <c r="E50" s="2">
        <f t="shared" si="7"/>
        <v>1648</v>
      </c>
      <c r="F50" s="8">
        <f t="shared" si="8"/>
        <v>5</v>
      </c>
      <c r="G50" s="8">
        <f t="shared" si="9"/>
        <v>0</v>
      </c>
      <c r="H50" s="12">
        <f t="shared" si="12"/>
        <v>7.1300000000000185</v>
      </c>
      <c r="I50" s="2">
        <f t="shared" si="13"/>
        <v>3.2900000000000089</v>
      </c>
      <c r="J50" s="2">
        <f t="shared" si="10"/>
        <v>68.426103646833013</v>
      </c>
      <c r="K50" s="2" t="str">
        <f t="shared" si="11"/>
        <v>NEUTRO</v>
      </c>
      <c r="L50" s="2"/>
    </row>
    <row r="51" spans="1:12" x14ac:dyDescent="0.25">
      <c r="A51" s="2" t="s">
        <v>133</v>
      </c>
      <c r="B51" s="2" t="s">
        <v>135</v>
      </c>
      <c r="C51" s="2" t="s">
        <v>136</v>
      </c>
      <c r="E51" s="2">
        <f t="shared" si="7"/>
        <v>1620</v>
      </c>
      <c r="F51" s="8">
        <f t="shared" si="8"/>
        <v>-28</v>
      </c>
      <c r="G51" s="8">
        <f t="shared" si="9"/>
        <v>0</v>
      </c>
      <c r="H51" s="12">
        <f t="shared" si="12"/>
        <v>2.7900000000000089</v>
      </c>
      <c r="I51" s="2">
        <f t="shared" si="13"/>
        <v>3.2900000000000089</v>
      </c>
      <c r="J51" s="2">
        <f t="shared" si="10"/>
        <v>45.88815789473685</v>
      </c>
      <c r="K51" s="2" t="str">
        <f t="shared" si="11"/>
        <v>NEUTRO</v>
      </c>
      <c r="L51" s="2"/>
    </row>
    <row r="52" spans="1:12" x14ac:dyDescent="0.25">
      <c r="A52" s="2" t="s">
        <v>137</v>
      </c>
      <c r="B52" s="2" t="s">
        <v>138</v>
      </c>
      <c r="C52" s="2" t="s">
        <v>139</v>
      </c>
      <c r="E52" s="2">
        <f t="shared" si="7"/>
        <v>1596</v>
      </c>
      <c r="F52" s="8">
        <f t="shared" si="8"/>
        <v>0</v>
      </c>
      <c r="G52" s="8">
        <f t="shared" si="9"/>
        <v>24</v>
      </c>
      <c r="H52" s="12">
        <f t="shared" si="12"/>
        <v>1.4900000000000091</v>
      </c>
      <c r="I52" s="2">
        <f t="shared" si="13"/>
        <v>5.6900000000000093</v>
      </c>
      <c r="J52" s="2">
        <f t="shared" si="10"/>
        <v>20.752089136490326</v>
      </c>
      <c r="K52" s="2" t="str">
        <f t="shared" si="11"/>
        <v>NEUTRO</v>
      </c>
      <c r="L52" s="2"/>
    </row>
    <row r="53" spans="1:12" x14ac:dyDescent="0.25">
      <c r="A53" s="2" t="s">
        <v>140</v>
      </c>
      <c r="B53" s="2" t="s">
        <v>141</v>
      </c>
      <c r="C53" s="2" t="s">
        <v>142</v>
      </c>
      <c r="E53" s="2">
        <f t="shared" si="7"/>
        <v>1590</v>
      </c>
      <c r="F53" s="8">
        <f t="shared" si="8"/>
        <v>0</v>
      </c>
      <c r="G53" s="8">
        <f t="shared" si="9"/>
        <v>6</v>
      </c>
      <c r="H53" s="12">
        <f t="shared" si="12"/>
        <v>1.4900000000000091</v>
      </c>
      <c r="I53" s="2">
        <f t="shared" si="13"/>
        <v>5.4900000000000091</v>
      </c>
      <c r="J53" s="2">
        <f t="shared" si="10"/>
        <v>21.346704871060254</v>
      </c>
      <c r="K53" s="2" t="str">
        <f t="shared" si="11"/>
        <v>NEUTRO</v>
      </c>
      <c r="L53" s="2"/>
    </row>
    <row r="54" spans="1:12" x14ac:dyDescent="0.25">
      <c r="A54" s="2" t="s">
        <v>143</v>
      </c>
      <c r="B54" s="2" t="s">
        <v>144</v>
      </c>
      <c r="C54" s="2" t="s">
        <v>96</v>
      </c>
      <c r="E54" s="2">
        <f t="shared" si="7"/>
        <v>1600</v>
      </c>
      <c r="F54" s="8">
        <f t="shared" si="8"/>
        <v>10</v>
      </c>
      <c r="G54" s="8">
        <f t="shared" si="9"/>
        <v>0</v>
      </c>
      <c r="H54" s="12">
        <f t="shared" si="12"/>
        <v>2.4700000000000046</v>
      </c>
      <c r="I54" s="2">
        <f t="shared" si="13"/>
        <v>5.4900000000000091</v>
      </c>
      <c r="J54" s="2">
        <f t="shared" si="10"/>
        <v>31.030150753768837</v>
      </c>
      <c r="K54" s="2" t="str">
        <f t="shared" si="11"/>
        <v>NEUTRO</v>
      </c>
      <c r="L54" s="2"/>
    </row>
    <row r="55" spans="1:12" x14ac:dyDescent="0.25">
      <c r="A55" s="2" t="s">
        <v>145</v>
      </c>
      <c r="B55" s="2" t="s">
        <v>146</v>
      </c>
      <c r="C55" s="2" t="s">
        <v>110</v>
      </c>
      <c r="E55" s="2">
        <f t="shared" si="7"/>
        <v>1590.1</v>
      </c>
      <c r="F55" s="8">
        <f t="shared" si="8"/>
        <v>0</v>
      </c>
      <c r="G55" s="8">
        <f t="shared" si="9"/>
        <v>9.9000000000000909</v>
      </c>
      <c r="H55" s="12">
        <f t="shared" si="12"/>
        <v>1.0100000000000136</v>
      </c>
      <c r="I55" s="2">
        <f t="shared" si="13"/>
        <v>6.4800000000000182</v>
      </c>
      <c r="J55" s="2">
        <f t="shared" si="10"/>
        <v>13.484646194926697</v>
      </c>
      <c r="K55" s="2" t="str">
        <f t="shared" si="11"/>
        <v>NEUTRO</v>
      </c>
      <c r="L55" s="2"/>
    </row>
    <row r="56" spans="1:12" x14ac:dyDescent="0.25">
      <c r="A56" s="14">
        <v>43686</v>
      </c>
      <c r="B56" s="2">
        <v>1614</v>
      </c>
      <c r="C56" s="2" t="s">
        <v>110</v>
      </c>
      <c r="E56" s="2">
        <f t="shared" si="7"/>
        <v>1614</v>
      </c>
      <c r="F56" s="8">
        <f t="shared" si="8"/>
        <v>0</v>
      </c>
      <c r="G56" s="8">
        <f t="shared" si="9"/>
        <v>-23.900000000000091</v>
      </c>
      <c r="H56" s="12">
        <f t="shared" si="12"/>
        <v>0.5</v>
      </c>
      <c r="I56" s="2">
        <f t="shared" si="13"/>
        <v>4.0900000000000087</v>
      </c>
      <c r="J56" s="2">
        <f t="shared" si="10"/>
        <v>10.893246187363815</v>
      </c>
      <c r="K56" s="2" t="str">
        <f t="shared" si="11"/>
        <v>NEUTRO</v>
      </c>
      <c r="L56" s="2"/>
    </row>
    <row r="57" spans="1:12" x14ac:dyDescent="0.25">
      <c r="A57" s="14">
        <v>43689</v>
      </c>
      <c r="B57" s="2">
        <v>1612</v>
      </c>
      <c r="C57" s="2" t="s">
        <v>147</v>
      </c>
      <c r="E57" s="2">
        <f t="shared" si="7"/>
        <v>1612</v>
      </c>
      <c r="F57" s="8">
        <f t="shared" si="8"/>
        <v>0</v>
      </c>
      <c r="G57" s="8">
        <f t="shared" si="9"/>
        <v>2</v>
      </c>
      <c r="H57" s="12">
        <f t="shared" si="12"/>
        <v>0.5</v>
      </c>
      <c r="I57" s="2">
        <f t="shared" si="13"/>
        <v>1.8</v>
      </c>
      <c r="J57" s="2">
        <f t="shared" si="10"/>
        <v>21.739130434782609</v>
      </c>
      <c r="K57" s="2" t="str">
        <f t="shared" si="11"/>
        <v>NEUTRO</v>
      </c>
      <c r="L57" s="2"/>
    </row>
    <row r="58" spans="1:12" x14ac:dyDescent="0.25">
      <c r="A58" s="14" t="s">
        <v>148</v>
      </c>
      <c r="B58" s="2" t="s">
        <v>149</v>
      </c>
      <c r="C58" s="2" t="s">
        <v>150</v>
      </c>
      <c r="E58" s="2">
        <f t="shared" si="7"/>
        <v>1670</v>
      </c>
      <c r="F58" s="8">
        <f t="shared" si="8"/>
        <v>58</v>
      </c>
      <c r="G58" s="8">
        <f t="shared" si="9"/>
        <v>0</v>
      </c>
      <c r="H58" s="12">
        <f t="shared" si="12"/>
        <v>4.5</v>
      </c>
      <c r="I58" s="2">
        <f t="shared" si="13"/>
        <v>1.8</v>
      </c>
      <c r="J58" s="2">
        <f t="shared" si="10"/>
        <v>71.428571428571431</v>
      </c>
      <c r="K58" s="2" t="str">
        <f t="shared" si="11"/>
        <v>NEUTRO</v>
      </c>
      <c r="L58" s="2"/>
    </row>
    <row r="59" spans="1:12" x14ac:dyDescent="0.25">
      <c r="A59" s="2" t="s">
        <v>151</v>
      </c>
      <c r="B59" s="2" t="s">
        <v>152</v>
      </c>
      <c r="C59" s="2" t="s">
        <v>153</v>
      </c>
      <c r="E59" s="2">
        <f t="shared" si="7"/>
        <v>1851.5</v>
      </c>
      <c r="F59" s="8">
        <f t="shared" si="8"/>
        <v>181.5</v>
      </c>
      <c r="G59" s="8">
        <f t="shared" si="9"/>
        <v>0</v>
      </c>
      <c r="H59" s="12">
        <f t="shared" si="12"/>
        <v>22.65</v>
      </c>
      <c r="I59" s="2">
        <f t="shared" si="13"/>
        <v>1.8</v>
      </c>
      <c r="J59" s="2">
        <f t="shared" si="10"/>
        <v>92.638036809815944</v>
      </c>
      <c r="K59" s="2" t="str">
        <f t="shared" si="11"/>
        <v>VENTA</v>
      </c>
      <c r="L59" s="2"/>
    </row>
    <row r="60" spans="1:12" x14ac:dyDescent="0.25">
      <c r="A60" s="2" t="s">
        <v>151</v>
      </c>
      <c r="B60" s="2" t="s">
        <v>152</v>
      </c>
      <c r="C60" s="2" t="s">
        <v>153</v>
      </c>
      <c r="E60" s="2">
        <f t="shared" si="7"/>
        <v>1851.5</v>
      </c>
      <c r="F60" s="8">
        <f t="shared" si="8"/>
        <v>0</v>
      </c>
      <c r="G60" s="8">
        <f t="shared" si="9"/>
        <v>0</v>
      </c>
      <c r="H60" s="12">
        <f t="shared" si="12"/>
        <v>22.15</v>
      </c>
      <c r="I60" s="2">
        <f t="shared" si="13"/>
        <v>1.8</v>
      </c>
      <c r="J60" s="2">
        <f t="shared" si="10"/>
        <v>92.48434237995825</v>
      </c>
      <c r="K60" s="2" t="str">
        <f t="shared" si="11"/>
        <v>VENTA</v>
      </c>
      <c r="L60" s="2"/>
    </row>
    <row r="61" spans="1:12" x14ac:dyDescent="0.25">
      <c r="A61" s="2" t="s">
        <v>154</v>
      </c>
      <c r="B61" s="2" t="s">
        <v>152</v>
      </c>
      <c r="C61" s="2" t="s">
        <v>96</v>
      </c>
      <c r="E61" s="2">
        <f t="shared" si="7"/>
        <v>1851.5</v>
      </c>
      <c r="F61" s="8">
        <f t="shared" si="8"/>
        <v>0</v>
      </c>
      <c r="G61" s="8">
        <f t="shared" si="9"/>
        <v>0</v>
      </c>
      <c r="H61" s="12">
        <f t="shared" si="12"/>
        <v>24.95</v>
      </c>
      <c r="I61" s="2">
        <f t="shared" si="13"/>
        <v>1.8</v>
      </c>
      <c r="J61" s="2">
        <f t="shared" si="10"/>
        <v>93.271028037383175</v>
      </c>
      <c r="K61" s="2" t="str">
        <f t="shared" si="11"/>
        <v>VENTA</v>
      </c>
      <c r="L61" s="2"/>
    </row>
    <row r="62" spans="1:12" x14ac:dyDescent="0.25">
      <c r="A62" s="2" t="s">
        <v>155</v>
      </c>
      <c r="B62" s="2" t="s">
        <v>156</v>
      </c>
      <c r="C62" s="2" t="s">
        <v>153</v>
      </c>
      <c r="E62" s="2">
        <f t="shared" si="7"/>
        <v>1850</v>
      </c>
      <c r="F62" s="8">
        <f t="shared" si="8"/>
        <v>0</v>
      </c>
      <c r="G62" s="8">
        <f t="shared" si="9"/>
        <v>1.5</v>
      </c>
      <c r="H62" s="12">
        <f t="shared" si="12"/>
        <v>24.95</v>
      </c>
      <c r="I62" s="2">
        <f t="shared" si="13"/>
        <v>-0.45</v>
      </c>
      <c r="J62" s="2">
        <f t="shared" si="10"/>
        <v>101.83673469387755</v>
      </c>
      <c r="K62" s="2" t="str">
        <f t="shared" si="11"/>
        <v>VENTA</v>
      </c>
    </row>
    <row r="63" spans="1:12" x14ac:dyDescent="0.25">
      <c r="A63" s="2" t="s">
        <v>157</v>
      </c>
      <c r="B63" s="2" t="s">
        <v>158</v>
      </c>
      <c r="C63" s="2" t="s">
        <v>159</v>
      </c>
      <c r="E63" s="2">
        <f t="shared" si="7"/>
        <v>1854.7</v>
      </c>
      <c r="F63" s="8">
        <f t="shared" si="8"/>
        <v>4.7000000000000455</v>
      </c>
      <c r="G63" s="8">
        <f t="shared" si="9"/>
        <v>0</v>
      </c>
      <c r="H63" s="12">
        <f t="shared" si="12"/>
        <v>25.420000000000005</v>
      </c>
      <c r="I63" s="2">
        <f t="shared" si="13"/>
        <v>-1.05</v>
      </c>
      <c r="J63" s="2">
        <f t="shared" si="10"/>
        <v>104.30857611817808</v>
      </c>
      <c r="K63" s="2" t="str">
        <f t="shared" si="11"/>
        <v>VENTA</v>
      </c>
    </row>
    <row r="64" spans="1:12" x14ac:dyDescent="0.25">
      <c r="A64" s="2" t="s">
        <v>160</v>
      </c>
      <c r="B64" s="2" t="s">
        <v>161</v>
      </c>
      <c r="C64" s="2" t="s">
        <v>108</v>
      </c>
      <c r="E64" s="2">
        <f t="shared" si="7"/>
        <v>1851</v>
      </c>
      <c r="F64" s="8">
        <f t="shared" si="8"/>
        <v>0</v>
      </c>
      <c r="G64" s="8">
        <f t="shared" si="9"/>
        <v>3.7000000000000455</v>
      </c>
      <c r="H64" s="12">
        <f t="shared" si="12"/>
        <v>24.420000000000005</v>
      </c>
      <c r="I64" s="2">
        <f t="shared" si="13"/>
        <v>-0.6799999999999955</v>
      </c>
      <c r="J64" s="2">
        <f t="shared" si="10"/>
        <v>102.8643639427127</v>
      </c>
      <c r="K64" s="2" t="str">
        <f t="shared" si="11"/>
        <v>VENTA</v>
      </c>
    </row>
    <row r="65" spans="1:11" x14ac:dyDescent="0.25">
      <c r="A65" s="2" t="s">
        <v>162</v>
      </c>
      <c r="B65" s="2" t="s">
        <v>163</v>
      </c>
      <c r="C65" s="2" t="s">
        <v>164</v>
      </c>
      <c r="E65" s="2">
        <f t="shared" si="7"/>
        <v>1731</v>
      </c>
      <c r="F65" s="8">
        <f t="shared" si="8"/>
        <v>0</v>
      </c>
      <c r="G65" s="8">
        <f t="shared" si="9"/>
        <v>120</v>
      </c>
      <c r="H65" s="12">
        <f t="shared" si="12"/>
        <v>24.420000000000005</v>
      </c>
      <c r="I65" s="2">
        <f t="shared" si="13"/>
        <v>10.329999999999995</v>
      </c>
      <c r="J65" s="2">
        <f t="shared" si="10"/>
        <v>70.273381294964054</v>
      </c>
      <c r="K65" s="2" t="str">
        <f t="shared" si="11"/>
        <v>NEUTRO</v>
      </c>
    </row>
    <row r="66" spans="1:11" x14ac:dyDescent="0.25">
      <c r="A66" s="2" t="s">
        <v>165</v>
      </c>
      <c r="B66" s="2" t="s">
        <v>166</v>
      </c>
      <c r="C66" s="2" t="s">
        <v>167</v>
      </c>
      <c r="E66" s="2">
        <f t="shared" si="7"/>
        <v>1585.1</v>
      </c>
      <c r="F66" s="8">
        <f t="shared" si="8"/>
        <v>0</v>
      </c>
      <c r="G66" s="8">
        <f t="shared" si="9"/>
        <v>145.90000000000009</v>
      </c>
      <c r="H66" s="12">
        <f t="shared" si="12"/>
        <v>24.420000000000005</v>
      </c>
      <c r="I66" s="2">
        <f t="shared" si="13"/>
        <v>27.310000000000013</v>
      </c>
      <c r="J66" s="2">
        <f t="shared" si="10"/>
        <v>47.206649913009855</v>
      </c>
      <c r="K66" s="2" t="str">
        <f t="shared" si="11"/>
        <v>NEUTRO</v>
      </c>
    </row>
    <row r="67" spans="1:11" x14ac:dyDescent="0.25">
      <c r="A67" s="2" t="s">
        <v>168</v>
      </c>
      <c r="B67" s="2" t="s">
        <v>169</v>
      </c>
      <c r="C67" s="2" t="s">
        <v>170</v>
      </c>
      <c r="E67" s="2">
        <f t="shared" ref="E67:E73" si="14">B67*1</f>
        <v>1593</v>
      </c>
      <c r="F67" s="8">
        <f t="shared" ref="F67:F73" si="15">IF(B67&gt;B66,B67-B66,0)</f>
        <v>7.9000000000000909</v>
      </c>
      <c r="G67" s="8">
        <f t="shared" ref="G67:G73" si="16">IF(B67&lt;B66,B66-B67,0)</f>
        <v>0</v>
      </c>
      <c r="H67" s="12">
        <f t="shared" si="12"/>
        <v>25.210000000000015</v>
      </c>
      <c r="I67" s="2">
        <f t="shared" si="13"/>
        <v>27.110000000000014</v>
      </c>
      <c r="J67" s="2">
        <f t="shared" si="10"/>
        <v>48.184250764525999</v>
      </c>
      <c r="K67" s="2" t="str">
        <f t="shared" si="11"/>
        <v>NEUTRO</v>
      </c>
    </row>
    <row r="68" spans="1:11" x14ac:dyDescent="0.25">
      <c r="A68" s="2" t="s">
        <v>171</v>
      </c>
      <c r="B68" s="2" t="s">
        <v>172</v>
      </c>
      <c r="C68" s="2" t="s">
        <v>173</v>
      </c>
      <c r="E68" s="2">
        <f t="shared" si="14"/>
        <v>1500</v>
      </c>
      <c r="F68" s="8">
        <f t="shared" si="15"/>
        <v>0</v>
      </c>
      <c r="G68" s="8">
        <f t="shared" si="16"/>
        <v>93</v>
      </c>
      <c r="H68" s="12">
        <f t="shared" si="12"/>
        <v>19.410000000000014</v>
      </c>
      <c r="I68" s="2">
        <f t="shared" si="13"/>
        <v>36.410000000000011</v>
      </c>
      <c r="J68" s="2">
        <f t="shared" si="10"/>
        <v>34.772482981010398</v>
      </c>
      <c r="K68" s="2" t="str">
        <f t="shared" si="11"/>
        <v>NEUTRO</v>
      </c>
    </row>
    <row r="69" spans="1:11" x14ac:dyDescent="0.25">
      <c r="A69" s="2" t="s">
        <v>174</v>
      </c>
      <c r="B69" s="2" t="s">
        <v>175</v>
      </c>
      <c r="C69" s="2" t="s">
        <v>176</v>
      </c>
      <c r="E69" s="2">
        <f t="shared" si="14"/>
        <v>1470</v>
      </c>
      <c r="F69" s="8">
        <f t="shared" si="15"/>
        <v>0</v>
      </c>
      <c r="G69" s="8">
        <f t="shared" si="16"/>
        <v>30</v>
      </c>
      <c r="H69" s="12">
        <f t="shared" si="12"/>
        <v>1.2600000000000136</v>
      </c>
      <c r="I69" s="2">
        <f t="shared" si="13"/>
        <v>39.410000000000011</v>
      </c>
      <c r="J69" s="2">
        <f t="shared" si="10"/>
        <v>3.0981067125645723</v>
      </c>
      <c r="K69" s="2" t="str">
        <f t="shared" si="11"/>
        <v>COMPRA</v>
      </c>
    </row>
    <row r="70" spans="1:11" x14ac:dyDescent="0.25">
      <c r="A70" s="2" t="s">
        <v>177</v>
      </c>
      <c r="B70" s="2" t="s">
        <v>178</v>
      </c>
      <c r="C70" s="2" t="s">
        <v>179</v>
      </c>
      <c r="E70" s="2">
        <f t="shared" si="14"/>
        <v>1465</v>
      </c>
      <c r="F70" s="8">
        <f t="shared" si="15"/>
        <v>0</v>
      </c>
      <c r="G70" s="8">
        <f t="shared" si="16"/>
        <v>5</v>
      </c>
      <c r="H70" s="12">
        <f t="shared" si="12"/>
        <v>1.2600000000000136</v>
      </c>
      <c r="I70" s="2">
        <f t="shared" si="13"/>
        <v>39.910000000000011</v>
      </c>
      <c r="J70" s="2">
        <f t="shared" si="10"/>
        <v>3.0604809327180362</v>
      </c>
      <c r="K70" s="2" t="str">
        <f t="shared" si="11"/>
        <v>COMPRA</v>
      </c>
    </row>
    <row r="71" spans="1:11" x14ac:dyDescent="0.25">
      <c r="A71" s="2" t="s">
        <v>180</v>
      </c>
      <c r="B71" s="2" t="s">
        <v>181</v>
      </c>
      <c r="C71" s="2" t="s">
        <v>182</v>
      </c>
      <c r="E71" s="2">
        <f t="shared" si="14"/>
        <v>1639</v>
      </c>
      <c r="F71" s="8">
        <f t="shared" si="15"/>
        <v>174</v>
      </c>
      <c r="G71" s="8">
        <f t="shared" si="16"/>
        <v>0</v>
      </c>
      <c r="H71" s="12">
        <f t="shared" si="12"/>
        <v>18.660000000000014</v>
      </c>
      <c r="I71" s="2">
        <f t="shared" si="13"/>
        <v>39.910000000000011</v>
      </c>
      <c r="J71" s="2">
        <f t="shared" si="10"/>
        <v>31.859313641796149</v>
      </c>
      <c r="K71" s="2" t="str">
        <f t="shared" si="11"/>
        <v>NEUTRO</v>
      </c>
    </row>
    <row r="72" spans="1:11" x14ac:dyDescent="0.25">
      <c r="A72" s="2" t="s">
        <v>183</v>
      </c>
      <c r="B72" s="2" t="s">
        <v>144</v>
      </c>
      <c r="C72" s="2" t="s">
        <v>184</v>
      </c>
      <c r="E72" s="2">
        <f t="shared" si="14"/>
        <v>1600</v>
      </c>
      <c r="F72" s="8">
        <f t="shared" si="15"/>
        <v>0</v>
      </c>
      <c r="G72" s="8">
        <f t="shared" si="16"/>
        <v>39</v>
      </c>
      <c r="H72" s="12">
        <f t="shared" si="12"/>
        <v>18.660000000000014</v>
      </c>
      <c r="I72" s="2">
        <f t="shared" si="13"/>
        <v>43.660000000000011</v>
      </c>
      <c r="J72" s="2">
        <f t="shared" si="10"/>
        <v>29.942233632862667</v>
      </c>
      <c r="K72" s="2" t="str">
        <f t="shared" si="11"/>
        <v>NEUTRO</v>
      </c>
    </row>
    <row r="73" spans="1:11" x14ac:dyDescent="0.25">
      <c r="E73" s="2">
        <f t="shared" si="14"/>
        <v>0</v>
      </c>
      <c r="F73" s="8">
        <f t="shared" si="15"/>
        <v>0</v>
      </c>
      <c r="G73" s="8">
        <f t="shared" si="16"/>
        <v>1600</v>
      </c>
      <c r="H73" s="12">
        <f t="shared" si="12"/>
        <v>18.190000000000008</v>
      </c>
      <c r="I73" s="2">
        <f t="shared" si="13"/>
        <v>203.66000000000003</v>
      </c>
      <c r="J73" s="2">
        <f t="shared" si="10"/>
        <v>8.1992337164751063</v>
      </c>
      <c r="K73" s="2" t="str">
        <f t="shared" si="11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52" workbookViewId="0">
      <selection activeCell="F69" sqref="F69 F69 F69:K74"/>
    </sheetView>
  </sheetViews>
  <sheetFormatPr baseColWidth="10" defaultColWidth="255" defaultRowHeight="15" x14ac:dyDescent="0.25"/>
  <cols>
    <col min="1" max="1" width="10.7109375" style="2" bestFit="1" customWidth="1"/>
    <col min="2" max="2" width="11.5703125" style="2" bestFit="1" customWidth="1"/>
    <col min="3" max="3" width="9.28515625" style="2" bestFit="1" customWidth="1"/>
    <col min="4" max="4" width="9.42578125" style="15" customWidth="1"/>
    <col min="5" max="5" width="8.5703125" style="15" bestFit="1" customWidth="1"/>
    <col min="6" max="6" width="9.140625" style="15" bestFit="1" customWidth="1"/>
    <col min="7" max="7" width="13.42578125" style="15" bestFit="1" customWidth="1"/>
    <col min="8" max="8" width="10" style="15" customWidth="1"/>
    <col min="9" max="10" width="12" style="15" bestFit="1" customWidth="1"/>
    <col min="11" max="11" width="8.85546875" style="15" bestFit="1" customWidth="1"/>
    <col min="12" max="12" width="18.28515625" style="15" customWidth="1"/>
  </cols>
  <sheetData>
    <row r="1" spans="1:12" ht="15.75" customHeight="1" thickBot="1" x14ac:dyDescent="0.3">
      <c r="A1" s="3" t="s">
        <v>30</v>
      </c>
      <c r="B1" s="3" t="s">
        <v>31</v>
      </c>
      <c r="C1" s="3" t="s">
        <v>32</v>
      </c>
      <c r="G1" s="3" t="s">
        <v>33</v>
      </c>
      <c r="H1" s="4">
        <v>900</v>
      </c>
      <c r="I1" s="3" t="s">
        <v>34</v>
      </c>
      <c r="J1" s="4">
        <v>1400</v>
      </c>
      <c r="K1" s="3" t="s">
        <v>35</v>
      </c>
      <c r="L1" s="2" t="s">
        <v>185</v>
      </c>
    </row>
    <row r="2" spans="1:12" ht="15.75" customHeight="1" thickBot="1" x14ac:dyDescent="0.3">
      <c r="A2" s="2" t="s">
        <v>186</v>
      </c>
      <c r="B2" s="2" t="s">
        <v>187</v>
      </c>
      <c r="C2" s="2" t="s">
        <v>75</v>
      </c>
      <c r="E2" s="9" t="s">
        <v>40</v>
      </c>
      <c r="F2" s="10" t="s">
        <v>41</v>
      </c>
      <c r="G2" s="10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1"/>
    </row>
    <row r="3" spans="1:12" x14ac:dyDescent="0.25">
      <c r="A3" s="2" t="s">
        <v>186</v>
      </c>
      <c r="B3" s="2" t="s">
        <v>187</v>
      </c>
      <c r="C3" s="2" t="s">
        <v>75</v>
      </c>
      <c r="E3" s="8">
        <f t="shared" ref="E3:E34" si="0">B3*1</f>
        <v>1220</v>
      </c>
      <c r="F3" s="8">
        <f t="shared" ref="F3:F34" si="1">IF(B3&gt;B2,B3-B2,0)</f>
        <v>0</v>
      </c>
      <c r="G3" s="8">
        <f t="shared" ref="G3:G34" si="2">IF(B3&lt;B2,B2-B3,0)</f>
        <v>0</v>
      </c>
      <c r="H3" s="8"/>
      <c r="I3" s="8"/>
      <c r="J3" s="8"/>
      <c r="K3" s="8"/>
      <c r="L3" s="8"/>
    </row>
    <row r="4" spans="1:12" x14ac:dyDescent="0.25">
      <c r="A4" s="2" t="s">
        <v>188</v>
      </c>
      <c r="B4" s="2" t="s">
        <v>189</v>
      </c>
      <c r="C4" s="2" t="s">
        <v>190</v>
      </c>
      <c r="E4" s="2">
        <f t="shared" si="0"/>
        <v>1233.9000000000001</v>
      </c>
      <c r="F4" s="8">
        <f t="shared" si="1"/>
        <v>13.900000000000091</v>
      </c>
      <c r="G4" s="8">
        <f t="shared" si="2"/>
        <v>0</v>
      </c>
      <c r="H4" s="2"/>
      <c r="I4" s="2"/>
      <c r="J4" s="2"/>
      <c r="K4" s="2"/>
      <c r="L4" s="2"/>
    </row>
    <row r="5" spans="1:12" x14ac:dyDescent="0.25">
      <c r="A5" s="2" t="s">
        <v>37</v>
      </c>
      <c r="B5" s="2" t="s">
        <v>191</v>
      </c>
      <c r="C5" s="2" t="s">
        <v>192</v>
      </c>
      <c r="E5" s="2">
        <f t="shared" si="0"/>
        <v>1222.0999999999999</v>
      </c>
      <c r="F5" s="8">
        <f t="shared" si="1"/>
        <v>0</v>
      </c>
      <c r="G5" s="8">
        <f t="shared" si="2"/>
        <v>11.800000000000182</v>
      </c>
      <c r="H5" s="2"/>
      <c r="I5" s="2"/>
      <c r="J5" s="2"/>
      <c r="K5" s="2"/>
      <c r="L5" s="2"/>
    </row>
    <row r="6" spans="1:12" x14ac:dyDescent="0.25">
      <c r="A6" s="2" t="s">
        <v>37</v>
      </c>
      <c r="B6" s="2" t="s">
        <v>193</v>
      </c>
      <c r="C6" s="2" t="s">
        <v>194</v>
      </c>
      <c r="E6" s="2">
        <f t="shared" si="0"/>
        <v>1223</v>
      </c>
      <c r="F6" s="8">
        <f t="shared" si="1"/>
        <v>0.90000000000009095</v>
      </c>
      <c r="G6" s="8">
        <f t="shared" si="2"/>
        <v>0</v>
      </c>
      <c r="H6" s="2"/>
      <c r="I6" s="2"/>
      <c r="J6" s="2"/>
      <c r="K6" s="2"/>
      <c r="L6" s="2"/>
    </row>
    <row r="7" spans="1:12" x14ac:dyDescent="0.25">
      <c r="A7" s="2" t="s">
        <v>37</v>
      </c>
      <c r="B7" s="2" t="s">
        <v>193</v>
      </c>
      <c r="C7" s="2" t="s">
        <v>194</v>
      </c>
      <c r="E7" s="2">
        <f t="shared" si="0"/>
        <v>1223</v>
      </c>
      <c r="F7" s="8">
        <f t="shared" si="1"/>
        <v>0</v>
      </c>
      <c r="G7" s="8">
        <f t="shared" si="2"/>
        <v>0</v>
      </c>
      <c r="H7" s="13">
        <f>AVERAGE(F3:F6)</f>
        <v>3.7000000000000455</v>
      </c>
      <c r="I7" s="2">
        <f>AVERAGE(G3:G6)</f>
        <v>2.9500000000000455</v>
      </c>
      <c r="J7" s="2">
        <f t="shared" ref="J7:J38" si="3">IF(I7=0,100,100-(100/(1+(H7/I7))))</f>
        <v>55.639097744360818</v>
      </c>
      <c r="K7" s="2" t="str">
        <f t="shared" ref="K7:K38" si="4">IF(B7="","",IF(J7&gt;98,"VENTA",IF(J7&lt;2,"COMPRA","NEUTRO")))</f>
        <v>NEUTRO</v>
      </c>
      <c r="L7" s="2"/>
    </row>
    <row r="8" spans="1:12" x14ac:dyDescent="0.25">
      <c r="A8" s="2" t="s">
        <v>47</v>
      </c>
      <c r="B8" s="2" t="s">
        <v>195</v>
      </c>
      <c r="C8" s="2" t="s">
        <v>196</v>
      </c>
      <c r="E8" s="2">
        <f t="shared" si="0"/>
        <v>1261.7</v>
      </c>
      <c r="F8" s="8">
        <f t="shared" si="1"/>
        <v>38.700000000000045</v>
      </c>
      <c r="G8" s="8">
        <f t="shared" si="2"/>
        <v>0</v>
      </c>
      <c r="H8" s="13">
        <f>AVERAGE(F4:F7)</f>
        <v>3.7000000000000455</v>
      </c>
      <c r="I8" s="2">
        <f>AVERAGE(G4:G7)</f>
        <v>2.9500000000000455</v>
      </c>
      <c r="J8" s="2">
        <f t="shared" si="3"/>
        <v>55.639097744360818</v>
      </c>
      <c r="K8" s="2" t="str">
        <f t="shared" si="4"/>
        <v>NEUTRO</v>
      </c>
    </row>
    <row r="9" spans="1:12" x14ac:dyDescent="0.25">
      <c r="A9" s="2" t="s">
        <v>50</v>
      </c>
      <c r="B9" s="2" t="s">
        <v>197</v>
      </c>
      <c r="C9" s="2" t="s">
        <v>198</v>
      </c>
      <c r="E9" s="2">
        <f t="shared" si="0"/>
        <v>1300</v>
      </c>
      <c r="F9" s="8">
        <f t="shared" si="1"/>
        <v>38.299999999999955</v>
      </c>
      <c r="G9" s="8">
        <f t="shared" si="2"/>
        <v>0</v>
      </c>
      <c r="H9" s="13">
        <f>AVERAGE(F4:F8)</f>
        <v>10.700000000000045</v>
      </c>
      <c r="I9" s="2">
        <f>AVERAGE(G4:G8)</f>
        <v>2.3600000000000363</v>
      </c>
      <c r="J9" s="2">
        <f t="shared" si="3"/>
        <v>81.929555895865064</v>
      </c>
      <c r="K9" s="2" t="str">
        <f t="shared" si="4"/>
        <v>NEUTRO</v>
      </c>
    </row>
    <row r="10" spans="1:12" x14ac:dyDescent="0.25">
      <c r="A10" s="2" t="s">
        <v>55</v>
      </c>
      <c r="B10" s="2" t="s">
        <v>199</v>
      </c>
      <c r="C10" s="2" t="s">
        <v>57</v>
      </c>
      <c r="E10" s="2">
        <f t="shared" si="0"/>
        <v>1299</v>
      </c>
      <c r="F10" s="8">
        <f t="shared" si="1"/>
        <v>0</v>
      </c>
      <c r="G10" s="8">
        <f t="shared" si="2"/>
        <v>1</v>
      </c>
      <c r="H10" s="13">
        <f>AVERAGE(F4:F9)</f>
        <v>15.300000000000031</v>
      </c>
      <c r="I10" s="2">
        <f>AVERAGE(G4:G9)</f>
        <v>1.966666666666697</v>
      </c>
      <c r="J10" s="2">
        <f t="shared" si="3"/>
        <v>88.610038610038472</v>
      </c>
      <c r="K10" s="2" t="str">
        <f t="shared" si="4"/>
        <v>NEUTRO</v>
      </c>
    </row>
    <row r="11" spans="1:12" x14ac:dyDescent="0.25">
      <c r="A11" s="2" t="s">
        <v>55</v>
      </c>
      <c r="B11" s="2" t="s">
        <v>199</v>
      </c>
      <c r="C11" s="2" t="s">
        <v>57</v>
      </c>
      <c r="E11" s="2">
        <f t="shared" si="0"/>
        <v>1299</v>
      </c>
      <c r="F11" s="8">
        <f t="shared" si="1"/>
        <v>0</v>
      </c>
      <c r="G11" s="8">
        <f t="shared" si="2"/>
        <v>0</v>
      </c>
      <c r="H11" s="13">
        <f>AVERAGE(F4:F10)</f>
        <v>13.114285714285741</v>
      </c>
      <c r="I11" s="2">
        <f>AVERAGE(G4:G10)</f>
        <v>1.8285714285714545</v>
      </c>
      <c r="J11" s="2">
        <f t="shared" si="3"/>
        <v>87.762906309751301</v>
      </c>
      <c r="K11" s="2" t="str">
        <f t="shared" si="4"/>
        <v>NEUTRO</v>
      </c>
    </row>
    <row r="12" spans="1:12" x14ac:dyDescent="0.25">
      <c r="A12" s="2" t="s">
        <v>58</v>
      </c>
      <c r="B12" s="2" t="s">
        <v>199</v>
      </c>
      <c r="C12" s="2" t="s">
        <v>200</v>
      </c>
      <c r="E12" s="2">
        <f t="shared" si="0"/>
        <v>1299</v>
      </c>
      <c r="F12" s="8">
        <f t="shared" si="1"/>
        <v>0</v>
      </c>
      <c r="G12" s="8">
        <f t="shared" si="2"/>
        <v>0</v>
      </c>
      <c r="H12" s="13">
        <f>AVERAGE(F4:F11)</f>
        <v>11.475000000000023</v>
      </c>
      <c r="I12" s="2">
        <f>AVERAGE(G4:G11)</f>
        <v>1.6000000000000227</v>
      </c>
      <c r="J12" s="2">
        <f t="shared" si="3"/>
        <v>87.762906309751301</v>
      </c>
      <c r="K12" s="2" t="str">
        <f t="shared" si="4"/>
        <v>NEUTRO</v>
      </c>
    </row>
    <row r="13" spans="1:12" x14ac:dyDescent="0.25">
      <c r="A13" s="2" t="s">
        <v>61</v>
      </c>
      <c r="B13" s="2" t="s">
        <v>201</v>
      </c>
      <c r="C13" s="2" t="s">
        <v>202</v>
      </c>
      <c r="E13" s="2">
        <f t="shared" si="0"/>
        <v>1295</v>
      </c>
      <c r="F13" s="8">
        <f t="shared" si="1"/>
        <v>0</v>
      </c>
      <c r="G13" s="8">
        <f t="shared" si="2"/>
        <v>4</v>
      </c>
      <c r="H13" s="13">
        <f>AVERAGE(F4:F12)</f>
        <v>10.200000000000021</v>
      </c>
      <c r="I13" s="2">
        <f>AVERAGE(G4:G12)</f>
        <v>1.4222222222222425</v>
      </c>
      <c r="J13" s="2">
        <f t="shared" si="3"/>
        <v>87.762906309751301</v>
      </c>
      <c r="K13" s="2" t="str">
        <f t="shared" si="4"/>
        <v>NEUTRO</v>
      </c>
    </row>
    <row r="14" spans="1:12" x14ac:dyDescent="0.25">
      <c r="A14" s="2" t="s">
        <v>64</v>
      </c>
      <c r="B14" s="2" t="s">
        <v>203</v>
      </c>
      <c r="C14" s="2" t="s">
        <v>204</v>
      </c>
      <c r="E14" s="2">
        <f t="shared" si="0"/>
        <v>1262</v>
      </c>
      <c r="F14" s="8">
        <f t="shared" si="1"/>
        <v>0</v>
      </c>
      <c r="G14" s="8">
        <f t="shared" si="2"/>
        <v>33</v>
      </c>
      <c r="H14" s="12">
        <f>AVERAGE(F8:F14)</f>
        <v>11</v>
      </c>
      <c r="I14" s="2">
        <f>AVERAGE(G4:G13)</f>
        <v>1.6800000000000181</v>
      </c>
      <c r="J14" s="2">
        <f t="shared" si="3"/>
        <v>86.750788643532999</v>
      </c>
      <c r="K14" s="2" t="str">
        <f t="shared" si="4"/>
        <v>NEUTRO</v>
      </c>
    </row>
    <row r="15" spans="1:12" x14ac:dyDescent="0.25">
      <c r="A15" s="2" t="s">
        <v>69</v>
      </c>
      <c r="B15" s="2" t="s">
        <v>205</v>
      </c>
      <c r="C15" s="2" t="s">
        <v>206</v>
      </c>
      <c r="E15" s="2">
        <f t="shared" si="0"/>
        <v>1273.5</v>
      </c>
      <c r="F15" s="8">
        <f t="shared" si="1"/>
        <v>11.5</v>
      </c>
      <c r="G15" s="8">
        <f t="shared" si="2"/>
        <v>0</v>
      </c>
      <c r="H15" s="12">
        <f>AVERAGE(F8:F15)</f>
        <v>11.0625</v>
      </c>
      <c r="I15" s="2">
        <f>AVERAGE(G4:G14)</f>
        <v>4.5272727272727442</v>
      </c>
      <c r="J15" s="2">
        <f t="shared" si="3"/>
        <v>70.959982506013475</v>
      </c>
      <c r="K15" s="2" t="str">
        <f t="shared" si="4"/>
        <v>NEUTRO</v>
      </c>
    </row>
    <row r="16" spans="1:12" x14ac:dyDescent="0.25">
      <c r="A16" s="2" t="s">
        <v>71</v>
      </c>
      <c r="B16" s="2" t="s">
        <v>207</v>
      </c>
      <c r="C16" s="2" t="s">
        <v>208</v>
      </c>
      <c r="E16" s="2">
        <f t="shared" si="0"/>
        <v>1280</v>
      </c>
      <c r="F16" s="8">
        <f t="shared" si="1"/>
        <v>6.5</v>
      </c>
      <c r="G16" s="8">
        <f t="shared" si="2"/>
        <v>0</v>
      </c>
      <c r="H16" s="12">
        <f>AVERAGE(F8:F16)</f>
        <v>10.555555555555555</v>
      </c>
      <c r="I16" s="2">
        <f>AVERAGE(G8:G16)</f>
        <v>4.2222222222222223</v>
      </c>
      <c r="J16" s="2">
        <f t="shared" si="3"/>
        <v>71.428571428571431</v>
      </c>
      <c r="K16" s="2" t="str">
        <f t="shared" si="4"/>
        <v>NEUTRO</v>
      </c>
    </row>
    <row r="17" spans="1:11" x14ac:dyDescent="0.25">
      <c r="A17" s="2" t="s">
        <v>74</v>
      </c>
      <c r="B17" s="2" t="s">
        <v>209</v>
      </c>
      <c r="C17" s="2" t="s">
        <v>210</v>
      </c>
      <c r="E17" s="2">
        <f t="shared" si="0"/>
        <v>1305.5999999999999</v>
      </c>
      <c r="F17" s="8">
        <f t="shared" si="1"/>
        <v>25.599999999999909</v>
      </c>
      <c r="G17" s="8">
        <f t="shared" si="2"/>
        <v>0</v>
      </c>
      <c r="H17" s="12">
        <f t="shared" ref="H17:H48" si="5">AVERAGE(F8:F17)</f>
        <v>12.059999999999992</v>
      </c>
      <c r="I17" s="2">
        <f t="shared" ref="I17:I48" si="6">AVERAGE(G8:G17)</f>
        <v>3.8</v>
      </c>
      <c r="J17" s="2">
        <f t="shared" si="3"/>
        <v>76.040353089533411</v>
      </c>
      <c r="K17" s="2" t="str">
        <f t="shared" si="4"/>
        <v>NEUTRO</v>
      </c>
    </row>
    <row r="18" spans="1:11" x14ac:dyDescent="0.25">
      <c r="A18" s="2" t="s">
        <v>74</v>
      </c>
      <c r="B18" s="2" t="s">
        <v>211</v>
      </c>
      <c r="C18" s="2" t="s">
        <v>212</v>
      </c>
      <c r="E18" s="2">
        <f t="shared" si="0"/>
        <v>1314.9</v>
      </c>
      <c r="F18" s="8">
        <f t="shared" si="1"/>
        <v>9.3000000000001819</v>
      </c>
      <c r="G18" s="8">
        <f t="shared" si="2"/>
        <v>0</v>
      </c>
      <c r="H18" s="12">
        <f t="shared" si="5"/>
        <v>9.1200000000000045</v>
      </c>
      <c r="I18" s="2">
        <f t="shared" si="6"/>
        <v>3.8</v>
      </c>
      <c r="J18" s="2">
        <f t="shared" si="3"/>
        <v>70.588235294117652</v>
      </c>
      <c r="K18" s="2" t="str">
        <f t="shared" si="4"/>
        <v>NEUTRO</v>
      </c>
    </row>
    <row r="19" spans="1:11" x14ac:dyDescent="0.25">
      <c r="A19" s="2" t="s">
        <v>74</v>
      </c>
      <c r="B19" s="2" t="s">
        <v>211</v>
      </c>
      <c r="C19" s="2" t="s">
        <v>212</v>
      </c>
      <c r="E19" s="2">
        <f t="shared" si="0"/>
        <v>1314.9</v>
      </c>
      <c r="F19" s="8">
        <f t="shared" si="1"/>
        <v>0</v>
      </c>
      <c r="G19" s="8">
        <f t="shared" si="2"/>
        <v>0</v>
      </c>
      <c r="H19" s="12">
        <f t="shared" si="5"/>
        <v>5.2900000000000089</v>
      </c>
      <c r="I19" s="2">
        <f t="shared" si="6"/>
        <v>3.8</v>
      </c>
      <c r="J19" s="2">
        <f t="shared" si="3"/>
        <v>58.19581958195824</v>
      </c>
      <c r="K19" s="2" t="str">
        <f t="shared" si="4"/>
        <v>NEUTRO</v>
      </c>
    </row>
    <row r="20" spans="1:11" x14ac:dyDescent="0.25">
      <c r="A20" s="2" t="s">
        <v>78</v>
      </c>
      <c r="B20" s="2" t="s">
        <v>213</v>
      </c>
      <c r="C20" s="2" t="s">
        <v>214</v>
      </c>
      <c r="E20" s="2">
        <f t="shared" si="0"/>
        <v>1346.6</v>
      </c>
      <c r="F20" s="8">
        <f t="shared" si="1"/>
        <v>31.699999999999818</v>
      </c>
      <c r="G20" s="8">
        <f t="shared" si="2"/>
        <v>0</v>
      </c>
      <c r="H20" s="12">
        <f t="shared" si="5"/>
        <v>8.4599999999999902</v>
      </c>
      <c r="I20" s="2">
        <f t="shared" si="6"/>
        <v>3.7</v>
      </c>
      <c r="J20" s="2">
        <f t="shared" si="3"/>
        <v>69.572368421052602</v>
      </c>
      <c r="K20" s="2" t="str">
        <f t="shared" si="4"/>
        <v>NEUTRO</v>
      </c>
    </row>
    <row r="21" spans="1:11" x14ac:dyDescent="0.25">
      <c r="A21" s="2" t="s">
        <v>78</v>
      </c>
      <c r="B21" s="2" t="s">
        <v>215</v>
      </c>
      <c r="C21" s="2" t="s">
        <v>216</v>
      </c>
      <c r="E21" s="2">
        <f t="shared" si="0"/>
        <v>1346</v>
      </c>
      <c r="F21" s="8">
        <f t="shared" si="1"/>
        <v>0</v>
      </c>
      <c r="G21" s="8">
        <f t="shared" si="2"/>
        <v>0.59999999999990905</v>
      </c>
      <c r="H21" s="12">
        <f t="shared" si="5"/>
        <v>8.4599999999999902</v>
      </c>
      <c r="I21" s="2">
        <f t="shared" si="6"/>
        <v>3.7599999999999909</v>
      </c>
      <c r="J21" s="2">
        <f t="shared" si="3"/>
        <v>69.230769230769255</v>
      </c>
      <c r="K21" s="2" t="str">
        <f t="shared" si="4"/>
        <v>NEUTRO</v>
      </c>
    </row>
    <row r="22" spans="1:11" x14ac:dyDescent="0.25">
      <c r="A22" s="2" t="s">
        <v>83</v>
      </c>
      <c r="B22" s="2" t="s">
        <v>217</v>
      </c>
      <c r="C22" s="2" t="s">
        <v>218</v>
      </c>
      <c r="E22" s="2">
        <f t="shared" si="0"/>
        <v>1350.3</v>
      </c>
      <c r="F22" s="8">
        <f t="shared" si="1"/>
        <v>4.2999999999999545</v>
      </c>
      <c r="G22" s="8">
        <f t="shared" si="2"/>
        <v>0</v>
      </c>
      <c r="H22" s="12">
        <f t="shared" si="5"/>
        <v>8.8899999999999864</v>
      </c>
      <c r="I22" s="2">
        <f t="shared" si="6"/>
        <v>3.7599999999999909</v>
      </c>
      <c r="J22" s="2">
        <f t="shared" si="3"/>
        <v>70.276679841897248</v>
      </c>
      <c r="K22" s="2" t="str">
        <f t="shared" si="4"/>
        <v>NEUTRO</v>
      </c>
    </row>
    <row r="23" spans="1:11" x14ac:dyDescent="0.25">
      <c r="A23" s="2" t="s">
        <v>86</v>
      </c>
      <c r="B23" s="2" t="s">
        <v>219</v>
      </c>
      <c r="C23" s="2" t="s">
        <v>220</v>
      </c>
      <c r="E23" s="2">
        <f t="shared" si="0"/>
        <v>1361.4</v>
      </c>
      <c r="F23" s="8">
        <f t="shared" si="1"/>
        <v>11.100000000000136</v>
      </c>
      <c r="G23" s="8">
        <f t="shared" si="2"/>
        <v>0</v>
      </c>
      <c r="H23" s="12">
        <f t="shared" si="5"/>
        <v>10</v>
      </c>
      <c r="I23" s="2">
        <f t="shared" si="6"/>
        <v>3.359999999999991</v>
      </c>
      <c r="J23" s="2">
        <f t="shared" si="3"/>
        <v>74.85029940119766</v>
      </c>
      <c r="K23" s="2" t="str">
        <f t="shared" si="4"/>
        <v>NEUTRO</v>
      </c>
    </row>
    <row r="24" spans="1:11" x14ac:dyDescent="0.25">
      <c r="A24" s="2" t="s">
        <v>88</v>
      </c>
      <c r="B24" s="2" t="s">
        <v>221</v>
      </c>
      <c r="C24" s="2" t="s">
        <v>222</v>
      </c>
      <c r="E24" s="2">
        <f t="shared" si="0"/>
        <v>1361.5</v>
      </c>
      <c r="F24" s="8">
        <f t="shared" si="1"/>
        <v>9.9999999999909051E-2</v>
      </c>
      <c r="G24" s="8">
        <f t="shared" si="2"/>
        <v>0</v>
      </c>
      <c r="H24" s="12">
        <f t="shared" si="5"/>
        <v>10.009999999999991</v>
      </c>
      <c r="I24" s="2">
        <f t="shared" si="6"/>
        <v>5.9999999999990908E-2</v>
      </c>
      <c r="J24" s="2">
        <f t="shared" si="3"/>
        <v>99.4041708043695</v>
      </c>
      <c r="K24" s="2" t="str">
        <f t="shared" si="4"/>
        <v>VENTA</v>
      </c>
    </row>
    <row r="25" spans="1:11" x14ac:dyDescent="0.25">
      <c r="A25" s="2" t="s">
        <v>90</v>
      </c>
      <c r="B25" s="2" t="s">
        <v>223</v>
      </c>
      <c r="C25" s="2" t="s">
        <v>224</v>
      </c>
      <c r="E25" s="2">
        <f t="shared" si="0"/>
        <v>1377.8</v>
      </c>
      <c r="F25" s="8">
        <f t="shared" si="1"/>
        <v>16.299999999999955</v>
      </c>
      <c r="G25" s="8">
        <f t="shared" si="2"/>
        <v>0</v>
      </c>
      <c r="H25" s="12">
        <f t="shared" si="5"/>
        <v>10.489999999999986</v>
      </c>
      <c r="I25" s="2">
        <f t="shared" si="6"/>
        <v>5.9999999999990908E-2</v>
      </c>
      <c r="J25" s="2">
        <f t="shared" si="3"/>
        <v>99.431279620853161</v>
      </c>
      <c r="K25" s="2" t="str">
        <f t="shared" si="4"/>
        <v>VENTA</v>
      </c>
    </row>
    <row r="26" spans="1:11" x14ac:dyDescent="0.25">
      <c r="A26" s="2" t="s">
        <v>93</v>
      </c>
      <c r="B26" s="2">
        <v>1360</v>
      </c>
      <c r="C26" s="2" t="s">
        <v>225</v>
      </c>
      <c r="E26" s="2">
        <f t="shared" si="0"/>
        <v>1360</v>
      </c>
      <c r="F26" s="8">
        <f t="shared" si="1"/>
        <v>0</v>
      </c>
      <c r="G26" s="8">
        <f t="shared" si="2"/>
        <v>17.799999999999955</v>
      </c>
      <c r="H26" s="12">
        <f t="shared" si="5"/>
        <v>9.8399999999999856</v>
      </c>
      <c r="I26" s="2">
        <f t="shared" si="6"/>
        <v>1.8399999999999863</v>
      </c>
      <c r="J26" s="2">
        <f t="shared" si="3"/>
        <v>84.246575342465832</v>
      </c>
      <c r="K26" s="2" t="str">
        <f t="shared" si="4"/>
        <v>NEUTRO</v>
      </c>
    </row>
    <row r="27" spans="1:11" x14ac:dyDescent="0.25">
      <c r="A27" s="2" t="s">
        <v>93</v>
      </c>
      <c r="B27" s="2">
        <v>1360</v>
      </c>
      <c r="C27" s="2" t="s">
        <v>225</v>
      </c>
      <c r="E27" s="2">
        <f t="shared" si="0"/>
        <v>1360</v>
      </c>
      <c r="F27" s="8">
        <f t="shared" si="1"/>
        <v>0</v>
      </c>
      <c r="G27" s="8">
        <f t="shared" si="2"/>
        <v>0</v>
      </c>
      <c r="H27" s="12">
        <f t="shared" si="5"/>
        <v>7.2799999999999958</v>
      </c>
      <c r="I27" s="2">
        <f t="shared" si="6"/>
        <v>1.8399999999999863</v>
      </c>
      <c r="J27" s="2">
        <f t="shared" si="3"/>
        <v>79.824561403508881</v>
      </c>
      <c r="K27" s="2" t="str">
        <f t="shared" si="4"/>
        <v>NEUTRO</v>
      </c>
    </row>
    <row r="28" spans="1:11" x14ac:dyDescent="0.25">
      <c r="A28" s="2" t="s">
        <v>93</v>
      </c>
      <c r="B28" s="2">
        <v>1360</v>
      </c>
      <c r="C28" s="2" t="s">
        <v>225</v>
      </c>
      <c r="E28" s="2">
        <f t="shared" si="0"/>
        <v>1360</v>
      </c>
      <c r="F28" s="8">
        <f t="shared" si="1"/>
        <v>0</v>
      </c>
      <c r="G28" s="8">
        <f t="shared" si="2"/>
        <v>0</v>
      </c>
      <c r="H28" s="12">
        <f t="shared" si="5"/>
        <v>6.3499999999999774</v>
      </c>
      <c r="I28" s="2">
        <f t="shared" si="6"/>
        <v>1.8399999999999863</v>
      </c>
      <c r="J28" s="2">
        <f t="shared" si="3"/>
        <v>77.533577533577599</v>
      </c>
      <c r="K28" s="2" t="str">
        <f t="shared" si="4"/>
        <v>NEUTRO</v>
      </c>
    </row>
    <row r="29" spans="1:11" x14ac:dyDescent="0.25">
      <c r="A29" s="2" t="s">
        <v>93</v>
      </c>
      <c r="B29" s="2">
        <v>1360</v>
      </c>
      <c r="C29" s="2" t="s">
        <v>225</v>
      </c>
      <c r="E29" s="2">
        <f t="shared" si="0"/>
        <v>1360</v>
      </c>
      <c r="F29" s="8">
        <f t="shared" si="1"/>
        <v>0</v>
      </c>
      <c r="G29" s="8">
        <f t="shared" si="2"/>
        <v>0</v>
      </c>
      <c r="H29" s="12">
        <f t="shared" si="5"/>
        <v>6.3499999999999774</v>
      </c>
      <c r="I29" s="2">
        <f t="shared" si="6"/>
        <v>1.8399999999999863</v>
      </c>
      <c r="J29" s="2">
        <f t="shared" si="3"/>
        <v>77.533577533577599</v>
      </c>
      <c r="K29" s="2" t="str">
        <f t="shared" si="4"/>
        <v>NEUTRO</v>
      </c>
    </row>
    <row r="30" spans="1:11" x14ac:dyDescent="0.25">
      <c r="A30" s="2" t="s">
        <v>95</v>
      </c>
      <c r="B30" s="2">
        <v>1347</v>
      </c>
      <c r="C30" s="2" t="s">
        <v>226</v>
      </c>
      <c r="E30" s="2">
        <f t="shared" si="0"/>
        <v>1347</v>
      </c>
      <c r="F30" s="8">
        <f t="shared" si="1"/>
        <v>0</v>
      </c>
      <c r="G30" s="8">
        <f t="shared" si="2"/>
        <v>13</v>
      </c>
      <c r="H30" s="12">
        <f t="shared" si="5"/>
        <v>3.1799999999999953</v>
      </c>
      <c r="I30" s="2">
        <f t="shared" si="6"/>
        <v>3.1399999999999864</v>
      </c>
      <c r="J30" s="2">
        <f t="shared" si="3"/>
        <v>50.31645569620261</v>
      </c>
      <c r="K30" s="2" t="str">
        <f t="shared" si="4"/>
        <v>NEUTRO</v>
      </c>
    </row>
    <row r="31" spans="1:11" x14ac:dyDescent="0.25">
      <c r="A31" s="2" t="s">
        <v>97</v>
      </c>
      <c r="B31" s="2">
        <v>1340</v>
      </c>
      <c r="C31" s="2" t="s">
        <v>227</v>
      </c>
      <c r="E31" s="2">
        <f t="shared" si="0"/>
        <v>1340</v>
      </c>
      <c r="F31" s="8">
        <f t="shared" si="1"/>
        <v>0</v>
      </c>
      <c r="G31" s="8">
        <f t="shared" si="2"/>
        <v>7</v>
      </c>
      <c r="H31" s="12">
        <f t="shared" si="5"/>
        <v>3.1799999999999953</v>
      </c>
      <c r="I31" s="2">
        <f t="shared" si="6"/>
        <v>3.7799999999999954</v>
      </c>
      <c r="J31" s="2">
        <f t="shared" si="3"/>
        <v>45.689655172413786</v>
      </c>
      <c r="K31" s="2" t="str">
        <f t="shared" si="4"/>
        <v>NEUTRO</v>
      </c>
    </row>
    <row r="32" spans="1:11" x14ac:dyDescent="0.25">
      <c r="A32" s="2" t="s">
        <v>99</v>
      </c>
      <c r="B32" s="2">
        <v>1340.1</v>
      </c>
      <c r="C32" s="2" t="s">
        <v>128</v>
      </c>
      <c r="E32" s="2">
        <f t="shared" si="0"/>
        <v>1340.1</v>
      </c>
      <c r="F32" s="8">
        <f t="shared" si="1"/>
        <v>9.9999999999909051E-2</v>
      </c>
      <c r="G32" s="8">
        <f t="shared" si="2"/>
        <v>0</v>
      </c>
      <c r="H32" s="12">
        <f t="shared" si="5"/>
        <v>2.7599999999999909</v>
      </c>
      <c r="I32" s="2">
        <f t="shared" si="6"/>
        <v>3.7799999999999954</v>
      </c>
      <c r="J32" s="2">
        <f t="shared" si="3"/>
        <v>42.201834862385269</v>
      </c>
      <c r="K32" s="2" t="str">
        <f t="shared" si="4"/>
        <v>NEUTRO</v>
      </c>
    </row>
    <row r="33" spans="1:11" x14ac:dyDescent="0.25">
      <c r="A33" s="2" t="s">
        <v>101</v>
      </c>
      <c r="B33" s="2">
        <v>1330.3</v>
      </c>
      <c r="C33" s="2" t="s">
        <v>228</v>
      </c>
      <c r="E33" s="2">
        <f t="shared" si="0"/>
        <v>1330.3</v>
      </c>
      <c r="F33" s="8">
        <f t="shared" si="1"/>
        <v>0</v>
      </c>
      <c r="G33" s="8">
        <f t="shared" si="2"/>
        <v>9.7999999999999545</v>
      </c>
      <c r="H33" s="12">
        <f t="shared" si="5"/>
        <v>1.6499999999999773</v>
      </c>
      <c r="I33" s="2">
        <f t="shared" si="6"/>
        <v>4.7599999999999909</v>
      </c>
      <c r="J33" s="2">
        <f t="shared" si="3"/>
        <v>25.74102964118542</v>
      </c>
      <c r="K33" s="2" t="str">
        <f t="shared" si="4"/>
        <v>NEUTRO</v>
      </c>
    </row>
    <row r="34" spans="1:11" x14ac:dyDescent="0.25">
      <c r="A34" s="2" t="s">
        <v>103</v>
      </c>
      <c r="B34" s="2">
        <v>1359</v>
      </c>
      <c r="C34" s="2" t="s">
        <v>229</v>
      </c>
      <c r="E34" s="2">
        <f t="shared" si="0"/>
        <v>1359</v>
      </c>
      <c r="F34" s="8">
        <f t="shared" si="1"/>
        <v>28.700000000000045</v>
      </c>
      <c r="G34" s="8">
        <f t="shared" si="2"/>
        <v>0</v>
      </c>
      <c r="H34" s="12">
        <f t="shared" si="5"/>
        <v>4.5099999999999909</v>
      </c>
      <c r="I34" s="2">
        <f t="shared" si="6"/>
        <v>4.7599999999999909</v>
      </c>
      <c r="J34" s="2">
        <f t="shared" si="3"/>
        <v>48.651564185544764</v>
      </c>
      <c r="K34" s="2" t="str">
        <f t="shared" si="4"/>
        <v>NEUTRO</v>
      </c>
    </row>
    <row r="35" spans="1:11" x14ac:dyDescent="0.25">
      <c r="A35" s="2" t="s">
        <v>105</v>
      </c>
      <c r="B35" s="2">
        <v>1367</v>
      </c>
      <c r="C35" s="2" t="s">
        <v>230</v>
      </c>
      <c r="E35" s="2">
        <f t="shared" ref="E35:E66" si="7">B35*1</f>
        <v>1367</v>
      </c>
      <c r="F35" s="8">
        <f t="shared" ref="F35:F66" si="8">IF(B35&gt;B34,B35-B34,0)</f>
        <v>8</v>
      </c>
      <c r="G35" s="8">
        <f t="shared" ref="G35:G66" si="9">IF(B35&lt;B34,B34-B35,0)</f>
        <v>0</v>
      </c>
      <c r="H35" s="12">
        <f t="shared" si="5"/>
        <v>3.6799999999999953</v>
      </c>
      <c r="I35" s="2">
        <f t="shared" si="6"/>
        <v>4.7599999999999909</v>
      </c>
      <c r="J35" s="2">
        <f t="shared" si="3"/>
        <v>43.601895734597171</v>
      </c>
      <c r="K35" s="2" t="str">
        <f t="shared" si="4"/>
        <v>NEUTRO</v>
      </c>
    </row>
    <row r="36" spans="1:11" x14ac:dyDescent="0.25">
      <c r="A36" s="2" t="s">
        <v>107</v>
      </c>
      <c r="B36" s="2">
        <v>1357</v>
      </c>
      <c r="C36" s="2" t="s">
        <v>228</v>
      </c>
      <c r="E36" s="2">
        <f t="shared" si="7"/>
        <v>1357</v>
      </c>
      <c r="F36" s="8">
        <f t="shared" si="8"/>
        <v>0</v>
      </c>
      <c r="G36" s="8">
        <f t="shared" si="9"/>
        <v>10</v>
      </c>
      <c r="H36" s="12">
        <f t="shared" si="5"/>
        <v>3.6799999999999953</v>
      </c>
      <c r="I36" s="2">
        <f t="shared" si="6"/>
        <v>3.9799999999999955</v>
      </c>
      <c r="J36" s="2">
        <f t="shared" si="3"/>
        <v>48.041775456919062</v>
      </c>
      <c r="K36" s="2" t="str">
        <f t="shared" si="4"/>
        <v>NEUTRO</v>
      </c>
    </row>
    <row r="37" spans="1:11" x14ac:dyDescent="0.25">
      <c r="A37" s="2" t="s">
        <v>109</v>
      </c>
      <c r="B37" s="2">
        <v>1340</v>
      </c>
      <c r="C37" s="2" t="s">
        <v>231</v>
      </c>
      <c r="E37" s="2">
        <f t="shared" si="7"/>
        <v>1340</v>
      </c>
      <c r="F37" s="8">
        <f t="shared" si="8"/>
        <v>0</v>
      </c>
      <c r="G37" s="8">
        <f t="shared" si="9"/>
        <v>17</v>
      </c>
      <c r="H37" s="12">
        <f t="shared" si="5"/>
        <v>3.6799999999999953</v>
      </c>
      <c r="I37" s="2">
        <f t="shared" si="6"/>
        <v>5.6799999999999953</v>
      </c>
      <c r="J37" s="2">
        <f t="shared" si="3"/>
        <v>39.316239316239297</v>
      </c>
      <c r="K37" s="2" t="str">
        <f t="shared" si="4"/>
        <v>NEUTRO</v>
      </c>
    </row>
    <row r="38" spans="1:11" x14ac:dyDescent="0.25">
      <c r="A38" s="2" t="s">
        <v>111</v>
      </c>
      <c r="B38" s="2">
        <v>1357</v>
      </c>
      <c r="C38" s="2" t="s">
        <v>232</v>
      </c>
      <c r="E38" s="2">
        <f t="shared" si="7"/>
        <v>1357</v>
      </c>
      <c r="F38" s="8">
        <f t="shared" si="8"/>
        <v>17</v>
      </c>
      <c r="G38" s="8">
        <f t="shared" si="9"/>
        <v>0</v>
      </c>
      <c r="H38" s="12">
        <f t="shared" si="5"/>
        <v>5.3799999999999955</v>
      </c>
      <c r="I38" s="2">
        <f t="shared" si="6"/>
        <v>5.6799999999999953</v>
      </c>
      <c r="J38" s="2">
        <f t="shared" si="3"/>
        <v>48.643761301989151</v>
      </c>
      <c r="K38" s="2" t="str">
        <f t="shared" si="4"/>
        <v>NEUTRO</v>
      </c>
    </row>
    <row r="39" spans="1:11" x14ac:dyDescent="0.25">
      <c r="A39" s="2" t="s">
        <v>112</v>
      </c>
      <c r="B39" s="2">
        <v>1374.4</v>
      </c>
      <c r="C39" s="2" t="s">
        <v>233</v>
      </c>
      <c r="E39" s="2">
        <f t="shared" si="7"/>
        <v>1374.4</v>
      </c>
      <c r="F39" s="8">
        <f t="shared" si="8"/>
        <v>17.400000000000091</v>
      </c>
      <c r="G39" s="8">
        <f t="shared" si="9"/>
        <v>0</v>
      </c>
      <c r="H39" s="12">
        <f t="shared" si="5"/>
        <v>7.1200000000000045</v>
      </c>
      <c r="I39" s="2">
        <f t="shared" si="6"/>
        <v>5.6799999999999953</v>
      </c>
      <c r="J39" s="2">
        <f t="shared" ref="J39:J70" si="10">IF(I39=0,100,100-(100/(1+(H39/I39))))</f>
        <v>55.625000000000036</v>
      </c>
      <c r="K39" s="2" t="str">
        <f t="shared" ref="K39:K70" si="11">IF(B39="","",IF(J39&gt;98,"VENTA",IF(J39&lt;2,"COMPRA","NEUTRO")))</f>
        <v>NEUTRO</v>
      </c>
    </row>
    <row r="40" spans="1:11" x14ac:dyDescent="0.25">
      <c r="A40" s="2" t="s">
        <v>114</v>
      </c>
      <c r="B40" s="2">
        <v>1391.2</v>
      </c>
      <c r="C40" s="2" t="s">
        <v>234</v>
      </c>
      <c r="E40" s="2">
        <f t="shared" si="7"/>
        <v>1391.2</v>
      </c>
      <c r="F40" s="8">
        <f t="shared" si="8"/>
        <v>16.799999999999955</v>
      </c>
      <c r="G40" s="8">
        <f t="shared" si="9"/>
        <v>0</v>
      </c>
      <c r="H40" s="12">
        <f t="shared" si="5"/>
        <v>8.8000000000000007</v>
      </c>
      <c r="I40" s="2">
        <f t="shared" si="6"/>
        <v>4.3799999999999955</v>
      </c>
      <c r="J40" s="2">
        <f t="shared" si="10"/>
        <v>66.767830045523539</v>
      </c>
      <c r="K40" s="2" t="str">
        <f t="shared" si="11"/>
        <v>NEUTRO</v>
      </c>
    </row>
    <row r="41" spans="1:11" x14ac:dyDescent="0.25">
      <c r="A41" s="2" t="s">
        <v>116</v>
      </c>
      <c r="B41" s="2">
        <v>1459</v>
      </c>
      <c r="C41" s="2" t="s">
        <v>235</v>
      </c>
      <c r="E41" s="2">
        <f t="shared" si="7"/>
        <v>1459</v>
      </c>
      <c r="F41" s="8">
        <f t="shared" si="8"/>
        <v>67.799999999999955</v>
      </c>
      <c r="G41" s="8">
        <f t="shared" si="9"/>
        <v>0</v>
      </c>
      <c r="H41" s="12">
        <f t="shared" si="5"/>
        <v>15.579999999999995</v>
      </c>
      <c r="I41" s="2">
        <f t="shared" si="6"/>
        <v>3.6799999999999953</v>
      </c>
      <c r="J41" s="2">
        <f t="shared" si="10"/>
        <v>80.893042575285577</v>
      </c>
      <c r="K41" s="2" t="str">
        <f t="shared" si="11"/>
        <v>NEUTRO</v>
      </c>
    </row>
    <row r="42" spans="1:11" s="28" customFormat="1" x14ac:dyDescent="0.25">
      <c r="A42" s="17" t="s">
        <v>118</v>
      </c>
      <c r="B42" s="17">
        <v>1437.7</v>
      </c>
      <c r="C42" s="17" t="s">
        <v>236</v>
      </c>
      <c r="E42" s="17">
        <f t="shared" si="7"/>
        <v>1437.7</v>
      </c>
      <c r="F42" s="21">
        <f t="shared" si="8"/>
        <v>0</v>
      </c>
      <c r="G42" s="21">
        <f t="shared" si="9"/>
        <v>21.299999999999955</v>
      </c>
      <c r="H42" s="22">
        <f t="shared" si="5"/>
        <v>15.570000000000004</v>
      </c>
      <c r="I42" s="17">
        <f t="shared" si="6"/>
        <v>5.8099999999999907</v>
      </c>
      <c r="J42" s="17">
        <f t="shared" si="10"/>
        <v>72.825070159027163</v>
      </c>
      <c r="K42" s="2" t="str">
        <f t="shared" si="11"/>
        <v>NEUTRO</v>
      </c>
    </row>
    <row r="43" spans="1:11" x14ac:dyDescent="0.25">
      <c r="A43" s="2" t="s">
        <v>120</v>
      </c>
      <c r="B43" s="2">
        <v>1397.6</v>
      </c>
      <c r="C43" s="2" t="s">
        <v>237</v>
      </c>
      <c r="E43" s="2">
        <f t="shared" si="7"/>
        <v>1397.6</v>
      </c>
      <c r="F43" s="8">
        <f t="shared" si="8"/>
        <v>0</v>
      </c>
      <c r="G43" s="8">
        <f t="shared" si="9"/>
        <v>40.100000000000136</v>
      </c>
      <c r="H43" s="12">
        <f t="shared" si="5"/>
        <v>15.570000000000004</v>
      </c>
      <c r="I43" s="2">
        <f t="shared" si="6"/>
        <v>8.8400000000000087</v>
      </c>
      <c r="J43" s="2">
        <f t="shared" si="10"/>
        <v>63.785333879557541</v>
      </c>
      <c r="K43" s="2" t="str">
        <f t="shared" si="11"/>
        <v>NEUTRO</v>
      </c>
    </row>
    <row r="44" spans="1:11" x14ac:dyDescent="0.25">
      <c r="A44" s="2" t="s">
        <v>121</v>
      </c>
      <c r="B44" s="2">
        <v>1395</v>
      </c>
      <c r="C44" s="2" t="s">
        <v>117</v>
      </c>
      <c r="E44" s="2">
        <f t="shared" si="7"/>
        <v>1395</v>
      </c>
      <c r="F44" s="8">
        <f t="shared" si="8"/>
        <v>0</v>
      </c>
      <c r="G44" s="8">
        <f t="shared" si="9"/>
        <v>2.5999999999999091</v>
      </c>
      <c r="H44" s="12">
        <f t="shared" si="5"/>
        <v>12.7</v>
      </c>
      <c r="I44" s="2">
        <f t="shared" si="6"/>
        <v>9.1</v>
      </c>
      <c r="J44" s="2">
        <f t="shared" si="10"/>
        <v>58.256880733944953</v>
      </c>
      <c r="K44" s="2" t="str">
        <f t="shared" si="11"/>
        <v>NEUTRO</v>
      </c>
    </row>
    <row r="45" spans="1:11" x14ac:dyDescent="0.25">
      <c r="A45" s="2" t="s">
        <v>121</v>
      </c>
      <c r="B45" s="2">
        <v>1393.1</v>
      </c>
      <c r="C45" s="2" t="s">
        <v>238</v>
      </c>
      <c r="E45" s="2">
        <f t="shared" si="7"/>
        <v>1393.1</v>
      </c>
      <c r="F45" s="8">
        <f t="shared" si="8"/>
        <v>0</v>
      </c>
      <c r="G45" s="8">
        <f t="shared" si="9"/>
        <v>1.9000000000000909</v>
      </c>
      <c r="H45" s="12">
        <f t="shared" si="5"/>
        <v>11.9</v>
      </c>
      <c r="I45" s="2">
        <f t="shared" si="6"/>
        <v>9.2900000000000098</v>
      </c>
      <c r="J45" s="2">
        <f t="shared" si="10"/>
        <v>56.158565361019321</v>
      </c>
      <c r="K45" s="2" t="str">
        <f t="shared" si="11"/>
        <v>NEUTRO</v>
      </c>
    </row>
    <row r="46" spans="1:11" x14ac:dyDescent="0.25">
      <c r="A46" s="2" t="s">
        <v>121</v>
      </c>
      <c r="B46" s="2">
        <v>1397</v>
      </c>
      <c r="C46" s="2" t="s">
        <v>239</v>
      </c>
      <c r="E46" s="2">
        <f t="shared" si="7"/>
        <v>1397</v>
      </c>
      <c r="F46" s="8">
        <f t="shared" si="8"/>
        <v>3.9000000000000909</v>
      </c>
      <c r="G46" s="8">
        <f t="shared" si="9"/>
        <v>0</v>
      </c>
      <c r="H46" s="12">
        <f t="shared" si="5"/>
        <v>12.29000000000001</v>
      </c>
      <c r="I46" s="2">
        <f t="shared" si="6"/>
        <v>8.2900000000000098</v>
      </c>
      <c r="J46" s="2">
        <f t="shared" si="10"/>
        <v>59.7181729834791</v>
      </c>
      <c r="K46" s="2" t="str">
        <f t="shared" si="11"/>
        <v>NEUTRO</v>
      </c>
    </row>
    <row r="47" spans="1:11" x14ac:dyDescent="0.25">
      <c r="A47" s="2" t="s">
        <v>124</v>
      </c>
      <c r="B47" s="2">
        <v>1399</v>
      </c>
      <c r="C47" s="2" t="s">
        <v>240</v>
      </c>
      <c r="E47" s="2">
        <f t="shared" si="7"/>
        <v>1399</v>
      </c>
      <c r="F47" s="8">
        <f t="shared" si="8"/>
        <v>2</v>
      </c>
      <c r="G47" s="8">
        <f t="shared" si="9"/>
        <v>0</v>
      </c>
      <c r="H47" s="12">
        <f t="shared" si="5"/>
        <v>12.490000000000009</v>
      </c>
      <c r="I47" s="2">
        <f t="shared" si="6"/>
        <v>6.5900000000000087</v>
      </c>
      <c r="J47" s="2">
        <f t="shared" si="10"/>
        <v>65.46121593291403</v>
      </c>
      <c r="K47" s="2" t="str">
        <f t="shared" si="11"/>
        <v>NEUTRO</v>
      </c>
    </row>
    <row r="48" spans="1:11" x14ac:dyDescent="0.25">
      <c r="A48" s="2" t="s">
        <v>126</v>
      </c>
      <c r="B48" s="2">
        <v>1395</v>
      </c>
      <c r="C48" s="2" t="s">
        <v>241</v>
      </c>
      <c r="E48" s="2">
        <f t="shared" si="7"/>
        <v>1395</v>
      </c>
      <c r="F48" s="8">
        <f t="shared" si="8"/>
        <v>0</v>
      </c>
      <c r="G48" s="8">
        <f t="shared" si="9"/>
        <v>4</v>
      </c>
      <c r="H48" s="12">
        <f t="shared" si="5"/>
        <v>10.79000000000001</v>
      </c>
      <c r="I48" s="2">
        <f t="shared" si="6"/>
        <v>6.9900000000000091</v>
      </c>
      <c r="J48" s="2">
        <f t="shared" si="10"/>
        <v>60.686164229471302</v>
      </c>
      <c r="K48" s="2" t="str">
        <f t="shared" si="11"/>
        <v>NEUTRO</v>
      </c>
    </row>
    <row r="49" spans="1:11" x14ac:dyDescent="0.25">
      <c r="A49" s="2" t="s">
        <v>127</v>
      </c>
      <c r="B49" s="2">
        <v>1394</v>
      </c>
      <c r="C49" s="2" t="s">
        <v>242</v>
      </c>
      <c r="E49" s="2">
        <f t="shared" si="7"/>
        <v>1394</v>
      </c>
      <c r="F49" s="8">
        <f t="shared" si="8"/>
        <v>0</v>
      </c>
      <c r="G49" s="8">
        <f t="shared" si="9"/>
        <v>1</v>
      </c>
      <c r="H49" s="12">
        <f t="shared" ref="H49:H74" si="12">AVERAGE(F40:F49)</f>
        <v>9.0500000000000007</v>
      </c>
      <c r="I49" s="2">
        <f t="shared" ref="I49:I74" si="13">AVERAGE(G40:G49)</f>
        <v>7.0900000000000087</v>
      </c>
      <c r="J49" s="2">
        <f t="shared" si="10"/>
        <v>56.071871127633187</v>
      </c>
      <c r="K49" s="2" t="str">
        <f t="shared" si="11"/>
        <v>NEUTRO</v>
      </c>
    </row>
    <row r="50" spans="1:11" x14ac:dyDescent="0.25">
      <c r="A50" s="2" t="s">
        <v>129</v>
      </c>
      <c r="B50" s="2">
        <v>1400</v>
      </c>
      <c r="C50" s="2" t="s">
        <v>104</v>
      </c>
      <c r="E50" s="2">
        <f t="shared" si="7"/>
        <v>1400</v>
      </c>
      <c r="F50" s="8">
        <f t="shared" si="8"/>
        <v>6</v>
      </c>
      <c r="G50" s="8">
        <f t="shared" si="9"/>
        <v>0</v>
      </c>
      <c r="H50" s="12">
        <f t="shared" si="12"/>
        <v>7.9700000000000042</v>
      </c>
      <c r="I50" s="2">
        <f t="shared" si="13"/>
        <v>7.0900000000000087</v>
      </c>
      <c r="J50" s="2">
        <f t="shared" si="10"/>
        <v>52.921646746347918</v>
      </c>
      <c r="K50" s="2" t="str">
        <f t="shared" si="11"/>
        <v>NEUTRO</v>
      </c>
    </row>
    <row r="51" spans="1:11" x14ac:dyDescent="0.25">
      <c r="A51" s="2" t="s">
        <v>131</v>
      </c>
      <c r="B51" s="2">
        <v>1390.5</v>
      </c>
      <c r="C51" s="2" t="s">
        <v>243</v>
      </c>
      <c r="E51" s="2">
        <f t="shared" si="7"/>
        <v>1390.5</v>
      </c>
      <c r="F51" s="8">
        <f t="shared" si="8"/>
        <v>0</v>
      </c>
      <c r="G51" s="8">
        <f t="shared" si="9"/>
        <v>9.5</v>
      </c>
      <c r="H51" s="12">
        <f t="shared" si="12"/>
        <v>1.1900000000000091</v>
      </c>
      <c r="I51" s="2">
        <f t="shared" si="13"/>
        <v>8.0400000000000098</v>
      </c>
      <c r="J51" s="2">
        <f t="shared" si="10"/>
        <v>12.892741061755217</v>
      </c>
      <c r="K51" s="2" t="str">
        <f t="shared" si="11"/>
        <v>NEUTRO</v>
      </c>
    </row>
    <row r="52" spans="1:11" x14ac:dyDescent="0.25">
      <c r="A52" s="2" t="s">
        <v>133</v>
      </c>
      <c r="B52" s="2">
        <v>1384.8</v>
      </c>
      <c r="C52" s="2" t="s">
        <v>244</v>
      </c>
      <c r="E52" s="2">
        <f t="shared" si="7"/>
        <v>1384.8</v>
      </c>
      <c r="F52" s="8">
        <f t="shared" si="8"/>
        <v>0</v>
      </c>
      <c r="G52" s="8">
        <f t="shared" si="9"/>
        <v>5.7000000000000455</v>
      </c>
      <c r="H52" s="12">
        <f t="shared" si="12"/>
        <v>1.1900000000000091</v>
      </c>
      <c r="I52" s="2">
        <f t="shared" si="13"/>
        <v>6.4800000000000182</v>
      </c>
      <c r="J52" s="2">
        <f t="shared" si="10"/>
        <v>15.514993481095246</v>
      </c>
      <c r="K52" s="2" t="str">
        <f t="shared" si="11"/>
        <v>NEUTRO</v>
      </c>
    </row>
    <row r="53" spans="1:11" x14ac:dyDescent="0.25">
      <c r="A53" s="2" t="s">
        <v>133</v>
      </c>
      <c r="B53" s="2" t="s">
        <v>245</v>
      </c>
      <c r="C53" s="2" t="s">
        <v>246</v>
      </c>
      <c r="E53" s="2">
        <f t="shared" si="7"/>
        <v>1378</v>
      </c>
      <c r="F53" s="8">
        <f t="shared" si="8"/>
        <v>-6.7999999999999545</v>
      </c>
      <c r="G53" s="8">
        <f t="shared" si="9"/>
        <v>0</v>
      </c>
      <c r="H53" s="12">
        <f t="shared" si="12"/>
        <v>0.51000000000001366</v>
      </c>
      <c r="I53" s="2">
        <f t="shared" si="13"/>
        <v>2.4700000000000046</v>
      </c>
      <c r="J53" s="2">
        <f t="shared" si="10"/>
        <v>17.114093959731903</v>
      </c>
      <c r="K53" s="2" t="str">
        <f t="shared" si="11"/>
        <v>NEUTRO</v>
      </c>
    </row>
    <row r="54" spans="1:11" x14ac:dyDescent="0.25">
      <c r="A54" s="2" t="s">
        <v>137</v>
      </c>
      <c r="B54" s="2" t="s">
        <v>247</v>
      </c>
      <c r="C54" s="2" t="s">
        <v>229</v>
      </c>
      <c r="E54" s="2">
        <f t="shared" si="7"/>
        <v>1350</v>
      </c>
      <c r="F54" s="8">
        <f t="shared" si="8"/>
        <v>0</v>
      </c>
      <c r="G54" s="8">
        <f t="shared" si="9"/>
        <v>28</v>
      </c>
      <c r="H54" s="12">
        <f t="shared" si="12"/>
        <v>0.51000000000001366</v>
      </c>
      <c r="I54" s="2">
        <f t="shared" si="13"/>
        <v>5.010000000000014</v>
      </c>
      <c r="J54" s="2">
        <f t="shared" si="10"/>
        <v>9.2391304347828083</v>
      </c>
      <c r="K54" s="2" t="str">
        <f t="shared" si="11"/>
        <v>NEUTRO</v>
      </c>
    </row>
    <row r="55" spans="1:11" x14ac:dyDescent="0.25">
      <c r="A55" s="2" t="s">
        <v>140</v>
      </c>
      <c r="B55" s="2" t="s">
        <v>248</v>
      </c>
      <c r="C55" s="2" t="s">
        <v>249</v>
      </c>
      <c r="E55" s="2">
        <f t="shared" si="7"/>
        <v>1313.9</v>
      </c>
      <c r="F55" s="8">
        <f t="shared" si="8"/>
        <v>0</v>
      </c>
      <c r="G55" s="8">
        <f t="shared" si="9"/>
        <v>36.099999999999909</v>
      </c>
      <c r="H55" s="12">
        <f t="shared" si="12"/>
        <v>0.51000000000001366</v>
      </c>
      <c r="I55" s="2">
        <f t="shared" si="13"/>
        <v>8.4299999999999962</v>
      </c>
      <c r="J55" s="2">
        <f t="shared" si="10"/>
        <v>5.7046979865773295</v>
      </c>
      <c r="K55" s="2" t="str">
        <f t="shared" si="11"/>
        <v>NEUTRO</v>
      </c>
    </row>
    <row r="56" spans="1:11" x14ac:dyDescent="0.25">
      <c r="A56" s="2" t="s">
        <v>143</v>
      </c>
      <c r="B56" s="2" t="s">
        <v>250</v>
      </c>
      <c r="C56" s="2" t="s">
        <v>251</v>
      </c>
      <c r="E56" s="2">
        <f t="shared" si="7"/>
        <v>1297.5</v>
      </c>
      <c r="F56" s="8">
        <f t="shared" si="8"/>
        <v>0</v>
      </c>
      <c r="G56" s="8">
        <f t="shared" si="9"/>
        <v>16.400000000000091</v>
      </c>
      <c r="H56" s="12">
        <f t="shared" si="12"/>
        <v>0.12000000000000455</v>
      </c>
      <c r="I56" s="2">
        <f t="shared" si="13"/>
        <v>10.070000000000004</v>
      </c>
      <c r="J56" s="2">
        <f t="shared" si="10"/>
        <v>1.177625122669312</v>
      </c>
      <c r="K56" s="2" t="str">
        <f t="shared" si="11"/>
        <v>COMPRA</v>
      </c>
    </row>
    <row r="57" spans="1:11" x14ac:dyDescent="0.25">
      <c r="A57" s="2" t="s">
        <v>145</v>
      </c>
      <c r="B57" s="2" t="s">
        <v>252</v>
      </c>
      <c r="C57" s="2" t="s">
        <v>253</v>
      </c>
      <c r="E57" s="2">
        <f t="shared" si="7"/>
        <v>1301.0999999999999</v>
      </c>
      <c r="F57" s="8">
        <f t="shared" si="8"/>
        <v>3.5999999999999091</v>
      </c>
      <c r="G57" s="8">
        <f t="shared" si="9"/>
        <v>0</v>
      </c>
      <c r="H57" s="12">
        <f t="shared" si="12"/>
        <v>0.27999999999999547</v>
      </c>
      <c r="I57" s="2">
        <f t="shared" si="13"/>
        <v>10.070000000000004</v>
      </c>
      <c r="J57" s="2">
        <f t="shared" si="10"/>
        <v>2.7053140096617767</v>
      </c>
      <c r="K57" s="2" t="str">
        <f t="shared" si="11"/>
        <v>NEUTRO</v>
      </c>
    </row>
    <row r="58" spans="1:11" x14ac:dyDescent="0.25">
      <c r="A58" s="14">
        <v>43686</v>
      </c>
      <c r="B58" s="2">
        <v>1334</v>
      </c>
      <c r="C58" s="2" t="s">
        <v>253</v>
      </c>
      <c r="E58" s="2">
        <f t="shared" si="7"/>
        <v>1334</v>
      </c>
      <c r="F58" s="8">
        <f t="shared" si="8"/>
        <v>0</v>
      </c>
      <c r="G58" s="8">
        <f t="shared" si="9"/>
        <v>-32.900000000000091</v>
      </c>
      <c r="H58" s="12">
        <f t="shared" si="12"/>
        <v>0.27999999999999547</v>
      </c>
      <c r="I58" s="2">
        <f t="shared" si="13"/>
        <v>6.3799999999999955</v>
      </c>
      <c r="J58" s="2">
        <f t="shared" si="10"/>
        <v>4.2042042042041459</v>
      </c>
      <c r="K58" s="2" t="str">
        <f t="shared" si="11"/>
        <v>NEUTRO</v>
      </c>
    </row>
    <row r="59" spans="1:11" s="25" customFormat="1" x14ac:dyDescent="0.25">
      <c r="A59" s="23">
        <v>43689</v>
      </c>
      <c r="B59" s="19">
        <v>1210</v>
      </c>
      <c r="C59" s="19" t="s">
        <v>113</v>
      </c>
      <c r="D59" s="24"/>
      <c r="E59" s="19">
        <f t="shared" si="7"/>
        <v>1210</v>
      </c>
      <c r="F59" s="18">
        <f t="shared" si="8"/>
        <v>0</v>
      </c>
      <c r="G59" s="18">
        <f t="shared" si="9"/>
        <v>124</v>
      </c>
      <c r="H59" s="20">
        <f t="shared" si="12"/>
        <v>0.27999999999999547</v>
      </c>
      <c r="I59" s="19">
        <f t="shared" si="13"/>
        <v>18.679999999999996</v>
      </c>
      <c r="J59" s="19">
        <f t="shared" si="10"/>
        <v>1.4767932489451141</v>
      </c>
      <c r="K59" s="2" t="str">
        <f t="shared" si="11"/>
        <v>COMPRA</v>
      </c>
    </row>
    <row r="60" spans="1:11" x14ac:dyDescent="0.25">
      <c r="A60" s="23" t="s">
        <v>148</v>
      </c>
      <c r="B60" s="19" t="s">
        <v>254</v>
      </c>
      <c r="C60" s="19" t="s">
        <v>255</v>
      </c>
      <c r="D60" s="24"/>
      <c r="E60" s="19">
        <f t="shared" si="7"/>
        <v>1094.8</v>
      </c>
      <c r="F60" s="18">
        <f t="shared" si="8"/>
        <v>-115.20000000000005</v>
      </c>
      <c r="G60" s="18">
        <f t="shared" si="9"/>
        <v>0</v>
      </c>
      <c r="H60" s="20">
        <f t="shared" si="12"/>
        <v>-11.840000000000009</v>
      </c>
      <c r="I60" s="19">
        <f t="shared" si="13"/>
        <v>18.679999999999996</v>
      </c>
      <c r="J60" s="19">
        <f t="shared" si="10"/>
        <v>-173.09941520467879</v>
      </c>
      <c r="K60" s="2" t="str">
        <f t="shared" si="11"/>
        <v>COMPRA</v>
      </c>
    </row>
    <row r="61" spans="1:11" x14ac:dyDescent="0.25">
      <c r="A61" s="2" t="s">
        <v>151</v>
      </c>
      <c r="B61" s="2" t="s">
        <v>256</v>
      </c>
      <c r="C61" s="2" t="s">
        <v>257</v>
      </c>
      <c r="E61" s="2">
        <f t="shared" si="7"/>
        <v>1127</v>
      </c>
      <c r="F61" s="8">
        <f t="shared" si="8"/>
        <v>32.200000000000045</v>
      </c>
      <c r="G61" s="8">
        <f t="shared" si="9"/>
        <v>0</v>
      </c>
      <c r="H61" s="12">
        <f t="shared" si="12"/>
        <v>-8.6200000000000045</v>
      </c>
      <c r="I61" s="2">
        <f t="shared" si="13"/>
        <v>17.729999999999997</v>
      </c>
      <c r="J61" s="2">
        <f t="shared" si="10"/>
        <v>-94.621295279912317</v>
      </c>
      <c r="K61" s="2" t="str">
        <f t="shared" si="11"/>
        <v>COMPRA</v>
      </c>
    </row>
    <row r="62" spans="1:11" x14ac:dyDescent="0.25">
      <c r="A62" s="2" t="s">
        <v>154</v>
      </c>
      <c r="B62" s="2" t="s">
        <v>258</v>
      </c>
      <c r="C62" s="2" t="s">
        <v>104</v>
      </c>
      <c r="E62" s="2">
        <f t="shared" si="7"/>
        <v>1131.9000000000001</v>
      </c>
      <c r="F62" s="8">
        <f t="shared" si="8"/>
        <v>4.9000000000000909</v>
      </c>
      <c r="G62" s="8">
        <f t="shared" si="9"/>
        <v>0</v>
      </c>
      <c r="H62" s="12">
        <f t="shared" si="12"/>
        <v>-8.1299999999999955</v>
      </c>
      <c r="I62" s="2">
        <f t="shared" si="13"/>
        <v>17.159999999999989</v>
      </c>
      <c r="J62" s="2">
        <f t="shared" si="10"/>
        <v>-90.033222591362119</v>
      </c>
      <c r="K62" s="2" t="str">
        <f t="shared" si="11"/>
        <v>COMPRA</v>
      </c>
    </row>
    <row r="63" spans="1:11" x14ac:dyDescent="0.25">
      <c r="A63" s="16" t="s">
        <v>155</v>
      </c>
      <c r="B63" s="16" t="s">
        <v>259</v>
      </c>
      <c r="C63" s="16" t="s">
        <v>260</v>
      </c>
      <c r="D63" s="25"/>
      <c r="E63" s="16">
        <f t="shared" si="7"/>
        <v>1150.5</v>
      </c>
      <c r="F63" s="26">
        <f t="shared" si="8"/>
        <v>18.599999999999909</v>
      </c>
      <c r="G63" s="26">
        <f t="shared" si="9"/>
        <v>0</v>
      </c>
      <c r="H63" s="27">
        <f t="shared" si="12"/>
        <v>-5.5900000000000087</v>
      </c>
      <c r="I63" s="16">
        <f t="shared" si="13"/>
        <v>17.159999999999989</v>
      </c>
      <c r="J63" s="16">
        <f t="shared" si="10"/>
        <v>-48.314606741573186</v>
      </c>
      <c r="K63" s="2" t="str">
        <f t="shared" si="11"/>
        <v>COMPRA</v>
      </c>
    </row>
    <row r="64" spans="1:11" x14ac:dyDescent="0.25">
      <c r="A64" s="2" t="s">
        <v>157</v>
      </c>
      <c r="B64" s="2" t="s">
        <v>261</v>
      </c>
      <c r="C64" s="2" t="s">
        <v>262</v>
      </c>
      <c r="E64" s="19">
        <f t="shared" si="7"/>
        <v>1140</v>
      </c>
      <c r="F64" s="18">
        <f t="shared" si="8"/>
        <v>0</v>
      </c>
      <c r="G64" s="18">
        <f t="shared" si="9"/>
        <v>10.5</v>
      </c>
      <c r="H64" s="20">
        <f t="shared" si="12"/>
        <v>-5.5900000000000087</v>
      </c>
      <c r="I64" s="19">
        <f t="shared" si="13"/>
        <v>15.409999999999991</v>
      </c>
      <c r="J64" s="19">
        <f t="shared" si="10"/>
        <v>-56.924643584521561</v>
      </c>
      <c r="K64" s="2" t="str">
        <f t="shared" si="11"/>
        <v>COMPRA</v>
      </c>
    </row>
    <row r="65" spans="1:11" x14ac:dyDescent="0.25">
      <c r="A65" s="2" t="s">
        <v>160</v>
      </c>
      <c r="B65" s="2" t="s">
        <v>261</v>
      </c>
      <c r="C65" s="2" t="s">
        <v>263</v>
      </c>
      <c r="E65" s="19">
        <f t="shared" si="7"/>
        <v>1140</v>
      </c>
      <c r="F65" s="18">
        <f t="shared" si="8"/>
        <v>0</v>
      </c>
      <c r="G65" s="18">
        <f t="shared" si="9"/>
        <v>0</v>
      </c>
      <c r="H65" s="20">
        <f t="shared" si="12"/>
        <v>-5.5900000000000087</v>
      </c>
      <c r="I65" s="19">
        <f t="shared" si="13"/>
        <v>11.8</v>
      </c>
      <c r="J65" s="19">
        <f t="shared" si="10"/>
        <v>-90.016103059581582</v>
      </c>
      <c r="K65" s="2" t="str">
        <f t="shared" si="11"/>
        <v>COMPRA</v>
      </c>
    </row>
    <row r="66" spans="1:11" x14ac:dyDescent="0.25">
      <c r="A66" s="2" t="s">
        <v>160</v>
      </c>
      <c r="B66" s="2" t="s">
        <v>261</v>
      </c>
      <c r="C66" s="2" t="s">
        <v>263</v>
      </c>
      <c r="E66" s="19">
        <f t="shared" si="7"/>
        <v>1140</v>
      </c>
      <c r="F66" s="18">
        <f t="shared" si="8"/>
        <v>0</v>
      </c>
      <c r="G66" s="18">
        <f t="shared" si="9"/>
        <v>0</v>
      </c>
      <c r="H66" s="20">
        <f t="shared" si="12"/>
        <v>-5.5900000000000087</v>
      </c>
      <c r="I66" s="19">
        <f t="shared" si="13"/>
        <v>10.159999999999991</v>
      </c>
      <c r="J66" s="19">
        <f t="shared" si="10"/>
        <v>-122.31947483588689</v>
      </c>
      <c r="K66" s="2" t="str">
        <f t="shared" si="11"/>
        <v>COMPRA</v>
      </c>
    </row>
    <row r="67" spans="1:11" x14ac:dyDescent="0.25">
      <c r="A67" s="2" t="s">
        <v>165</v>
      </c>
      <c r="B67" s="2" t="s">
        <v>264</v>
      </c>
      <c r="C67" s="2" t="s">
        <v>265</v>
      </c>
      <c r="E67" s="19">
        <f t="shared" ref="E67:E74" si="14">B67*1</f>
        <v>1003.1</v>
      </c>
      <c r="F67" s="18">
        <f t="shared" ref="F67:F74" si="15">IF(B67&gt;B66,B67-B66,0)</f>
        <v>0</v>
      </c>
      <c r="G67" s="18">
        <f t="shared" ref="G67:G74" si="16">IF(B67&lt;B66,B66-B67,0)</f>
        <v>136.89999999999998</v>
      </c>
      <c r="H67" s="20">
        <f t="shared" si="12"/>
        <v>-5.95</v>
      </c>
      <c r="I67" s="19">
        <f t="shared" si="13"/>
        <v>23.849999999999987</v>
      </c>
      <c r="J67" s="19">
        <f t="shared" si="10"/>
        <v>-33.240223463687187</v>
      </c>
      <c r="K67" s="2" t="str">
        <f t="shared" si="11"/>
        <v>COMPRA</v>
      </c>
    </row>
    <row r="68" spans="1:11" x14ac:dyDescent="0.25">
      <c r="A68" s="2" t="s">
        <v>165</v>
      </c>
      <c r="B68" s="2" t="s">
        <v>266</v>
      </c>
      <c r="C68" s="2" t="s">
        <v>267</v>
      </c>
      <c r="E68" s="19">
        <f t="shared" si="14"/>
        <v>1021.9</v>
      </c>
      <c r="F68" s="18">
        <f t="shared" si="15"/>
        <v>18.799999999999955</v>
      </c>
      <c r="G68" s="18">
        <f t="shared" si="16"/>
        <v>0</v>
      </c>
      <c r="H68" s="20">
        <f t="shared" si="12"/>
        <v>-4.0700000000000047</v>
      </c>
      <c r="I68" s="19">
        <f t="shared" si="13"/>
        <v>27.139999999999997</v>
      </c>
      <c r="J68" s="19">
        <f t="shared" si="10"/>
        <v>-17.641959254443023</v>
      </c>
      <c r="K68" s="2" t="str">
        <f t="shared" si="11"/>
        <v>COMPRA</v>
      </c>
    </row>
    <row r="69" spans="1:11" x14ac:dyDescent="0.25">
      <c r="A69" s="2" t="s">
        <v>168</v>
      </c>
      <c r="B69" s="2" t="s">
        <v>268</v>
      </c>
      <c r="C69" s="2" t="s">
        <v>269</v>
      </c>
      <c r="E69" s="19">
        <f t="shared" si="14"/>
        <v>1036</v>
      </c>
      <c r="F69" s="18">
        <f t="shared" si="15"/>
        <v>14.100000000000023</v>
      </c>
      <c r="G69" s="18">
        <f t="shared" si="16"/>
        <v>0</v>
      </c>
      <c r="H69" s="20">
        <f t="shared" si="12"/>
        <v>-2.6600000000000024</v>
      </c>
      <c r="I69" s="19">
        <f t="shared" si="13"/>
        <v>14.739999999999998</v>
      </c>
      <c r="J69" s="19">
        <f t="shared" si="10"/>
        <v>-22.019867549668902</v>
      </c>
      <c r="K69" s="2" t="str">
        <f t="shared" si="11"/>
        <v>COMPRA</v>
      </c>
    </row>
    <row r="70" spans="1:11" x14ac:dyDescent="0.25">
      <c r="A70" s="2" t="s">
        <v>171</v>
      </c>
      <c r="B70" s="2" t="s">
        <v>270</v>
      </c>
      <c r="C70" s="2" t="s">
        <v>271</v>
      </c>
      <c r="E70" s="19">
        <f t="shared" si="14"/>
        <v>1005.1</v>
      </c>
      <c r="F70" s="18">
        <f t="shared" si="15"/>
        <v>0</v>
      </c>
      <c r="G70" s="18">
        <f t="shared" si="16"/>
        <v>30.899999999999977</v>
      </c>
      <c r="H70" s="20">
        <f t="shared" si="12"/>
        <v>8.860000000000003</v>
      </c>
      <c r="I70" s="19">
        <f t="shared" si="13"/>
        <v>17.829999999999995</v>
      </c>
      <c r="J70" s="19">
        <f t="shared" si="10"/>
        <v>33.195953540651942</v>
      </c>
      <c r="K70" s="2" t="str">
        <f t="shared" si="11"/>
        <v>NEUTRO</v>
      </c>
    </row>
    <row r="71" spans="1:11" x14ac:dyDescent="0.25">
      <c r="A71" s="2" t="s">
        <v>174</v>
      </c>
      <c r="B71" s="2" t="s">
        <v>272</v>
      </c>
      <c r="C71" s="2" t="s">
        <v>232</v>
      </c>
      <c r="E71" s="19">
        <f t="shared" si="14"/>
        <v>1033</v>
      </c>
      <c r="F71" s="18">
        <f t="shared" si="15"/>
        <v>27.899999999999977</v>
      </c>
      <c r="G71" s="18">
        <f t="shared" si="16"/>
        <v>0</v>
      </c>
      <c r="H71" s="20">
        <f t="shared" si="12"/>
        <v>8.4299999999999962</v>
      </c>
      <c r="I71" s="19">
        <f t="shared" si="13"/>
        <v>17.829999999999995</v>
      </c>
      <c r="J71" s="19">
        <f t="shared" ref="J71:J74" si="17">IF(I71=0,100,100-(100/(1+(H71/I71))))</f>
        <v>32.102056359482106</v>
      </c>
      <c r="K71" s="2" t="str">
        <f t="shared" ref="K71:K74" si="18">IF(B71="","",IF(J71&gt;98,"VENTA",IF(J71&lt;2,"COMPRA","NEUTRO")))</f>
        <v>NEUTRO</v>
      </c>
    </row>
    <row r="72" spans="1:11" x14ac:dyDescent="0.25">
      <c r="A72" s="2" t="s">
        <v>177</v>
      </c>
      <c r="B72" s="2" t="s">
        <v>273</v>
      </c>
      <c r="C72" s="2" t="s">
        <v>274</v>
      </c>
      <c r="E72" s="19">
        <f t="shared" si="14"/>
        <v>1008</v>
      </c>
      <c r="F72" s="18">
        <f t="shared" si="15"/>
        <v>0</v>
      </c>
      <c r="G72" s="18">
        <f t="shared" si="16"/>
        <v>25</v>
      </c>
      <c r="H72" s="20">
        <f t="shared" si="12"/>
        <v>7.9399999999999862</v>
      </c>
      <c r="I72" s="19">
        <f t="shared" si="13"/>
        <v>20.329999999999995</v>
      </c>
      <c r="J72" s="19">
        <f t="shared" si="17"/>
        <v>28.086310576582918</v>
      </c>
      <c r="K72" s="2" t="str">
        <f t="shared" si="18"/>
        <v>NEUTRO</v>
      </c>
    </row>
    <row r="73" spans="1:11" x14ac:dyDescent="0.25">
      <c r="A73" s="2" t="s">
        <v>180</v>
      </c>
      <c r="B73" s="2" t="s">
        <v>275</v>
      </c>
      <c r="C73" s="2" t="s">
        <v>276</v>
      </c>
      <c r="E73" s="19">
        <f t="shared" si="14"/>
        <v>1120</v>
      </c>
      <c r="F73" s="18">
        <f t="shared" si="15"/>
        <v>112</v>
      </c>
      <c r="G73" s="18">
        <f t="shared" si="16"/>
        <v>0</v>
      </c>
      <c r="H73" s="20">
        <f t="shared" si="12"/>
        <v>17.279999999999994</v>
      </c>
      <c r="I73" s="19">
        <f t="shared" si="13"/>
        <v>20.329999999999995</v>
      </c>
      <c r="J73" s="19">
        <f t="shared" si="17"/>
        <v>45.945227333156076</v>
      </c>
      <c r="K73" s="2" t="str">
        <f t="shared" si="18"/>
        <v>NEUTRO</v>
      </c>
    </row>
    <row r="74" spans="1:11" x14ac:dyDescent="0.25">
      <c r="A74" s="2" t="s">
        <v>183</v>
      </c>
      <c r="B74" s="2" t="s">
        <v>277</v>
      </c>
      <c r="C74" s="2" t="s">
        <v>278</v>
      </c>
      <c r="E74" s="19">
        <f t="shared" si="14"/>
        <v>1072</v>
      </c>
      <c r="F74" s="18">
        <f t="shared" si="15"/>
        <v>0</v>
      </c>
      <c r="G74" s="18">
        <f t="shared" si="16"/>
        <v>48</v>
      </c>
      <c r="H74" s="20">
        <f t="shared" si="12"/>
        <v>17.279999999999994</v>
      </c>
      <c r="I74" s="19">
        <f t="shared" si="13"/>
        <v>24.079999999999995</v>
      </c>
      <c r="J74" s="19">
        <f t="shared" si="17"/>
        <v>41.779497098646026</v>
      </c>
      <c r="K74" s="2" t="str">
        <f t="shared" si="18"/>
        <v>NEUTRO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55" workbookViewId="0">
      <selection activeCell="N7" sqref="N7 N7"/>
    </sheetView>
  </sheetViews>
  <sheetFormatPr baseColWidth="10" defaultRowHeight="15" x14ac:dyDescent="0.25"/>
  <cols>
    <col min="1" max="1" width="13" style="2" customWidth="1"/>
    <col min="2" max="2" width="14.85546875" style="2" customWidth="1"/>
    <col min="3" max="3" width="14.140625" style="2" customWidth="1"/>
    <col min="4" max="6" width="9.140625" style="15" customWidth="1"/>
    <col min="7" max="7" width="13.42578125" style="15" bestFit="1" customWidth="1"/>
    <col min="8" max="8" width="9.140625" style="15" customWidth="1"/>
    <col min="9" max="9" width="9.5703125" style="15" bestFit="1" customWidth="1"/>
  </cols>
  <sheetData>
    <row r="1" spans="1:12" ht="15.75" customHeight="1" thickBot="1" x14ac:dyDescent="0.3">
      <c r="A1" s="3" t="s">
        <v>30</v>
      </c>
      <c r="B1" s="3" t="s">
        <v>31</v>
      </c>
      <c r="C1" s="3" t="s">
        <v>32</v>
      </c>
      <c r="G1" s="3" t="s">
        <v>33</v>
      </c>
      <c r="H1" s="4">
        <v>2000</v>
      </c>
      <c r="I1" s="3" t="s">
        <v>34</v>
      </c>
      <c r="J1" s="4">
        <v>4600</v>
      </c>
      <c r="K1" s="3" t="s">
        <v>35</v>
      </c>
      <c r="L1" s="2" t="s">
        <v>279</v>
      </c>
    </row>
    <row r="2" spans="1:12" ht="15.75" customHeight="1" thickBot="1" x14ac:dyDescent="0.3">
      <c r="A2" s="2" t="s">
        <v>188</v>
      </c>
      <c r="B2" s="2" t="s">
        <v>280</v>
      </c>
      <c r="C2" s="2" t="s">
        <v>281</v>
      </c>
      <c r="E2" s="9" t="s">
        <v>40</v>
      </c>
      <c r="F2" s="10" t="s">
        <v>41</v>
      </c>
      <c r="G2" s="10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1"/>
    </row>
    <row r="3" spans="1:12" x14ac:dyDescent="0.25">
      <c r="A3" s="2" t="s">
        <v>188</v>
      </c>
      <c r="B3" s="2" t="s">
        <v>282</v>
      </c>
      <c r="C3" s="2" t="s">
        <v>283</v>
      </c>
      <c r="E3" s="8">
        <f t="shared" ref="E3:E34" si="0">B3*1</f>
        <v>4461</v>
      </c>
      <c r="F3" s="8">
        <f t="shared" ref="F3:F34" si="1">IF(B3&gt;B2,B3-B2,0)</f>
        <v>0</v>
      </c>
      <c r="G3" s="8">
        <f t="shared" ref="G3:G34" si="2">IF(B3&lt;B2,B2-B3,0)</f>
        <v>1</v>
      </c>
      <c r="H3" s="8"/>
      <c r="I3" s="8"/>
      <c r="J3" s="8"/>
      <c r="K3" s="8"/>
      <c r="L3" s="8"/>
    </row>
    <row r="4" spans="1:12" x14ac:dyDescent="0.25">
      <c r="A4" s="2" t="s">
        <v>188</v>
      </c>
      <c r="B4" s="2" t="s">
        <v>284</v>
      </c>
      <c r="C4" s="2" t="s">
        <v>66</v>
      </c>
      <c r="E4" s="2">
        <f t="shared" si="0"/>
        <v>4489</v>
      </c>
      <c r="F4" s="8">
        <f t="shared" si="1"/>
        <v>28</v>
      </c>
      <c r="G4" s="8">
        <f t="shared" si="2"/>
        <v>0</v>
      </c>
      <c r="H4" s="2"/>
      <c r="I4" s="2"/>
      <c r="J4" s="2"/>
      <c r="K4" s="2"/>
      <c r="L4" s="2"/>
    </row>
    <row r="5" spans="1:12" x14ac:dyDescent="0.25">
      <c r="A5" s="2" t="s">
        <v>188</v>
      </c>
      <c r="B5" s="2" t="s">
        <v>285</v>
      </c>
      <c r="C5" s="2" t="s">
        <v>286</v>
      </c>
      <c r="E5" s="2">
        <f t="shared" si="0"/>
        <v>4463</v>
      </c>
      <c r="F5" s="8">
        <f t="shared" si="1"/>
        <v>0</v>
      </c>
      <c r="G5" s="8">
        <f t="shared" si="2"/>
        <v>26</v>
      </c>
      <c r="H5" s="2"/>
      <c r="I5" s="2"/>
      <c r="J5" s="2"/>
      <c r="K5" s="2"/>
      <c r="L5" s="2"/>
    </row>
    <row r="6" spans="1:12" x14ac:dyDescent="0.25">
      <c r="A6" s="2" t="s">
        <v>37</v>
      </c>
      <c r="B6" s="2" t="s">
        <v>287</v>
      </c>
      <c r="C6" s="2" t="s">
        <v>281</v>
      </c>
      <c r="E6" s="2">
        <f t="shared" si="0"/>
        <v>4393</v>
      </c>
      <c r="F6" s="8">
        <f t="shared" si="1"/>
        <v>0</v>
      </c>
      <c r="G6" s="8">
        <f t="shared" si="2"/>
        <v>70</v>
      </c>
      <c r="H6" s="2"/>
      <c r="I6" s="2"/>
      <c r="J6" s="2"/>
      <c r="K6" s="2"/>
      <c r="L6" s="2"/>
    </row>
    <row r="7" spans="1:12" x14ac:dyDescent="0.25">
      <c r="A7" s="2" t="s">
        <v>37</v>
      </c>
      <c r="B7" s="2" t="s">
        <v>288</v>
      </c>
      <c r="C7" s="2" t="s">
        <v>289</v>
      </c>
      <c r="E7" s="2">
        <f t="shared" si="0"/>
        <v>4420</v>
      </c>
      <c r="F7" s="8">
        <f t="shared" si="1"/>
        <v>27</v>
      </c>
      <c r="G7" s="8">
        <f t="shared" si="2"/>
        <v>0</v>
      </c>
      <c r="H7" s="2"/>
      <c r="I7" s="2"/>
      <c r="J7" s="2"/>
      <c r="K7" s="2"/>
      <c r="L7" s="2"/>
    </row>
    <row r="8" spans="1:12" x14ac:dyDescent="0.25">
      <c r="A8" s="2" t="s">
        <v>37</v>
      </c>
      <c r="B8" s="2" t="s">
        <v>288</v>
      </c>
      <c r="C8" s="2" t="s">
        <v>289</v>
      </c>
      <c r="E8" s="2">
        <f t="shared" si="0"/>
        <v>4420</v>
      </c>
      <c r="F8" s="8">
        <f t="shared" si="1"/>
        <v>0</v>
      </c>
      <c r="G8" s="8">
        <f t="shared" si="2"/>
        <v>0</v>
      </c>
      <c r="H8" s="2"/>
      <c r="I8" s="2"/>
      <c r="J8" s="2"/>
      <c r="K8" s="2"/>
      <c r="L8" s="2"/>
    </row>
    <row r="9" spans="1:12" x14ac:dyDescent="0.25">
      <c r="A9" s="2" t="s">
        <v>37</v>
      </c>
      <c r="B9" s="2" t="s">
        <v>290</v>
      </c>
      <c r="C9" s="2" t="s">
        <v>291</v>
      </c>
      <c r="E9" s="2">
        <f t="shared" si="0"/>
        <v>4360</v>
      </c>
      <c r="F9" s="8">
        <f t="shared" si="1"/>
        <v>0</v>
      </c>
      <c r="G9" s="8">
        <f t="shared" si="2"/>
        <v>60</v>
      </c>
      <c r="H9" s="2"/>
      <c r="I9" s="2"/>
      <c r="J9" s="2"/>
      <c r="K9" s="2"/>
      <c r="L9" s="2"/>
    </row>
    <row r="10" spans="1:12" x14ac:dyDescent="0.25">
      <c r="A10" s="2" t="s">
        <v>47</v>
      </c>
      <c r="B10" s="2" t="s">
        <v>292</v>
      </c>
      <c r="C10" s="2" t="s">
        <v>293</v>
      </c>
      <c r="E10" s="2">
        <f t="shared" si="0"/>
        <v>4268</v>
      </c>
      <c r="F10" s="8">
        <f t="shared" si="1"/>
        <v>0</v>
      </c>
      <c r="G10" s="8">
        <f t="shared" si="2"/>
        <v>92</v>
      </c>
      <c r="H10" s="2"/>
      <c r="I10" s="2"/>
      <c r="J10" s="2"/>
      <c r="K10" s="2"/>
      <c r="L10" s="2"/>
    </row>
    <row r="11" spans="1:12" x14ac:dyDescent="0.25">
      <c r="A11" s="2" t="s">
        <v>50</v>
      </c>
      <c r="B11" s="2" t="s">
        <v>294</v>
      </c>
      <c r="C11" s="2" t="s">
        <v>295</v>
      </c>
      <c r="E11" s="2">
        <f t="shared" si="0"/>
        <v>4310</v>
      </c>
      <c r="F11" s="8">
        <f t="shared" si="1"/>
        <v>42</v>
      </c>
      <c r="G11" s="8">
        <f t="shared" si="2"/>
        <v>0</v>
      </c>
      <c r="H11" s="2"/>
      <c r="I11" s="2"/>
      <c r="J11" s="2"/>
      <c r="K11" s="2"/>
      <c r="L11" s="2"/>
    </row>
    <row r="12" spans="1:12" x14ac:dyDescent="0.25">
      <c r="A12" s="2" t="s">
        <v>55</v>
      </c>
      <c r="B12" s="2" t="s">
        <v>296</v>
      </c>
      <c r="C12" s="2" t="s">
        <v>297</v>
      </c>
      <c r="E12" s="2">
        <f t="shared" si="0"/>
        <v>4295</v>
      </c>
      <c r="F12" s="8">
        <f t="shared" si="1"/>
        <v>0</v>
      </c>
      <c r="G12" s="8">
        <f t="shared" si="2"/>
        <v>15</v>
      </c>
      <c r="H12" s="2"/>
      <c r="I12" s="2"/>
      <c r="J12" s="2"/>
      <c r="K12" s="2"/>
      <c r="L12" s="2"/>
    </row>
    <row r="13" spans="1:12" x14ac:dyDescent="0.25">
      <c r="A13" s="2" t="s">
        <v>55</v>
      </c>
      <c r="B13" s="2" t="s">
        <v>298</v>
      </c>
      <c r="C13" s="2" t="s">
        <v>299</v>
      </c>
      <c r="E13" s="2">
        <f t="shared" si="0"/>
        <v>4298.2</v>
      </c>
      <c r="F13" s="8">
        <f t="shared" si="1"/>
        <v>3.1999999999998181</v>
      </c>
      <c r="G13" s="8">
        <f t="shared" si="2"/>
        <v>0</v>
      </c>
      <c r="H13" s="2"/>
      <c r="I13" s="2"/>
      <c r="J13" s="2"/>
      <c r="K13" s="2"/>
      <c r="L13" s="2"/>
    </row>
    <row r="14" spans="1:12" x14ac:dyDescent="0.25">
      <c r="A14" s="2" t="s">
        <v>58</v>
      </c>
      <c r="B14" s="2" t="s">
        <v>300</v>
      </c>
      <c r="C14" s="2" t="s">
        <v>301</v>
      </c>
      <c r="E14" s="2">
        <f t="shared" si="0"/>
        <v>4292</v>
      </c>
      <c r="F14" s="8">
        <f t="shared" si="1"/>
        <v>0</v>
      </c>
      <c r="G14" s="8">
        <f t="shared" si="2"/>
        <v>6.1999999999998181</v>
      </c>
      <c r="H14" s="2"/>
      <c r="I14" s="2"/>
      <c r="J14" s="2"/>
      <c r="K14" s="2"/>
      <c r="L14" s="2"/>
    </row>
    <row r="15" spans="1:12" x14ac:dyDescent="0.25">
      <c r="A15" s="2" t="s">
        <v>61</v>
      </c>
      <c r="B15" s="2" t="s">
        <v>302</v>
      </c>
      <c r="C15" s="2" t="s">
        <v>303</v>
      </c>
      <c r="E15" s="2">
        <f t="shared" si="0"/>
        <v>4277.8999999999996</v>
      </c>
      <c r="F15" s="8">
        <f t="shared" si="1"/>
        <v>0</v>
      </c>
      <c r="G15" s="8">
        <f t="shared" si="2"/>
        <v>14.100000000000364</v>
      </c>
      <c r="H15" s="2"/>
      <c r="I15" s="2"/>
      <c r="J15" s="2"/>
      <c r="K15" s="2"/>
      <c r="L15" s="2"/>
    </row>
    <row r="16" spans="1:12" x14ac:dyDescent="0.25">
      <c r="A16" s="2" t="s">
        <v>64</v>
      </c>
      <c r="B16" s="2" t="s">
        <v>304</v>
      </c>
      <c r="C16" s="2" t="s">
        <v>60</v>
      </c>
      <c r="E16" s="2">
        <f t="shared" si="0"/>
        <v>4270</v>
      </c>
      <c r="F16" s="8">
        <f t="shared" si="1"/>
        <v>0</v>
      </c>
      <c r="G16" s="8">
        <f t="shared" si="2"/>
        <v>7.8999999999996362</v>
      </c>
      <c r="H16" s="13">
        <f>AVERAGE(F3:F15)</f>
        <v>7.7076923076922936</v>
      </c>
      <c r="I16" s="2">
        <f>AVERAGE(G3:G15)</f>
        <v>21.869230769230782</v>
      </c>
      <c r="J16" s="2">
        <f t="shared" ref="J16:J47" si="3">IF(I16=0,100,100-(100/(1+(H16/I16))))</f>
        <v>26.059817945383571</v>
      </c>
      <c r="K16" s="2" t="str">
        <f t="shared" ref="K16:K47" si="4">IF(B16="","",IF(J16&gt;90,"VENTA",IF(J16&lt;10,"COMPRA","NEUTRO")))</f>
        <v>NEUTRO</v>
      </c>
      <c r="L16" s="2"/>
    </row>
    <row r="17" spans="1:12" x14ac:dyDescent="0.25">
      <c r="A17" s="2" t="s">
        <v>69</v>
      </c>
      <c r="B17" s="2" t="s">
        <v>305</v>
      </c>
      <c r="C17" s="2" t="s">
        <v>306</v>
      </c>
      <c r="E17" s="2">
        <f t="shared" si="0"/>
        <v>4202</v>
      </c>
      <c r="F17" s="8">
        <f t="shared" si="1"/>
        <v>0</v>
      </c>
      <c r="G17" s="8">
        <f t="shared" si="2"/>
        <v>68</v>
      </c>
      <c r="H17" s="12">
        <f t="shared" ref="H17:H48" si="5">AVERAGE(F8:F17)</f>
        <v>4.5199999999999818</v>
      </c>
      <c r="I17" s="2">
        <f t="shared" ref="I17:I48" si="6">AVERAGE(G8:G17)</f>
        <v>26.319999999999983</v>
      </c>
      <c r="J17" s="2">
        <f t="shared" si="3"/>
        <v>14.656290531776875</v>
      </c>
      <c r="K17" s="2" t="str">
        <f t="shared" si="4"/>
        <v>NEUTRO</v>
      </c>
      <c r="L17" s="2"/>
    </row>
    <row r="18" spans="1:12" x14ac:dyDescent="0.25">
      <c r="A18" s="2" t="s">
        <v>71</v>
      </c>
      <c r="B18" s="2" t="s">
        <v>307</v>
      </c>
      <c r="C18" s="2" t="s">
        <v>308</v>
      </c>
      <c r="E18" s="2">
        <f t="shared" si="0"/>
        <v>4249.8999999999996</v>
      </c>
      <c r="F18" s="8">
        <f t="shared" si="1"/>
        <v>47.899999999999636</v>
      </c>
      <c r="G18" s="8">
        <f t="shared" si="2"/>
        <v>0</v>
      </c>
      <c r="H18" s="12">
        <f t="shared" si="5"/>
        <v>9.3099999999999454</v>
      </c>
      <c r="I18" s="2">
        <f t="shared" si="6"/>
        <v>26.319999999999983</v>
      </c>
      <c r="J18" s="2">
        <f t="shared" si="3"/>
        <v>26.12966601178772</v>
      </c>
      <c r="K18" s="2" t="str">
        <f t="shared" si="4"/>
        <v>NEUTRO</v>
      </c>
      <c r="L18" s="2"/>
    </row>
    <row r="19" spans="1:12" x14ac:dyDescent="0.25">
      <c r="A19" s="2" t="s">
        <v>74</v>
      </c>
      <c r="B19" s="2" t="s">
        <v>300</v>
      </c>
      <c r="C19" s="2" t="s">
        <v>309</v>
      </c>
      <c r="E19" s="2">
        <f t="shared" si="0"/>
        <v>4292</v>
      </c>
      <c r="F19" s="8">
        <f t="shared" si="1"/>
        <v>42.100000000000364</v>
      </c>
      <c r="G19" s="8">
        <f t="shared" si="2"/>
        <v>0</v>
      </c>
      <c r="H19" s="12">
        <f t="shared" si="5"/>
        <v>13.519999999999982</v>
      </c>
      <c r="I19" s="2">
        <f t="shared" si="6"/>
        <v>20.319999999999983</v>
      </c>
      <c r="J19" s="2">
        <f t="shared" si="3"/>
        <v>39.95271867612292</v>
      </c>
      <c r="K19" s="2" t="str">
        <f t="shared" si="4"/>
        <v>NEUTRO</v>
      </c>
      <c r="L19" s="2"/>
    </row>
    <row r="20" spans="1:12" x14ac:dyDescent="0.25">
      <c r="A20" s="2" t="s">
        <v>74</v>
      </c>
      <c r="B20" s="2" t="s">
        <v>310</v>
      </c>
      <c r="C20" s="2" t="s">
        <v>311</v>
      </c>
      <c r="E20" s="2">
        <f t="shared" si="0"/>
        <v>4289.8999999999996</v>
      </c>
      <c r="F20" s="8">
        <f t="shared" si="1"/>
        <v>0</v>
      </c>
      <c r="G20" s="8">
        <f t="shared" si="2"/>
        <v>2.1000000000003638</v>
      </c>
      <c r="H20" s="12">
        <f t="shared" si="5"/>
        <v>13.519999999999982</v>
      </c>
      <c r="I20" s="2">
        <f t="shared" si="6"/>
        <v>11.330000000000018</v>
      </c>
      <c r="J20" s="2">
        <f t="shared" si="3"/>
        <v>54.406438631790671</v>
      </c>
      <c r="K20" s="2" t="str">
        <f t="shared" si="4"/>
        <v>NEUTRO</v>
      </c>
      <c r="L20" s="2"/>
    </row>
    <row r="21" spans="1:12" x14ac:dyDescent="0.25">
      <c r="A21" s="2" t="s">
        <v>74</v>
      </c>
      <c r="B21" s="2" t="s">
        <v>310</v>
      </c>
      <c r="C21" s="2" t="s">
        <v>311</v>
      </c>
      <c r="E21" s="2">
        <f t="shared" si="0"/>
        <v>4289.8999999999996</v>
      </c>
      <c r="F21" s="8">
        <f t="shared" si="1"/>
        <v>0</v>
      </c>
      <c r="G21" s="8">
        <f t="shared" si="2"/>
        <v>0</v>
      </c>
      <c r="H21" s="12">
        <f t="shared" si="5"/>
        <v>9.3199999999999825</v>
      </c>
      <c r="I21" s="2">
        <f t="shared" si="6"/>
        <v>11.330000000000018</v>
      </c>
      <c r="J21" s="2">
        <f t="shared" si="3"/>
        <v>45.133171912832843</v>
      </c>
      <c r="K21" s="2" t="str">
        <f t="shared" si="4"/>
        <v>NEUTRO</v>
      </c>
      <c r="L21" s="2"/>
    </row>
    <row r="22" spans="1:12" x14ac:dyDescent="0.25">
      <c r="A22" s="2" t="s">
        <v>78</v>
      </c>
      <c r="B22" s="2" t="s">
        <v>312</v>
      </c>
      <c r="C22" s="2" t="s">
        <v>313</v>
      </c>
      <c r="E22" s="2">
        <f t="shared" si="0"/>
        <v>4340</v>
      </c>
      <c r="F22" s="8">
        <f t="shared" si="1"/>
        <v>50.100000000000364</v>
      </c>
      <c r="G22" s="8">
        <f t="shared" si="2"/>
        <v>0</v>
      </c>
      <c r="H22" s="12">
        <f t="shared" si="5"/>
        <v>14.330000000000018</v>
      </c>
      <c r="I22" s="2">
        <f t="shared" si="6"/>
        <v>9.8300000000000178</v>
      </c>
      <c r="J22" s="2">
        <f t="shared" si="3"/>
        <v>59.312913907284752</v>
      </c>
      <c r="K22" s="2" t="str">
        <f t="shared" si="4"/>
        <v>NEUTRO</v>
      </c>
      <c r="L22" s="2"/>
    </row>
    <row r="23" spans="1:12" x14ac:dyDescent="0.25">
      <c r="A23" s="2" t="s">
        <v>78</v>
      </c>
      <c r="B23" s="2" t="s">
        <v>312</v>
      </c>
      <c r="C23" s="2" t="s">
        <v>313</v>
      </c>
      <c r="E23" s="2">
        <f t="shared" si="0"/>
        <v>4340</v>
      </c>
      <c r="F23" s="8">
        <f t="shared" si="1"/>
        <v>0</v>
      </c>
      <c r="G23" s="8">
        <f t="shared" si="2"/>
        <v>0</v>
      </c>
      <c r="H23" s="12">
        <f t="shared" si="5"/>
        <v>14.010000000000037</v>
      </c>
      <c r="I23" s="2">
        <f t="shared" si="6"/>
        <v>9.8300000000000178</v>
      </c>
      <c r="J23" s="2">
        <f t="shared" si="3"/>
        <v>58.766778523489947</v>
      </c>
      <c r="K23" s="2" t="str">
        <f t="shared" si="4"/>
        <v>NEUTRO</v>
      </c>
    </row>
    <row r="24" spans="1:12" x14ac:dyDescent="0.25">
      <c r="A24" s="2" t="s">
        <v>83</v>
      </c>
      <c r="B24" s="2" t="s">
        <v>314</v>
      </c>
      <c r="C24" s="2" t="s">
        <v>315</v>
      </c>
      <c r="E24" s="2">
        <f t="shared" si="0"/>
        <v>4350</v>
      </c>
      <c r="F24" s="8">
        <f t="shared" si="1"/>
        <v>10</v>
      </c>
      <c r="G24" s="8">
        <f t="shared" si="2"/>
        <v>0</v>
      </c>
      <c r="H24" s="12">
        <f t="shared" si="5"/>
        <v>15.010000000000037</v>
      </c>
      <c r="I24" s="2">
        <f t="shared" si="6"/>
        <v>9.2100000000000364</v>
      </c>
      <c r="J24" s="2">
        <f t="shared" si="3"/>
        <v>61.973575557390554</v>
      </c>
      <c r="K24" s="2" t="str">
        <f t="shared" si="4"/>
        <v>NEUTRO</v>
      </c>
    </row>
    <row r="25" spans="1:12" x14ac:dyDescent="0.25">
      <c r="A25" s="2" t="s">
        <v>86</v>
      </c>
      <c r="B25" s="2" t="s">
        <v>316</v>
      </c>
      <c r="C25" s="2" t="s">
        <v>317</v>
      </c>
      <c r="E25" s="2">
        <f t="shared" si="0"/>
        <v>4365</v>
      </c>
      <c r="F25" s="8">
        <f t="shared" si="1"/>
        <v>15</v>
      </c>
      <c r="G25" s="8">
        <f t="shared" si="2"/>
        <v>0</v>
      </c>
      <c r="H25" s="12">
        <f t="shared" si="5"/>
        <v>16.510000000000037</v>
      </c>
      <c r="I25" s="2">
        <f t="shared" si="6"/>
        <v>7.8</v>
      </c>
      <c r="J25" s="2">
        <f t="shared" si="3"/>
        <v>67.914438502673846</v>
      </c>
      <c r="K25" s="2" t="str">
        <f t="shared" si="4"/>
        <v>NEUTRO</v>
      </c>
    </row>
    <row r="26" spans="1:12" x14ac:dyDescent="0.25">
      <c r="A26" s="2" t="s">
        <v>88</v>
      </c>
      <c r="B26" s="2" t="s">
        <v>318</v>
      </c>
      <c r="C26" s="2" t="s">
        <v>319</v>
      </c>
      <c r="E26" s="2">
        <f t="shared" si="0"/>
        <v>4352.1000000000004</v>
      </c>
      <c r="F26" s="8">
        <f t="shared" si="1"/>
        <v>0</v>
      </c>
      <c r="G26" s="8">
        <f t="shared" si="2"/>
        <v>12.899999999999636</v>
      </c>
      <c r="H26" s="12">
        <f t="shared" si="5"/>
        <v>16.510000000000037</v>
      </c>
      <c r="I26" s="2">
        <f t="shared" si="6"/>
        <v>8.3000000000000007</v>
      </c>
      <c r="J26" s="2">
        <f t="shared" si="3"/>
        <v>66.545747682386178</v>
      </c>
      <c r="K26" s="2" t="str">
        <f t="shared" si="4"/>
        <v>NEUTRO</v>
      </c>
    </row>
    <row r="27" spans="1:12" x14ac:dyDescent="0.25">
      <c r="A27" s="2" t="s">
        <v>90</v>
      </c>
      <c r="B27" s="2" t="s">
        <v>320</v>
      </c>
      <c r="C27" s="2" t="s">
        <v>301</v>
      </c>
      <c r="E27" s="2">
        <f t="shared" si="0"/>
        <v>4342.3</v>
      </c>
      <c r="F27" s="8">
        <f t="shared" si="1"/>
        <v>0</v>
      </c>
      <c r="G27" s="8">
        <f t="shared" si="2"/>
        <v>9.8000000000001819</v>
      </c>
      <c r="H27" s="12">
        <f t="shared" si="5"/>
        <v>16.510000000000037</v>
      </c>
      <c r="I27" s="2">
        <f t="shared" si="6"/>
        <v>2.4800000000000182</v>
      </c>
      <c r="J27" s="2">
        <f t="shared" si="3"/>
        <v>86.940494997366983</v>
      </c>
      <c r="K27" s="2" t="str">
        <f t="shared" si="4"/>
        <v>NEUTRO</v>
      </c>
    </row>
    <row r="28" spans="1:12" x14ac:dyDescent="0.25">
      <c r="A28" s="2" t="s">
        <v>93</v>
      </c>
      <c r="B28" s="2">
        <v>4388</v>
      </c>
      <c r="C28" s="2" t="s">
        <v>321</v>
      </c>
      <c r="E28" s="2">
        <f t="shared" si="0"/>
        <v>4388</v>
      </c>
      <c r="F28" s="8">
        <f t="shared" si="1"/>
        <v>0</v>
      </c>
      <c r="G28" s="8">
        <f t="shared" si="2"/>
        <v>-45.699999999999818</v>
      </c>
      <c r="H28" s="12">
        <f t="shared" si="5"/>
        <v>11.720000000000073</v>
      </c>
      <c r="I28" s="2">
        <f t="shared" si="6"/>
        <v>-2.0899999999999634</v>
      </c>
      <c r="J28" s="2">
        <f t="shared" si="3"/>
        <v>121.70301142263696</v>
      </c>
      <c r="K28" s="2" t="str">
        <f t="shared" si="4"/>
        <v>VENTA</v>
      </c>
    </row>
    <row r="29" spans="1:12" x14ac:dyDescent="0.25">
      <c r="A29" s="2" t="s">
        <v>93</v>
      </c>
      <c r="B29" s="2">
        <v>4388</v>
      </c>
      <c r="C29" s="2" t="s">
        <v>321</v>
      </c>
      <c r="E29" s="2">
        <f t="shared" si="0"/>
        <v>4388</v>
      </c>
      <c r="F29" s="8">
        <f t="shared" si="1"/>
        <v>0</v>
      </c>
      <c r="G29" s="8">
        <f t="shared" si="2"/>
        <v>0</v>
      </c>
      <c r="H29" s="12">
        <f t="shared" si="5"/>
        <v>7.5100000000000362</v>
      </c>
      <c r="I29" s="2">
        <f t="shared" si="6"/>
        <v>-2.0899999999999634</v>
      </c>
      <c r="J29" s="2">
        <f t="shared" si="3"/>
        <v>138.5608856088549</v>
      </c>
      <c r="K29" s="2" t="str">
        <f t="shared" si="4"/>
        <v>VENTA</v>
      </c>
    </row>
    <row r="30" spans="1:12" x14ac:dyDescent="0.25">
      <c r="A30" s="2" t="s">
        <v>93</v>
      </c>
      <c r="B30" s="2">
        <v>4388</v>
      </c>
      <c r="C30" s="2" t="s">
        <v>321</v>
      </c>
      <c r="E30" s="2">
        <f t="shared" si="0"/>
        <v>4388</v>
      </c>
      <c r="F30" s="8">
        <f t="shared" si="1"/>
        <v>0</v>
      </c>
      <c r="G30" s="8">
        <f t="shared" si="2"/>
        <v>0</v>
      </c>
      <c r="H30" s="12">
        <f t="shared" si="5"/>
        <v>7.5100000000000362</v>
      </c>
      <c r="I30" s="2">
        <f t="shared" si="6"/>
        <v>-2.2999999999999998</v>
      </c>
      <c r="J30" s="2">
        <f t="shared" si="3"/>
        <v>144.14587332053711</v>
      </c>
      <c r="K30" s="2" t="str">
        <f t="shared" si="4"/>
        <v>VENTA</v>
      </c>
    </row>
    <row r="31" spans="1:12" x14ac:dyDescent="0.25">
      <c r="A31" s="2" t="s">
        <v>93</v>
      </c>
      <c r="B31" s="2">
        <v>4388</v>
      </c>
      <c r="C31" s="2" t="s">
        <v>321</v>
      </c>
      <c r="E31" s="2">
        <f t="shared" si="0"/>
        <v>4388</v>
      </c>
      <c r="F31" s="8">
        <f t="shared" si="1"/>
        <v>0</v>
      </c>
      <c r="G31" s="8">
        <f t="shared" si="2"/>
        <v>0</v>
      </c>
      <c r="H31" s="12">
        <f t="shared" si="5"/>
        <v>7.5100000000000362</v>
      </c>
      <c r="I31" s="2">
        <f t="shared" si="6"/>
        <v>-2.2999999999999998</v>
      </c>
      <c r="J31" s="2">
        <f t="shared" si="3"/>
        <v>144.14587332053711</v>
      </c>
      <c r="K31" s="2" t="str">
        <f t="shared" si="4"/>
        <v>VENTA</v>
      </c>
    </row>
    <row r="32" spans="1:12" x14ac:dyDescent="0.25">
      <c r="A32" s="2" t="s">
        <v>95</v>
      </c>
      <c r="B32" s="2">
        <v>4435</v>
      </c>
      <c r="C32" s="2" t="s">
        <v>322</v>
      </c>
      <c r="E32" s="2">
        <f t="shared" si="0"/>
        <v>4435</v>
      </c>
      <c r="F32" s="8">
        <f t="shared" si="1"/>
        <v>47</v>
      </c>
      <c r="G32" s="8">
        <f t="shared" si="2"/>
        <v>0</v>
      </c>
      <c r="H32" s="12">
        <f t="shared" si="5"/>
        <v>7.2</v>
      </c>
      <c r="I32" s="2">
        <f t="shared" si="6"/>
        <v>-2.2999999999999998</v>
      </c>
      <c r="J32" s="2">
        <f t="shared" si="3"/>
        <v>146.9387755102041</v>
      </c>
      <c r="K32" s="2" t="str">
        <f t="shared" si="4"/>
        <v>VENTA</v>
      </c>
    </row>
    <row r="33" spans="1:11" x14ac:dyDescent="0.25">
      <c r="A33" s="2" t="s">
        <v>97</v>
      </c>
      <c r="B33" s="2">
        <v>4445</v>
      </c>
      <c r="C33" s="2" t="s">
        <v>323</v>
      </c>
      <c r="E33" s="2">
        <f t="shared" si="0"/>
        <v>4445</v>
      </c>
      <c r="F33" s="8">
        <f t="shared" si="1"/>
        <v>10</v>
      </c>
      <c r="G33" s="8">
        <f t="shared" si="2"/>
        <v>0</v>
      </c>
      <c r="H33" s="12">
        <f t="shared" si="5"/>
        <v>8.1999999999999993</v>
      </c>
      <c r="I33" s="2">
        <f t="shared" si="6"/>
        <v>-2.2999999999999998</v>
      </c>
      <c r="J33" s="2">
        <f t="shared" si="3"/>
        <v>138.98305084745763</v>
      </c>
      <c r="K33" s="2" t="str">
        <f t="shared" si="4"/>
        <v>VENTA</v>
      </c>
    </row>
    <row r="34" spans="1:11" x14ac:dyDescent="0.25">
      <c r="A34" s="2" t="s">
        <v>99</v>
      </c>
      <c r="B34" s="2">
        <v>4449.8999999999996</v>
      </c>
      <c r="C34" s="2" t="s">
        <v>115</v>
      </c>
      <c r="E34" s="2">
        <f t="shared" si="0"/>
        <v>4449.8999999999996</v>
      </c>
      <c r="F34" s="8">
        <f t="shared" si="1"/>
        <v>4.8999999999996362</v>
      </c>
      <c r="G34" s="8">
        <f t="shared" si="2"/>
        <v>0</v>
      </c>
      <c r="H34" s="12">
        <f t="shared" si="5"/>
        <v>7.689999999999964</v>
      </c>
      <c r="I34" s="2">
        <f t="shared" si="6"/>
        <v>-2.2999999999999998</v>
      </c>
      <c r="J34" s="2">
        <f t="shared" si="3"/>
        <v>142.67161410018582</v>
      </c>
      <c r="K34" s="2" t="str">
        <f t="shared" si="4"/>
        <v>VENTA</v>
      </c>
    </row>
    <row r="35" spans="1:11" x14ac:dyDescent="0.25">
      <c r="A35" s="2" t="s">
        <v>101</v>
      </c>
      <c r="B35" s="2">
        <v>4399</v>
      </c>
      <c r="C35" s="2" t="s">
        <v>324</v>
      </c>
      <c r="E35" s="2">
        <f t="shared" ref="E35:E66" si="7">B35*1</f>
        <v>4399</v>
      </c>
      <c r="F35" s="8">
        <f t="shared" ref="F35:F66" si="8">IF(B35&gt;B34,B35-B34,0)</f>
        <v>0</v>
      </c>
      <c r="G35" s="8">
        <f t="shared" ref="G35:G66" si="9">IF(B35&lt;B34,B34-B35,0)</f>
        <v>50.899999999999636</v>
      </c>
      <c r="H35" s="12">
        <f t="shared" si="5"/>
        <v>6.189999999999964</v>
      </c>
      <c r="I35" s="2">
        <f t="shared" si="6"/>
        <v>2.7899999999999636</v>
      </c>
      <c r="J35" s="2">
        <f t="shared" si="3"/>
        <v>68.930957683741809</v>
      </c>
      <c r="K35" s="2" t="str">
        <f t="shared" si="4"/>
        <v>NEUTRO</v>
      </c>
    </row>
    <row r="36" spans="1:11" x14ac:dyDescent="0.25">
      <c r="A36" s="2" t="s">
        <v>103</v>
      </c>
      <c r="B36" s="2">
        <v>4429</v>
      </c>
      <c r="C36" s="2" t="s">
        <v>325</v>
      </c>
      <c r="E36" s="2">
        <f t="shared" si="7"/>
        <v>4429</v>
      </c>
      <c r="F36" s="8">
        <f t="shared" si="8"/>
        <v>30</v>
      </c>
      <c r="G36" s="8">
        <f t="shared" si="9"/>
        <v>0</v>
      </c>
      <c r="H36" s="12">
        <f t="shared" si="5"/>
        <v>9.189999999999964</v>
      </c>
      <c r="I36" s="2">
        <f t="shared" si="6"/>
        <v>1.5</v>
      </c>
      <c r="J36" s="2">
        <f t="shared" si="3"/>
        <v>85.968194574368525</v>
      </c>
      <c r="K36" s="2" t="str">
        <f t="shared" si="4"/>
        <v>NEUTRO</v>
      </c>
    </row>
    <row r="37" spans="1:11" x14ac:dyDescent="0.25">
      <c r="A37" s="2" t="s">
        <v>105</v>
      </c>
      <c r="B37" s="2">
        <v>4430</v>
      </c>
      <c r="C37" s="2" t="s">
        <v>326</v>
      </c>
      <c r="E37" s="2">
        <f t="shared" si="7"/>
        <v>4430</v>
      </c>
      <c r="F37" s="8">
        <f t="shared" si="8"/>
        <v>1</v>
      </c>
      <c r="G37" s="8">
        <f t="shared" si="9"/>
        <v>0</v>
      </c>
      <c r="H37" s="12">
        <f t="shared" si="5"/>
        <v>9.2899999999999636</v>
      </c>
      <c r="I37" s="2">
        <f t="shared" si="6"/>
        <v>0.51999999999998181</v>
      </c>
      <c r="J37" s="2">
        <f t="shared" si="3"/>
        <v>94.699286442405864</v>
      </c>
      <c r="K37" s="2" t="str">
        <f t="shared" si="4"/>
        <v>VENTA</v>
      </c>
    </row>
    <row r="38" spans="1:11" x14ac:dyDescent="0.25">
      <c r="A38" s="2" t="s">
        <v>107</v>
      </c>
      <c r="B38" s="2">
        <v>4425</v>
      </c>
      <c r="C38" s="2" t="s">
        <v>115</v>
      </c>
      <c r="E38" s="2">
        <f t="shared" si="7"/>
        <v>4425</v>
      </c>
      <c r="F38" s="8">
        <f t="shared" si="8"/>
        <v>0</v>
      </c>
      <c r="G38" s="8">
        <f t="shared" si="9"/>
        <v>5</v>
      </c>
      <c r="H38" s="12">
        <f t="shared" si="5"/>
        <v>9.2899999999999636</v>
      </c>
      <c r="I38" s="2">
        <f t="shared" si="6"/>
        <v>5.5899999999999634</v>
      </c>
      <c r="J38" s="2">
        <f t="shared" si="3"/>
        <v>62.432795698924792</v>
      </c>
      <c r="K38" s="2" t="str">
        <f t="shared" si="4"/>
        <v>NEUTRO</v>
      </c>
    </row>
    <row r="39" spans="1:11" x14ac:dyDescent="0.25">
      <c r="A39" s="2" t="s">
        <v>109</v>
      </c>
      <c r="B39" s="2">
        <v>4430</v>
      </c>
      <c r="C39" s="2" t="s">
        <v>115</v>
      </c>
      <c r="E39" s="2">
        <f t="shared" si="7"/>
        <v>4430</v>
      </c>
      <c r="F39" s="8">
        <f t="shared" si="8"/>
        <v>5</v>
      </c>
      <c r="G39" s="8">
        <f t="shared" si="9"/>
        <v>0</v>
      </c>
      <c r="H39" s="12">
        <f t="shared" si="5"/>
        <v>9.7899999999999636</v>
      </c>
      <c r="I39" s="2">
        <f t="shared" si="6"/>
        <v>5.5899999999999634</v>
      </c>
      <c r="J39" s="2">
        <f t="shared" si="3"/>
        <v>63.654096228868724</v>
      </c>
      <c r="K39" s="2" t="str">
        <f t="shared" si="4"/>
        <v>NEUTRO</v>
      </c>
    </row>
    <row r="40" spans="1:11" x14ac:dyDescent="0.25">
      <c r="A40" s="17" t="s">
        <v>111</v>
      </c>
      <c r="B40" s="17">
        <v>4470</v>
      </c>
      <c r="C40" s="17" t="s">
        <v>125</v>
      </c>
      <c r="D40" s="28"/>
      <c r="E40" s="17">
        <f t="shared" si="7"/>
        <v>4470</v>
      </c>
      <c r="F40" s="21">
        <f t="shared" si="8"/>
        <v>40</v>
      </c>
      <c r="G40" s="21">
        <f t="shared" si="9"/>
        <v>0</v>
      </c>
      <c r="H40" s="22">
        <f t="shared" si="5"/>
        <v>13.789999999999964</v>
      </c>
      <c r="I40" s="17">
        <f t="shared" si="6"/>
        <v>5.5899999999999634</v>
      </c>
      <c r="J40" s="17">
        <f t="shared" si="3"/>
        <v>71.155830753354053</v>
      </c>
      <c r="K40" s="17" t="str">
        <f t="shared" si="4"/>
        <v>NEUTRO</v>
      </c>
    </row>
    <row r="41" spans="1:11" x14ac:dyDescent="0.25">
      <c r="A41" s="2" t="s">
        <v>112</v>
      </c>
      <c r="B41" s="2">
        <v>4461.1000000000004</v>
      </c>
      <c r="C41" s="2" t="s">
        <v>150</v>
      </c>
      <c r="E41" s="2">
        <f t="shared" si="7"/>
        <v>4461.1000000000004</v>
      </c>
      <c r="F41" s="8">
        <f t="shared" si="8"/>
        <v>0</v>
      </c>
      <c r="G41" s="8">
        <f t="shared" si="9"/>
        <v>8.8999999999996362</v>
      </c>
      <c r="H41" s="12">
        <f t="shared" si="5"/>
        <v>13.789999999999964</v>
      </c>
      <c r="I41" s="2">
        <f t="shared" si="6"/>
        <v>6.4799999999999276</v>
      </c>
      <c r="J41" s="2">
        <f t="shared" si="3"/>
        <v>68.031573754316909</v>
      </c>
      <c r="K41" s="2" t="str">
        <f t="shared" si="4"/>
        <v>NEUTRO</v>
      </c>
    </row>
    <row r="42" spans="1:11" x14ac:dyDescent="0.25">
      <c r="A42" s="2" t="s">
        <v>114</v>
      </c>
      <c r="B42" s="2">
        <v>4457.8999999999996</v>
      </c>
      <c r="C42" s="2" t="s">
        <v>96</v>
      </c>
      <c r="E42" s="2">
        <f t="shared" si="7"/>
        <v>4457.8999999999996</v>
      </c>
      <c r="F42" s="8">
        <f t="shared" si="8"/>
        <v>0</v>
      </c>
      <c r="G42" s="8">
        <f t="shared" si="9"/>
        <v>3.2000000000007276</v>
      </c>
      <c r="H42" s="12">
        <f t="shared" si="5"/>
        <v>9.0899999999999643</v>
      </c>
      <c r="I42" s="2">
        <f t="shared" si="6"/>
        <v>6.8</v>
      </c>
      <c r="J42" s="2">
        <f t="shared" si="3"/>
        <v>57.205789804908655</v>
      </c>
      <c r="K42" s="2" t="str">
        <f t="shared" si="4"/>
        <v>NEUTRO</v>
      </c>
    </row>
    <row r="43" spans="1:11" x14ac:dyDescent="0.25">
      <c r="A43" s="2" t="s">
        <v>116</v>
      </c>
      <c r="B43" s="2">
        <v>4497</v>
      </c>
      <c r="C43" s="2" t="s">
        <v>125</v>
      </c>
      <c r="E43" s="2">
        <f t="shared" si="7"/>
        <v>4497</v>
      </c>
      <c r="F43" s="8">
        <f t="shared" si="8"/>
        <v>39.100000000000364</v>
      </c>
      <c r="G43" s="8">
        <f t="shared" si="9"/>
        <v>0</v>
      </c>
      <c r="H43" s="12">
        <f t="shared" si="5"/>
        <v>12</v>
      </c>
      <c r="I43" s="2">
        <f t="shared" si="6"/>
        <v>6.8</v>
      </c>
      <c r="J43" s="2">
        <f t="shared" si="3"/>
        <v>63.829787234042556</v>
      </c>
      <c r="K43" s="2" t="str">
        <f t="shared" si="4"/>
        <v>NEUTRO</v>
      </c>
    </row>
    <row r="44" spans="1:11" x14ac:dyDescent="0.25">
      <c r="A44" s="2" t="s">
        <v>118</v>
      </c>
      <c r="B44" s="2">
        <v>4486</v>
      </c>
      <c r="C44" s="2" t="s">
        <v>142</v>
      </c>
      <c r="E44" s="2">
        <f t="shared" si="7"/>
        <v>4486</v>
      </c>
      <c r="F44" s="8">
        <f t="shared" si="8"/>
        <v>0</v>
      </c>
      <c r="G44" s="8">
        <f t="shared" si="9"/>
        <v>11</v>
      </c>
      <c r="H44" s="12">
        <f t="shared" si="5"/>
        <v>11.510000000000037</v>
      </c>
      <c r="I44" s="2">
        <f t="shared" si="6"/>
        <v>7.9</v>
      </c>
      <c r="J44" s="2">
        <f t="shared" si="3"/>
        <v>59.299330242143306</v>
      </c>
      <c r="K44" s="2" t="str">
        <f t="shared" si="4"/>
        <v>NEUTRO</v>
      </c>
    </row>
    <row r="45" spans="1:11" x14ac:dyDescent="0.25">
      <c r="A45" s="2" t="s">
        <v>120</v>
      </c>
      <c r="B45" s="2">
        <v>4410.5</v>
      </c>
      <c r="C45" s="2" t="s">
        <v>142</v>
      </c>
      <c r="E45" s="2">
        <f t="shared" si="7"/>
        <v>4410.5</v>
      </c>
      <c r="F45" s="8">
        <f t="shared" si="8"/>
        <v>0</v>
      </c>
      <c r="G45" s="8">
        <f t="shared" si="9"/>
        <v>75.5</v>
      </c>
      <c r="H45" s="12">
        <f t="shared" si="5"/>
        <v>11.510000000000037</v>
      </c>
      <c r="I45" s="2">
        <f t="shared" si="6"/>
        <v>10.360000000000037</v>
      </c>
      <c r="J45" s="2">
        <f t="shared" si="3"/>
        <v>52.629172382258787</v>
      </c>
      <c r="K45" s="2" t="str">
        <f t="shared" si="4"/>
        <v>NEUTRO</v>
      </c>
    </row>
    <row r="46" spans="1:11" x14ac:dyDescent="0.25">
      <c r="A46" s="2" t="s">
        <v>121</v>
      </c>
      <c r="B46" s="2">
        <v>4418</v>
      </c>
      <c r="C46" s="2" t="s">
        <v>239</v>
      </c>
      <c r="E46" s="2">
        <f t="shared" si="7"/>
        <v>4418</v>
      </c>
      <c r="F46" s="8">
        <f t="shared" si="8"/>
        <v>7.5</v>
      </c>
      <c r="G46" s="8">
        <f t="shared" si="9"/>
        <v>0</v>
      </c>
      <c r="H46" s="12">
        <f t="shared" si="5"/>
        <v>9.2600000000000371</v>
      </c>
      <c r="I46" s="2">
        <f t="shared" si="6"/>
        <v>10.360000000000037</v>
      </c>
      <c r="J46" s="2">
        <f t="shared" si="3"/>
        <v>47.196738022426111</v>
      </c>
      <c r="K46" s="2" t="str">
        <f t="shared" si="4"/>
        <v>NEUTRO</v>
      </c>
    </row>
    <row r="47" spans="1:11" x14ac:dyDescent="0.25">
      <c r="A47" s="2" t="s">
        <v>121</v>
      </c>
      <c r="B47" s="2">
        <v>4404</v>
      </c>
      <c r="C47" s="2" t="s">
        <v>240</v>
      </c>
      <c r="E47" s="2">
        <f t="shared" si="7"/>
        <v>4404</v>
      </c>
      <c r="F47" s="8">
        <f t="shared" si="8"/>
        <v>0</v>
      </c>
      <c r="G47" s="8">
        <f t="shared" si="9"/>
        <v>14</v>
      </c>
      <c r="H47" s="12">
        <f t="shared" si="5"/>
        <v>9.1600000000000357</v>
      </c>
      <c r="I47" s="2">
        <f t="shared" si="6"/>
        <v>11.760000000000037</v>
      </c>
      <c r="J47" s="2">
        <f t="shared" si="3"/>
        <v>43.785850860420666</v>
      </c>
      <c r="K47" s="2" t="str">
        <f t="shared" si="4"/>
        <v>NEUTRO</v>
      </c>
    </row>
    <row r="48" spans="1:11" x14ac:dyDescent="0.25">
      <c r="A48" s="2" t="s">
        <v>121</v>
      </c>
      <c r="B48" s="2">
        <v>4410</v>
      </c>
      <c r="C48" s="2" t="s">
        <v>96</v>
      </c>
      <c r="E48" s="2">
        <f t="shared" si="7"/>
        <v>4410</v>
      </c>
      <c r="F48" s="8">
        <f t="shared" si="8"/>
        <v>6</v>
      </c>
      <c r="G48" s="8">
        <f t="shared" si="9"/>
        <v>0</v>
      </c>
      <c r="H48" s="12">
        <f t="shared" si="5"/>
        <v>9.7600000000000371</v>
      </c>
      <c r="I48" s="2">
        <f t="shared" si="6"/>
        <v>11.260000000000037</v>
      </c>
      <c r="J48" s="2">
        <f t="shared" ref="J48:J75" si="10">IF(I48=0,100,100-(100/(1+(H48/I48))))</f>
        <v>46.431969552806862</v>
      </c>
      <c r="K48" s="2" t="str">
        <f t="shared" ref="K48:K75" si="11">IF(B48="","",IF(J48&gt;90,"VENTA",IF(J48&lt;10,"COMPRA","NEUTRO")))</f>
        <v>NEUTRO</v>
      </c>
    </row>
    <row r="49" spans="1:11" x14ac:dyDescent="0.25">
      <c r="A49" s="2" t="s">
        <v>124</v>
      </c>
      <c r="B49" s="2">
        <v>4470</v>
      </c>
      <c r="C49" s="2" t="s">
        <v>327</v>
      </c>
      <c r="E49" s="2">
        <f t="shared" si="7"/>
        <v>4470</v>
      </c>
      <c r="F49" s="8">
        <f t="shared" si="8"/>
        <v>60</v>
      </c>
      <c r="G49" s="8">
        <f t="shared" si="9"/>
        <v>0</v>
      </c>
      <c r="H49" s="12">
        <f t="shared" ref="H49:H75" si="12">AVERAGE(F40:F49)</f>
        <v>15.260000000000037</v>
      </c>
      <c r="I49" s="2">
        <f t="shared" ref="I49:I75" si="13">AVERAGE(G40:G49)</f>
        <v>11.260000000000037</v>
      </c>
      <c r="J49" s="2">
        <f t="shared" si="10"/>
        <v>57.541478129713411</v>
      </c>
      <c r="K49" s="2" t="str">
        <f t="shared" si="11"/>
        <v>NEUTRO</v>
      </c>
    </row>
    <row r="50" spans="1:11" x14ac:dyDescent="0.25">
      <c r="A50" s="2" t="s">
        <v>126</v>
      </c>
      <c r="B50" s="2">
        <v>4405</v>
      </c>
      <c r="C50" s="2" t="s">
        <v>328</v>
      </c>
      <c r="E50" s="2">
        <f t="shared" si="7"/>
        <v>4405</v>
      </c>
      <c r="F50" s="8">
        <f t="shared" si="8"/>
        <v>0</v>
      </c>
      <c r="G50" s="8">
        <f t="shared" si="9"/>
        <v>65</v>
      </c>
      <c r="H50" s="12">
        <f t="shared" si="12"/>
        <v>11.260000000000037</v>
      </c>
      <c r="I50" s="2">
        <f t="shared" si="13"/>
        <v>17.760000000000037</v>
      </c>
      <c r="J50" s="2">
        <f t="shared" si="10"/>
        <v>38.800827015851169</v>
      </c>
      <c r="K50" s="2" t="str">
        <f t="shared" si="11"/>
        <v>NEUTRO</v>
      </c>
    </row>
    <row r="51" spans="1:11" x14ac:dyDescent="0.25">
      <c r="A51" s="2" t="s">
        <v>127</v>
      </c>
      <c r="B51" s="2">
        <v>4376.6000000000004</v>
      </c>
      <c r="C51" s="2" t="s">
        <v>113</v>
      </c>
      <c r="E51" s="2">
        <f t="shared" si="7"/>
        <v>4376.6000000000004</v>
      </c>
      <c r="F51" s="8">
        <f t="shared" si="8"/>
        <v>0</v>
      </c>
      <c r="G51" s="8">
        <f t="shared" si="9"/>
        <v>28.399999999999636</v>
      </c>
      <c r="H51" s="12">
        <f t="shared" si="12"/>
        <v>11.260000000000037</v>
      </c>
      <c r="I51" s="2">
        <f t="shared" si="13"/>
        <v>19.710000000000036</v>
      </c>
      <c r="J51" s="2">
        <f t="shared" si="10"/>
        <v>36.357765579593192</v>
      </c>
      <c r="K51" s="2" t="str">
        <f t="shared" si="11"/>
        <v>NEUTRO</v>
      </c>
    </row>
    <row r="52" spans="1:11" x14ac:dyDescent="0.25">
      <c r="A52" s="2" t="s">
        <v>129</v>
      </c>
      <c r="B52" s="2">
        <v>4409.3999999999996</v>
      </c>
      <c r="C52" s="2" t="s">
        <v>329</v>
      </c>
      <c r="E52" s="2">
        <f t="shared" si="7"/>
        <v>4409.3999999999996</v>
      </c>
      <c r="F52" s="8">
        <f t="shared" si="8"/>
        <v>32.799999999999272</v>
      </c>
      <c r="G52" s="8">
        <f t="shared" si="9"/>
        <v>0</v>
      </c>
      <c r="H52" s="12">
        <f t="shared" si="12"/>
        <v>14.539999999999964</v>
      </c>
      <c r="I52" s="2">
        <f t="shared" si="13"/>
        <v>19.389999999999965</v>
      </c>
      <c r="J52" s="2">
        <f t="shared" si="10"/>
        <v>42.852932508104907</v>
      </c>
      <c r="K52" s="2" t="str">
        <f t="shared" si="11"/>
        <v>NEUTRO</v>
      </c>
    </row>
    <row r="53" spans="1:11" x14ac:dyDescent="0.25">
      <c r="A53" s="2" t="s">
        <v>131</v>
      </c>
      <c r="B53" s="2">
        <v>4389</v>
      </c>
      <c r="C53" s="2" t="s">
        <v>330</v>
      </c>
      <c r="E53" s="2">
        <f t="shared" si="7"/>
        <v>4389</v>
      </c>
      <c r="F53" s="8">
        <f t="shared" si="8"/>
        <v>0</v>
      </c>
      <c r="G53" s="8">
        <f t="shared" si="9"/>
        <v>20.399999999999636</v>
      </c>
      <c r="H53" s="12">
        <f t="shared" si="12"/>
        <v>10.629999999999928</v>
      </c>
      <c r="I53" s="2">
        <f t="shared" si="13"/>
        <v>21.429999999999929</v>
      </c>
      <c r="J53" s="2">
        <f t="shared" si="10"/>
        <v>33.156581409856443</v>
      </c>
      <c r="K53" s="2" t="str">
        <f t="shared" si="11"/>
        <v>NEUTRO</v>
      </c>
    </row>
    <row r="54" spans="1:11" x14ac:dyDescent="0.25">
      <c r="A54" s="2" t="s">
        <v>133</v>
      </c>
      <c r="B54" s="2">
        <v>4386</v>
      </c>
      <c r="C54" s="2" t="s">
        <v>331</v>
      </c>
      <c r="E54" s="2">
        <f t="shared" si="7"/>
        <v>4386</v>
      </c>
      <c r="F54" s="8">
        <f t="shared" si="8"/>
        <v>0</v>
      </c>
      <c r="G54" s="8">
        <f t="shared" si="9"/>
        <v>3</v>
      </c>
      <c r="H54" s="12">
        <f t="shared" si="12"/>
        <v>10.629999999999928</v>
      </c>
      <c r="I54" s="2">
        <f t="shared" si="13"/>
        <v>20.629999999999928</v>
      </c>
      <c r="J54" s="2">
        <f t="shared" si="10"/>
        <v>34.005118362124051</v>
      </c>
      <c r="K54" s="2" t="str">
        <f t="shared" si="11"/>
        <v>NEUTRO</v>
      </c>
    </row>
    <row r="55" spans="1:11" x14ac:dyDescent="0.25">
      <c r="A55" s="2" t="s">
        <v>133</v>
      </c>
      <c r="B55" s="2" t="s">
        <v>332</v>
      </c>
      <c r="C55" s="2" t="s">
        <v>333</v>
      </c>
      <c r="E55" s="2">
        <f t="shared" si="7"/>
        <v>4389.6000000000004</v>
      </c>
      <c r="F55" s="8">
        <f t="shared" si="8"/>
        <v>3.6000000000003638</v>
      </c>
      <c r="G55" s="8">
        <f t="shared" si="9"/>
        <v>0</v>
      </c>
      <c r="H55" s="12">
        <f t="shared" si="12"/>
        <v>10.989999999999963</v>
      </c>
      <c r="I55" s="2">
        <f t="shared" si="13"/>
        <v>13.079999999999927</v>
      </c>
      <c r="J55" s="2">
        <f t="shared" si="10"/>
        <v>45.658496053178283</v>
      </c>
      <c r="K55" s="2" t="str">
        <f t="shared" si="11"/>
        <v>NEUTRO</v>
      </c>
    </row>
    <row r="56" spans="1:11" x14ac:dyDescent="0.25">
      <c r="A56" s="2" t="s">
        <v>137</v>
      </c>
      <c r="B56" s="2" t="s">
        <v>334</v>
      </c>
      <c r="C56" s="2" t="s">
        <v>335</v>
      </c>
      <c r="E56" s="2">
        <f t="shared" si="7"/>
        <v>4345</v>
      </c>
      <c r="F56" s="8">
        <f t="shared" si="8"/>
        <v>0</v>
      </c>
      <c r="G56" s="8">
        <f t="shared" si="9"/>
        <v>44.600000000000364</v>
      </c>
      <c r="H56" s="12">
        <f t="shared" si="12"/>
        <v>10.239999999999963</v>
      </c>
      <c r="I56" s="2">
        <f t="shared" si="13"/>
        <v>17.539999999999964</v>
      </c>
      <c r="J56" s="2">
        <f t="shared" si="10"/>
        <v>36.861051115910691</v>
      </c>
      <c r="K56" s="2" t="str">
        <f t="shared" si="11"/>
        <v>NEUTRO</v>
      </c>
    </row>
    <row r="57" spans="1:11" x14ac:dyDescent="0.25">
      <c r="A57" s="2" t="s">
        <v>140</v>
      </c>
      <c r="B57" s="2" t="s">
        <v>336</v>
      </c>
      <c r="C57" s="2" t="s">
        <v>337</v>
      </c>
      <c r="E57" s="2">
        <f t="shared" si="7"/>
        <v>4225</v>
      </c>
      <c r="F57" s="8">
        <f t="shared" si="8"/>
        <v>0</v>
      </c>
      <c r="G57" s="8">
        <f t="shared" si="9"/>
        <v>120</v>
      </c>
      <c r="H57" s="12">
        <f t="shared" si="12"/>
        <v>10.239999999999963</v>
      </c>
      <c r="I57" s="2">
        <f t="shared" si="13"/>
        <v>28.139999999999965</v>
      </c>
      <c r="J57" s="2">
        <f t="shared" si="10"/>
        <v>26.680562793121368</v>
      </c>
      <c r="K57" s="2" t="str">
        <f t="shared" si="11"/>
        <v>NEUTRO</v>
      </c>
    </row>
    <row r="58" spans="1:11" x14ac:dyDescent="0.25">
      <c r="A58" s="2" t="s">
        <v>143</v>
      </c>
      <c r="B58" s="2" t="s">
        <v>338</v>
      </c>
      <c r="C58" s="2" t="s">
        <v>123</v>
      </c>
      <c r="E58" s="2">
        <f t="shared" si="7"/>
        <v>4280.5</v>
      </c>
      <c r="F58" s="8">
        <f t="shared" si="8"/>
        <v>55.5</v>
      </c>
      <c r="G58" s="8">
        <f t="shared" si="9"/>
        <v>0</v>
      </c>
      <c r="H58" s="12">
        <f t="shared" si="12"/>
        <v>15.189999999999964</v>
      </c>
      <c r="I58" s="2">
        <f t="shared" si="13"/>
        <v>28.139999999999965</v>
      </c>
      <c r="J58" s="2">
        <f t="shared" si="10"/>
        <v>35.056542810985434</v>
      </c>
      <c r="K58" s="2" t="str">
        <f t="shared" si="11"/>
        <v>NEUTRO</v>
      </c>
    </row>
    <row r="59" spans="1:11" x14ac:dyDescent="0.25">
      <c r="A59" s="2" t="s">
        <v>145</v>
      </c>
      <c r="B59" s="2" t="s">
        <v>339</v>
      </c>
      <c r="C59" s="2" t="s">
        <v>340</v>
      </c>
      <c r="E59" s="2">
        <f t="shared" si="7"/>
        <v>4259.8</v>
      </c>
      <c r="F59" s="8">
        <f t="shared" si="8"/>
        <v>0</v>
      </c>
      <c r="G59" s="8">
        <f t="shared" si="9"/>
        <v>20.699999999999818</v>
      </c>
      <c r="H59" s="12">
        <f t="shared" si="12"/>
        <v>9.189999999999964</v>
      </c>
      <c r="I59" s="2">
        <f t="shared" si="13"/>
        <v>30.209999999999944</v>
      </c>
      <c r="J59" s="2">
        <f t="shared" si="10"/>
        <v>23.324873096446666</v>
      </c>
      <c r="K59" s="2" t="str">
        <f t="shared" si="11"/>
        <v>NEUTRO</v>
      </c>
    </row>
    <row r="60" spans="1:11" x14ac:dyDescent="0.25">
      <c r="A60" s="16" t="s">
        <v>148</v>
      </c>
      <c r="B60" s="16" t="s">
        <v>341</v>
      </c>
      <c r="C60" s="16" t="s">
        <v>342</v>
      </c>
      <c r="D60" s="25"/>
      <c r="E60" s="16">
        <f t="shared" si="7"/>
        <v>3999</v>
      </c>
      <c r="F60" s="26">
        <f t="shared" si="8"/>
        <v>0</v>
      </c>
      <c r="G60" s="26">
        <f t="shared" si="9"/>
        <v>260.80000000000018</v>
      </c>
      <c r="H60" s="27">
        <f t="shared" si="12"/>
        <v>9.189999999999964</v>
      </c>
      <c r="I60" s="16">
        <f t="shared" si="13"/>
        <v>49.789999999999964</v>
      </c>
      <c r="J60" s="16">
        <f t="shared" si="10"/>
        <v>15.58155306883684</v>
      </c>
      <c r="K60" s="16" t="str">
        <f t="shared" si="11"/>
        <v>NEUTRO</v>
      </c>
    </row>
    <row r="61" spans="1:11" x14ac:dyDescent="0.25">
      <c r="A61" s="2" t="s">
        <v>151</v>
      </c>
      <c r="B61" s="2" t="s">
        <v>343</v>
      </c>
      <c r="C61" s="2" t="s">
        <v>344</v>
      </c>
      <c r="E61" s="2">
        <f t="shared" si="7"/>
        <v>4080</v>
      </c>
      <c r="F61" s="8">
        <f t="shared" si="8"/>
        <v>81</v>
      </c>
      <c r="G61" s="8">
        <f t="shared" si="9"/>
        <v>0</v>
      </c>
      <c r="H61" s="12">
        <f t="shared" si="12"/>
        <v>17.289999999999964</v>
      </c>
      <c r="I61" s="2">
        <f t="shared" si="13"/>
        <v>46.95</v>
      </c>
      <c r="J61" s="2">
        <f t="shared" si="10"/>
        <v>26.914694894146919</v>
      </c>
      <c r="K61" s="2" t="str">
        <f t="shared" si="11"/>
        <v>NEUTRO</v>
      </c>
    </row>
    <row r="62" spans="1:11" x14ac:dyDescent="0.25">
      <c r="A62" s="2" t="s">
        <v>154</v>
      </c>
      <c r="B62" s="2" t="s">
        <v>345</v>
      </c>
      <c r="C62" s="2" t="s">
        <v>122</v>
      </c>
      <c r="E62" s="2">
        <f t="shared" si="7"/>
        <v>4100</v>
      </c>
      <c r="F62" s="8">
        <f t="shared" si="8"/>
        <v>20</v>
      </c>
      <c r="G62" s="8">
        <f t="shared" si="9"/>
        <v>0</v>
      </c>
      <c r="H62" s="12">
        <f t="shared" si="12"/>
        <v>16.010000000000037</v>
      </c>
      <c r="I62" s="2">
        <f t="shared" si="13"/>
        <v>46.95</v>
      </c>
      <c r="J62" s="2">
        <f t="shared" si="10"/>
        <v>25.428843710292298</v>
      </c>
      <c r="K62" s="2" t="str">
        <f t="shared" si="11"/>
        <v>NEUTRO</v>
      </c>
    </row>
    <row r="63" spans="1:11" x14ac:dyDescent="0.25">
      <c r="A63" s="2" t="s">
        <v>155</v>
      </c>
      <c r="B63" s="2" t="s">
        <v>346</v>
      </c>
      <c r="C63" s="2" t="s">
        <v>240</v>
      </c>
      <c r="E63" s="2">
        <f t="shared" si="7"/>
        <v>4185</v>
      </c>
      <c r="F63" s="8">
        <f t="shared" si="8"/>
        <v>85</v>
      </c>
      <c r="G63" s="8">
        <f t="shared" si="9"/>
        <v>0</v>
      </c>
      <c r="H63" s="12">
        <f t="shared" si="12"/>
        <v>24.510000000000037</v>
      </c>
      <c r="I63" s="2">
        <f t="shared" si="13"/>
        <v>44.910000000000039</v>
      </c>
      <c r="J63" s="2">
        <f t="shared" si="10"/>
        <v>35.306828003457227</v>
      </c>
      <c r="K63" s="2" t="str">
        <f t="shared" si="11"/>
        <v>NEUTRO</v>
      </c>
    </row>
    <row r="64" spans="1:11" x14ac:dyDescent="0.25">
      <c r="A64" s="2" t="s">
        <v>157</v>
      </c>
      <c r="B64" s="2" t="s">
        <v>347</v>
      </c>
      <c r="C64" s="2" t="s">
        <v>329</v>
      </c>
      <c r="E64" s="2">
        <f t="shared" si="7"/>
        <v>1139.9000000000001</v>
      </c>
      <c r="F64" s="8">
        <f t="shared" si="8"/>
        <v>0</v>
      </c>
      <c r="G64" s="8">
        <f t="shared" si="9"/>
        <v>3045.1</v>
      </c>
      <c r="H64" s="12">
        <f t="shared" si="12"/>
        <v>24.510000000000037</v>
      </c>
      <c r="I64" s="2">
        <f t="shared" si="13"/>
        <v>349.12</v>
      </c>
      <c r="J64" s="2">
        <f t="shared" si="10"/>
        <v>6.5599657415089894</v>
      </c>
      <c r="K64" s="2" t="str">
        <f t="shared" si="11"/>
        <v>COMPRA</v>
      </c>
    </row>
    <row r="65" spans="1:11" x14ac:dyDescent="0.25">
      <c r="A65" s="2" t="s">
        <v>157</v>
      </c>
      <c r="B65" s="2" t="s">
        <v>348</v>
      </c>
      <c r="C65" s="2" t="s">
        <v>240</v>
      </c>
      <c r="E65" s="2">
        <f t="shared" si="7"/>
        <v>4201</v>
      </c>
      <c r="F65" s="8">
        <f t="shared" si="8"/>
        <v>3061.1</v>
      </c>
      <c r="G65" s="8">
        <f t="shared" si="9"/>
        <v>0</v>
      </c>
      <c r="H65" s="12">
        <f t="shared" si="12"/>
        <v>330.26</v>
      </c>
      <c r="I65" s="2">
        <f t="shared" si="13"/>
        <v>349.12</v>
      </c>
      <c r="J65" s="2">
        <f t="shared" si="10"/>
        <v>48.611969737113256</v>
      </c>
      <c r="K65" s="2" t="str">
        <f t="shared" si="11"/>
        <v>NEUTRO</v>
      </c>
    </row>
    <row r="66" spans="1:11" x14ac:dyDescent="0.25">
      <c r="A66" s="2" t="s">
        <v>160</v>
      </c>
      <c r="B66" s="2" t="s">
        <v>349</v>
      </c>
      <c r="C66" s="2" t="s">
        <v>257</v>
      </c>
      <c r="E66" s="2">
        <f t="shared" si="7"/>
        <v>4250</v>
      </c>
      <c r="F66" s="8">
        <f t="shared" si="8"/>
        <v>49</v>
      </c>
      <c r="G66" s="8">
        <f t="shared" si="9"/>
        <v>0</v>
      </c>
      <c r="H66" s="12">
        <f t="shared" si="12"/>
        <v>335.15999999999997</v>
      </c>
      <c r="I66" s="2">
        <f t="shared" si="13"/>
        <v>344.65999999999997</v>
      </c>
      <c r="J66" s="2">
        <f t="shared" si="10"/>
        <v>49.301285634432645</v>
      </c>
      <c r="K66" s="2" t="str">
        <f t="shared" si="11"/>
        <v>NEUTRO</v>
      </c>
    </row>
    <row r="67" spans="1:11" x14ac:dyDescent="0.25">
      <c r="A67" s="2" t="s">
        <v>162</v>
      </c>
      <c r="B67" s="2" t="s">
        <v>350</v>
      </c>
      <c r="C67" s="2" t="s">
        <v>351</v>
      </c>
      <c r="E67" s="2">
        <f t="shared" ref="E67:E75" si="14">B67*1</f>
        <v>3899</v>
      </c>
      <c r="F67" s="8">
        <f t="shared" ref="F67:F75" si="15">IF(B67&gt;B66,B67-B66,0)</f>
        <v>0</v>
      </c>
      <c r="G67" s="8">
        <f t="shared" ref="G67:G75" si="16">IF(B67&lt;B66,B66-B67,0)</f>
        <v>351</v>
      </c>
      <c r="H67" s="12">
        <f t="shared" si="12"/>
        <v>335.15999999999997</v>
      </c>
      <c r="I67" s="2">
        <f t="shared" si="13"/>
        <v>367.76</v>
      </c>
      <c r="J67" s="2">
        <f t="shared" si="10"/>
        <v>47.68110169009276</v>
      </c>
      <c r="K67" s="2" t="str">
        <f t="shared" si="11"/>
        <v>NEUTRO</v>
      </c>
    </row>
    <row r="68" spans="1:11" x14ac:dyDescent="0.25">
      <c r="A68" s="2" t="s">
        <v>165</v>
      </c>
      <c r="B68" s="2" t="s">
        <v>352</v>
      </c>
      <c r="C68" s="2" t="s">
        <v>353</v>
      </c>
      <c r="E68" s="2">
        <f t="shared" si="14"/>
        <v>3714.5</v>
      </c>
      <c r="F68" s="8">
        <f t="shared" si="15"/>
        <v>0</v>
      </c>
      <c r="G68" s="8">
        <f t="shared" si="16"/>
        <v>184.5</v>
      </c>
      <c r="H68" s="12">
        <f t="shared" si="12"/>
        <v>329.61</v>
      </c>
      <c r="I68" s="2">
        <f t="shared" si="13"/>
        <v>386.21</v>
      </c>
      <c r="J68" s="2">
        <f t="shared" si="10"/>
        <v>46.046492134894244</v>
      </c>
      <c r="K68" s="2" t="str">
        <f t="shared" si="11"/>
        <v>NEUTRO</v>
      </c>
    </row>
    <row r="69" spans="1:11" x14ac:dyDescent="0.25">
      <c r="A69" s="2" t="s">
        <v>165</v>
      </c>
      <c r="B69" s="2" t="s">
        <v>354</v>
      </c>
      <c r="C69" s="2" t="s">
        <v>355</v>
      </c>
      <c r="E69" s="2">
        <f t="shared" si="14"/>
        <v>3720</v>
      </c>
      <c r="F69" s="8">
        <f t="shared" si="15"/>
        <v>5.5</v>
      </c>
      <c r="G69" s="8">
        <f t="shared" si="16"/>
        <v>0</v>
      </c>
      <c r="H69" s="12">
        <f t="shared" si="12"/>
        <v>330.15999999999997</v>
      </c>
      <c r="I69" s="2">
        <f t="shared" si="13"/>
        <v>384.14</v>
      </c>
      <c r="J69" s="2">
        <f t="shared" si="10"/>
        <v>46.221475570488593</v>
      </c>
      <c r="K69" s="2" t="str">
        <f t="shared" si="11"/>
        <v>NEUTRO</v>
      </c>
    </row>
    <row r="70" spans="1:11" x14ac:dyDescent="0.25">
      <c r="A70" s="2" t="s">
        <v>168</v>
      </c>
      <c r="B70" s="2" t="s">
        <v>356</v>
      </c>
      <c r="C70" s="2" t="s">
        <v>357</v>
      </c>
      <c r="E70" s="2">
        <f t="shared" si="14"/>
        <v>3659.9</v>
      </c>
      <c r="F70" s="8">
        <f t="shared" si="15"/>
        <v>0</v>
      </c>
      <c r="G70" s="8">
        <f t="shared" si="16"/>
        <v>60.099999999999909</v>
      </c>
      <c r="H70" s="12">
        <f t="shared" si="12"/>
        <v>330.15999999999997</v>
      </c>
      <c r="I70" s="2">
        <f t="shared" si="13"/>
        <v>364.07</v>
      </c>
      <c r="J70" s="2">
        <f t="shared" si="10"/>
        <v>47.557725825734991</v>
      </c>
      <c r="K70" s="2" t="str">
        <f t="shared" si="11"/>
        <v>NEUTRO</v>
      </c>
    </row>
    <row r="71" spans="1:11" x14ac:dyDescent="0.25">
      <c r="A71" s="2" t="s">
        <v>171</v>
      </c>
      <c r="B71" s="2" t="s">
        <v>358</v>
      </c>
      <c r="C71" s="2" t="s">
        <v>359</v>
      </c>
      <c r="E71" s="2">
        <f t="shared" si="14"/>
        <v>3501</v>
      </c>
      <c r="F71" s="8">
        <f t="shared" si="15"/>
        <v>0</v>
      </c>
      <c r="G71" s="8">
        <f t="shared" si="16"/>
        <v>158.90000000000009</v>
      </c>
      <c r="H71" s="12">
        <f t="shared" si="12"/>
        <v>322.06</v>
      </c>
      <c r="I71" s="2">
        <f t="shared" si="13"/>
        <v>379.96</v>
      </c>
      <c r="J71" s="2">
        <f t="shared" si="10"/>
        <v>45.876185863650612</v>
      </c>
      <c r="K71" s="2" t="str">
        <f t="shared" si="11"/>
        <v>NEUTRO</v>
      </c>
    </row>
    <row r="72" spans="1:11" x14ac:dyDescent="0.25">
      <c r="A72" s="2" t="s">
        <v>174</v>
      </c>
      <c r="B72" s="2" t="s">
        <v>360</v>
      </c>
      <c r="C72" s="2" t="s">
        <v>230</v>
      </c>
      <c r="E72" s="2">
        <f t="shared" si="14"/>
        <v>3645</v>
      </c>
      <c r="F72" s="8">
        <f t="shared" si="15"/>
        <v>144</v>
      </c>
      <c r="G72" s="8">
        <f t="shared" si="16"/>
        <v>0</v>
      </c>
      <c r="H72" s="12">
        <f t="shared" si="12"/>
        <v>334.46</v>
      </c>
      <c r="I72" s="2">
        <f t="shared" si="13"/>
        <v>379.96</v>
      </c>
      <c r="J72" s="2">
        <f t="shared" si="10"/>
        <v>46.815598667450523</v>
      </c>
      <c r="K72" s="2" t="str">
        <f t="shared" si="11"/>
        <v>NEUTRO</v>
      </c>
    </row>
    <row r="73" spans="1:11" x14ac:dyDescent="0.25">
      <c r="A73" s="2" t="s">
        <v>177</v>
      </c>
      <c r="B73" s="2" t="s">
        <v>361</v>
      </c>
      <c r="C73" s="2" t="s">
        <v>362</v>
      </c>
      <c r="E73" s="2">
        <f t="shared" si="14"/>
        <v>3544</v>
      </c>
      <c r="F73" s="8">
        <f t="shared" si="15"/>
        <v>0</v>
      </c>
      <c r="G73" s="8">
        <f t="shared" si="16"/>
        <v>101</v>
      </c>
      <c r="H73" s="12">
        <f t="shared" si="12"/>
        <v>325.95999999999998</v>
      </c>
      <c r="I73" s="2">
        <f t="shared" si="13"/>
        <v>390.06</v>
      </c>
      <c r="J73" s="2">
        <f t="shared" si="10"/>
        <v>45.523868048378532</v>
      </c>
      <c r="K73" s="2" t="str">
        <f t="shared" si="11"/>
        <v>NEUTRO</v>
      </c>
    </row>
    <row r="74" spans="1:11" x14ac:dyDescent="0.25">
      <c r="A74" s="2" t="s">
        <v>180</v>
      </c>
      <c r="B74" s="2" t="s">
        <v>363</v>
      </c>
      <c r="C74" s="2" t="s">
        <v>364</v>
      </c>
      <c r="E74" s="2">
        <f t="shared" si="14"/>
        <v>3650</v>
      </c>
      <c r="F74" s="8">
        <f t="shared" si="15"/>
        <v>106</v>
      </c>
      <c r="G74" s="8">
        <f t="shared" si="16"/>
        <v>0</v>
      </c>
      <c r="H74" s="12">
        <f t="shared" si="12"/>
        <v>336.56</v>
      </c>
      <c r="I74" s="2">
        <f t="shared" si="13"/>
        <v>85.55</v>
      </c>
      <c r="J74" s="2">
        <f t="shared" si="10"/>
        <v>79.732771078628787</v>
      </c>
      <c r="K74" s="2" t="str">
        <f t="shared" si="11"/>
        <v>NEUTRO</v>
      </c>
    </row>
    <row r="75" spans="1:11" x14ac:dyDescent="0.25">
      <c r="A75" s="2" t="s">
        <v>183</v>
      </c>
      <c r="B75" s="2" t="s">
        <v>363</v>
      </c>
      <c r="C75" s="2" t="s">
        <v>96</v>
      </c>
      <c r="E75" s="2">
        <f t="shared" si="14"/>
        <v>3650</v>
      </c>
      <c r="F75" s="8">
        <f t="shared" si="15"/>
        <v>0</v>
      </c>
      <c r="G75" s="8">
        <f t="shared" si="16"/>
        <v>0</v>
      </c>
      <c r="H75" s="12">
        <f t="shared" si="12"/>
        <v>30.45</v>
      </c>
      <c r="I75" s="2">
        <f t="shared" si="13"/>
        <v>85.55</v>
      </c>
      <c r="J75" s="2">
        <f t="shared" si="10"/>
        <v>26.25</v>
      </c>
      <c r="K75" s="2" t="str">
        <f t="shared" si="11"/>
        <v>NEUTRO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49" workbookViewId="0">
      <selection activeCell="E65" sqref="E65 E65 E65:K70"/>
    </sheetView>
  </sheetViews>
  <sheetFormatPr baseColWidth="10" defaultRowHeight="15" x14ac:dyDescent="0.25"/>
  <cols>
    <col min="1" max="3" width="11.42578125" style="2" customWidth="1"/>
    <col min="4" max="6" width="9.140625" style="15" customWidth="1"/>
    <col min="7" max="7" width="13.42578125" style="15" bestFit="1" customWidth="1"/>
  </cols>
  <sheetData>
    <row r="1" spans="1:12" ht="15.75" customHeight="1" thickBot="1" x14ac:dyDescent="0.3">
      <c r="A1" s="3" t="s">
        <v>30</v>
      </c>
      <c r="B1" s="3" t="s">
        <v>31</v>
      </c>
      <c r="C1" s="3" t="s">
        <v>32</v>
      </c>
      <c r="G1" s="3" t="s">
        <v>33</v>
      </c>
      <c r="H1" s="4">
        <v>200</v>
      </c>
      <c r="I1" s="3" t="s">
        <v>34</v>
      </c>
      <c r="J1" s="4">
        <v>450</v>
      </c>
      <c r="K1" s="3" t="s">
        <v>35</v>
      </c>
      <c r="L1" s="2" t="s">
        <v>365</v>
      </c>
    </row>
    <row r="2" spans="1:12" ht="15.75" customHeight="1" thickBot="1" x14ac:dyDescent="0.3">
      <c r="A2" s="2" t="s">
        <v>188</v>
      </c>
      <c r="B2" s="2" t="s">
        <v>366</v>
      </c>
      <c r="C2" s="2" t="s">
        <v>367</v>
      </c>
      <c r="E2" s="9" t="s">
        <v>40</v>
      </c>
      <c r="F2" s="10" t="s">
        <v>41</v>
      </c>
      <c r="G2" s="10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1"/>
    </row>
    <row r="3" spans="1:12" x14ac:dyDescent="0.25">
      <c r="A3" s="2" t="s">
        <v>37</v>
      </c>
      <c r="B3" s="2" t="s">
        <v>368</v>
      </c>
      <c r="C3" s="2" t="s">
        <v>369</v>
      </c>
      <c r="E3" s="15">
        <f t="shared" ref="E3:E34" si="0">B3*1</f>
        <v>383</v>
      </c>
      <c r="F3" s="15">
        <f t="shared" ref="F3:F34" si="1">IF(B3&gt;B2,B3-B2,0)</f>
        <v>0</v>
      </c>
      <c r="G3" s="15">
        <f t="shared" ref="G3:G34" si="2">IF(B3&lt;B2,B2-B3,0)</f>
        <v>0.5</v>
      </c>
    </row>
    <row r="4" spans="1:12" x14ac:dyDescent="0.25">
      <c r="A4" s="2" t="s">
        <v>37</v>
      </c>
      <c r="B4" s="2" t="s">
        <v>368</v>
      </c>
      <c r="C4" s="2" t="s">
        <v>369</v>
      </c>
      <c r="E4" s="15">
        <f t="shared" si="0"/>
        <v>383</v>
      </c>
      <c r="F4" s="15">
        <f t="shared" si="1"/>
        <v>0</v>
      </c>
      <c r="G4" s="15">
        <f t="shared" si="2"/>
        <v>0</v>
      </c>
    </row>
    <row r="5" spans="1:12" x14ac:dyDescent="0.25">
      <c r="A5" s="2" t="s">
        <v>37</v>
      </c>
      <c r="B5" s="2" t="s">
        <v>368</v>
      </c>
      <c r="C5" s="2" t="s">
        <v>370</v>
      </c>
      <c r="E5" s="15">
        <f t="shared" si="0"/>
        <v>383</v>
      </c>
      <c r="F5" s="15">
        <f t="shared" si="1"/>
        <v>0</v>
      </c>
      <c r="G5" s="15">
        <f t="shared" si="2"/>
        <v>0</v>
      </c>
    </row>
    <row r="6" spans="1:12" x14ac:dyDescent="0.25">
      <c r="A6" s="2" t="s">
        <v>37</v>
      </c>
      <c r="B6" s="2" t="s">
        <v>371</v>
      </c>
      <c r="C6" s="2" t="s">
        <v>370</v>
      </c>
      <c r="E6" s="15">
        <f t="shared" si="0"/>
        <v>382</v>
      </c>
      <c r="F6" s="15">
        <f t="shared" si="1"/>
        <v>0</v>
      </c>
      <c r="G6" s="15">
        <f t="shared" si="2"/>
        <v>1</v>
      </c>
    </row>
    <row r="7" spans="1:12" x14ac:dyDescent="0.25">
      <c r="A7" s="2" t="s">
        <v>47</v>
      </c>
      <c r="B7" s="2" t="s">
        <v>372</v>
      </c>
      <c r="C7" s="2" t="s">
        <v>373</v>
      </c>
      <c r="E7" s="15">
        <f t="shared" si="0"/>
        <v>392.99</v>
      </c>
      <c r="F7" s="15">
        <f t="shared" si="1"/>
        <v>10.990000000000009</v>
      </c>
      <c r="G7" s="15">
        <f t="shared" si="2"/>
        <v>0</v>
      </c>
    </row>
    <row r="8" spans="1:12" x14ac:dyDescent="0.25">
      <c r="A8" s="2" t="s">
        <v>50</v>
      </c>
      <c r="B8" s="2" t="s">
        <v>374</v>
      </c>
      <c r="C8" s="2" t="s">
        <v>375</v>
      </c>
      <c r="E8" s="15">
        <f t="shared" si="0"/>
        <v>385.01</v>
      </c>
      <c r="F8" s="15">
        <f t="shared" si="1"/>
        <v>0</v>
      </c>
      <c r="G8" s="15">
        <f t="shared" si="2"/>
        <v>7.9800000000000182</v>
      </c>
    </row>
    <row r="9" spans="1:12" x14ac:dyDescent="0.25">
      <c r="A9" s="2" t="s">
        <v>55</v>
      </c>
      <c r="B9" s="2" t="s">
        <v>374</v>
      </c>
      <c r="E9" s="15">
        <f t="shared" si="0"/>
        <v>385.01</v>
      </c>
      <c r="F9" s="15">
        <f t="shared" si="1"/>
        <v>0</v>
      </c>
      <c r="G9" s="15">
        <f t="shared" si="2"/>
        <v>0</v>
      </c>
    </row>
    <row r="10" spans="1:12" x14ac:dyDescent="0.25">
      <c r="A10" s="2" t="s">
        <v>55</v>
      </c>
      <c r="B10" s="2" t="s">
        <v>376</v>
      </c>
      <c r="C10" s="2" t="s">
        <v>377</v>
      </c>
      <c r="E10" s="15">
        <f t="shared" si="0"/>
        <v>387.99</v>
      </c>
      <c r="F10" s="15">
        <f t="shared" si="1"/>
        <v>2.9800000000000182</v>
      </c>
      <c r="G10" s="15">
        <f t="shared" si="2"/>
        <v>0</v>
      </c>
    </row>
    <row r="11" spans="1:12" x14ac:dyDescent="0.25">
      <c r="A11" s="2" t="s">
        <v>58</v>
      </c>
      <c r="B11" s="2" t="s">
        <v>378</v>
      </c>
      <c r="C11" s="2" t="s">
        <v>379</v>
      </c>
      <c r="E11" s="15">
        <f t="shared" si="0"/>
        <v>391.75</v>
      </c>
      <c r="F11" s="15">
        <f t="shared" si="1"/>
        <v>3.7599999999999909</v>
      </c>
      <c r="G11" s="15">
        <f t="shared" si="2"/>
        <v>0</v>
      </c>
    </row>
    <row r="12" spans="1:12" x14ac:dyDescent="0.25">
      <c r="A12" s="2" t="s">
        <v>61</v>
      </c>
      <c r="B12" s="2" t="s">
        <v>380</v>
      </c>
      <c r="C12" s="2" t="s">
        <v>381</v>
      </c>
      <c r="E12" s="15">
        <f t="shared" si="0"/>
        <v>392.02</v>
      </c>
      <c r="F12" s="15">
        <f t="shared" si="1"/>
        <v>0.26999999999998181</v>
      </c>
      <c r="G12" s="15">
        <f t="shared" si="2"/>
        <v>0</v>
      </c>
    </row>
    <row r="13" spans="1:12" x14ac:dyDescent="0.25">
      <c r="A13" s="2" t="s">
        <v>64</v>
      </c>
      <c r="B13" s="2" t="s">
        <v>382</v>
      </c>
      <c r="C13" s="2" t="s">
        <v>383</v>
      </c>
      <c r="E13" s="15">
        <f t="shared" si="0"/>
        <v>395.94</v>
      </c>
      <c r="F13" s="15">
        <f t="shared" si="1"/>
        <v>3.9200000000000159</v>
      </c>
      <c r="G13" s="15">
        <f t="shared" si="2"/>
        <v>0</v>
      </c>
    </row>
    <row r="14" spans="1:12" x14ac:dyDescent="0.25">
      <c r="A14" s="2" t="s">
        <v>69</v>
      </c>
      <c r="B14" s="2" t="s">
        <v>384</v>
      </c>
      <c r="C14" s="2" t="s">
        <v>385</v>
      </c>
      <c r="E14" s="15">
        <f t="shared" si="0"/>
        <v>392.08</v>
      </c>
      <c r="F14" s="15">
        <f t="shared" si="1"/>
        <v>0</v>
      </c>
      <c r="G14" s="15">
        <f t="shared" si="2"/>
        <v>3.8600000000000136</v>
      </c>
    </row>
    <row r="15" spans="1:12" x14ac:dyDescent="0.25">
      <c r="A15" s="2" t="s">
        <v>71</v>
      </c>
      <c r="B15" s="2" t="s">
        <v>386</v>
      </c>
      <c r="C15" s="2" t="s">
        <v>387</v>
      </c>
      <c r="E15" s="15">
        <f t="shared" si="0"/>
        <v>395.82</v>
      </c>
      <c r="F15" s="15">
        <f t="shared" si="1"/>
        <v>3.7400000000000091</v>
      </c>
      <c r="G15" s="15">
        <f t="shared" si="2"/>
        <v>0</v>
      </c>
    </row>
    <row r="16" spans="1:12" x14ac:dyDescent="0.25">
      <c r="A16" s="2" t="s">
        <v>74</v>
      </c>
      <c r="B16" s="2" t="s">
        <v>388</v>
      </c>
      <c r="C16" s="2" t="s">
        <v>389</v>
      </c>
      <c r="E16" s="15">
        <f t="shared" si="0"/>
        <v>393.07</v>
      </c>
      <c r="F16" s="15">
        <f t="shared" si="1"/>
        <v>0</v>
      </c>
      <c r="G16" s="15">
        <f t="shared" si="2"/>
        <v>2.75</v>
      </c>
      <c r="H16" s="29">
        <f>AVERAGE(F3:F15)</f>
        <v>1.9738461538461558</v>
      </c>
      <c r="I16" s="29">
        <f>AVERAGE(G3:G15)</f>
        <v>1.0261538461538486</v>
      </c>
      <c r="J16" s="15">
        <f t="shared" ref="J16:J47" si="3">IF(I16=0,100,100-(100/(1+(H16/I16))))</f>
        <v>65.794871794871767</v>
      </c>
      <c r="K16" s="15" t="str">
        <f t="shared" ref="K16:K47" si="4">IF(B16="","",IF(J16&gt;98,"VENTA",IF(J16&lt;2,"COMPRA","NEUTRO")))</f>
        <v>NEUTRO</v>
      </c>
    </row>
    <row r="17" spans="1:11" x14ac:dyDescent="0.25">
      <c r="A17" s="2" t="s">
        <v>74</v>
      </c>
      <c r="B17" s="2" t="s">
        <v>390</v>
      </c>
      <c r="C17" s="2" t="s">
        <v>391</v>
      </c>
      <c r="E17" s="15">
        <f t="shared" si="0"/>
        <v>398.48</v>
      </c>
      <c r="F17" s="15">
        <f t="shared" si="1"/>
        <v>5.410000000000025</v>
      </c>
      <c r="G17" s="15">
        <f t="shared" si="2"/>
        <v>0</v>
      </c>
      <c r="H17" s="15">
        <f t="shared" ref="H17:H48" si="5">AVERAGE(F8:F17)</f>
        <v>2.008000000000004</v>
      </c>
      <c r="I17" s="15">
        <f t="shared" ref="I17:I48" si="6">AVERAGE(G8:G17)</f>
        <v>1.4590000000000032</v>
      </c>
      <c r="J17" s="15">
        <f t="shared" si="3"/>
        <v>57.91750793192962</v>
      </c>
      <c r="K17" s="15" t="str">
        <f t="shared" si="4"/>
        <v>NEUTRO</v>
      </c>
    </row>
    <row r="18" spans="1:11" x14ac:dyDescent="0.25">
      <c r="A18" s="2" t="s">
        <v>78</v>
      </c>
      <c r="B18" s="2" t="s">
        <v>392</v>
      </c>
      <c r="C18" s="2" t="s">
        <v>393</v>
      </c>
      <c r="E18" s="15">
        <f t="shared" si="0"/>
        <v>399.8</v>
      </c>
      <c r="F18" s="15">
        <f t="shared" si="1"/>
        <v>1.3199999999999932</v>
      </c>
      <c r="G18" s="15">
        <f t="shared" si="2"/>
        <v>0</v>
      </c>
      <c r="H18" s="15">
        <f t="shared" si="5"/>
        <v>2.1400000000000032</v>
      </c>
      <c r="I18" s="15">
        <f t="shared" si="6"/>
        <v>0.66100000000000136</v>
      </c>
      <c r="J18" s="15">
        <f t="shared" si="3"/>
        <v>76.401285255265961</v>
      </c>
      <c r="K18" s="15" t="str">
        <f t="shared" si="4"/>
        <v>NEUTRO</v>
      </c>
    </row>
    <row r="19" spans="1:11" x14ac:dyDescent="0.25">
      <c r="A19" s="2" t="s">
        <v>78</v>
      </c>
      <c r="B19" s="2" t="s">
        <v>394</v>
      </c>
      <c r="C19" s="2" t="s">
        <v>395</v>
      </c>
      <c r="E19" s="15">
        <f t="shared" si="0"/>
        <v>399.1</v>
      </c>
      <c r="F19" s="15">
        <f t="shared" si="1"/>
        <v>0</v>
      </c>
      <c r="G19" s="15">
        <f t="shared" si="2"/>
        <v>0.69999999999998863</v>
      </c>
      <c r="H19" s="15">
        <f t="shared" si="5"/>
        <v>2.1400000000000032</v>
      </c>
      <c r="I19" s="15">
        <f t="shared" si="6"/>
        <v>0.73100000000000021</v>
      </c>
      <c r="J19" s="15">
        <f t="shared" si="3"/>
        <v>74.538488331591807</v>
      </c>
      <c r="K19" s="15" t="str">
        <f t="shared" si="4"/>
        <v>NEUTRO</v>
      </c>
    </row>
    <row r="20" spans="1:11" x14ac:dyDescent="0.25">
      <c r="A20" s="2" t="s">
        <v>86</v>
      </c>
      <c r="B20" s="2" t="s">
        <v>396</v>
      </c>
      <c r="C20" s="2" t="s">
        <v>397</v>
      </c>
      <c r="E20" s="15">
        <f t="shared" si="0"/>
        <v>401.99</v>
      </c>
      <c r="F20" s="15">
        <f t="shared" si="1"/>
        <v>2.8899999999999864</v>
      </c>
      <c r="G20" s="15">
        <f t="shared" si="2"/>
        <v>0</v>
      </c>
      <c r="H20" s="15">
        <f t="shared" si="5"/>
        <v>2.1310000000000002</v>
      </c>
      <c r="I20" s="15">
        <f t="shared" si="6"/>
        <v>0.73100000000000021</v>
      </c>
      <c r="J20" s="15">
        <f t="shared" si="3"/>
        <v>74.458420684835772</v>
      </c>
      <c r="K20" s="15" t="str">
        <f t="shared" si="4"/>
        <v>NEUTRO</v>
      </c>
    </row>
    <row r="21" spans="1:11" x14ac:dyDescent="0.25">
      <c r="A21" s="2" t="s">
        <v>88</v>
      </c>
      <c r="B21" s="2" t="s">
        <v>398</v>
      </c>
      <c r="C21" s="2" t="s">
        <v>399</v>
      </c>
      <c r="E21" s="15">
        <f t="shared" si="0"/>
        <v>402.9</v>
      </c>
      <c r="F21" s="15">
        <f t="shared" si="1"/>
        <v>0.90999999999996817</v>
      </c>
      <c r="G21" s="15">
        <f t="shared" si="2"/>
        <v>0</v>
      </c>
      <c r="H21" s="15">
        <f t="shared" si="5"/>
        <v>1.8459999999999979</v>
      </c>
      <c r="I21" s="15">
        <f t="shared" si="6"/>
        <v>0.73100000000000021</v>
      </c>
      <c r="J21" s="15">
        <f t="shared" si="3"/>
        <v>71.633682576639472</v>
      </c>
      <c r="K21" s="15" t="str">
        <f t="shared" si="4"/>
        <v>NEUTRO</v>
      </c>
    </row>
    <row r="22" spans="1:11" x14ac:dyDescent="0.25">
      <c r="A22" s="2" t="s">
        <v>90</v>
      </c>
      <c r="B22" s="2" t="s">
        <v>400</v>
      </c>
      <c r="C22" s="2" t="s">
        <v>401</v>
      </c>
      <c r="E22" s="15">
        <f t="shared" si="0"/>
        <v>404.85</v>
      </c>
      <c r="F22" s="15">
        <f t="shared" si="1"/>
        <v>1.9500000000000455</v>
      </c>
      <c r="G22" s="15">
        <f t="shared" si="2"/>
        <v>0</v>
      </c>
      <c r="H22" s="15">
        <f t="shared" si="5"/>
        <v>2.0140000000000042</v>
      </c>
      <c r="I22" s="15">
        <f t="shared" si="6"/>
        <v>0.73100000000000021</v>
      </c>
      <c r="J22" s="15">
        <f t="shared" si="3"/>
        <v>73.369763205828818</v>
      </c>
      <c r="K22" s="15" t="str">
        <f t="shared" si="4"/>
        <v>NEUTRO</v>
      </c>
    </row>
    <row r="23" spans="1:11" x14ac:dyDescent="0.25">
      <c r="A23" s="2" t="s">
        <v>93</v>
      </c>
      <c r="B23" s="2">
        <v>401.51</v>
      </c>
      <c r="C23" s="2" t="s">
        <v>402</v>
      </c>
      <c r="E23" s="15">
        <f t="shared" si="0"/>
        <v>401.51</v>
      </c>
      <c r="F23" s="15">
        <f t="shared" si="1"/>
        <v>0</v>
      </c>
      <c r="G23" s="15">
        <f t="shared" si="2"/>
        <v>3.3400000000000318</v>
      </c>
      <c r="H23" s="15">
        <f t="shared" si="5"/>
        <v>1.6220000000000028</v>
      </c>
      <c r="I23" s="15">
        <f t="shared" si="6"/>
        <v>1.0650000000000035</v>
      </c>
      <c r="J23" s="15">
        <f t="shared" si="3"/>
        <v>60.364719017491588</v>
      </c>
      <c r="K23" s="15" t="str">
        <f t="shared" si="4"/>
        <v>NEUTRO</v>
      </c>
    </row>
    <row r="24" spans="1:11" x14ac:dyDescent="0.25">
      <c r="A24" s="2" t="s">
        <v>93</v>
      </c>
      <c r="B24" s="2">
        <v>401.51</v>
      </c>
      <c r="C24" s="2" t="s">
        <v>402</v>
      </c>
      <c r="E24" s="15">
        <f t="shared" si="0"/>
        <v>401.51</v>
      </c>
      <c r="F24" s="15">
        <f t="shared" si="1"/>
        <v>0</v>
      </c>
      <c r="G24" s="15">
        <f t="shared" si="2"/>
        <v>0</v>
      </c>
      <c r="H24" s="15">
        <f t="shared" si="5"/>
        <v>1.6220000000000028</v>
      </c>
      <c r="I24" s="15">
        <f t="shared" si="6"/>
        <v>0.67900000000000205</v>
      </c>
      <c r="J24" s="15">
        <f t="shared" si="3"/>
        <v>70.491090830073858</v>
      </c>
      <c r="K24" s="15" t="str">
        <f t="shared" si="4"/>
        <v>NEUTRO</v>
      </c>
    </row>
    <row r="25" spans="1:11" x14ac:dyDescent="0.25">
      <c r="A25" s="2" t="s">
        <v>93</v>
      </c>
      <c r="B25" s="2">
        <v>401.51</v>
      </c>
      <c r="C25" s="2" t="s">
        <v>402</v>
      </c>
      <c r="E25" s="15">
        <f t="shared" si="0"/>
        <v>401.51</v>
      </c>
      <c r="F25" s="15">
        <f t="shared" si="1"/>
        <v>0</v>
      </c>
      <c r="G25" s="15">
        <f t="shared" si="2"/>
        <v>0</v>
      </c>
      <c r="H25" s="15">
        <f t="shared" si="5"/>
        <v>1.2480000000000018</v>
      </c>
      <c r="I25" s="15">
        <f t="shared" si="6"/>
        <v>0.67900000000000205</v>
      </c>
      <c r="J25" s="15">
        <f t="shared" si="3"/>
        <v>64.763881681369966</v>
      </c>
      <c r="K25" s="15" t="str">
        <f t="shared" si="4"/>
        <v>NEUTRO</v>
      </c>
    </row>
    <row r="26" spans="1:11" x14ac:dyDescent="0.25">
      <c r="A26" s="2" t="s">
        <v>93</v>
      </c>
      <c r="B26" s="2">
        <v>401.51</v>
      </c>
      <c r="C26" s="2" t="s">
        <v>402</v>
      </c>
      <c r="E26" s="15">
        <f t="shared" si="0"/>
        <v>401.51</v>
      </c>
      <c r="F26" s="15">
        <f t="shared" si="1"/>
        <v>0</v>
      </c>
      <c r="G26" s="15">
        <f t="shared" si="2"/>
        <v>0</v>
      </c>
      <c r="H26" s="15">
        <f t="shared" si="5"/>
        <v>1.2480000000000018</v>
      </c>
      <c r="I26" s="15">
        <f t="shared" si="6"/>
        <v>0.40400000000000202</v>
      </c>
      <c r="J26" s="15">
        <f t="shared" si="3"/>
        <v>75.544794188861914</v>
      </c>
      <c r="K26" s="15" t="str">
        <f t="shared" si="4"/>
        <v>NEUTRO</v>
      </c>
    </row>
    <row r="27" spans="1:11" x14ac:dyDescent="0.25">
      <c r="A27" s="2" t="s">
        <v>95</v>
      </c>
      <c r="B27" s="2">
        <v>399.9</v>
      </c>
      <c r="C27" s="2" t="s">
        <v>110</v>
      </c>
      <c r="E27" s="15">
        <f t="shared" si="0"/>
        <v>399.9</v>
      </c>
      <c r="F27" s="15">
        <f t="shared" si="1"/>
        <v>0</v>
      </c>
      <c r="G27" s="15">
        <f t="shared" si="2"/>
        <v>1.6100000000000136</v>
      </c>
      <c r="H27" s="15">
        <f t="shared" si="5"/>
        <v>0.7069999999999993</v>
      </c>
      <c r="I27" s="15">
        <f t="shared" si="6"/>
        <v>0.56500000000000339</v>
      </c>
      <c r="J27" s="15">
        <f t="shared" si="3"/>
        <v>55.581761006289142</v>
      </c>
      <c r="K27" s="15" t="str">
        <f t="shared" si="4"/>
        <v>NEUTRO</v>
      </c>
    </row>
    <row r="28" spans="1:11" x14ac:dyDescent="0.25">
      <c r="A28" s="2" t="s">
        <v>97</v>
      </c>
      <c r="B28" s="2">
        <v>402.13</v>
      </c>
      <c r="C28" s="2" t="s">
        <v>403</v>
      </c>
      <c r="E28" s="15">
        <f t="shared" si="0"/>
        <v>402.13</v>
      </c>
      <c r="F28" s="15">
        <f t="shared" si="1"/>
        <v>2.2300000000000182</v>
      </c>
      <c r="G28" s="15">
        <f t="shared" si="2"/>
        <v>0</v>
      </c>
      <c r="H28" s="15">
        <f t="shared" si="5"/>
        <v>0.79800000000000182</v>
      </c>
      <c r="I28" s="15">
        <f t="shared" si="6"/>
        <v>0.56500000000000339</v>
      </c>
      <c r="J28" s="15">
        <f t="shared" si="3"/>
        <v>58.547322083638939</v>
      </c>
      <c r="K28" s="15" t="str">
        <f t="shared" si="4"/>
        <v>NEUTRO</v>
      </c>
    </row>
    <row r="29" spans="1:11" x14ac:dyDescent="0.25">
      <c r="A29" s="2" t="s">
        <v>99</v>
      </c>
      <c r="B29" s="2">
        <v>403</v>
      </c>
      <c r="C29" s="2" t="s">
        <v>402</v>
      </c>
      <c r="E29" s="15">
        <f t="shared" si="0"/>
        <v>403</v>
      </c>
      <c r="F29" s="15">
        <f t="shared" si="1"/>
        <v>0.87000000000000455</v>
      </c>
      <c r="G29" s="15">
        <f t="shared" si="2"/>
        <v>0</v>
      </c>
      <c r="H29" s="15">
        <f t="shared" si="5"/>
        <v>0.88500000000000223</v>
      </c>
      <c r="I29" s="15">
        <f t="shared" si="6"/>
        <v>0.49500000000000455</v>
      </c>
      <c r="J29" s="15">
        <f t="shared" si="3"/>
        <v>64.130434782608546</v>
      </c>
      <c r="K29" s="15" t="str">
        <f t="shared" si="4"/>
        <v>NEUTRO</v>
      </c>
    </row>
    <row r="30" spans="1:11" x14ac:dyDescent="0.25">
      <c r="A30" s="2" t="s">
        <v>101</v>
      </c>
      <c r="B30" s="2">
        <v>400.99</v>
      </c>
      <c r="C30" s="2" t="s">
        <v>130</v>
      </c>
      <c r="E30" s="15">
        <f t="shared" si="0"/>
        <v>400.99</v>
      </c>
      <c r="F30" s="15">
        <f t="shared" si="1"/>
        <v>0</v>
      </c>
      <c r="G30" s="15">
        <f t="shared" si="2"/>
        <v>2.0099999999999909</v>
      </c>
      <c r="H30" s="15">
        <f t="shared" si="5"/>
        <v>0.59600000000000364</v>
      </c>
      <c r="I30" s="15">
        <f t="shared" si="6"/>
        <v>0.69600000000000362</v>
      </c>
      <c r="J30" s="15">
        <f t="shared" si="3"/>
        <v>46.130030959752347</v>
      </c>
      <c r="K30" s="15" t="str">
        <f t="shared" si="4"/>
        <v>NEUTRO</v>
      </c>
    </row>
    <row r="31" spans="1:11" x14ac:dyDescent="0.25">
      <c r="A31" s="2" t="s">
        <v>103</v>
      </c>
      <c r="B31" s="2">
        <v>401.79</v>
      </c>
      <c r="C31" s="2" t="s">
        <v>404</v>
      </c>
      <c r="E31" s="15">
        <f t="shared" si="0"/>
        <v>401.79</v>
      </c>
      <c r="F31" s="15">
        <f t="shared" si="1"/>
        <v>0.80000000000001137</v>
      </c>
      <c r="G31" s="15">
        <f t="shared" si="2"/>
        <v>0</v>
      </c>
      <c r="H31" s="15">
        <f t="shared" si="5"/>
        <v>0.58500000000000796</v>
      </c>
      <c r="I31" s="15">
        <f t="shared" si="6"/>
        <v>0.69600000000000362</v>
      </c>
      <c r="J31" s="15">
        <f t="shared" si="3"/>
        <v>45.667447306791779</v>
      </c>
      <c r="K31" s="15" t="str">
        <f t="shared" si="4"/>
        <v>NEUTRO</v>
      </c>
    </row>
    <row r="32" spans="1:11" x14ac:dyDescent="0.25">
      <c r="A32" s="2" t="s">
        <v>105</v>
      </c>
      <c r="B32" s="2">
        <v>406.17</v>
      </c>
      <c r="C32" s="2" t="s">
        <v>405</v>
      </c>
      <c r="E32" s="15">
        <f t="shared" si="0"/>
        <v>406.17</v>
      </c>
      <c r="F32" s="15">
        <f t="shared" si="1"/>
        <v>4.3799999999999955</v>
      </c>
      <c r="G32" s="15">
        <f t="shared" si="2"/>
        <v>0</v>
      </c>
      <c r="H32" s="15">
        <f t="shared" si="5"/>
        <v>0.82800000000000296</v>
      </c>
      <c r="I32" s="15">
        <f t="shared" si="6"/>
        <v>0.69600000000000362</v>
      </c>
      <c r="J32" s="15">
        <f t="shared" si="3"/>
        <v>54.330708661417276</v>
      </c>
      <c r="K32" s="15" t="str">
        <f t="shared" si="4"/>
        <v>NEUTRO</v>
      </c>
    </row>
    <row r="33" spans="1:11" x14ac:dyDescent="0.25">
      <c r="A33" s="2" t="s">
        <v>107</v>
      </c>
      <c r="B33" s="2">
        <v>404.75</v>
      </c>
      <c r="C33" s="2" t="s">
        <v>406</v>
      </c>
      <c r="E33" s="15">
        <f t="shared" si="0"/>
        <v>404.75</v>
      </c>
      <c r="F33" s="15">
        <f t="shared" si="1"/>
        <v>0</v>
      </c>
      <c r="G33" s="15">
        <f t="shared" si="2"/>
        <v>1.4200000000000159</v>
      </c>
      <c r="H33" s="15">
        <f t="shared" si="5"/>
        <v>0.82800000000000296</v>
      </c>
      <c r="I33" s="15">
        <f t="shared" si="6"/>
        <v>0.504000000000002</v>
      </c>
      <c r="J33" s="15">
        <f t="shared" si="3"/>
        <v>62.162162162162154</v>
      </c>
      <c r="K33" s="15" t="str">
        <f t="shared" si="4"/>
        <v>NEUTRO</v>
      </c>
    </row>
    <row r="34" spans="1:11" x14ac:dyDescent="0.25">
      <c r="A34" s="2" t="s">
        <v>109</v>
      </c>
      <c r="B34" s="2">
        <v>405.35</v>
      </c>
      <c r="C34" s="2" t="s">
        <v>407</v>
      </c>
      <c r="E34" s="15">
        <f t="shared" si="0"/>
        <v>405.35</v>
      </c>
      <c r="F34" s="15">
        <f t="shared" si="1"/>
        <v>0.60000000000002274</v>
      </c>
      <c r="G34" s="15">
        <f t="shared" si="2"/>
        <v>0</v>
      </c>
      <c r="H34" s="15">
        <f t="shared" si="5"/>
        <v>0.88800000000000523</v>
      </c>
      <c r="I34" s="15">
        <f t="shared" si="6"/>
        <v>0.504000000000002</v>
      </c>
      <c r="J34" s="15">
        <f t="shared" si="3"/>
        <v>63.793103448275907</v>
      </c>
      <c r="K34" s="15" t="str">
        <f t="shared" si="4"/>
        <v>NEUTRO</v>
      </c>
    </row>
    <row r="35" spans="1:11" s="25" customFormat="1" x14ac:dyDescent="0.25">
      <c r="A35" s="16" t="s">
        <v>111</v>
      </c>
      <c r="B35" s="16">
        <v>407.6</v>
      </c>
      <c r="C35" s="16" t="s">
        <v>408</v>
      </c>
      <c r="E35" s="25">
        <f t="shared" ref="E35:E70" si="7">B35*1</f>
        <v>407.6</v>
      </c>
      <c r="F35" s="25">
        <f t="shared" ref="F35:F70" si="8">IF(B35&gt;B34,B35-B34,0)</f>
        <v>2.25</v>
      </c>
      <c r="G35" s="25">
        <f t="shared" ref="G35:G70" si="9">IF(B35&lt;B34,B34-B35,0)</f>
        <v>0</v>
      </c>
      <c r="H35" s="25">
        <f t="shared" si="5"/>
        <v>1.1130000000000053</v>
      </c>
      <c r="I35" s="25">
        <f t="shared" si="6"/>
        <v>0.504000000000002</v>
      </c>
      <c r="J35" s="25">
        <f t="shared" si="3"/>
        <v>68.831168831168853</v>
      </c>
      <c r="K35" s="15" t="str">
        <f t="shared" si="4"/>
        <v>NEUTRO</v>
      </c>
    </row>
    <row r="36" spans="1:11" x14ac:dyDescent="0.25">
      <c r="A36" s="2" t="s">
        <v>112</v>
      </c>
      <c r="B36" s="2">
        <v>406</v>
      </c>
      <c r="C36" s="2" t="s">
        <v>409</v>
      </c>
      <c r="E36" s="15">
        <f t="shared" si="7"/>
        <v>406</v>
      </c>
      <c r="F36" s="15">
        <f t="shared" si="8"/>
        <v>0</v>
      </c>
      <c r="G36" s="15">
        <f t="shared" si="9"/>
        <v>1.6000000000000227</v>
      </c>
      <c r="H36" s="15">
        <f t="shared" si="5"/>
        <v>1.1130000000000053</v>
      </c>
      <c r="I36" s="15">
        <f t="shared" si="6"/>
        <v>0.66400000000000436</v>
      </c>
      <c r="J36" s="15">
        <f t="shared" si="3"/>
        <v>62.633652222847452</v>
      </c>
      <c r="K36" s="15" t="str">
        <f t="shared" si="4"/>
        <v>NEUTRO</v>
      </c>
    </row>
    <row r="37" spans="1:11" x14ac:dyDescent="0.25">
      <c r="A37" s="2" t="s">
        <v>114</v>
      </c>
      <c r="B37" s="2">
        <v>406.3</v>
      </c>
      <c r="C37" s="2" t="s">
        <v>407</v>
      </c>
      <c r="E37" s="15">
        <f t="shared" si="7"/>
        <v>406.3</v>
      </c>
      <c r="F37" s="15">
        <f t="shared" si="8"/>
        <v>0.30000000000001137</v>
      </c>
      <c r="G37" s="15">
        <f t="shared" si="9"/>
        <v>0</v>
      </c>
      <c r="H37" s="15">
        <f t="shared" si="5"/>
        <v>1.1430000000000065</v>
      </c>
      <c r="I37" s="15">
        <f t="shared" si="6"/>
        <v>0.503000000000003</v>
      </c>
      <c r="J37" s="15">
        <f t="shared" si="3"/>
        <v>69.441069258809222</v>
      </c>
      <c r="K37" s="15" t="str">
        <f t="shared" si="4"/>
        <v>NEUTRO</v>
      </c>
    </row>
    <row r="38" spans="1:11" x14ac:dyDescent="0.25">
      <c r="A38" s="2" t="s">
        <v>116</v>
      </c>
      <c r="B38" s="2">
        <v>406.12</v>
      </c>
      <c r="C38" s="2" t="s">
        <v>410</v>
      </c>
      <c r="E38" s="15">
        <f t="shared" si="7"/>
        <v>406.12</v>
      </c>
      <c r="F38" s="15">
        <f t="shared" si="8"/>
        <v>0</v>
      </c>
      <c r="G38" s="15">
        <f t="shared" si="9"/>
        <v>0.18000000000000682</v>
      </c>
      <c r="H38" s="15">
        <f t="shared" si="5"/>
        <v>0.92000000000000459</v>
      </c>
      <c r="I38" s="15">
        <f t="shared" si="6"/>
        <v>0.52100000000000368</v>
      </c>
      <c r="J38" s="15">
        <f t="shared" si="3"/>
        <v>63.84455239417067</v>
      </c>
      <c r="K38" s="15" t="str">
        <f t="shared" si="4"/>
        <v>NEUTRO</v>
      </c>
    </row>
    <row r="39" spans="1:11" x14ac:dyDescent="0.25">
      <c r="A39" s="2" t="s">
        <v>118</v>
      </c>
      <c r="B39" s="2">
        <v>406.5</v>
      </c>
      <c r="C39" s="2" t="s">
        <v>242</v>
      </c>
      <c r="E39" s="15">
        <f t="shared" si="7"/>
        <v>406.5</v>
      </c>
      <c r="F39" s="15">
        <f t="shared" si="8"/>
        <v>0.37999999999999545</v>
      </c>
      <c r="G39" s="15">
        <f t="shared" si="9"/>
        <v>0</v>
      </c>
      <c r="H39" s="15">
        <f t="shared" si="5"/>
        <v>0.87100000000000366</v>
      </c>
      <c r="I39" s="15">
        <f t="shared" si="6"/>
        <v>0.52100000000000368</v>
      </c>
      <c r="J39" s="15">
        <f t="shared" si="3"/>
        <v>62.571839080459704</v>
      </c>
      <c r="K39" s="15" t="str">
        <f t="shared" si="4"/>
        <v>NEUTRO</v>
      </c>
    </row>
    <row r="40" spans="1:11" x14ac:dyDescent="0.25">
      <c r="A40" s="2" t="s">
        <v>120</v>
      </c>
      <c r="B40" s="2">
        <v>388.01</v>
      </c>
      <c r="C40" s="2" t="s">
        <v>411</v>
      </c>
      <c r="E40" s="15">
        <f t="shared" si="7"/>
        <v>388.01</v>
      </c>
      <c r="F40" s="15">
        <f t="shared" si="8"/>
        <v>0</v>
      </c>
      <c r="G40" s="15">
        <f t="shared" si="9"/>
        <v>18.490000000000009</v>
      </c>
      <c r="H40" s="15">
        <f t="shared" si="5"/>
        <v>0.87100000000000366</v>
      </c>
      <c r="I40" s="15">
        <f t="shared" si="6"/>
        <v>2.1690000000000054</v>
      </c>
      <c r="J40" s="15">
        <f t="shared" si="3"/>
        <v>28.651315789473728</v>
      </c>
      <c r="K40" s="15" t="str">
        <f t="shared" si="4"/>
        <v>NEUTRO</v>
      </c>
    </row>
    <row r="41" spans="1:11" x14ac:dyDescent="0.25">
      <c r="A41" s="2" t="s">
        <v>121</v>
      </c>
      <c r="B41" s="2">
        <v>384.1</v>
      </c>
      <c r="C41" s="2" t="s">
        <v>412</v>
      </c>
      <c r="E41" s="15">
        <f t="shared" si="7"/>
        <v>384.1</v>
      </c>
      <c r="F41" s="15">
        <f t="shared" si="8"/>
        <v>0</v>
      </c>
      <c r="G41" s="15">
        <f t="shared" si="9"/>
        <v>3.9099999999999682</v>
      </c>
      <c r="H41" s="15">
        <f t="shared" si="5"/>
        <v>0.79100000000000248</v>
      </c>
      <c r="I41" s="15">
        <f t="shared" si="6"/>
        <v>2.5600000000000023</v>
      </c>
      <c r="J41" s="15">
        <f t="shared" si="3"/>
        <v>23.604894061474226</v>
      </c>
      <c r="K41" s="15" t="str">
        <f t="shared" si="4"/>
        <v>NEUTRO</v>
      </c>
    </row>
    <row r="42" spans="1:11" x14ac:dyDescent="0.25">
      <c r="A42" s="2" t="s">
        <v>121</v>
      </c>
      <c r="B42" s="2">
        <v>383.9</v>
      </c>
      <c r="C42" s="2" t="s">
        <v>413</v>
      </c>
      <c r="E42" s="15">
        <f t="shared" si="7"/>
        <v>383.9</v>
      </c>
      <c r="F42" s="15">
        <f t="shared" si="8"/>
        <v>0</v>
      </c>
      <c r="G42" s="15">
        <f t="shared" si="9"/>
        <v>0.20000000000004547</v>
      </c>
      <c r="H42" s="15">
        <f t="shared" si="5"/>
        <v>0.35300000000000298</v>
      </c>
      <c r="I42" s="15">
        <f t="shared" si="6"/>
        <v>2.5800000000000067</v>
      </c>
      <c r="J42" s="15">
        <f t="shared" si="3"/>
        <v>12.035458574838117</v>
      </c>
      <c r="K42" s="15" t="str">
        <f t="shared" si="4"/>
        <v>NEUTRO</v>
      </c>
    </row>
    <row r="43" spans="1:11" x14ac:dyDescent="0.25">
      <c r="A43" s="2" t="s">
        <v>121</v>
      </c>
      <c r="B43" s="2">
        <v>385.02</v>
      </c>
      <c r="C43" s="2" t="s">
        <v>414</v>
      </c>
      <c r="E43" s="15">
        <f t="shared" si="7"/>
        <v>385.02</v>
      </c>
      <c r="F43" s="15">
        <f t="shared" si="8"/>
        <v>1.1200000000000045</v>
      </c>
      <c r="G43" s="15">
        <f t="shared" si="9"/>
        <v>0</v>
      </c>
      <c r="H43" s="15">
        <f t="shared" si="5"/>
        <v>0.46500000000000341</v>
      </c>
      <c r="I43" s="15">
        <f t="shared" si="6"/>
        <v>2.4380000000000051</v>
      </c>
      <c r="J43" s="15">
        <f t="shared" si="3"/>
        <v>16.017912504305954</v>
      </c>
      <c r="K43" s="15" t="str">
        <f t="shared" si="4"/>
        <v>NEUTRO</v>
      </c>
    </row>
    <row r="44" spans="1:11" x14ac:dyDescent="0.25">
      <c r="A44" s="2" t="s">
        <v>124</v>
      </c>
      <c r="B44" s="2">
        <v>393</v>
      </c>
      <c r="C44" s="2" t="s">
        <v>415</v>
      </c>
      <c r="E44" s="15">
        <f t="shared" si="7"/>
        <v>393</v>
      </c>
      <c r="F44" s="15">
        <f t="shared" si="8"/>
        <v>7.9800000000000182</v>
      </c>
      <c r="G44" s="15">
        <f t="shared" si="9"/>
        <v>0</v>
      </c>
      <c r="H44" s="15">
        <f t="shared" si="5"/>
        <v>1.203000000000003</v>
      </c>
      <c r="I44" s="15">
        <f t="shared" si="6"/>
        <v>2.4380000000000051</v>
      </c>
      <c r="J44" s="15">
        <f t="shared" si="3"/>
        <v>33.040373523757225</v>
      </c>
      <c r="K44" s="15" t="str">
        <f t="shared" si="4"/>
        <v>NEUTRO</v>
      </c>
    </row>
    <row r="45" spans="1:11" x14ac:dyDescent="0.25">
      <c r="A45" s="2" t="s">
        <v>126</v>
      </c>
      <c r="B45" s="2">
        <v>391.5</v>
      </c>
      <c r="C45" s="2" t="s">
        <v>142</v>
      </c>
      <c r="E45" s="15">
        <f t="shared" si="7"/>
        <v>391.5</v>
      </c>
      <c r="F45" s="15">
        <f t="shared" si="8"/>
        <v>0</v>
      </c>
      <c r="G45" s="15">
        <f t="shared" si="9"/>
        <v>1.5</v>
      </c>
      <c r="H45" s="15">
        <f t="shared" si="5"/>
        <v>0.97800000000000298</v>
      </c>
      <c r="I45" s="15">
        <f t="shared" si="6"/>
        <v>2.5880000000000054</v>
      </c>
      <c r="J45" s="15">
        <f t="shared" si="3"/>
        <v>27.425687044307367</v>
      </c>
      <c r="K45" s="15" t="str">
        <f t="shared" si="4"/>
        <v>NEUTRO</v>
      </c>
    </row>
    <row r="46" spans="1:11" x14ac:dyDescent="0.25">
      <c r="A46" s="2" t="s">
        <v>127</v>
      </c>
      <c r="B46" s="2">
        <v>390.5</v>
      </c>
      <c r="C46" s="2" t="s">
        <v>238</v>
      </c>
      <c r="E46" s="15">
        <f t="shared" si="7"/>
        <v>390.5</v>
      </c>
      <c r="F46" s="15">
        <f t="shared" si="8"/>
        <v>0</v>
      </c>
      <c r="G46" s="15">
        <f t="shared" si="9"/>
        <v>1</v>
      </c>
      <c r="H46" s="15">
        <f t="shared" si="5"/>
        <v>0.97800000000000298</v>
      </c>
      <c r="I46" s="15">
        <f t="shared" si="6"/>
        <v>2.5280000000000031</v>
      </c>
      <c r="J46" s="15">
        <f t="shared" si="3"/>
        <v>27.895037079292678</v>
      </c>
      <c r="K46" s="15" t="str">
        <f t="shared" si="4"/>
        <v>NEUTRO</v>
      </c>
    </row>
    <row r="47" spans="1:11" x14ac:dyDescent="0.25">
      <c r="A47" s="2" t="s">
        <v>129</v>
      </c>
      <c r="B47" s="2">
        <v>390.61</v>
      </c>
      <c r="C47" s="2" t="s">
        <v>416</v>
      </c>
      <c r="E47" s="15">
        <f t="shared" si="7"/>
        <v>390.61</v>
      </c>
      <c r="F47" s="15">
        <f t="shared" si="8"/>
        <v>0.11000000000001364</v>
      </c>
      <c r="G47" s="15">
        <f t="shared" si="9"/>
        <v>0</v>
      </c>
      <c r="H47" s="15">
        <f t="shared" si="5"/>
        <v>0.95900000000000318</v>
      </c>
      <c r="I47" s="15">
        <f t="shared" si="6"/>
        <v>2.5280000000000031</v>
      </c>
      <c r="J47" s="15">
        <f t="shared" si="3"/>
        <v>27.502150845999466</v>
      </c>
      <c r="K47" s="15" t="str">
        <f t="shared" si="4"/>
        <v>NEUTRO</v>
      </c>
    </row>
    <row r="48" spans="1:11" x14ac:dyDescent="0.25">
      <c r="A48" s="2" t="s">
        <v>131</v>
      </c>
      <c r="B48" s="2">
        <v>397.5</v>
      </c>
      <c r="C48" s="2" t="s">
        <v>417</v>
      </c>
      <c r="E48" s="15">
        <f t="shared" si="7"/>
        <v>397.5</v>
      </c>
      <c r="F48" s="15">
        <f t="shared" si="8"/>
        <v>6.8899999999999864</v>
      </c>
      <c r="G48" s="15">
        <f t="shared" si="9"/>
        <v>0</v>
      </c>
      <c r="H48" s="15">
        <f t="shared" si="5"/>
        <v>1.6480000000000019</v>
      </c>
      <c r="I48" s="15">
        <f t="shared" si="6"/>
        <v>2.5100000000000025</v>
      </c>
      <c r="J48" s="15">
        <f t="shared" ref="J48:J70" si="10">IF(I48=0,100,100-(100/(1+(H48/I48))))</f>
        <v>39.634439634439637</v>
      </c>
      <c r="K48" s="15" t="str">
        <f t="shared" ref="K48:K70" si="11">IF(B48="","",IF(J48&gt;98,"VENTA",IF(J48&lt;2,"COMPRA","NEUTRO")))</f>
        <v>NEUTRO</v>
      </c>
    </row>
    <row r="49" spans="1:11" x14ac:dyDescent="0.25">
      <c r="A49" s="2" t="s">
        <v>133</v>
      </c>
      <c r="B49" s="2">
        <v>396.01</v>
      </c>
      <c r="C49" s="2" t="s">
        <v>130</v>
      </c>
      <c r="E49" s="15">
        <f t="shared" si="7"/>
        <v>396.01</v>
      </c>
      <c r="F49" s="15">
        <f t="shared" si="8"/>
        <v>0</v>
      </c>
      <c r="G49" s="15">
        <f t="shared" si="9"/>
        <v>1.4900000000000091</v>
      </c>
      <c r="H49" s="15">
        <f t="shared" ref="H49:H70" si="12">AVERAGE(F40:F49)</f>
        <v>1.6100000000000023</v>
      </c>
      <c r="I49" s="15">
        <f t="shared" ref="I49:I70" si="13">AVERAGE(G40:G49)</f>
        <v>2.6590000000000034</v>
      </c>
      <c r="J49" s="15">
        <f t="shared" si="10"/>
        <v>37.713750292808626</v>
      </c>
      <c r="K49" s="15" t="str">
        <f t="shared" si="11"/>
        <v>NEUTRO</v>
      </c>
    </row>
    <row r="50" spans="1:11" x14ac:dyDescent="0.25">
      <c r="A50" s="2" t="s">
        <v>133</v>
      </c>
      <c r="B50" s="2" t="s">
        <v>418</v>
      </c>
      <c r="C50" s="2" t="s">
        <v>419</v>
      </c>
      <c r="E50" s="15">
        <f t="shared" si="7"/>
        <v>395</v>
      </c>
      <c r="F50" s="15">
        <f t="shared" si="8"/>
        <v>-1.0099999999999909</v>
      </c>
      <c r="G50" s="15">
        <f t="shared" si="9"/>
        <v>0</v>
      </c>
      <c r="H50" s="15">
        <f t="shared" si="12"/>
        <v>1.5090000000000032</v>
      </c>
      <c r="I50" s="15">
        <f t="shared" si="13"/>
        <v>0.81000000000000227</v>
      </c>
      <c r="J50" s="15">
        <f t="shared" si="10"/>
        <v>65.07115135834411</v>
      </c>
      <c r="K50" s="15" t="str">
        <f t="shared" si="11"/>
        <v>NEUTRO</v>
      </c>
    </row>
    <row r="51" spans="1:11" x14ac:dyDescent="0.25">
      <c r="A51" s="2" t="s">
        <v>137</v>
      </c>
      <c r="B51" s="2" t="s">
        <v>420</v>
      </c>
      <c r="C51" s="2" t="s">
        <v>404</v>
      </c>
      <c r="E51" s="15">
        <f t="shared" si="7"/>
        <v>394</v>
      </c>
      <c r="F51" s="15">
        <f t="shared" si="8"/>
        <v>0</v>
      </c>
      <c r="G51" s="15">
        <f t="shared" si="9"/>
        <v>1</v>
      </c>
      <c r="H51" s="15">
        <f t="shared" si="12"/>
        <v>1.5090000000000032</v>
      </c>
      <c r="I51" s="15">
        <f t="shared" si="13"/>
        <v>0.51900000000000546</v>
      </c>
      <c r="J51" s="15">
        <f t="shared" si="10"/>
        <v>74.408284023668472</v>
      </c>
      <c r="K51" s="15" t="str">
        <f t="shared" si="11"/>
        <v>NEUTRO</v>
      </c>
    </row>
    <row r="52" spans="1:11" x14ac:dyDescent="0.25">
      <c r="A52" s="2" t="s">
        <v>140</v>
      </c>
      <c r="B52" s="2" t="s">
        <v>421</v>
      </c>
      <c r="C52" s="2" t="s">
        <v>422</v>
      </c>
      <c r="E52" s="15">
        <f t="shared" si="7"/>
        <v>385.5</v>
      </c>
      <c r="F52" s="15">
        <f t="shared" si="8"/>
        <v>0</v>
      </c>
      <c r="G52" s="15">
        <f t="shared" si="9"/>
        <v>8.5</v>
      </c>
      <c r="H52" s="15">
        <f t="shared" si="12"/>
        <v>1.5090000000000032</v>
      </c>
      <c r="I52" s="15">
        <f t="shared" si="13"/>
        <v>1.3490000000000009</v>
      </c>
      <c r="J52" s="15">
        <f t="shared" si="10"/>
        <v>52.799160251924462</v>
      </c>
      <c r="K52" s="15" t="str">
        <f t="shared" si="11"/>
        <v>NEUTRO</v>
      </c>
    </row>
    <row r="53" spans="1:11" x14ac:dyDescent="0.25">
      <c r="A53" s="2" t="s">
        <v>143</v>
      </c>
      <c r="B53" s="2" t="s">
        <v>423</v>
      </c>
      <c r="C53" s="2" t="s">
        <v>96</v>
      </c>
      <c r="E53" s="15">
        <f t="shared" si="7"/>
        <v>386</v>
      </c>
      <c r="F53" s="15">
        <f t="shared" si="8"/>
        <v>0.5</v>
      </c>
      <c r="G53" s="15">
        <f t="shared" si="9"/>
        <v>0</v>
      </c>
      <c r="H53" s="15">
        <f t="shared" si="12"/>
        <v>1.4470000000000027</v>
      </c>
      <c r="I53" s="15">
        <f t="shared" si="13"/>
        <v>1.3490000000000009</v>
      </c>
      <c r="J53" s="15">
        <f t="shared" si="10"/>
        <v>51.752503576537947</v>
      </c>
      <c r="K53" s="15" t="str">
        <f t="shared" si="11"/>
        <v>NEUTRO</v>
      </c>
    </row>
    <row r="54" spans="1:11" x14ac:dyDescent="0.25">
      <c r="A54" s="2" t="s">
        <v>145</v>
      </c>
      <c r="B54" s="2" t="s">
        <v>424</v>
      </c>
      <c r="C54" s="2" t="s">
        <v>425</v>
      </c>
      <c r="E54" s="15">
        <f t="shared" si="7"/>
        <v>381.3</v>
      </c>
      <c r="F54" s="15">
        <f t="shared" si="8"/>
        <v>0</v>
      </c>
      <c r="G54" s="15">
        <f t="shared" si="9"/>
        <v>4.6999999999999886</v>
      </c>
      <c r="H54" s="15">
        <f t="shared" si="12"/>
        <v>0.64900000000000091</v>
      </c>
      <c r="I54" s="15">
        <f t="shared" si="13"/>
        <v>1.8189999999999997</v>
      </c>
      <c r="J54" s="15">
        <f t="shared" si="10"/>
        <v>26.296596434359842</v>
      </c>
      <c r="K54" s="15" t="str">
        <f t="shared" si="11"/>
        <v>NEUTRO</v>
      </c>
    </row>
    <row r="55" spans="1:11" x14ac:dyDescent="0.25">
      <c r="A55" s="14">
        <v>43686</v>
      </c>
      <c r="B55" s="2">
        <v>382</v>
      </c>
      <c r="C55" s="2" t="s">
        <v>425</v>
      </c>
      <c r="E55" s="15">
        <f t="shared" si="7"/>
        <v>382</v>
      </c>
      <c r="F55" s="15">
        <f t="shared" si="8"/>
        <v>0</v>
      </c>
      <c r="G55" s="15">
        <f t="shared" si="9"/>
        <v>-0.69999999999998863</v>
      </c>
      <c r="H55" s="15">
        <f t="shared" si="12"/>
        <v>0.64900000000000091</v>
      </c>
      <c r="I55" s="15">
        <f t="shared" si="13"/>
        <v>1.5990000000000009</v>
      </c>
      <c r="J55" s="15">
        <f t="shared" si="10"/>
        <v>28.87010676156585</v>
      </c>
      <c r="K55" s="15" t="str">
        <f t="shared" si="11"/>
        <v>NEUTRO</v>
      </c>
    </row>
    <row r="56" spans="1:11" x14ac:dyDescent="0.25">
      <c r="A56" s="14">
        <v>43689</v>
      </c>
      <c r="B56" s="2">
        <v>377</v>
      </c>
      <c r="C56" s="2" t="s">
        <v>426</v>
      </c>
      <c r="E56" s="15">
        <f t="shared" si="7"/>
        <v>377</v>
      </c>
      <c r="F56" s="15">
        <f t="shared" si="8"/>
        <v>0</v>
      </c>
      <c r="G56" s="15">
        <f t="shared" si="9"/>
        <v>5</v>
      </c>
      <c r="H56" s="15">
        <f t="shared" si="12"/>
        <v>0.64900000000000091</v>
      </c>
      <c r="I56" s="15">
        <f t="shared" si="13"/>
        <v>1.999000000000001</v>
      </c>
      <c r="J56" s="15">
        <f t="shared" si="10"/>
        <v>24.509063444108776</v>
      </c>
      <c r="K56" s="15" t="str">
        <f t="shared" si="11"/>
        <v>NEUTRO</v>
      </c>
    </row>
    <row r="57" spans="1:11" x14ac:dyDescent="0.25">
      <c r="A57" s="14" t="s">
        <v>148</v>
      </c>
      <c r="B57" s="2" t="s">
        <v>427</v>
      </c>
      <c r="C57" s="2" t="s">
        <v>428</v>
      </c>
      <c r="E57" s="15">
        <f t="shared" si="7"/>
        <v>385</v>
      </c>
      <c r="F57" s="15">
        <f t="shared" si="8"/>
        <v>8</v>
      </c>
      <c r="G57" s="15">
        <f t="shared" si="9"/>
        <v>0</v>
      </c>
      <c r="H57" s="15">
        <f t="shared" si="12"/>
        <v>1.4379999999999995</v>
      </c>
      <c r="I57" s="15">
        <f t="shared" si="13"/>
        <v>1.999000000000001</v>
      </c>
      <c r="J57" s="15">
        <f t="shared" si="10"/>
        <v>41.838812918242631</v>
      </c>
      <c r="K57" s="15" t="str">
        <f t="shared" si="11"/>
        <v>NEUTRO</v>
      </c>
    </row>
    <row r="58" spans="1:11" x14ac:dyDescent="0.25">
      <c r="A58" s="2" t="s">
        <v>151</v>
      </c>
      <c r="B58" s="2" t="s">
        <v>429</v>
      </c>
      <c r="C58" s="2" t="s">
        <v>430</v>
      </c>
      <c r="E58" s="15">
        <f t="shared" si="7"/>
        <v>387</v>
      </c>
      <c r="F58" s="15">
        <f t="shared" si="8"/>
        <v>2</v>
      </c>
      <c r="G58" s="15">
        <f t="shared" si="9"/>
        <v>0</v>
      </c>
      <c r="H58" s="15">
        <f t="shared" si="12"/>
        <v>0.94900000000000095</v>
      </c>
      <c r="I58" s="15">
        <f t="shared" si="13"/>
        <v>1.999000000000001</v>
      </c>
      <c r="J58" s="15">
        <f t="shared" si="10"/>
        <v>32.191316146540032</v>
      </c>
      <c r="K58" s="15" t="str">
        <f t="shared" si="11"/>
        <v>NEUTRO</v>
      </c>
    </row>
    <row r="59" spans="1:11" x14ac:dyDescent="0.25">
      <c r="A59" s="2" t="s">
        <v>154</v>
      </c>
      <c r="B59" s="2" t="s">
        <v>431</v>
      </c>
      <c r="C59" s="2" t="s">
        <v>432</v>
      </c>
      <c r="E59" s="15">
        <f t="shared" si="7"/>
        <v>387.78</v>
      </c>
      <c r="F59" s="15">
        <f t="shared" si="8"/>
        <v>0.77999999999997272</v>
      </c>
      <c r="G59" s="15">
        <f t="shared" si="9"/>
        <v>0</v>
      </c>
      <c r="H59" s="15">
        <f t="shared" si="12"/>
        <v>1.0269999999999981</v>
      </c>
      <c r="I59" s="15">
        <f t="shared" si="13"/>
        <v>1.85</v>
      </c>
      <c r="J59" s="15">
        <f t="shared" si="10"/>
        <v>35.69690649982617</v>
      </c>
      <c r="K59" s="15" t="str">
        <f t="shared" si="11"/>
        <v>NEUTRO</v>
      </c>
    </row>
    <row r="60" spans="1:11" x14ac:dyDescent="0.25">
      <c r="A60" s="2" t="s">
        <v>155</v>
      </c>
      <c r="B60" s="2" t="s">
        <v>433</v>
      </c>
      <c r="C60" s="2" t="s">
        <v>434</v>
      </c>
      <c r="E60" s="15">
        <f t="shared" si="7"/>
        <v>390.05</v>
      </c>
      <c r="F60" s="15">
        <f t="shared" si="8"/>
        <v>2.2700000000000387</v>
      </c>
      <c r="G60" s="15">
        <f t="shared" si="9"/>
        <v>0</v>
      </c>
      <c r="H60" s="15">
        <f t="shared" si="12"/>
        <v>1.3550000000000011</v>
      </c>
      <c r="I60" s="15">
        <f t="shared" si="13"/>
        <v>1.85</v>
      </c>
      <c r="J60" s="15">
        <f t="shared" si="10"/>
        <v>42.277691107644323</v>
      </c>
      <c r="K60" s="15" t="str">
        <f t="shared" si="11"/>
        <v>NEUTRO</v>
      </c>
    </row>
    <row r="61" spans="1:11" x14ac:dyDescent="0.25">
      <c r="A61" s="2" t="s">
        <v>157</v>
      </c>
      <c r="B61" s="2" t="s">
        <v>347</v>
      </c>
      <c r="C61" s="2" t="s">
        <v>329</v>
      </c>
      <c r="E61" s="15">
        <f t="shared" si="7"/>
        <v>1139.9000000000001</v>
      </c>
      <c r="F61" s="15">
        <f t="shared" si="8"/>
        <v>0</v>
      </c>
      <c r="G61" s="15">
        <f t="shared" si="9"/>
        <v>-749.85000000000014</v>
      </c>
      <c r="H61" s="15">
        <f t="shared" si="12"/>
        <v>1.3550000000000011</v>
      </c>
      <c r="I61" s="15">
        <f t="shared" si="13"/>
        <v>-73.235000000000014</v>
      </c>
      <c r="J61" s="15">
        <f t="shared" si="10"/>
        <v>-1.885086254869222</v>
      </c>
      <c r="K61" s="15" t="str">
        <f t="shared" si="11"/>
        <v>COMPRA</v>
      </c>
    </row>
    <row r="62" spans="1:11" x14ac:dyDescent="0.25">
      <c r="A62" s="2" t="s">
        <v>157</v>
      </c>
      <c r="B62" s="2" t="s">
        <v>435</v>
      </c>
      <c r="C62" s="2" t="s">
        <v>240</v>
      </c>
      <c r="E62" s="15">
        <f t="shared" si="7"/>
        <v>388.57</v>
      </c>
      <c r="F62" s="15">
        <f t="shared" si="8"/>
        <v>-751.33000000000015</v>
      </c>
      <c r="G62" s="15">
        <f t="shared" si="9"/>
        <v>0</v>
      </c>
      <c r="H62" s="15">
        <f t="shared" si="12"/>
        <v>-73.77800000000002</v>
      </c>
      <c r="I62" s="15">
        <f t="shared" si="13"/>
        <v>-74.085000000000008</v>
      </c>
      <c r="J62" s="15">
        <f t="shared" si="10"/>
        <v>49.896187687251036</v>
      </c>
      <c r="K62" s="15" t="str">
        <f t="shared" si="11"/>
        <v>NEUTRO</v>
      </c>
    </row>
    <row r="63" spans="1:11" x14ac:dyDescent="0.25">
      <c r="A63" s="2" t="s">
        <v>160</v>
      </c>
      <c r="B63" s="2" t="s">
        <v>436</v>
      </c>
      <c r="C63" s="2" t="s">
        <v>437</v>
      </c>
      <c r="E63" s="15">
        <f t="shared" si="7"/>
        <v>380</v>
      </c>
      <c r="F63" s="15">
        <f t="shared" si="8"/>
        <v>0</v>
      </c>
      <c r="G63" s="15">
        <f t="shared" si="9"/>
        <v>8.5699999999999932</v>
      </c>
      <c r="H63" s="15">
        <f t="shared" si="12"/>
        <v>-73.828000000000017</v>
      </c>
      <c r="I63" s="15">
        <f t="shared" si="13"/>
        <v>-73.228000000000023</v>
      </c>
      <c r="J63" s="15">
        <f t="shared" si="10"/>
        <v>50.204003916875195</v>
      </c>
      <c r="K63" s="15" t="str">
        <f t="shared" si="11"/>
        <v>NEUTRO</v>
      </c>
    </row>
    <row r="64" spans="1:11" x14ac:dyDescent="0.25">
      <c r="A64" s="2" t="s">
        <v>165</v>
      </c>
      <c r="B64" s="2" t="s">
        <v>438</v>
      </c>
      <c r="C64" s="2" t="s">
        <v>439</v>
      </c>
      <c r="E64" s="15">
        <f t="shared" si="7"/>
        <v>340</v>
      </c>
      <c r="F64" s="15">
        <f t="shared" si="8"/>
        <v>0</v>
      </c>
      <c r="G64" s="15">
        <f t="shared" si="9"/>
        <v>40</v>
      </c>
      <c r="H64" s="15">
        <f t="shared" si="12"/>
        <v>-73.828000000000017</v>
      </c>
      <c r="I64" s="15">
        <f t="shared" si="13"/>
        <v>-69.698000000000022</v>
      </c>
      <c r="J64" s="15">
        <f t="shared" si="10"/>
        <v>51.438763708317659</v>
      </c>
      <c r="K64" s="15" t="str">
        <f t="shared" si="11"/>
        <v>NEUTRO</v>
      </c>
    </row>
    <row r="65" spans="1:11" x14ac:dyDescent="0.25">
      <c r="A65" s="2" t="s">
        <v>171</v>
      </c>
      <c r="B65" s="2" t="s">
        <v>440</v>
      </c>
      <c r="C65" s="2" t="s">
        <v>441</v>
      </c>
      <c r="E65" s="15">
        <f t="shared" si="7"/>
        <v>332</v>
      </c>
      <c r="F65" s="15">
        <f t="shared" si="8"/>
        <v>0</v>
      </c>
      <c r="G65" s="15">
        <f t="shared" si="9"/>
        <v>8</v>
      </c>
      <c r="H65" s="15">
        <f t="shared" si="12"/>
        <v>-73.828000000000017</v>
      </c>
      <c r="I65" s="15">
        <f t="shared" si="13"/>
        <v>-68.828000000000017</v>
      </c>
      <c r="J65" s="15">
        <f t="shared" si="10"/>
        <v>51.752467474203677</v>
      </c>
      <c r="K65" s="15" t="str">
        <f t="shared" si="11"/>
        <v>NEUTRO</v>
      </c>
    </row>
    <row r="66" spans="1:11" x14ac:dyDescent="0.25">
      <c r="A66" s="2" t="s">
        <v>174</v>
      </c>
      <c r="B66" s="2" t="s">
        <v>442</v>
      </c>
      <c r="C66" s="2" t="s">
        <v>443</v>
      </c>
      <c r="E66" s="15">
        <f t="shared" si="7"/>
        <v>322.01</v>
      </c>
      <c r="F66" s="15">
        <f t="shared" si="8"/>
        <v>0</v>
      </c>
      <c r="G66" s="15">
        <f t="shared" si="9"/>
        <v>9.9900000000000091</v>
      </c>
      <c r="H66" s="15">
        <f t="shared" si="12"/>
        <v>-73.828000000000017</v>
      </c>
      <c r="I66" s="15">
        <f t="shared" si="13"/>
        <v>-68.329000000000022</v>
      </c>
      <c r="J66" s="15">
        <f t="shared" si="10"/>
        <v>51.934129167047701</v>
      </c>
      <c r="K66" s="15" t="str">
        <f t="shared" si="11"/>
        <v>NEUTRO</v>
      </c>
    </row>
    <row r="67" spans="1:11" x14ac:dyDescent="0.25">
      <c r="A67" s="2" t="s">
        <v>177</v>
      </c>
      <c r="B67" s="2" t="s">
        <v>444</v>
      </c>
      <c r="C67" s="2" t="s">
        <v>445</v>
      </c>
      <c r="E67" s="15">
        <f t="shared" si="7"/>
        <v>322</v>
      </c>
      <c r="F67" s="15">
        <f t="shared" si="8"/>
        <v>0</v>
      </c>
      <c r="G67" s="15">
        <f t="shared" si="9"/>
        <v>9.9999999999909051E-3</v>
      </c>
      <c r="H67" s="15">
        <f t="shared" si="12"/>
        <v>-74.628000000000014</v>
      </c>
      <c r="I67" s="15">
        <f t="shared" si="13"/>
        <v>-68.328000000000017</v>
      </c>
      <c r="J67" s="15">
        <f t="shared" si="10"/>
        <v>52.203475195164941</v>
      </c>
      <c r="K67" s="15" t="str">
        <f t="shared" si="11"/>
        <v>NEUTRO</v>
      </c>
    </row>
    <row r="68" spans="1:11" x14ac:dyDescent="0.25">
      <c r="A68" s="2" t="s">
        <v>180</v>
      </c>
      <c r="B68" s="2" t="s">
        <v>446</v>
      </c>
      <c r="C68" s="2" t="s">
        <v>447</v>
      </c>
      <c r="E68" s="15">
        <f t="shared" si="7"/>
        <v>345.76</v>
      </c>
      <c r="F68" s="15">
        <f t="shared" si="8"/>
        <v>23.759999999999991</v>
      </c>
      <c r="G68" s="15">
        <f t="shared" si="9"/>
        <v>0</v>
      </c>
      <c r="H68" s="15">
        <f t="shared" si="12"/>
        <v>-72.452000000000027</v>
      </c>
      <c r="I68" s="15">
        <f t="shared" si="13"/>
        <v>-68.328000000000017</v>
      </c>
      <c r="J68" s="15">
        <f t="shared" si="10"/>
        <v>51.464696689870721</v>
      </c>
      <c r="K68" s="15" t="str">
        <f t="shared" si="11"/>
        <v>NEUTRO</v>
      </c>
    </row>
    <row r="69" spans="1:11" x14ac:dyDescent="0.25">
      <c r="A69" s="2" t="s">
        <v>183</v>
      </c>
      <c r="B69" s="2" t="s">
        <v>448</v>
      </c>
      <c r="C69" s="2" t="s">
        <v>434</v>
      </c>
      <c r="E69" s="15">
        <f t="shared" si="7"/>
        <v>347.9</v>
      </c>
      <c r="F69" s="15">
        <f t="shared" si="8"/>
        <v>2.1399999999999864</v>
      </c>
      <c r="G69" s="15">
        <f t="shared" si="9"/>
        <v>0</v>
      </c>
      <c r="H69" s="15">
        <f t="shared" si="12"/>
        <v>-72.316000000000017</v>
      </c>
      <c r="I69" s="15">
        <f t="shared" si="13"/>
        <v>-68.328000000000017</v>
      </c>
      <c r="J69" s="15">
        <f t="shared" si="10"/>
        <v>51.417763999886233</v>
      </c>
      <c r="K69" s="15" t="str">
        <f t="shared" si="11"/>
        <v>NEUTRO</v>
      </c>
    </row>
    <row r="70" spans="1:11" x14ac:dyDescent="0.25">
      <c r="E70" s="15">
        <f t="shared" si="7"/>
        <v>0</v>
      </c>
      <c r="F70" s="15">
        <f t="shared" si="8"/>
        <v>0</v>
      </c>
      <c r="G70" s="15">
        <f t="shared" si="9"/>
        <v>347.9</v>
      </c>
      <c r="H70" s="15">
        <f t="shared" si="12"/>
        <v>-72.543000000000021</v>
      </c>
      <c r="I70" s="15">
        <f t="shared" si="13"/>
        <v>-33.538000000000025</v>
      </c>
      <c r="J70" s="15">
        <f t="shared" si="10"/>
        <v>68.384536344868536</v>
      </c>
      <c r="K70" s="15" t="str">
        <f t="shared" si="1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A46" workbookViewId="0">
      <selection activeCell="H55" sqref="H55"/>
    </sheetView>
  </sheetViews>
  <sheetFormatPr baseColWidth="10" defaultRowHeight="15" x14ac:dyDescent="0.25"/>
  <cols>
    <col min="1" max="3" width="11.42578125" style="2" customWidth="1"/>
    <col min="4" max="6" width="9.140625" style="15" customWidth="1"/>
    <col min="7" max="7" width="18.85546875" style="15" customWidth="1"/>
  </cols>
  <sheetData>
    <row r="1" spans="1:12" ht="15.75" customHeight="1" thickBot="1" x14ac:dyDescent="0.3">
      <c r="A1" s="3" t="s">
        <v>30</v>
      </c>
      <c r="B1" s="3" t="s">
        <v>31</v>
      </c>
      <c r="C1" s="3" t="s">
        <v>32</v>
      </c>
      <c r="G1" s="3" t="s">
        <v>33</v>
      </c>
      <c r="H1" s="4">
        <v>1100</v>
      </c>
      <c r="I1" s="3" t="s">
        <v>34</v>
      </c>
      <c r="J1" s="4">
        <v>1500</v>
      </c>
      <c r="K1" s="3" t="s">
        <v>35</v>
      </c>
      <c r="L1" s="2" t="s">
        <v>449</v>
      </c>
    </row>
    <row r="2" spans="1:12" ht="15.75" customHeight="1" thickBot="1" x14ac:dyDescent="0.3">
      <c r="A2" s="2" t="s">
        <v>188</v>
      </c>
      <c r="B2" s="2" t="s">
        <v>450</v>
      </c>
      <c r="C2" s="2" t="s">
        <v>451</v>
      </c>
      <c r="E2" s="9" t="s">
        <v>40</v>
      </c>
      <c r="F2" s="10" t="s">
        <v>41</v>
      </c>
      <c r="G2" s="10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1"/>
    </row>
    <row r="3" spans="1:12" x14ac:dyDescent="0.25">
      <c r="A3" s="2" t="s">
        <v>37</v>
      </c>
      <c r="B3" s="2" t="s">
        <v>452</v>
      </c>
      <c r="C3" s="2" t="s">
        <v>453</v>
      </c>
      <c r="E3" s="8">
        <f t="shared" ref="E3:E34" si="0">B3*1</f>
        <v>1415</v>
      </c>
      <c r="F3" s="8">
        <f t="shared" ref="F3:F34" si="1">IF(B3&gt;B2,B3-B2,0)</f>
        <v>2.7999999999999545</v>
      </c>
      <c r="G3" s="8">
        <f t="shared" ref="G3:G34" si="2">IF(B3&lt;B2,B2-B3,0)</f>
        <v>0</v>
      </c>
      <c r="H3" s="8"/>
      <c r="I3" s="8"/>
      <c r="J3" s="8"/>
      <c r="K3" s="8"/>
      <c r="L3" s="8"/>
    </row>
    <row r="4" spans="1:12" x14ac:dyDescent="0.25">
      <c r="A4" s="2" t="s">
        <v>37</v>
      </c>
      <c r="B4" s="2" t="s">
        <v>452</v>
      </c>
      <c r="C4" s="2" t="s">
        <v>453</v>
      </c>
      <c r="E4" s="2">
        <f t="shared" si="0"/>
        <v>1415</v>
      </c>
      <c r="F4" s="8">
        <f t="shared" si="1"/>
        <v>0</v>
      </c>
      <c r="G4" s="8">
        <f t="shared" si="2"/>
        <v>0</v>
      </c>
      <c r="H4" s="2"/>
      <c r="I4" s="2"/>
      <c r="J4" s="2"/>
      <c r="K4" s="2"/>
      <c r="L4" s="2"/>
    </row>
    <row r="5" spans="1:12" x14ac:dyDescent="0.25">
      <c r="A5" s="2" t="s">
        <v>37</v>
      </c>
      <c r="C5" s="2" t="s">
        <v>454</v>
      </c>
      <c r="E5" s="2">
        <f t="shared" si="0"/>
        <v>0</v>
      </c>
      <c r="F5" s="8">
        <f t="shared" si="1"/>
        <v>0</v>
      </c>
      <c r="G5" s="8">
        <f t="shared" si="2"/>
        <v>1415</v>
      </c>
      <c r="H5" s="2"/>
      <c r="I5" s="2"/>
      <c r="J5" s="2"/>
      <c r="K5" s="2"/>
      <c r="L5" s="2"/>
    </row>
    <row r="6" spans="1:12" x14ac:dyDescent="0.25">
      <c r="A6" s="2" t="s">
        <v>37</v>
      </c>
      <c r="B6" s="2" t="s">
        <v>455</v>
      </c>
      <c r="C6" s="2" t="s">
        <v>454</v>
      </c>
      <c r="E6" s="2">
        <f t="shared" si="0"/>
        <v>1425.1</v>
      </c>
      <c r="F6" s="8">
        <f t="shared" si="1"/>
        <v>1425.1</v>
      </c>
      <c r="G6" s="8">
        <f t="shared" si="2"/>
        <v>0</v>
      </c>
      <c r="H6" s="2"/>
      <c r="I6" s="2"/>
      <c r="J6" s="2"/>
      <c r="K6" s="2"/>
      <c r="L6" s="2"/>
    </row>
    <row r="7" spans="1:12" x14ac:dyDescent="0.25">
      <c r="A7" s="2" t="s">
        <v>47</v>
      </c>
      <c r="B7" s="2" t="s">
        <v>456</v>
      </c>
      <c r="C7" s="2" t="s">
        <v>222</v>
      </c>
      <c r="E7" s="2">
        <f t="shared" si="0"/>
        <v>1416</v>
      </c>
      <c r="F7" s="8">
        <f t="shared" si="1"/>
        <v>0</v>
      </c>
      <c r="G7" s="8">
        <f t="shared" si="2"/>
        <v>9.0999999999999091</v>
      </c>
      <c r="H7" s="2"/>
      <c r="I7" s="2"/>
      <c r="J7" s="2"/>
      <c r="K7" s="2"/>
      <c r="L7" s="2"/>
    </row>
    <row r="8" spans="1:12" x14ac:dyDescent="0.25">
      <c r="A8" s="2" t="s">
        <v>50</v>
      </c>
      <c r="B8" s="2" t="s">
        <v>457</v>
      </c>
      <c r="C8" s="2" t="s">
        <v>458</v>
      </c>
      <c r="E8" s="2">
        <f t="shared" si="0"/>
        <v>1390</v>
      </c>
      <c r="F8" s="8">
        <f t="shared" si="1"/>
        <v>0</v>
      </c>
      <c r="G8" s="8">
        <f t="shared" si="2"/>
        <v>26</v>
      </c>
      <c r="H8" s="2"/>
      <c r="I8" s="2"/>
      <c r="J8" s="2"/>
      <c r="K8" s="2"/>
      <c r="L8" s="2"/>
    </row>
    <row r="9" spans="1:12" x14ac:dyDescent="0.25">
      <c r="A9" s="2" t="s">
        <v>55</v>
      </c>
      <c r="E9" s="2">
        <f t="shared" si="0"/>
        <v>0</v>
      </c>
      <c r="F9" s="8">
        <f t="shared" si="1"/>
        <v>0</v>
      </c>
      <c r="G9" s="8">
        <f t="shared" si="2"/>
        <v>1390</v>
      </c>
      <c r="H9" s="2"/>
      <c r="I9" s="2"/>
      <c r="J9" s="2"/>
      <c r="K9" s="2"/>
      <c r="L9" s="2"/>
    </row>
    <row r="10" spans="1:12" x14ac:dyDescent="0.25">
      <c r="A10" s="2" t="s">
        <v>55</v>
      </c>
      <c r="B10" s="2" t="s">
        <v>459</v>
      </c>
      <c r="C10" s="2" t="s">
        <v>291</v>
      </c>
      <c r="E10" s="2">
        <f t="shared" si="0"/>
        <v>1368.1</v>
      </c>
      <c r="F10" s="8">
        <f t="shared" si="1"/>
        <v>1368.1</v>
      </c>
      <c r="G10" s="8">
        <f t="shared" si="2"/>
        <v>0</v>
      </c>
      <c r="H10" s="2"/>
      <c r="I10" s="2"/>
      <c r="J10" s="2"/>
      <c r="K10" s="2"/>
      <c r="L10" s="2"/>
    </row>
    <row r="11" spans="1:12" x14ac:dyDescent="0.25">
      <c r="A11" s="2" t="s">
        <v>58</v>
      </c>
      <c r="B11" s="2" t="s">
        <v>460</v>
      </c>
      <c r="C11" s="2" t="s">
        <v>381</v>
      </c>
      <c r="E11" s="2">
        <f t="shared" si="0"/>
        <v>1386.7</v>
      </c>
      <c r="F11" s="8">
        <f t="shared" si="1"/>
        <v>18.600000000000136</v>
      </c>
      <c r="G11" s="8">
        <f t="shared" si="2"/>
        <v>0</v>
      </c>
      <c r="H11" s="2"/>
      <c r="I11" s="2"/>
      <c r="J11" s="2"/>
      <c r="K11" s="2"/>
      <c r="L11" s="2"/>
    </row>
    <row r="12" spans="1:12" x14ac:dyDescent="0.25">
      <c r="A12" s="2" t="s">
        <v>61</v>
      </c>
      <c r="B12" s="2" t="s">
        <v>461</v>
      </c>
      <c r="C12" s="2" t="s">
        <v>462</v>
      </c>
      <c r="E12" s="2">
        <f t="shared" si="0"/>
        <v>1408</v>
      </c>
      <c r="F12" s="8">
        <f t="shared" si="1"/>
        <v>21.299999999999955</v>
      </c>
      <c r="G12" s="8">
        <f t="shared" si="2"/>
        <v>0</v>
      </c>
      <c r="H12" s="2"/>
      <c r="I12" s="2"/>
      <c r="J12" s="2"/>
      <c r="K12" s="2"/>
      <c r="L12" s="2"/>
    </row>
    <row r="13" spans="1:12" x14ac:dyDescent="0.25">
      <c r="A13" s="2" t="s">
        <v>64</v>
      </c>
      <c r="B13" s="2" t="s">
        <v>463</v>
      </c>
      <c r="C13" s="2" t="s">
        <v>464</v>
      </c>
      <c r="E13" s="2">
        <f t="shared" si="0"/>
        <v>1413</v>
      </c>
      <c r="F13" s="8">
        <f t="shared" si="1"/>
        <v>5</v>
      </c>
      <c r="G13" s="8">
        <f t="shared" si="2"/>
        <v>0</v>
      </c>
      <c r="H13" s="2"/>
      <c r="I13" s="2"/>
      <c r="J13" s="2"/>
      <c r="K13" s="2"/>
      <c r="L13" s="2"/>
    </row>
    <row r="14" spans="1:12" x14ac:dyDescent="0.25">
      <c r="A14" s="2" t="s">
        <v>69</v>
      </c>
      <c r="B14" s="2" t="s">
        <v>465</v>
      </c>
      <c r="C14" s="2" t="s">
        <v>466</v>
      </c>
      <c r="E14" s="2">
        <f t="shared" si="0"/>
        <v>1391.1</v>
      </c>
      <c r="F14" s="8">
        <f t="shared" si="1"/>
        <v>0</v>
      </c>
      <c r="G14" s="8">
        <f t="shared" si="2"/>
        <v>21.900000000000091</v>
      </c>
      <c r="H14" s="2"/>
      <c r="I14" s="2"/>
      <c r="J14" s="2"/>
      <c r="K14" s="2"/>
      <c r="L14" s="2"/>
    </row>
    <row r="15" spans="1:12" x14ac:dyDescent="0.25">
      <c r="A15" s="2" t="s">
        <v>71</v>
      </c>
      <c r="B15" s="2" t="s">
        <v>467</v>
      </c>
      <c r="C15" s="2" t="s">
        <v>468</v>
      </c>
      <c r="E15" s="2">
        <f t="shared" si="0"/>
        <v>1399.2</v>
      </c>
      <c r="F15" s="8">
        <f t="shared" si="1"/>
        <v>8.1000000000001364</v>
      </c>
      <c r="G15" s="8">
        <f t="shared" si="2"/>
        <v>0</v>
      </c>
      <c r="H15" s="2"/>
      <c r="I15" s="2"/>
      <c r="J15" s="2"/>
      <c r="K15" s="2"/>
      <c r="L15" s="2"/>
    </row>
    <row r="16" spans="1:12" x14ac:dyDescent="0.25">
      <c r="A16" s="2" t="s">
        <v>74</v>
      </c>
      <c r="B16" s="2" t="s">
        <v>469</v>
      </c>
      <c r="C16" s="2" t="s">
        <v>470</v>
      </c>
      <c r="E16" s="2">
        <f t="shared" si="0"/>
        <v>1399.5</v>
      </c>
      <c r="F16" s="8">
        <f t="shared" si="1"/>
        <v>0.29999999999995453</v>
      </c>
      <c r="G16" s="8">
        <f t="shared" si="2"/>
        <v>0</v>
      </c>
      <c r="H16" s="13">
        <f>AVERAGE(F3:F15)</f>
        <v>219.15384615384622</v>
      </c>
      <c r="I16" s="2">
        <f>AVERAGE(G3:G15)</f>
        <v>220.15384615384616</v>
      </c>
      <c r="J16" s="2">
        <f t="shared" ref="J16:J47" si="3">IF(I16=0,100,100-(100/(1+(H16/I16))))</f>
        <v>49.886184556119773</v>
      </c>
      <c r="K16" s="2" t="str">
        <f t="shared" ref="K16:K47" si="4">IF(B16="","",IF(J16&gt;98,"VENTA",IF(J16&lt;2,"COMPRA","NEUTRO")))</f>
        <v>NEUTRO</v>
      </c>
      <c r="L16" s="2"/>
    </row>
    <row r="17" spans="1:12" x14ac:dyDescent="0.25">
      <c r="A17" s="2" t="s">
        <v>74</v>
      </c>
      <c r="B17" s="2" t="s">
        <v>471</v>
      </c>
      <c r="C17" s="2" t="s">
        <v>472</v>
      </c>
      <c r="E17" s="2">
        <f t="shared" si="0"/>
        <v>1432.7</v>
      </c>
      <c r="F17" s="8">
        <f t="shared" si="1"/>
        <v>33.200000000000045</v>
      </c>
      <c r="G17" s="8">
        <f t="shared" si="2"/>
        <v>0</v>
      </c>
      <c r="H17" s="12">
        <f t="shared" ref="H17:H48" si="5">AVERAGE(F8:F17)</f>
        <v>145.46</v>
      </c>
      <c r="I17" s="2">
        <f t="shared" ref="I17:I48" si="6">AVERAGE(G8:G17)</f>
        <v>143.79000000000002</v>
      </c>
      <c r="J17" s="2">
        <f t="shared" si="3"/>
        <v>50.28867761452031</v>
      </c>
      <c r="K17" s="2" t="str">
        <f t="shared" si="4"/>
        <v>NEUTRO</v>
      </c>
      <c r="L17" s="2"/>
    </row>
    <row r="18" spans="1:12" x14ac:dyDescent="0.25">
      <c r="A18" s="2" t="s">
        <v>78</v>
      </c>
      <c r="B18" s="2" t="s">
        <v>473</v>
      </c>
      <c r="C18" s="2" t="s">
        <v>474</v>
      </c>
      <c r="E18" s="2">
        <f t="shared" si="0"/>
        <v>1445</v>
      </c>
      <c r="F18" s="8">
        <f t="shared" si="1"/>
        <v>12.299999999999955</v>
      </c>
      <c r="G18" s="8">
        <f t="shared" si="2"/>
        <v>0</v>
      </c>
      <c r="H18" s="12">
        <f t="shared" si="5"/>
        <v>146.69</v>
      </c>
      <c r="I18" s="2">
        <f t="shared" si="6"/>
        <v>141.19</v>
      </c>
      <c r="J18" s="2">
        <f t="shared" si="3"/>
        <v>50.955259135751007</v>
      </c>
      <c r="K18" s="2" t="str">
        <f t="shared" si="4"/>
        <v>NEUTRO</v>
      </c>
      <c r="L18" s="2"/>
    </row>
    <row r="19" spans="1:12" x14ac:dyDescent="0.25">
      <c r="A19" s="2" t="s">
        <v>78</v>
      </c>
      <c r="B19" s="2" t="s">
        <v>475</v>
      </c>
      <c r="C19" s="2" t="s">
        <v>476</v>
      </c>
      <c r="E19" s="2">
        <f t="shared" si="0"/>
        <v>1447.1</v>
      </c>
      <c r="F19" s="8">
        <f t="shared" si="1"/>
        <v>2.0999999999999091</v>
      </c>
      <c r="G19" s="8">
        <f t="shared" si="2"/>
        <v>0</v>
      </c>
      <c r="H19" s="12">
        <f t="shared" si="5"/>
        <v>146.9</v>
      </c>
      <c r="I19" s="2">
        <f t="shared" si="6"/>
        <v>2.1900000000000093</v>
      </c>
      <c r="J19" s="2">
        <f t="shared" si="3"/>
        <v>98.5310886041988</v>
      </c>
      <c r="K19" s="2" t="str">
        <f t="shared" si="4"/>
        <v>VENTA</v>
      </c>
    </row>
    <row r="20" spans="1:12" x14ac:dyDescent="0.25">
      <c r="A20" s="2" t="s">
        <v>86</v>
      </c>
      <c r="B20" s="2" t="s">
        <v>475</v>
      </c>
      <c r="C20" s="2" t="s">
        <v>477</v>
      </c>
      <c r="E20" s="2">
        <f t="shared" si="0"/>
        <v>1447.1</v>
      </c>
      <c r="F20" s="8">
        <f t="shared" si="1"/>
        <v>0</v>
      </c>
      <c r="G20" s="8">
        <f t="shared" si="2"/>
        <v>0</v>
      </c>
      <c r="H20" s="12">
        <f t="shared" si="5"/>
        <v>10.090000000000009</v>
      </c>
      <c r="I20" s="2">
        <f t="shared" si="6"/>
        <v>2.1900000000000093</v>
      </c>
      <c r="J20" s="2">
        <f t="shared" si="3"/>
        <v>82.166123778501586</v>
      </c>
      <c r="K20" s="2" t="str">
        <f t="shared" si="4"/>
        <v>NEUTRO</v>
      </c>
    </row>
    <row r="21" spans="1:12" x14ac:dyDescent="0.25">
      <c r="A21" s="2" t="s">
        <v>88</v>
      </c>
      <c r="B21" s="2" t="s">
        <v>455</v>
      </c>
      <c r="C21" s="2" t="s">
        <v>478</v>
      </c>
      <c r="E21" s="2">
        <f t="shared" si="0"/>
        <v>1425.1</v>
      </c>
      <c r="F21" s="8">
        <f t="shared" si="1"/>
        <v>0</v>
      </c>
      <c r="G21" s="8">
        <f t="shared" si="2"/>
        <v>22</v>
      </c>
      <c r="H21" s="12">
        <f t="shared" si="5"/>
        <v>8.2299999999999951</v>
      </c>
      <c r="I21" s="2">
        <f t="shared" si="6"/>
        <v>4.3900000000000095</v>
      </c>
      <c r="J21" s="2">
        <f t="shared" si="3"/>
        <v>65.213946117274105</v>
      </c>
      <c r="K21" s="2" t="str">
        <f t="shared" si="4"/>
        <v>NEUTRO</v>
      </c>
    </row>
    <row r="22" spans="1:12" x14ac:dyDescent="0.25">
      <c r="A22" s="2" t="s">
        <v>90</v>
      </c>
      <c r="B22" s="2" t="s">
        <v>479</v>
      </c>
      <c r="C22" s="2" t="s">
        <v>73</v>
      </c>
      <c r="E22" s="2">
        <f t="shared" si="0"/>
        <v>1431</v>
      </c>
      <c r="F22" s="8">
        <f t="shared" si="1"/>
        <v>5.9000000000000909</v>
      </c>
      <c r="G22" s="8">
        <f t="shared" si="2"/>
        <v>0</v>
      </c>
      <c r="H22" s="12">
        <f t="shared" si="5"/>
        <v>6.6900000000000093</v>
      </c>
      <c r="I22" s="2">
        <f t="shared" si="6"/>
        <v>4.3900000000000095</v>
      </c>
      <c r="J22" s="2">
        <f t="shared" si="3"/>
        <v>60.379061371841139</v>
      </c>
      <c r="K22" s="2" t="str">
        <f t="shared" si="4"/>
        <v>NEUTRO</v>
      </c>
    </row>
    <row r="23" spans="1:12" x14ac:dyDescent="0.25">
      <c r="A23" s="2" t="s">
        <v>93</v>
      </c>
      <c r="B23" s="2">
        <v>1458</v>
      </c>
      <c r="C23" s="2" t="s">
        <v>240</v>
      </c>
      <c r="E23" s="2">
        <f t="shared" si="0"/>
        <v>1458</v>
      </c>
      <c r="F23" s="8">
        <f t="shared" si="1"/>
        <v>0</v>
      </c>
      <c r="G23" s="8">
        <f t="shared" si="2"/>
        <v>-27</v>
      </c>
      <c r="H23" s="12">
        <f t="shared" si="5"/>
        <v>6.1900000000000093</v>
      </c>
      <c r="I23" s="2">
        <f t="shared" si="6"/>
        <v>1.6900000000000091</v>
      </c>
      <c r="J23" s="2">
        <f t="shared" si="3"/>
        <v>78.553299492385719</v>
      </c>
      <c r="K23" s="2" t="str">
        <f t="shared" si="4"/>
        <v>NEUTRO</v>
      </c>
    </row>
    <row r="24" spans="1:12" x14ac:dyDescent="0.25">
      <c r="A24" s="2" t="s">
        <v>93</v>
      </c>
      <c r="B24" s="2">
        <v>1458</v>
      </c>
      <c r="C24" s="2" t="s">
        <v>240</v>
      </c>
      <c r="E24" s="2">
        <f t="shared" si="0"/>
        <v>1458</v>
      </c>
      <c r="F24" s="8">
        <f t="shared" si="1"/>
        <v>0</v>
      </c>
      <c r="G24" s="8">
        <f t="shared" si="2"/>
        <v>0</v>
      </c>
      <c r="H24" s="12">
        <f t="shared" si="5"/>
        <v>6.1900000000000093</v>
      </c>
      <c r="I24" s="2">
        <f t="shared" si="6"/>
        <v>-0.5</v>
      </c>
      <c r="J24" s="2">
        <f t="shared" si="3"/>
        <v>108.78734622144111</v>
      </c>
      <c r="K24" s="2" t="str">
        <f t="shared" si="4"/>
        <v>VENTA</v>
      </c>
    </row>
    <row r="25" spans="1:12" s="25" customFormat="1" x14ac:dyDescent="0.25">
      <c r="A25" s="16" t="s">
        <v>93</v>
      </c>
      <c r="B25" s="16">
        <v>1458</v>
      </c>
      <c r="C25" s="16" t="s">
        <v>240</v>
      </c>
      <c r="E25" s="16">
        <f t="shared" si="0"/>
        <v>1458</v>
      </c>
      <c r="F25" s="26">
        <f t="shared" si="1"/>
        <v>0</v>
      </c>
      <c r="G25" s="26">
        <f t="shared" si="2"/>
        <v>0</v>
      </c>
      <c r="H25" s="27">
        <f t="shared" si="5"/>
        <v>5.3799999999999955</v>
      </c>
      <c r="I25" s="16">
        <f t="shared" si="6"/>
        <v>-0.5</v>
      </c>
      <c r="J25" s="16">
        <f t="shared" si="3"/>
        <v>110.24590163934427</v>
      </c>
      <c r="K25" s="2" t="str">
        <f t="shared" si="4"/>
        <v>VENTA</v>
      </c>
    </row>
    <row r="26" spans="1:12" x14ac:dyDescent="0.25">
      <c r="A26" s="2" t="s">
        <v>93</v>
      </c>
      <c r="B26" s="2">
        <v>1458</v>
      </c>
      <c r="C26" s="2" t="s">
        <v>240</v>
      </c>
      <c r="E26" s="2">
        <f t="shared" si="0"/>
        <v>1458</v>
      </c>
      <c r="F26" s="8">
        <f t="shared" si="1"/>
        <v>0</v>
      </c>
      <c r="G26" s="8">
        <f t="shared" si="2"/>
        <v>0</v>
      </c>
      <c r="H26" s="12">
        <f t="shared" si="5"/>
        <v>5.35</v>
      </c>
      <c r="I26" s="2">
        <f t="shared" si="6"/>
        <v>-0.5</v>
      </c>
      <c r="J26" s="2">
        <f t="shared" si="3"/>
        <v>110.30927835051547</v>
      </c>
      <c r="K26" s="2" t="str">
        <f t="shared" si="4"/>
        <v>VENTA</v>
      </c>
    </row>
    <row r="27" spans="1:12" x14ac:dyDescent="0.25">
      <c r="A27" s="2" t="s">
        <v>95</v>
      </c>
      <c r="B27" s="2">
        <v>1458</v>
      </c>
      <c r="C27" s="2" t="s">
        <v>96</v>
      </c>
      <c r="E27" s="2">
        <f t="shared" si="0"/>
        <v>1458</v>
      </c>
      <c r="F27" s="8">
        <f t="shared" si="1"/>
        <v>0</v>
      </c>
      <c r="G27" s="8">
        <f t="shared" si="2"/>
        <v>0</v>
      </c>
      <c r="H27" s="12">
        <f t="shared" si="5"/>
        <v>2.0299999999999954</v>
      </c>
      <c r="I27" s="2">
        <f t="shared" si="6"/>
        <v>-0.5</v>
      </c>
      <c r="J27" s="2">
        <f t="shared" si="3"/>
        <v>132.67973856209159</v>
      </c>
      <c r="K27" s="2" t="str">
        <f t="shared" si="4"/>
        <v>VENTA</v>
      </c>
    </row>
    <row r="28" spans="1:12" x14ac:dyDescent="0.25">
      <c r="A28" s="2" t="s">
        <v>97</v>
      </c>
      <c r="B28" s="2">
        <v>1445.9</v>
      </c>
      <c r="C28" s="2" t="s">
        <v>128</v>
      </c>
      <c r="E28" s="2">
        <f t="shared" si="0"/>
        <v>1445.9</v>
      </c>
      <c r="F28" s="8">
        <f t="shared" si="1"/>
        <v>0</v>
      </c>
      <c r="G28" s="8">
        <f t="shared" si="2"/>
        <v>12.099999999999909</v>
      </c>
      <c r="H28" s="12">
        <f t="shared" si="5"/>
        <v>0.8</v>
      </c>
      <c r="I28" s="2">
        <f t="shared" si="6"/>
        <v>0.70999999999999086</v>
      </c>
      <c r="J28" s="2">
        <f t="shared" si="3"/>
        <v>52.980132450331446</v>
      </c>
      <c r="K28" s="2" t="str">
        <f t="shared" si="4"/>
        <v>NEUTRO</v>
      </c>
    </row>
    <row r="29" spans="1:12" x14ac:dyDescent="0.25">
      <c r="A29" s="2" t="s">
        <v>99</v>
      </c>
      <c r="B29" s="2">
        <v>1440.2</v>
      </c>
      <c r="C29" s="2" t="s">
        <v>480</v>
      </c>
      <c r="E29" s="2">
        <f t="shared" si="0"/>
        <v>1440.2</v>
      </c>
      <c r="F29" s="8">
        <f t="shared" si="1"/>
        <v>0</v>
      </c>
      <c r="G29" s="8">
        <f t="shared" si="2"/>
        <v>5.7000000000000455</v>
      </c>
      <c r="H29" s="12">
        <f t="shared" si="5"/>
        <v>0.59000000000000907</v>
      </c>
      <c r="I29" s="2">
        <f t="shared" si="6"/>
        <v>1.2799999999999954</v>
      </c>
      <c r="J29" s="2">
        <f t="shared" si="3"/>
        <v>31.550802139037856</v>
      </c>
      <c r="K29" s="2" t="str">
        <f t="shared" si="4"/>
        <v>NEUTRO</v>
      </c>
    </row>
    <row r="30" spans="1:12" x14ac:dyDescent="0.25">
      <c r="A30" s="2" t="s">
        <v>103</v>
      </c>
      <c r="B30" s="2">
        <v>1437</v>
      </c>
      <c r="C30" s="2" t="s">
        <v>240</v>
      </c>
      <c r="E30" s="2">
        <f t="shared" si="0"/>
        <v>1437</v>
      </c>
      <c r="F30" s="8">
        <f t="shared" si="1"/>
        <v>0</v>
      </c>
      <c r="G30" s="8">
        <f t="shared" si="2"/>
        <v>3.2000000000000455</v>
      </c>
      <c r="H30" s="12">
        <f t="shared" si="5"/>
        <v>0.59000000000000907</v>
      </c>
      <c r="I30" s="2">
        <f t="shared" si="6"/>
        <v>1.6</v>
      </c>
      <c r="J30" s="2">
        <f t="shared" si="3"/>
        <v>26.940639269406702</v>
      </c>
      <c r="K30" s="2" t="str">
        <f t="shared" si="4"/>
        <v>NEUTRO</v>
      </c>
    </row>
    <row r="31" spans="1:12" x14ac:dyDescent="0.25">
      <c r="A31" s="2" t="s">
        <v>105</v>
      </c>
      <c r="B31" s="2">
        <v>1429.3</v>
      </c>
      <c r="C31" s="2" t="s">
        <v>412</v>
      </c>
      <c r="E31" s="2">
        <f t="shared" si="0"/>
        <v>1429.3</v>
      </c>
      <c r="F31" s="8">
        <f t="shared" si="1"/>
        <v>0</v>
      </c>
      <c r="G31" s="8">
        <f t="shared" si="2"/>
        <v>7.7000000000000455</v>
      </c>
      <c r="H31" s="12">
        <f t="shared" si="5"/>
        <v>0.59000000000000907</v>
      </c>
      <c r="I31" s="2">
        <f t="shared" si="6"/>
        <v>0.17000000000000454</v>
      </c>
      <c r="J31" s="2">
        <f t="shared" si="3"/>
        <v>77.631578947368226</v>
      </c>
      <c r="K31" s="2" t="str">
        <f t="shared" si="4"/>
        <v>NEUTRO</v>
      </c>
    </row>
    <row r="32" spans="1:12" x14ac:dyDescent="0.25">
      <c r="A32" s="2" t="s">
        <v>107</v>
      </c>
      <c r="B32" s="2">
        <v>1429.8</v>
      </c>
      <c r="C32" s="2" t="s">
        <v>410</v>
      </c>
      <c r="E32" s="2">
        <f t="shared" si="0"/>
        <v>1429.8</v>
      </c>
      <c r="F32" s="8">
        <f t="shared" si="1"/>
        <v>0.5</v>
      </c>
      <c r="G32" s="8">
        <f t="shared" si="2"/>
        <v>0</v>
      </c>
      <c r="H32" s="12">
        <f t="shared" si="5"/>
        <v>0.05</v>
      </c>
      <c r="I32" s="2">
        <f t="shared" si="6"/>
        <v>0.17000000000000454</v>
      </c>
      <c r="J32" s="2">
        <f t="shared" si="3"/>
        <v>22.727272727272265</v>
      </c>
      <c r="K32" s="2" t="str">
        <f t="shared" si="4"/>
        <v>NEUTRO</v>
      </c>
    </row>
    <row r="33" spans="1:11" x14ac:dyDescent="0.25">
      <c r="A33" s="2" t="s">
        <v>109</v>
      </c>
      <c r="B33" s="2">
        <v>1417</v>
      </c>
      <c r="C33" s="2" t="s">
        <v>125</v>
      </c>
      <c r="E33" s="2">
        <f t="shared" si="0"/>
        <v>1417</v>
      </c>
      <c r="F33" s="8">
        <f t="shared" si="1"/>
        <v>0</v>
      </c>
      <c r="G33" s="8">
        <f t="shared" si="2"/>
        <v>12.799999999999955</v>
      </c>
      <c r="H33" s="12">
        <f t="shared" si="5"/>
        <v>0.05</v>
      </c>
      <c r="I33" s="2">
        <f t="shared" si="6"/>
        <v>4.1500000000000004</v>
      </c>
      <c r="J33" s="2">
        <f t="shared" si="3"/>
        <v>1.1904761904761898</v>
      </c>
      <c r="K33" s="2" t="str">
        <f t="shared" si="4"/>
        <v>COMPRA</v>
      </c>
    </row>
    <row r="34" spans="1:11" x14ac:dyDescent="0.25">
      <c r="A34" s="2" t="s">
        <v>111</v>
      </c>
      <c r="B34" s="2">
        <v>1421.6</v>
      </c>
      <c r="C34" s="2" t="s">
        <v>243</v>
      </c>
      <c r="E34" s="2">
        <f t="shared" si="0"/>
        <v>1421.6</v>
      </c>
      <c r="F34" s="8">
        <f t="shared" si="1"/>
        <v>4.5999999999999091</v>
      </c>
      <c r="G34" s="8">
        <f t="shared" si="2"/>
        <v>0</v>
      </c>
      <c r="H34" s="12">
        <f t="shared" si="5"/>
        <v>0.50999999999999091</v>
      </c>
      <c r="I34" s="2">
        <f t="shared" si="6"/>
        <v>4.1500000000000004</v>
      </c>
      <c r="J34" s="2">
        <f t="shared" si="3"/>
        <v>10.944206008583521</v>
      </c>
      <c r="K34" s="2" t="str">
        <f t="shared" si="4"/>
        <v>NEUTRO</v>
      </c>
    </row>
    <row r="35" spans="1:11" x14ac:dyDescent="0.25">
      <c r="A35" s="2" t="s">
        <v>112</v>
      </c>
      <c r="B35" s="2">
        <v>1423</v>
      </c>
      <c r="C35" s="2" t="s">
        <v>117</v>
      </c>
      <c r="E35" s="2">
        <f t="shared" ref="E35:E69" si="7">B35*1</f>
        <v>1423</v>
      </c>
      <c r="F35" s="8">
        <f t="shared" ref="F35:F69" si="8">IF(B35&gt;B34,B35-B34,0)</f>
        <v>1.4000000000000909</v>
      </c>
      <c r="G35" s="8">
        <f t="shared" ref="G35:G69" si="9">IF(B35&lt;B34,B34-B35,0)</f>
        <v>0</v>
      </c>
      <c r="H35" s="12">
        <f t="shared" si="5"/>
        <v>0.65</v>
      </c>
      <c r="I35" s="2">
        <f t="shared" si="6"/>
        <v>4.1500000000000004</v>
      </c>
      <c r="J35" s="2">
        <f t="shared" si="3"/>
        <v>13.541666666666657</v>
      </c>
      <c r="K35" s="2" t="str">
        <f t="shared" si="4"/>
        <v>NEUTRO</v>
      </c>
    </row>
    <row r="36" spans="1:11" x14ac:dyDescent="0.25">
      <c r="A36" s="2" t="s">
        <v>114</v>
      </c>
      <c r="B36" s="2">
        <v>1420.1</v>
      </c>
      <c r="C36" s="2" t="s">
        <v>432</v>
      </c>
      <c r="E36" s="2">
        <f t="shared" si="7"/>
        <v>1420.1</v>
      </c>
      <c r="F36" s="8">
        <f t="shared" si="8"/>
        <v>0</v>
      </c>
      <c r="G36" s="8">
        <f t="shared" si="9"/>
        <v>2.9000000000000909</v>
      </c>
      <c r="H36" s="12">
        <f t="shared" si="5"/>
        <v>0.65</v>
      </c>
      <c r="I36" s="2">
        <f t="shared" si="6"/>
        <v>4.4400000000000093</v>
      </c>
      <c r="J36" s="2">
        <f t="shared" si="3"/>
        <v>12.770137524557938</v>
      </c>
      <c r="K36" s="2" t="str">
        <f t="shared" si="4"/>
        <v>NEUTRO</v>
      </c>
    </row>
    <row r="37" spans="1:11" x14ac:dyDescent="0.25">
      <c r="A37" s="2" t="s">
        <v>116</v>
      </c>
      <c r="B37" s="2">
        <v>1443.5</v>
      </c>
      <c r="C37" s="2" t="s">
        <v>128</v>
      </c>
      <c r="E37" s="2">
        <f t="shared" si="7"/>
        <v>1443.5</v>
      </c>
      <c r="F37" s="8">
        <f t="shared" si="8"/>
        <v>23.400000000000091</v>
      </c>
      <c r="G37" s="8">
        <f t="shared" si="9"/>
        <v>0</v>
      </c>
      <c r="H37" s="12">
        <f t="shared" si="5"/>
        <v>2.9900000000000091</v>
      </c>
      <c r="I37" s="2">
        <f t="shared" si="6"/>
        <v>4.4400000000000093</v>
      </c>
      <c r="J37" s="2">
        <f t="shared" si="3"/>
        <v>40.242261103633936</v>
      </c>
      <c r="K37" s="2" t="str">
        <f t="shared" si="4"/>
        <v>NEUTRO</v>
      </c>
    </row>
    <row r="38" spans="1:11" x14ac:dyDescent="0.25">
      <c r="A38" s="2" t="s">
        <v>118</v>
      </c>
      <c r="B38" s="2">
        <v>1427.6</v>
      </c>
      <c r="C38" s="2" t="s">
        <v>481</v>
      </c>
      <c r="E38" s="2">
        <f t="shared" si="7"/>
        <v>1427.6</v>
      </c>
      <c r="F38" s="8">
        <f t="shared" si="8"/>
        <v>0</v>
      </c>
      <c r="G38" s="8">
        <f t="shared" si="9"/>
        <v>15.900000000000091</v>
      </c>
      <c r="H38" s="12">
        <f t="shared" si="5"/>
        <v>2.9900000000000091</v>
      </c>
      <c r="I38" s="2">
        <f t="shared" si="6"/>
        <v>4.8200000000000269</v>
      </c>
      <c r="J38" s="2">
        <f t="shared" si="3"/>
        <v>38.28425096030724</v>
      </c>
      <c r="K38" s="2" t="str">
        <f t="shared" si="4"/>
        <v>NEUTRO</v>
      </c>
    </row>
    <row r="39" spans="1:11" x14ac:dyDescent="0.25">
      <c r="A39" s="2" t="s">
        <v>120</v>
      </c>
      <c r="B39" s="2">
        <v>1420</v>
      </c>
      <c r="C39" s="2" t="s">
        <v>238</v>
      </c>
      <c r="E39" s="2">
        <f t="shared" si="7"/>
        <v>1420</v>
      </c>
      <c r="F39" s="8">
        <f t="shared" si="8"/>
        <v>0</v>
      </c>
      <c r="G39" s="8">
        <f t="shared" si="9"/>
        <v>7.5999999999999091</v>
      </c>
      <c r="H39" s="12">
        <f t="shared" si="5"/>
        <v>2.9900000000000091</v>
      </c>
      <c r="I39" s="2">
        <f t="shared" si="6"/>
        <v>5.010000000000014</v>
      </c>
      <c r="J39" s="2">
        <f t="shared" si="3"/>
        <v>37.375</v>
      </c>
      <c r="K39" s="2" t="str">
        <f t="shared" si="4"/>
        <v>NEUTRO</v>
      </c>
    </row>
    <row r="40" spans="1:11" x14ac:dyDescent="0.25">
      <c r="A40" s="2" t="s">
        <v>121</v>
      </c>
      <c r="B40" s="2">
        <v>1423.3</v>
      </c>
      <c r="C40" s="2" t="s">
        <v>482</v>
      </c>
      <c r="E40" s="2">
        <f t="shared" si="7"/>
        <v>1423.3</v>
      </c>
      <c r="F40" s="8">
        <f t="shared" si="8"/>
        <v>3.2999999999999545</v>
      </c>
      <c r="G40" s="8">
        <f t="shared" si="9"/>
        <v>0</v>
      </c>
      <c r="H40" s="12">
        <f t="shared" si="5"/>
        <v>3.3200000000000047</v>
      </c>
      <c r="I40" s="2">
        <f t="shared" si="6"/>
        <v>4.6900000000000093</v>
      </c>
      <c r="J40" s="2">
        <f t="shared" si="3"/>
        <v>41.448189762796488</v>
      </c>
      <c r="K40" s="2" t="str">
        <f t="shared" si="4"/>
        <v>NEUTRO</v>
      </c>
    </row>
    <row r="41" spans="1:11" x14ac:dyDescent="0.25">
      <c r="A41" s="2" t="s">
        <v>121</v>
      </c>
      <c r="B41" s="2">
        <v>1430</v>
      </c>
      <c r="C41" s="2" t="s">
        <v>483</v>
      </c>
      <c r="E41" s="2">
        <f t="shared" si="7"/>
        <v>1430</v>
      </c>
      <c r="F41" s="8">
        <f t="shared" si="8"/>
        <v>6.7000000000000455</v>
      </c>
      <c r="G41" s="8">
        <f t="shared" si="9"/>
        <v>0</v>
      </c>
      <c r="H41" s="12">
        <f t="shared" si="5"/>
        <v>3.9900000000000091</v>
      </c>
      <c r="I41" s="2">
        <f t="shared" si="6"/>
        <v>3.9200000000000044</v>
      </c>
      <c r="J41" s="2">
        <f t="shared" si="3"/>
        <v>50.442477876106224</v>
      </c>
      <c r="K41" s="2" t="str">
        <f t="shared" si="4"/>
        <v>NEUTRO</v>
      </c>
    </row>
    <row r="42" spans="1:11" x14ac:dyDescent="0.25">
      <c r="A42" s="2" t="s">
        <v>121</v>
      </c>
      <c r="B42" s="2">
        <v>1438</v>
      </c>
      <c r="C42" s="2" t="s">
        <v>123</v>
      </c>
      <c r="E42" s="2">
        <f t="shared" si="7"/>
        <v>1438</v>
      </c>
      <c r="F42" s="8">
        <f t="shared" si="8"/>
        <v>8</v>
      </c>
      <c r="G42" s="8">
        <f t="shared" si="9"/>
        <v>0</v>
      </c>
      <c r="H42" s="12">
        <f t="shared" si="5"/>
        <v>4.7400000000000091</v>
      </c>
      <c r="I42" s="2">
        <f t="shared" si="6"/>
        <v>3.9200000000000044</v>
      </c>
      <c r="J42" s="2">
        <f t="shared" si="3"/>
        <v>54.734411085450375</v>
      </c>
      <c r="K42" s="2" t="str">
        <f t="shared" si="4"/>
        <v>NEUTRO</v>
      </c>
    </row>
    <row r="43" spans="1:11" x14ac:dyDescent="0.25">
      <c r="A43" s="2" t="s">
        <v>124</v>
      </c>
      <c r="B43" s="2">
        <v>1424.7</v>
      </c>
      <c r="C43" s="2" t="s">
        <v>445</v>
      </c>
      <c r="E43" s="2">
        <f t="shared" si="7"/>
        <v>1424.7</v>
      </c>
      <c r="F43" s="8">
        <f t="shared" si="8"/>
        <v>0</v>
      </c>
      <c r="G43" s="8">
        <f t="shared" si="9"/>
        <v>13.299999999999955</v>
      </c>
      <c r="H43" s="12">
        <f t="shared" si="5"/>
        <v>4.7400000000000091</v>
      </c>
      <c r="I43" s="2">
        <f t="shared" si="6"/>
        <v>3.9700000000000046</v>
      </c>
      <c r="J43" s="2">
        <f t="shared" si="3"/>
        <v>54.420206659012649</v>
      </c>
      <c r="K43" s="2" t="str">
        <f t="shared" si="4"/>
        <v>NEUTRO</v>
      </c>
    </row>
    <row r="44" spans="1:11" x14ac:dyDescent="0.25">
      <c r="A44" s="2" t="s">
        <v>126</v>
      </c>
      <c r="B44" s="2">
        <v>1417</v>
      </c>
      <c r="C44" s="2" t="s">
        <v>484</v>
      </c>
      <c r="E44" s="2">
        <f t="shared" si="7"/>
        <v>1417</v>
      </c>
      <c r="F44" s="8">
        <f t="shared" si="8"/>
        <v>0</v>
      </c>
      <c r="G44" s="8">
        <f t="shared" si="9"/>
        <v>7.7000000000000455</v>
      </c>
      <c r="H44" s="12">
        <f t="shared" si="5"/>
        <v>4.280000000000018</v>
      </c>
      <c r="I44" s="2">
        <f t="shared" si="6"/>
        <v>4.7400000000000091</v>
      </c>
      <c r="J44" s="2">
        <f t="shared" si="3"/>
        <v>47.450110864745071</v>
      </c>
      <c r="K44" s="2" t="str">
        <f t="shared" si="4"/>
        <v>NEUTRO</v>
      </c>
    </row>
    <row r="45" spans="1:11" x14ac:dyDescent="0.25">
      <c r="A45" s="2" t="s">
        <v>127</v>
      </c>
      <c r="B45" s="2">
        <v>1415.1</v>
      </c>
      <c r="C45" s="2" t="s">
        <v>128</v>
      </c>
      <c r="E45" s="2">
        <f t="shared" si="7"/>
        <v>1415.1</v>
      </c>
      <c r="F45" s="8">
        <f t="shared" si="8"/>
        <v>0</v>
      </c>
      <c r="G45" s="8">
        <f t="shared" si="9"/>
        <v>1.9000000000000909</v>
      </c>
      <c r="H45" s="12">
        <f t="shared" si="5"/>
        <v>4.1400000000000095</v>
      </c>
      <c r="I45" s="2">
        <f t="shared" si="6"/>
        <v>4.9300000000000184</v>
      </c>
      <c r="J45" s="2">
        <f t="shared" si="3"/>
        <v>45.644983461962475</v>
      </c>
      <c r="K45" s="2" t="str">
        <f t="shared" si="4"/>
        <v>NEUTRO</v>
      </c>
    </row>
    <row r="46" spans="1:11" x14ac:dyDescent="0.25">
      <c r="A46" s="2" t="s">
        <v>129</v>
      </c>
      <c r="B46" s="2">
        <v>1411.3</v>
      </c>
      <c r="C46" s="2" t="s">
        <v>242</v>
      </c>
      <c r="E46" s="2">
        <f t="shared" si="7"/>
        <v>1411.3</v>
      </c>
      <c r="F46" s="8">
        <f t="shared" si="8"/>
        <v>0</v>
      </c>
      <c r="G46" s="8">
        <f t="shared" si="9"/>
        <v>3.7999999999999545</v>
      </c>
      <c r="H46" s="12">
        <f t="shared" si="5"/>
        <v>4.1400000000000095</v>
      </c>
      <c r="I46" s="2">
        <f t="shared" si="6"/>
        <v>5.0200000000000049</v>
      </c>
      <c r="J46" s="2">
        <f t="shared" si="3"/>
        <v>45.196506550218373</v>
      </c>
      <c r="K46" s="2" t="str">
        <f t="shared" si="4"/>
        <v>NEUTRO</v>
      </c>
    </row>
    <row r="47" spans="1:11" x14ac:dyDescent="0.25">
      <c r="A47" s="2" t="s">
        <v>131</v>
      </c>
      <c r="B47" s="2">
        <v>1414.9</v>
      </c>
      <c r="C47" s="2" t="s">
        <v>485</v>
      </c>
      <c r="E47" s="2">
        <f t="shared" si="7"/>
        <v>1414.9</v>
      </c>
      <c r="F47" s="8">
        <f t="shared" si="8"/>
        <v>3.6000000000001364</v>
      </c>
      <c r="G47" s="8">
        <f t="shared" si="9"/>
        <v>0</v>
      </c>
      <c r="H47" s="12">
        <f t="shared" si="5"/>
        <v>2.1600000000000135</v>
      </c>
      <c r="I47" s="2">
        <f t="shared" si="6"/>
        <v>5.0200000000000049</v>
      </c>
      <c r="J47" s="2">
        <f t="shared" si="3"/>
        <v>30.083565459610142</v>
      </c>
      <c r="K47" s="2" t="str">
        <f t="shared" si="4"/>
        <v>NEUTRO</v>
      </c>
    </row>
    <row r="48" spans="1:11" x14ac:dyDescent="0.25">
      <c r="A48" s="2" t="s">
        <v>133</v>
      </c>
      <c r="B48" s="2">
        <v>1410.7</v>
      </c>
      <c r="C48" s="2" t="s">
        <v>253</v>
      </c>
      <c r="E48" s="2">
        <f t="shared" si="7"/>
        <v>1410.7</v>
      </c>
      <c r="F48" s="8">
        <f t="shared" si="8"/>
        <v>0</v>
      </c>
      <c r="G48" s="8">
        <f t="shared" si="9"/>
        <v>4.2000000000000455</v>
      </c>
      <c r="H48" s="12">
        <f t="shared" si="5"/>
        <v>2.1600000000000135</v>
      </c>
      <c r="I48" s="2">
        <f t="shared" si="6"/>
        <v>3.85</v>
      </c>
      <c r="J48" s="2">
        <f t="shared" ref="J48:J69" si="10">IF(I48=0,100,100-(100/(1+(H48/I48))))</f>
        <v>35.940099833610788</v>
      </c>
      <c r="K48" s="2" t="str">
        <f t="shared" ref="K48:K69" si="11">IF(B48="","",IF(J48&gt;98,"VENTA",IF(J48&lt;2,"COMPRA","NEUTRO")))</f>
        <v>NEUTRO</v>
      </c>
    </row>
    <row r="49" spans="1:11" x14ac:dyDescent="0.25">
      <c r="A49" s="2" t="s">
        <v>133</v>
      </c>
      <c r="B49" s="2" t="s">
        <v>486</v>
      </c>
      <c r="C49" s="2" t="s">
        <v>487</v>
      </c>
      <c r="E49" s="2">
        <f t="shared" si="7"/>
        <v>1405</v>
      </c>
      <c r="F49" s="8">
        <f t="shared" si="8"/>
        <v>-5.7000000000000455</v>
      </c>
      <c r="G49" s="8">
        <f t="shared" si="9"/>
        <v>0</v>
      </c>
      <c r="H49" s="12">
        <f t="shared" ref="H49:H69" si="12">AVERAGE(F40:F49)</f>
        <v>1.5900000000000092</v>
      </c>
      <c r="I49" s="2">
        <f t="shared" ref="I49:I69" si="13">AVERAGE(G40:G49)</f>
        <v>3.0900000000000092</v>
      </c>
      <c r="J49" s="2">
        <f t="shared" si="10"/>
        <v>33.974358974359035</v>
      </c>
      <c r="K49" s="2" t="str">
        <f t="shared" si="11"/>
        <v>NEUTRO</v>
      </c>
    </row>
    <row r="50" spans="1:11" x14ac:dyDescent="0.25">
      <c r="A50" s="2" t="s">
        <v>137</v>
      </c>
      <c r="B50" s="2" t="s">
        <v>488</v>
      </c>
      <c r="C50" s="2" t="s">
        <v>489</v>
      </c>
      <c r="E50" s="2">
        <f t="shared" si="7"/>
        <v>1406</v>
      </c>
      <c r="F50" s="8">
        <f t="shared" si="8"/>
        <v>1</v>
      </c>
      <c r="G50" s="8">
        <f t="shared" si="9"/>
        <v>0</v>
      </c>
      <c r="H50" s="12">
        <f t="shared" si="12"/>
        <v>1.3600000000000136</v>
      </c>
      <c r="I50" s="2">
        <f t="shared" si="13"/>
        <v>3.0900000000000092</v>
      </c>
      <c r="J50" s="2">
        <f t="shared" si="10"/>
        <v>30.561797752809142</v>
      </c>
      <c r="K50" s="2" t="str">
        <f t="shared" si="11"/>
        <v>NEUTRO</v>
      </c>
    </row>
    <row r="51" spans="1:11" x14ac:dyDescent="0.25">
      <c r="A51" s="2" t="s">
        <v>140</v>
      </c>
      <c r="B51" s="2" t="s">
        <v>490</v>
      </c>
      <c r="C51" s="2" t="s">
        <v>362</v>
      </c>
      <c r="E51" s="2">
        <f t="shared" si="7"/>
        <v>1384</v>
      </c>
      <c r="F51" s="8">
        <f t="shared" si="8"/>
        <v>0</v>
      </c>
      <c r="G51" s="8">
        <f t="shared" si="9"/>
        <v>22</v>
      </c>
      <c r="H51" s="12">
        <f t="shared" si="12"/>
        <v>0.69000000000000905</v>
      </c>
      <c r="I51" s="2">
        <f t="shared" si="13"/>
        <v>5.2900000000000089</v>
      </c>
      <c r="J51" s="2">
        <f t="shared" si="10"/>
        <v>11.538461538461647</v>
      </c>
      <c r="K51" s="2" t="str">
        <f t="shared" si="11"/>
        <v>NEUTRO</v>
      </c>
    </row>
    <row r="52" spans="1:11" x14ac:dyDescent="0.25">
      <c r="A52" s="2" t="s">
        <v>143</v>
      </c>
      <c r="B52" s="2" t="s">
        <v>491</v>
      </c>
      <c r="C52" s="2" t="s">
        <v>492</v>
      </c>
      <c r="E52" s="2">
        <f t="shared" si="7"/>
        <v>1371</v>
      </c>
      <c r="F52" s="8">
        <f t="shared" si="8"/>
        <v>0</v>
      </c>
      <c r="G52" s="8">
        <f t="shared" si="9"/>
        <v>13</v>
      </c>
      <c r="H52" s="12">
        <f t="shared" si="12"/>
        <v>-0.10999999999999091</v>
      </c>
      <c r="I52" s="2">
        <f t="shared" si="13"/>
        <v>6.5900000000000087</v>
      </c>
      <c r="J52" s="2">
        <f t="shared" si="10"/>
        <v>-1.6975308641973896</v>
      </c>
      <c r="K52" s="2" t="str">
        <f t="shared" si="11"/>
        <v>COMPRA</v>
      </c>
    </row>
    <row r="53" spans="1:11" x14ac:dyDescent="0.25">
      <c r="A53" s="2" t="s">
        <v>145</v>
      </c>
      <c r="B53" s="2" t="s">
        <v>493</v>
      </c>
      <c r="C53" s="2" t="s">
        <v>417</v>
      </c>
      <c r="E53" s="2">
        <f t="shared" si="7"/>
        <v>1365</v>
      </c>
      <c r="F53" s="8">
        <f t="shared" si="8"/>
        <v>0</v>
      </c>
      <c r="G53" s="8">
        <f t="shared" si="9"/>
        <v>6</v>
      </c>
      <c r="H53" s="12">
        <f t="shared" si="12"/>
        <v>-0.10999999999999091</v>
      </c>
      <c r="I53" s="2">
        <f t="shared" si="13"/>
        <v>5.8600000000000136</v>
      </c>
      <c r="J53" s="2">
        <f t="shared" si="10"/>
        <v>-1.913043478260704</v>
      </c>
      <c r="K53" s="2" t="str">
        <f t="shared" si="11"/>
        <v>COMPRA</v>
      </c>
    </row>
    <row r="54" spans="1:11" x14ac:dyDescent="0.25">
      <c r="A54" s="14">
        <v>43686</v>
      </c>
      <c r="B54" s="2">
        <v>1360</v>
      </c>
      <c r="C54" s="2" t="s">
        <v>125</v>
      </c>
      <c r="E54" s="2">
        <f t="shared" si="7"/>
        <v>1360</v>
      </c>
      <c r="F54" s="8">
        <f t="shared" si="8"/>
        <v>0</v>
      </c>
      <c r="G54" s="8">
        <f t="shared" si="9"/>
        <v>5</v>
      </c>
      <c r="H54" s="12">
        <f t="shared" si="12"/>
        <v>-0.10999999999999091</v>
      </c>
      <c r="I54" s="2">
        <f t="shared" si="13"/>
        <v>5.5900000000000087</v>
      </c>
      <c r="J54" s="2">
        <f t="shared" si="10"/>
        <v>-2.0072992700728207</v>
      </c>
      <c r="K54" s="2" t="str">
        <f t="shared" si="11"/>
        <v>COMPRA</v>
      </c>
    </row>
    <row r="55" spans="1:11" x14ac:dyDescent="0.25">
      <c r="A55" s="14">
        <v>43689</v>
      </c>
      <c r="B55" s="2">
        <v>1353</v>
      </c>
      <c r="C55" s="2" t="s">
        <v>333</v>
      </c>
      <c r="E55" s="2">
        <f t="shared" si="7"/>
        <v>1353</v>
      </c>
      <c r="F55" s="8">
        <f t="shared" si="8"/>
        <v>0</v>
      </c>
      <c r="G55" s="8">
        <f t="shared" si="9"/>
        <v>7</v>
      </c>
      <c r="H55" s="12">
        <f t="shared" si="12"/>
        <v>-0.10999999999999091</v>
      </c>
      <c r="I55" s="2">
        <f t="shared" si="13"/>
        <v>6.1</v>
      </c>
      <c r="J55" s="2">
        <f t="shared" si="10"/>
        <v>-1.8363939899831507</v>
      </c>
      <c r="K55" s="2" t="str">
        <f t="shared" si="11"/>
        <v>COMPRA</v>
      </c>
    </row>
    <row r="56" spans="1:11" x14ac:dyDescent="0.25">
      <c r="A56" s="14" t="s">
        <v>148</v>
      </c>
      <c r="B56" s="2" t="s">
        <v>494</v>
      </c>
      <c r="C56" s="2" t="s">
        <v>150</v>
      </c>
      <c r="E56" s="2">
        <f t="shared" si="7"/>
        <v>1396.1</v>
      </c>
      <c r="F56" s="8">
        <f t="shared" si="8"/>
        <v>43.099999999999909</v>
      </c>
      <c r="G56" s="8">
        <f t="shared" si="9"/>
        <v>0</v>
      </c>
      <c r="H56" s="12">
        <f t="shared" si="12"/>
        <v>4.2</v>
      </c>
      <c r="I56" s="2">
        <f t="shared" si="13"/>
        <v>5.7200000000000042</v>
      </c>
      <c r="J56" s="2">
        <f t="shared" si="10"/>
        <v>42.338709677419338</v>
      </c>
      <c r="K56" s="2" t="str">
        <f t="shared" si="11"/>
        <v>NEUTRO</v>
      </c>
    </row>
    <row r="57" spans="1:11" x14ac:dyDescent="0.25">
      <c r="A57" s="2" t="s">
        <v>151</v>
      </c>
      <c r="B57" s="2" t="s">
        <v>495</v>
      </c>
      <c r="C57" s="2" t="s">
        <v>253</v>
      </c>
      <c r="E57" s="2">
        <f t="shared" si="7"/>
        <v>1436.7</v>
      </c>
      <c r="F57" s="8">
        <f t="shared" si="8"/>
        <v>40.600000000000136</v>
      </c>
      <c r="G57" s="8">
        <f t="shared" si="9"/>
        <v>0</v>
      </c>
      <c r="H57" s="12">
        <f t="shared" si="12"/>
        <v>7.9</v>
      </c>
      <c r="I57" s="2">
        <f t="shared" si="13"/>
        <v>5.7200000000000042</v>
      </c>
      <c r="J57" s="2">
        <f t="shared" si="10"/>
        <v>58.002936857562389</v>
      </c>
      <c r="K57" s="2" t="str">
        <f t="shared" si="11"/>
        <v>NEUTRO</v>
      </c>
    </row>
    <row r="58" spans="1:11" x14ac:dyDescent="0.25">
      <c r="A58" s="2" t="s">
        <v>154</v>
      </c>
      <c r="B58" s="2" t="s">
        <v>496</v>
      </c>
      <c r="C58" s="2" t="s">
        <v>176</v>
      </c>
      <c r="E58" s="2">
        <f t="shared" si="7"/>
        <v>1430</v>
      </c>
      <c r="F58" s="8">
        <f t="shared" si="8"/>
        <v>0</v>
      </c>
      <c r="G58" s="8">
        <f t="shared" si="9"/>
        <v>6.7000000000000455</v>
      </c>
      <c r="H58" s="12">
        <f t="shared" si="12"/>
        <v>7.9</v>
      </c>
      <c r="I58" s="2">
        <f t="shared" si="13"/>
        <v>5.9700000000000042</v>
      </c>
      <c r="J58" s="2">
        <f t="shared" si="10"/>
        <v>56.957462148521969</v>
      </c>
      <c r="K58" s="2" t="str">
        <f t="shared" si="11"/>
        <v>NEUTRO</v>
      </c>
    </row>
    <row r="59" spans="1:11" x14ac:dyDescent="0.25">
      <c r="A59" s="2" t="s">
        <v>155</v>
      </c>
      <c r="B59" s="2" t="s">
        <v>497</v>
      </c>
      <c r="C59" s="2" t="s">
        <v>498</v>
      </c>
      <c r="E59" s="2">
        <f t="shared" si="7"/>
        <v>1460</v>
      </c>
      <c r="F59" s="8">
        <f t="shared" si="8"/>
        <v>30</v>
      </c>
      <c r="G59" s="8">
        <f t="shared" si="9"/>
        <v>0</v>
      </c>
      <c r="H59" s="12">
        <f t="shared" si="12"/>
        <v>11.470000000000004</v>
      </c>
      <c r="I59" s="2">
        <f t="shared" si="13"/>
        <v>5.9700000000000042</v>
      </c>
      <c r="J59" s="2">
        <f t="shared" si="10"/>
        <v>65.7683486238532</v>
      </c>
      <c r="K59" s="2" t="str">
        <f t="shared" si="11"/>
        <v>NEUTRO</v>
      </c>
    </row>
    <row r="60" spans="1:11" x14ac:dyDescent="0.25">
      <c r="A60" s="2" t="s">
        <v>160</v>
      </c>
      <c r="B60" s="2" t="s">
        <v>499</v>
      </c>
      <c r="C60" s="2" t="s">
        <v>500</v>
      </c>
      <c r="E60" s="2">
        <f t="shared" si="7"/>
        <v>1463</v>
      </c>
      <c r="F60" s="8">
        <f t="shared" si="8"/>
        <v>3</v>
      </c>
      <c r="G60" s="8">
        <f t="shared" si="9"/>
        <v>0</v>
      </c>
      <c r="H60" s="12">
        <f t="shared" si="12"/>
        <v>11.670000000000005</v>
      </c>
      <c r="I60" s="2">
        <f t="shared" si="13"/>
        <v>5.9700000000000042</v>
      </c>
      <c r="J60" s="2">
        <f t="shared" si="10"/>
        <v>66.156462585034006</v>
      </c>
      <c r="K60" s="2" t="str">
        <f t="shared" si="11"/>
        <v>NEUTRO</v>
      </c>
    </row>
    <row r="61" spans="1:11" x14ac:dyDescent="0.25">
      <c r="A61" s="2" t="s">
        <v>165</v>
      </c>
      <c r="B61" s="2" t="s">
        <v>501</v>
      </c>
      <c r="C61" s="2" t="s">
        <v>502</v>
      </c>
      <c r="E61" s="2">
        <f t="shared" si="7"/>
        <v>1360</v>
      </c>
      <c r="F61" s="8">
        <f t="shared" si="8"/>
        <v>0</v>
      </c>
      <c r="G61" s="8">
        <f t="shared" si="9"/>
        <v>103</v>
      </c>
      <c r="H61" s="12">
        <f t="shared" si="12"/>
        <v>11.670000000000005</v>
      </c>
      <c r="I61" s="2">
        <f t="shared" si="13"/>
        <v>14.070000000000004</v>
      </c>
      <c r="J61" s="2">
        <f t="shared" si="10"/>
        <v>45.337995337995345</v>
      </c>
      <c r="K61" s="2" t="str">
        <f t="shared" si="11"/>
        <v>NEUTRO</v>
      </c>
    </row>
    <row r="62" spans="1:11" x14ac:dyDescent="0.25">
      <c r="A62" s="2" t="s">
        <v>168</v>
      </c>
      <c r="B62" s="2" t="s">
        <v>503</v>
      </c>
      <c r="C62" s="2" t="s">
        <v>244</v>
      </c>
      <c r="E62" s="2">
        <f t="shared" si="7"/>
        <v>1370</v>
      </c>
      <c r="F62" s="8">
        <f t="shared" si="8"/>
        <v>10</v>
      </c>
      <c r="G62" s="8">
        <f t="shared" si="9"/>
        <v>0</v>
      </c>
      <c r="H62" s="12">
        <f t="shared" si="12"/>
        <v>12.670000000000005</v>
      </c>
      <c r="I62" s="2">
        <f t="shared" si="13"/>
        <v>12.770000000000005</v>
      </c>
      <c r="J62" s="2">
        <f t="shared" si="10"/>
        <v>49.803459119496857</v>
      </c>
      <c r="K62" s="2" t="str">
        <f t="shared" si="11"/>
        <v>NEUTRO</v>
      </c>
    </row>
    <row r="63" spans="1:11" x14ac:dyDescent="0.25">
      <c r="A63" s="2" t="s">
        <v>171</v>
      </c>
      <c r="B63" s="2" t="s">
        <v>504</v>
      </c>
      <c r="E63" s="2">
        <f t="shared" si="7"/>
        <v>1339.9</v>
      </c>
      <c r="F63" s="8">
        <f t="shared" si="8"/>
        <v>0</v>
      </c>
      <c r="G63" s="8">
        <f t="shared" si="9"/>
        <v>30.099999999999909</v>
      </c>
      <c r="H63" s="12">
        <f t="shared" si="12"/>
        <v>12.670000000000005</v>
      </c>
      <c r="I63" s="2">
        <f t="shared" si="13"/>
        <v>15.179999999999996</v>
      </c>
      <c r="J63" s="2">
        <f t="shared" si="10"/>
        <v>45.493716337522457</v>
      </c>
      <c r="K63" s="2" t="str">
        <f t="shared" si="11"/>
        <v>NEUTRO</v>
      </c>
    </row>
    <row r="64" spans="1:11" x14ac:dyDescent="0.25">
      <c r="A64" s="2" t="s">
        <v>177</v>
      </c>
      <c r="B64" s="2" t="s">
        <v>615</v>
      </c>
      <c r="C64" s="2" t="s">
        <v>445</v>
      </c>
      <c r="E64" s="2">
        <f t="shared" si="7"/>
        <v>1339.91</v>
      </c>
      <c r="F64" s="8">
        <f t="shared" si="8"/>
        <v>9.9999999999909051E-3</v>
      </c>
      <c r="G64" s="8">
        <f t="shared" si="9"/>
        <v>0</v>
      </c>
      <c r="H64" s="12">
        <f t="shared" si="12"/>
        <v>12.671000000000003</v>
      </c>
      <c r="I64" s="2">
        <f t="shared" si="13"/>
        <v>14.679999999999996</v>
      </c>
      <c r="J64" s="2">
        <f t="shared" si="10"/>
        <v>46.327373770611693</v>
      </c>
      <c r="K64" s="2" t="str">
        <f t="shared" si="11"/>
        <v>NEUTRO</v>
      </c>
    </row>
    <row r="65" spans="1:11" x14ac:dyDescent="0.25">
      <c r="A65" s="2" t="s">
        <v>180</v>
      </c>
      <c r="B65" s="2" t="s">
        <v>505</v>
      </c>
      <c r="C65" s="2" t="s">
        <v>506</v>
      </c>
      <c r="E65" s="2">
        <f t="shared" si="7"/>
        <v>1409.9</v>
      </c>
      <c r="F65" s="8">
        <f t="shared" si="8"/>
        <v>69.990000000000009</v>
      </c>
      <c r="G65" s="8">
        <f t="shared" si="9"/>
        <v>0</v>
      </c>
      <c r="H65" s="12">
        <f t="shared" si="12"/>
        <v>19.670000000000005</v>
      </c>
      <c r="I65" s="2">
        <f t="shared" si="13"/>
        <v>13.979999999999995</v>
      </c>
      <c r="J65" s="2">
        <f t="shared" si="10"/>
        <v>58.454680534918289</v>
      </c>
      <c r="K65" s="2" t="str">
        <f t="shared" si="11"/>
        <v>NEUTRO</v>
      </c>
    </row>
    <row r="66" spans="1:11" x14ac:dyDescent="0.25">
      <c r="A66" s="2" t="s">
        <v>183</v>
      </c>
      <c r="B66" s="2">
        <v>1334.91</v>
      </c>
      <c r="C66" s="2" t="s">
        <v>507</v>
      </c>
      <c r="E66" s="2">
        <f t="shared" si="7"/>
        <v>1334.91</v>
      </c>
      <c r="F66" s="8">
        <f t="shared" si="8"/>
        <v>0</v>
      </c>
      <c r="G66" s="8">
        <f t="shared" si="9"/>
        <v>74.990000000000009</v>
      </c>
      <c r="H66" s="12">
        <f t="shared" si="12"/>
        <v>15.360000000000014</v>
      </c>
      <c r="I66" s="2">
        <f t="shared" si="13"/>
        <v>21.478999999999996</v>
      </c>
      <c r="J66" s="2">
        <f t="shared" si="10"/>
        <v>41.694942859469613</v>
      </c>
      <c r="K66" s="2" t="str">
        <f t="shared" si="11"/>
        <v>NEUTRO</v>
      </c>
    </row>
    <row r="67" spans="1:11" x14ac:dyDescent="0.25">
      <c r="E67" s="2">
        <f t="shared" si="7"/>
        <v>0</v>
      </c>
      <c r="F67" s="8">
        <f t="shared" si="8"/>
        <v>0</v>
      </c>
      <c r="G67" s="8">
        <f t="shared" si="9"/>
        <v>1334.91</v>
      </c>
      <c r="H67" s="12">
        <f t="shared" si="12"/>
        <v>11.3</v>
      </c>
      <c r="I67" s="2">
        <f t="shared" si="13"/>
        <v>154.97</v>
      </c>
      <c r="J67" s="2">
        <f t="shared" si="10"/>
        <v>6.7961748962530919</v>
      </c>
      <c r="K67" s="2" t="str">
        <f t="shared" si="11"/>
        <v/>
      </c>
    </row>
    <row r="68" spans="1:11" x14ac:dyDescent="0.25">
      <c r="E68" s="2">
        <f t="shared" si="7"/>
        <v>0</v>
      </c>
      <c r="F68" s="8">
        <f t="shared" si="8"/>
        <v>0</v>
      </c>
      <c r="G68" s="8">
        <f t="shared" si="9"/>
        <v>0</v>
      </c>
      <c r="H68" s="12">
        <f t="shared" si="12"/>
        <v>11.3</v>
      </c>
      <c r="I68" s="2">
        <f t="shared" si="13"/>
        <v>154.30000000000001</v>
      </c>
      <c r="J68" s="2">
        <f t="shared" si="10"/>
        <v>6.8236714975845558</v>
      </c>
      <c r="K68" s="2" t="str">
        <f t="shared" si="11"/>
        <v/>
      </c>
    </row>
    <row r="69" spans="1:11" x14ac:dyDescent="0.25">
      <c r="E69" s="2">
        <f t="shared" si="7"/>
        <v>0</v>
      </c>
      <c r="F69" s="8">
        <f t="shared" si="8"/>
        <v>0</v>
      </c>
      <c r="G69" s="8">
        <f t="shared" si="9"/>
        <v>0</v>
      </c>
      <c r="H69" s="12">
        <f t="shared" si="12"/>
        <v>8.3000000000000007</v>
      </c>
      <c r="I69" s="2">
        <f t="shared" si="13"/>
        <v>154.30000000000001</v>
      </c>
      <c r="J69" s="2">
        <f t="shared" si="10"/>
        <v>5.1045510455104619</v>
      </c>
      <c r="K69" s="2" t="str">
        <f t="shared" si="11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46" workbookViewId="0">
      <selection activeCell="E58" sqref="E58 E58 E58:K63"/>
    </sheetView>
  </sheetViews>
  <sheetFormatPr baseColWidth="10" defaultRowHeight="15" x14ac:dyDescent="0.25"/>
  <cols>
    <col min="1" max="3" width="11.42578125" style="2" customWidth="1"/>
  </cols>
  <sheetData>
    <row r="1" spans="1:12" ht="15.75" customHeight="1" thickBot="1" x14ac:dyDescent="0.3">
      <c r="A1" s="3" t="s">
        <v>30</v>
      </c>
      <c r="B1" s="3" t="s">
        <v>31</v>
      </c>
      <c r="C1" s="3" t="s">
        <v>32</v>
      </c>
      <c r="D1" s="15"/>
      <c r="E1" s="15"/>
      <c r="F1" s="15"/>
      <c r="G1" s="3" t="s">
        <v>33</v>
      </c>
      <c r="H1" s="4">
        <v>500</v>
      </c>
      <c r="I1" s="3" t="s">
        <v>34</v>
      </c>
      <c r="J1" s="4">
        <v>900</v>
      </c>
      <c r="K1" s="3" t="s">
        <v>35</v>
      </c>
      <c r="L1" s="2" t="s">
        <v>508</v>
      </c>
    </row>
    <row r="2" spans="1:12" ht="15.75" customHeight="1" thickBot="1" x14ac:dyDescent="0.3">
      <c r="A2" s="2" t="s">
        <v>47</v>
      </c>
      <c r="B2" s="2" t="s">
        <v>509</v>
      </c>
      <c r="C2" s="2" t="s">
        <v>510</v>
      </c>
      <c r="D2" s="15"/>
      <c r="E2" s="9" t="s">
        <v>40</v>
      </c>
      <c r="F2" s="10" t="s">
        <v>41</v>
      </c>
      <c r="G2" s="10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1"/>
    </row>
    <row r="3" spans="1:12" x14ac:dyDescent="0.25">
      <c r="A3" s="2" t="s">
        <v>50</v>
      </c>
      <c r="B3" s="2" t="s">
        <v>511</v>
      </c>
      <c r="C3" s="2" t="s">
        <v>289</v>
      </c>
      <c r="D3" s="15"/>
      <c r="E3" s="8">
        <f t="shared" ref="E3:E34" si="0">B3*1</f>
        <v>818.15</v>
      </c>
      <c r="F3" s="8">
        <f t="shared" ref="F3:F34" si="1">IF(B3&gt;B2,B3-B2,0)</f>
        <v>0</v>
      </c>
      <c r="G3" s="8">
        <f t="shared" ref="G3:G34" si="2">IF(B3&lt;B2,B2-B3,0)</f>
        <v>1.8500000000000227</v>
      </c>
      <c r="H3" s="8"/>
      <c r="I3" s="8"/>
      <c r="J3" s="8"/>
      <c r="K3" s="8"/>
      <c r="L3" s="8"/>
    </row>
    <row r="4" spans="1:12" x14ac:dyDescent="0.25">
      <c r="A4" s="2" t="s">
        <v>55</v>
      </c>
      <c r="B4" s="2" t="s">
        <v>511</v>
      </c>
      <c r="C4" s="2" t="s">
        <v>75</v>
      </c>
      <c r="E4" s="2">
        <f t="shared" si="0"/>
        <v>818.15</v>
      </c>
      <c r="F4" s="8">
        <f t="shared" si="1"/>
        <v>0</v>
      </c>
      <c r="G4" s="8">
        <f t="shared" si="2"/>
        <v>0</v>
      </c>
      <c r="H4" s="2"/>
      <c r="I4" s="2"/>
      <c r="J4" s="2"/>
      <c r="K4" s="2"/>
      <c r="L4" s="2"/>
    </row>
    <row r="5" spans="1:12" x14ac:dyDescent="0.25">
      <c r="A5" s="2" t="s">
        <v>55</v>
      </c>
      <c r="B5" s="2" t="s">
        <v>511</v>
      </c>
      <c r="C5" s="2" t="s">
        <v>75</v>
      </c>
      <c r="E5" s="2">
        <f t="shared" si="0"/>
        <v>818.15</v>
      </c>
      <c r="F5" s="8">
        <f t="shared" si="1"/>
        <v>0</v>
      </c>
      <c r="G5" s="8">
        <f t="shared" si="2"/>
        <v>0</v>
      </c>
      <c r="H5" s="2"/>
      <c r="I5" s="2"/>
      <c r="J5" s="2"/>
      <c r="K5" s="2"/>
      <c r="L5" s="2"/>
    </row>
    <row r="6" spans="1:12" x14ac:dyDescent="0.25">
      <c r="A6" s="2" t="s">
        <v>58</v>
      </c>
      <c r="B6" s="2" t="s">
        <v>509</v>
      </c>
      <c r="C6" s="2" t="s">
        <v>512</v>
      </c>
      <c r="E6" s="2">
        <f t="shared" si="0"/>
        <v>820</v>
      </c>
      <c r="F6" s="8">
        <f t="shared" si="1"/>
        <v>1.8500000000000227</v>
      </c>
      <c r="G6" s="8">
        <f t="shared" si="2"/>
        <v>0</v>
      </c>
      <c r="H6" s="2"/>
      <c r="I6" s="2"/>
      <c r="J6" s="2"/>
      <c r="K6" s="2"/>
      <c r="L6" s="2"/>
    </row>
    <row r="7" spans="1:12" x14ac:dyDescent="0.25">
      <c r="A7" s="2" t="s">
        <v>61</v>
      </c>
      <c r="B7" s="2" t="s">
        <v>513</v>
      </c>
      <c r="C7" s="2" t="s">
        <v>514</v>
      </c>
      <c r="E7" s="2">
        <f t="shared" si="0"/>
        <v>814.64</v>
      </c>
      <c r="F7" s="8">
        <f t="shared" si="1"/>
        <v>0</v>
      </c>
      <c r="G7" s="8">
        <f t="shared" si="2"/>
        <v>5.3600000000000136</v>
      </c>
      <c r="H7" s="2"/>
      <c r="I7" s="2"/>
      <c r="J7" s="2"/>
      <c r="K7" s="2"/>
      <c r="L7" s="2"/>
    </row>
    <row r="8" spans="1:12" x14ac:dyDescent="0.25">
      <c r="A8" s="2" t="s">
        <v>64</v>
      </c>
      <c r="B8" s="2" t="s">
        <v>515</v>
      </c>
      <c r="C8" s="2" t="s">
        <v>516</v>
      </c>
      <c r="E8" s="2">
        <f t="shared" si="0"/>
        <v>805</v>
      </c>
      <c r="F8" s="8">
        <f t="shared" si="1"/>
        <v>0</v>
      </c>
      <c r="G8" s="8">
        <f t="shared" si="2"/>
        <v>9.6399999999999864</v>
      </c>
      <c r="H8" s="2"/>
      <c r="I8" s="2"/>
      <c r="J8" s="2"/>
      <c r="K8" s="2"/>
      <c r="L8" s="2"/>
    </row>
    <row r="9" spans="1:12" x14ac:dyDescent="0.25">
      <c r="A9" s="2" t="s">
        <v>69</v>
      </c>
      <c r="B9" s="2" t="s">
        <v>517</v>
      </c>
      <c r="C9" s="2" t="s">
        <v>518</v>
      </c>
      <c r="E9" s="2">
        <f t="shared" si="0"/>
        <v>792.01</v>
      </c>
      <c r="F9" s="8">
        <f t="shared" si="1"/>
        <v>0</v>
      </c>
      <c r="G9" s="8">
        <f t="shared" si="2"/>
        <v>12.990000000000009</v>
      </c>
      <c r="H9" s="2"/>
      <c r="I9" s="2"/>
      <c r="J9" s="2"/>
      <c r="K9" s="2"/>
      <c r="L9" s="2"/>
    </row>
    <row r="10" spans="1:12" x14ac:dyDescent="0.25">
      <c r="A10" s="2" t="s">
        <v>71</v>
      </c>
      <c r="B10" s="2" t="s">
        <v>519</v>
      </c>
      <c r="C10" s="2" t="s">
        <v>520</v>
      </c>
      <c r="E10" s="2">
        <f t="shared" si="0"/>
        <v>795.34</v>
      </c>
      <c r="F10" s="8">
        <f t="shared" si="1"/>
        <v>3.3300000000000409</v>
      </c>
      <c r="G10" s="8">
        <f t="shared" si="2"/>
        <v>0</v>
      </c>
      <c r="H10" s="2"/>
      <c r="I10" s="2"/>
      <c r="J10" s="2"/>
      <c r="K10" s="2"/>
      <c r="L10" s="2"/>
    </row>
    <row r="11" spans="1:12" x14ac:dyDescent="0.25">
      <c r="A11" s="2" t="s">
        <v>74</v>
      </c>
      <c r="B11" s="2" t="s">
        <v>521</v>
      </c>
      <c r="C11" s="2" t="s">
        <v>522</v>
      </c>
      <c r="E11" s="2">
        <f t="shared" si="0"/>
        <v>810</v>
      </c>
      <c r="F11" s="8">
        <f t="shared" si="1"/>
        <v>14.659999999999968</v>
      </c>
      <c r="G11" s="8">
        <f t="shared" si="2"/>
        <v>0</v>
      </c>
      <c r="H11" s="2"/>
      <c r="I11" s="2"/>
      <c r="J11" s="2"/>
      <c r="K11" s="2"/>
      <c r="L11" s="2"/>
    </row>
    <row r="12" spans="1:12" x14ac:dyDescent="0.25">
      <c r="A12" s="2" t="s">
        <v>74</v>
      </c>
      <c r="B12" s="2" t="s">
        <v>523</v>
      </c>
      <c r="C12" s="2" t="s">
        <v>214</v>
      </c>
      <c r="E12" s="2">
        <f t="shared" si="0"/>
        <v>814.52</v>
      </c>
      <c r="F12" s="8">
        <f t="shared" si="1"/>
        <v>4.5199999999999818</v>
      </c>
      <c r="G12" s="8">
        <f t="shared" si="2"/>
        <v>0</v>
      </c>
      <c r="H12" s="2"/>
      <c r="I12" s="2"/>
      <c r="J12" s="2"/>
      <c r="K12" s="2"/>
      <c r="L12" s="2"/>
    </row>
    <row r="13" spans="1:12" x14ac:dyDescent="0.25">
      <c r="A13" s="2" t="s">
        <v>78</v>
      </c>
      <c r="B13" s="2" t="s">
        <v>524</v>
      </c>
      <c r="C13" s="2" t="s">
        <v>525</v>
      </c>
      <c r="E13" s="2">
        <f t="shared" si="0"/>
        <v>829.89</v>
      </c>
      <c r="F13" s="8">
        <f t="shared" si="1"/>
        <v>15.370000000000005</v>
      </c>
      <c r="G13" s="8">
        <f t="shared" si="2"/>
        <v>0</v>
      </c>
      <c r="H13" s="2"/>
      <c r="I13" s="2"/>
      <c r="J13" s="2"/>
      <c r="K13" s="2"/>
      <c r="L13" s="2"/>
    </row>
    <row r="14" spans="1:12" x14ac:dyDescent="0.25">
      <c r="A14" s="2" t="s">
        <v>78</v>
      </c>
      <c r="B14" s="2" t="s">
        <v>526</v>
      </c>
      <c r="C14" s="2" t="s">
        <v>391</v>
      </c>
      <c r="E14" s="2">
        <f t="shared" si="0"/>
        <v>819.98</v>
      </c>
      <c r="F14" s="8">
        <f t="shared" si="1"/>
        <v>0</v>
      </c>
      <c r="G14" s="8">
        <f t="shared" si="2"/>
        <v>9.9099999999999682</v>
      </c>
      <c r="H14" s="2"/>
      <c r="I14" s="2"/>
      <c r="J14" s="2"/>
      <c r="K14" s="2"/>
      <c r="L14" s="2"/>
    </row>
    <row r="15" spans="1:12" x14ac:dyDescent="0.25">
      <c r="A15" s="2" t="s">
        <v>86</v>
      </c>
      <c r="B15" s="2" t="s">
        <v>527</v>
      </c>
      <c r="C15" s="2" t="s">
        <v>528</v>
      </c>
      <c r="E15" s="2">
        <f t="shared" si="0"/>
        <v>821</v>
      </c>
      <c r="F15" s="8">
        <f t="shared" si="1"/>
        <v>1.0199999999999818</v>
      </c>
      <c r="G15" s="8">
        <f t="shared" si="2"/>
        <v>0</v>
      </c>
      <c r="H15" s="2"/>
      <c r="I15" s="2"/>
      <c r="J15" s="2"/>
      <c r="K15" s="2"/>
      <c r="L15" s="2"/>
    </row>
    <row r="16" spans="1:12" x14ac:dyDescent="0.25">
      <c r="A16" s="2" t="s">
        <v>88</v>
      </c>
      <c r="B16" s="2" t="s">
        <v>529</v>
      </c>
      <c r="C16" s="2" t="s">
        <v>530</v>
      </c>
      <c r="E16" s="2">
        <f t="shared" si="0"/>
        <v>832</v>
      </c>
      <c r="F16" s="8">
        <f t="shared" si="1"/>
        <v>11</v>
      </c>
      <c r="G16" s="8">
        <f t="shared" si="2"/>
        <v>0</v>
      </c>
      <c r="H16" s="13">
        <f>AVERAGE(F3:F15)</f>
        <v>3.1346153846153846</v>
      </c>
      <c r="I16" s="2">
        <f>AVERAGE(G3:G15)</f>
        <v>3.0576923076923075</v>
      </c>
      <c r="J16" s="2">
        <f t="shared" ref="J16:J63" si="3">IF(I16=0,100,100-(100/(1+(H16/I16))))</f>
        <v>50.621118012422357</v>
      </c>
      <c r="K16" s="2" t="str">
        <f t="shared" ref="K16:K51" si="4">IF(B16="","",IF(J16&gt;98,"VENTA",IF(J16&lt;2,"COMPRA","NEUTRO")))</f>
        <v>NEUTRO</v>
      </c>
      <c r="L16" s="2"/>
    </row>
    <row r="17" spans="1:12" x14ac:dyDescent="0.25">
      <c r="A17" s="2" t="s">
        <v>90</v>
      </c>
      <c r="B17" s="2" t="s">
        <v>531</v>
      </c>
      <c r="C17" s="2" t="s">
        <v>532</v>
      </c>
      <c r="E17" s="2">
        <f t="shared" si="0"/>
        <v>827</v>
      </c>
      <c r="F17" s="8">
        <f t="shared" si="1"/>
        <v>0</v>
      </c>
      <c r="G17" s="8">
        <f t="shared" si="2"/>
        <v>5</v>
      </c>
      <c r="H17" s="12">
        <f t="shared" ref="H17:I22" si="5">AVERAGE(F8:F17)</f>
        <v>4.9899999999999975</v>
      </c>
      <c r="I17" s="2">
        <f t="shared" si="5"/>
        <v>3.7539999999999965</v>
      </c>
      <c r="J17" s="2">
        <f t="shared" si="3"/>
        <v>57.067703568161043</v>
      </c>
      <c r="K17" s="2" t="str">
        <f t="shared" si="4"/>
        <v>NEUTRO</v>
      </c>
      <c r="L17" s="2"/>
    </row>
    <row r="18" spans="1:12" x14ac:dyDescent="0.25">
      <c r="A18" s="2" t="s">
        <v>93</v>
      </c>
      <c r="B18" s="2">
        <v>886.59</v>
      </c>
      <c r="C18" s="2" t="s">
        <v>500</v>
      </c>
      <c r="E18" s="2">
        <f t="shared" si="0"/>
        <v>886.59</v>
      </c>
      <c r="F18" s="8">
        <f t="shared" si="1"/>
        <v>0</v>
      </c>
      <c r="G18" s="8">
        <f t="shared" si="2"/>
        <v>-59.590000000000032</v>
      </c>
      <c r="H18" s="12">
        <f t="shared" si="5"/>
        <v>4.9899999999999975</v>
      </c>
      <c r="I18" s="2">
        <f t="shared" si="5"/>
        <v>-3.1690000000000054</v>
      </c>
      <c r="J18" s="2">
        <f t="shared" si="3"/>
        <v>274.02526084569024</v>
      </c>
      <c r="K18" s="2" t="str">
        <f t="shared" si="4"/>
        <v>VENTA</v>
      </c>
      <c r="L18" s="2"/>
    </row>
    <row r="19" spans="1:12" x14ac:dyDescent="0.25">
      <c r="A19" s="2" t="s">
        <v>93</v>
      </c>
      <c r="B19" s="2">
        <v>886.59</v>
      </c>
      <c r="C19" s="2" t="s">
        <v>500</v>
      </c>
      <c r="E19" s="2">
        <f t="shared" si="0"/>
        <v>886.59</v>
      </c>
      <c r="F19" s="8">
        <f t="shared" si="1"/>
        <v>0</v>
      </c>
      <c r="G19" s="8">
        <f t="shared" si="2"/>
        <v>0</v>
      </c>
      <c r="H19" s="12">
        <f t="shared" si="5"/>
        <v>4.9899999999999975</v>
      </c>
      <c r="I19" s="2">
        <f t="shared" si="5"/>
        <v>-4.4680000000000062</v>
      </c>
      <c r="J19" s="2">
        <f t="shared" si="3"/>
        <v>955.93869731802272</v>
      </c>
      <c r="K19" s="2" t="str">
        <f t="shared" si="4"/>
        <v>VENTA</v>
      </c>
    </row>
    <row r="20" spans="1:12" x14ac:dyDescent="0.25">
      <c r="A20" s="2" t="s">
        <v>93</v>
      </c>
      <c r="B20" s="2">
        <v>886.59</v>
      </c>
      <c r="C20" s="2" t="s">
        <v>500</v>
      </c>
      <c r="E20" s="2">
        <f t="shared" si="0"/>
        <v>886.59</v>
      </c>
      <c r="F20" s="8">
        <f t="shared" si="1"/>
        <v>0</v>
      </c>
      <c r="G20" s="8">
        <f t="shared" si="2"/>
        <v>0</v>
      </c>
      <c r="H20" s="12">
        <f t="shared" si="5"/>
        <v>4.6569999999999938</v>
      </c>
      <c r="I20" s="2">
        <f t="shared" si="5"/>
        <v>-4.4680000000000062</v>
      </c>
      <c r="J20" s="2">
        <f t="shared" si="3"/>
        <v>2464.0211640213215</v>
      </c>
      <c r="K20" s="2" t="str">
        <f t="shared" si="4"/>
        <v>VENTA</v>
      </c>
    </row>
    <row r="21" spans="1:12" x14ac:dyDescent="0.25">
      <c r="A21" s="2" t="s">
        <v>95</v>
      </c>
      <c r="B21" s="2">
        <v>915</v>
      </c>
      <c r="C21" s="2" t="s">
        <v>533</v>
      </c>
      <c r="E21" s="2">
        <f t="shared" si="0"/>
        <v>915</v>
      </c>
      <c r="F21" s="8">
        <f t="shared" si="1"/>
        <v>28.409999999999968</v>
      </c>
      <c r="G21" s="8">
        <f t="shared" si="2"/>
        <v>0</v>
      </c>
      <c r="H21" s="12">
        <f t="shared" si="5"/>
        <v>6.0319999999999938</v>
      </c>
      <c r="I21" s="2">
        <f t="shared" si="5"/>
        <v>-4.4680000000000062</v>
      </c>
      <c r="J21" s="2">
        <f t="shared" si="3"/>
        <v>385.67774936061647</v>
      </c>
      <c r="K21" s="2" t="str">
        <f t="shared" si="4"/>
        <v>VENTA</v>
      </c>
    </row>
    <row r="22" spans="1:12" x14ac:dyDescent="0.25">
      <c r="A22" s="2" t="s">
        <v>97</v>
      </c>
      <c r="B22" s="2">
        <v>868.52</v>
      </c>
      <c r="C22" s="2" t="s">
        <v>534</v>
      </c>
      <c r="E22" s="2">
        <f t="shared" si="0"/>
        <v>868.52</v>
      </c>
      <c r="F22" s="8">
        <f t="shared" si="1"/>
        <v>0</v>
      </c>
      <c r="G22" s="8">
        <f t="shared" si="2"/>
        <v>46.480000000000018</v>
      </c>
      <c r="H22" s="12">
        <f t="shared" si="5"/>
        <v>5.5799999999999956</v>
      </c>
      <c r="I22" s="2">
        <f t="shared" si="5"/>
        <v>0.17999999999999544</v>
      </c>
      <c r="J22" s="2">
        <f t="shared" si="3"/>
        <v>96.875000000000071</v>
      </c>
      <c r="K22" s="2" t="str">
        <f t="shared" si="4"/>
        <v>NEUTRO</v>
      </c>
    </row>
    <row r="23" spans="1:12" x14ac:dyDescent="0.25">
      <c r="A23" s="2" t="s">
        <v>99</v>
      </c>
      <c r="B23" s="2">
        <v>868.5</v>
      </c>
      <c r="C23" s="2" t="s">
        <v>96</v>
      </c>
      <c r="E23" s="2">
        <f t="shared" si="0"/>
        <v>868.5</v>
      </c>
      <c r="F23" s="8">
        <f t="shared" si="1"/>
        <v>0</v>
      </c>
      <c r="G23" s="8">
        <f t="shared" si="2"/>
        <v>1.999999999998181E-2</v>
      </c>
      <c r="H23" s="12">
        <f t="shared" ref="H23:H29" si="6">AVERAGE(F15:F23)</f>
        <v>4.4922222222222166</v>
      </c>
      <c r="I23" s="2">
        <f>AVERAGE(G14:G23)</f>
        <v>0.18199999999999364</v>
      </c>
      <c r="J23" s="2">
        <f t="shared" si="3"/>
        <v>96.106304079110146</v>
      </c>
      <c r="K23" s="2" t="str">
        <f t="shared" si="4"/>
        <v>NEUTRO</v>
      </c>
    </row>
    <row r="24" spans="1:12" x14ac:dyDescent="0.25">
      <c r="A24" s="2" t="s">
        <v>103</v>
      </c>
      <c r="B24" s="2">
        <v>856.03</v>
      </c>
      <c r="C24" s="2" t="s">
        <v>409</v>
      </c>
      <c r="E24" s="2">
        <f t="shared" si="0"/>
        <v>856.03</v>
      </c>
      <c r="F24" s="8">
        <f t="shared" si="1"/>
        <v>0</v>
      </c>
      <c r="G24" s="8">
        <f t="shared" si="2"/>
        <v>12.470000000000027</v>
      </c>
      <c r="H24" s="12">
        <f t="shared" si="6"/>
        <v>4.3788888888888851</v>
      </c>
      <c r="I24" s="2">
        <f t="shared" ref="I24:I29" si="7">AVERAGE(G16:G24)</f>
        <v>0.48666666666666614</v>
      </c>
      <c r="J24" s="2">
        <f t="shared" si="3"/>
        <v>89.997716373601278</v>
      </c>
      <c r="K24" s="2" t="str">
        <f t="shared" si="4"/>
        <v>NEUTRO</v>
      </c>
    </row>
    <row r="25" spans="1:12" x14ac:dyDescent="0.25">
      <c r="A25" s="2" t="s">
        <v>105</v>
      </c>
      <c r="B25" s="2">
        <v>849.99</v>
      </c>
      <c r="C25" s="2" t="s">
        <v>96</v>
      </c>
      <c r="E25" s="2">
        <f t="shared" si="0"/>
        <v>849.99</v>
      </c>
      <c r="F25" s="8">
        <f t="shared" si="1"/>
        <v>0</v>
      </c>
      <c r="G25" s="8">
        <f t="shared" si="2"/>
        <v>6.0399999999999636</v>
      </c>
      <c r="H25" s="12">
        <f t="shared" si="6"/>
        <v>3.1566666666666632</v>
      </c>
      <c r="I25" s="2">
        <f t="shared" si="7"/>
        <v>1.1577777777777731</v>
      </c>
      <c r="J25" s="2">
        <f t="shared" si="3"/>
        <v>73.165078547514867</v>
      </c>
      <c r="K25" s="2" t="str">
        <f t="shared" si="4"/>
        <v>NEUTRO</v>
      </c>
    </row>
    <row r="26" spans="1:12" x14ac:dyDescent="0.25">
      <c r="A26" s="2" t="s">
        <v>107</v>
      </c>
      <c r="B26" s="2">
        <v>852</v>
      </c>
      <c r="C26" s="2" t="s">
        <v>419</v>
      </c>
      <c r="E26" s="2">
        <f t="shared" si="0"/>
        <v>852</v>
      </c>
      <c r="F26" s="8">
        <f t="shared" si="1"/>
        <v>2.0099999999999909</v>
      </c>
      <c r="G26" s="8">
        <f t="shared" si="2"/>
        <v>0</v>
      </c>
      <c r="H26" s="12">
        <f t="shared" si="6"/>
        <v>3.3799999999999955</v>
      </c>
      <c r="I26" s="2">
        <f t="shared" si="7"/>
        <v>0.60222222222221766</v>
      </c>
      <c r="J26" s="2">
        <f t="shared" si="3"/>
        <v>84.877232142857224</v>
      </c>
      <c r="K26" s="2" t="str">
        <f t="shared" si="4"/>
        <v>NEUTRO</v>
      </c>
    </row>
    <row r="27" spans="1:12" x14ac:dyDescent="0.25">
      <c r="A27" s="2" t="s">
        <v>109</v>
      </c>
      <c r="B27" s="2">
        <v>850</v>
      </c>
      <c r="C27" s="2" t="s">
        <v>340</v>
      </c>
      <c r="E27" s="2">
        <f t="shared" si="0"/>
        <v>850</v>
      </c>
      <c r="F27" s="8">
        <f t="shared" si="1"/>
        <v>0</v>
      </c>
      <c r="G27" s="8">
        <f t="shared" si="2"/>
        <v>2</v>
      </c>
      <c r="H27" s="12">
        <f t="shared" si="6"/>
        <v>3.3799999999999955</v>
      </c>
      <c r="I27" s="2">
        <f t="shared" si="7"/>
        <v>7.4455555555555542</v>
      </c>
      <c r="J27" s="2">
        <f t="shared" si="3"/>
        <v>31.222416093605645</v>
      </c>
      <c r="K27" s="2" t="str">
        <f t="shared" si="4"/>
        <v>NEUTRO</v>
      </c>
    </row>
    <row r="28" spans="1:12" x14ac:dyDescent="0.25">
      <c r="A28" s="2" t="s">
        <v>111</v>
      </c>
      <c r="B28" s="2">
        <v>851</v>
      </c>
      <c r="C28" s="2" t="s">
        <v>409</v>
      </c>
      <c r="E28" s="2">
        <f t="shared" si="0"/>
        <v>851</v>
      </c>
      <c r="F28" s="8">
        <f t="shared" si="1"/>
        <v>1</v>
      </c>
      <c r="G28" s="8">
        <f t="shared" si="2"/>
        <v>0</v>
      </c>
      <c r="H28" s="12">
        <f t="shared" si="6"/>
        <v>3.4911111111111066</v>
      </c>
      <c r="I28" s="2">
        <f t="shared" si="7"/>
        <v>7.4455555555555542</v>
      </c>
      <c r="J28" s="2">
        <f t="shared" si="3"/>
        <v>31.921162247282311</v>
      </c>
      <c r="K28" s="2" t="str">
        <f t="shared" si="4"/>
        <v>NEUTRO</v>
      </c>
    </row>
    <row r="29" spans="1:12" x14ac:dyDescent="0.25">
      <c r="A29" s="2" t="s">
        <v>112</v>
      </c>
      <c r="B29" s="2">
        <v>834.5</v>
      </c>
      <c r="C29" s="2" t="s">
        <v>428</v>
      </c>
      <c r="E29" s="2">
        <f t="shared" si="0"/>
        <v>834.5</v>
      </c>
      <c r="F29" s="8">
        <f t="shared" si="1"/>
        <v>0</v>
      </c>
      <c r="G29" s="8">
        <f t="shared" si="2"/>
        <v>16.5</v>
      </c>
      <c r="H29" s="12">
        <f t="shared" si="6"/>
        <v>3.4911111111111066</v>
      </c>
      <c r="I29" s="2">
        <f t="shared" si="7"/>
        <v>9.2788888888888881</v>
      </c>
      <c r="J29" s="2">
        <f t="shared" si="3"/>
        <v>27.338379883407256</v>
      </c>
      <c r="K29" s="2" t="str">
        <f t="shared" si="4"/>
        <v>NEUTRO</v>
      </c>
    </row>
    <row r="30" spans="1:12" x14ac:dyDescent="0.25">
      <c r="A30" s="2" t="s">
        <v>114</v>
      </c>
      <c r="B30" s="2">
        <v>834.99</v>
      </c>
      <c r="C30" s="2" t="s">
        <v>430</v>
      </c>
      <c r="E30" s="2">
        <f t="shared" si="0"/>
        <v>834.99</v>
      </c>
      <c r="F30" s="8">
        <f t="shared" si="1"/>
        <v>0.49000000000000909</v>
      </c>
      <c r="G30" s="8">
        <f t="shared" si="2"/>
        <v>0</v>
      </c>
      <c r="H30" s="12">
        <f t="shared" ref="H30:H63" si="8">AVERAGE(F21:F30)</f>
        <v>3.1909999999999967</v>
      </c>
      <c r="I30" s="2">
        <f t="shared" ref="I30:I63" si="9">AVERAGE(G21:G30)</f>
        <v>8.3509999999999991</v>
      </c>
      <c r="J30" s="2">
        <f t="shared" si="3"/>
        <v>27.646854964477541</v>
      </c>
      <c r="K30" s="2" t="str">
        <f t="shared" si="4"/>
        <v>NEUTRO</v>
      </c>
    </row>
    <row r="31" spans="1:12" x14ac:dyDescent="0.25">
      <c r="A31" s="2" t="s">
        <v>116</v>
      </c>
      <c r="B31" s="2">
        <v>835</v>
      </c>
      <c r="C31" s="2" t="s">
        <v>425</v>
      </c>
      <c r="E31" s="2">
        <f t="shared" si="0"/>
        <v>835</v>
      </c>
      <c r="F31" s="8">
        <f t="shared" si="1"/>
        <v>9.9999999999909051E-3</v>
      </c>
      <c r="G31" s="8">
        <f t="shared" si="2"/>
        <v>0</v>
      </c>
      <c r="H31" s="12">
        <f t="shared" si="8"/>
        <v>0.35099999999999909</v>
      </c>
      <c r="I31" s="2">
        <f t="shared" si="9"/>
        <v>8.3509999999999991</v>
      </c>
      <c r="J31" s="2">
        <f t="shared" si="3"/>
        <v>4.0335555044817113</v>
      </c>
      <c r="K31" s="2" t="str">
        <f t="shared" si="4"/>
        <v>NEUTRO</v>
      </c>
    </row>
    <row r="32" spans="1:12" x14ac:dyDescent="0.25">
      <c r="A32" s="2" t="s">
        <v>118</v>
      </c>
      <c r="B32" s="2">
        <v>830.03</v>
      </c>
      <c r="C32" s="2" t="s">
        <v>96</v>
      </c>
      <c r="E32" s="2">
        <f t="shared" si="0"/>
        <v>830.03</v>
      </c>
      <c r="F32" s="8">
        <f t="shared" si="1"/>
        <v>0</v>
      </c>
      <c r="G32" s="8">
        <f t="shared" si="2"/>
        <v>4.9700000000000273</v>
      </c>
      <c r="H32" s="12">
        <f t="shared" si="8"/>
        <v>0.35099999999999909</v>
      </c>
      <c r="I32" s="2">
        <f t="shared" si="9"/>
        <v>4.2</v>
      </c>
      <c r="J32" s="2">
        <f t="shared" si="3"/>
        <v>7.7125906394199006</v>
      </c>
      <c r="K32" s="2" t="str">
        <f t="shared" si="4"/>
        <v>NEUTRO</v>
      </c>
    </row>
    <row r="33" spans="1:11" x14ac:dyDescent="0.25">
      <c r="A33" s="2" t="s">
        <v>120</v>
      </c>
      <c r="B33" s="2">
        <v>812.01</v>
      </c>
      <c r="C33" s="2" t="s">
        <v>535</v>
      </c>
      <c r="E33" s="2">
        <f t="shared" si="0"/>
        <v>812.01</v>
      </c>
      <c r="F33" s="8">
        <f t="shared" si="1"/>
        <v>0</v>
      </c>
      <c r="G33" s="8">
        <f t="shared" si="2"/>
        <v>18.019999999999982</v>
      </c>
      <c r="H33" s="12">
        <f t="shared" si="8"/>
        <v>0.35099999999999909</v>
      </c>
      <c r="I33" s="2">
        <f t="shared" si="9"/>
        <v>6</v>
      </c>
      <c r="J33" s="2">
        <f t="shared" si="3"/>
        <v>5.5266887104392737</v>
      </c>
      <c r="K33" s="2" t="str">
        <f t="shared" si="4"/>
        <v>NEUTRO</v>
      </c>
    </row>
    <row r="34" spans="1:11" x14ac:dyDescent="0.25">
      <c r="A34" s="2" t="s">
        <v>121</v>
      </c>
      <c r="B34" s="2">
        <v>805</v>
      </c>
      <c r="C34" s="2" t="s">
        <v>416</v>
      </c>
      <c r="E34" s="2">
        <f t="shared" si="0"/>
        <v>805</v>
      </c>
      <c r="F34" s="8">
        <f t="shared" si="1"/>
        <v>0</v>
      </c>
      <c r="G34" s="8">
        <f t="shared" si="2"/>
        <v>7.0099999999999909</v>
      </c>
      <c r="H34" s="12">
        <f t="shared" si="8"/>
        <v>0.35099999999999909</v>
      </c>
      <c r="I34" s="2">
        <f t="shared" si="9"/>
        <v>5.4539999999999962</v>
      </c>
      <c r="J34" s="2">
        <f t="shared" si="3"/>
        <v>6.0465116279069662</v>
      </c>
      <c r="K34" s="2" t="str">
        <f t="shared" si="4"/>
        <v>NEUTRO</v>
      </c>
    </row>
    <row r="35" spans="1:11" x14ac:dyDescent="0.25">
      <c r="A35" s="2" t="s">
        <v>121</v>
      </c>
      <c r="B35" s="2">
        <v>783.01</v>
      </c>
      <c r="C35" s="2" t="s">
        <v>536</v>
      </c>
      <c r="E35" s="2">
        <f t="shared" ref="E35:E63" si="10">B35*1</f>
        <v>783.01</v>
      </c>
      <c r="F35" s="8">
        <f t="shared" ref="F35:F63" si="11">IF(B35&gt;B34,B35-B34,0)</f>
        <v>0</v>
      </c>
      <c r="G35" s="8">
        <f t="shared" ref="G35:G63" si="12">IF(B35&lt;B34,B34-B35,0)</f>
        <v>21.990000000000009</v>
      </c>
      <c r="H35" s="12">
        <f t="shared" si="8"/>
        <v>0.35099999999999909</v>
      </c>
      <c r="I35" s="2">
        <f t="shared" si="9"/>
        <v>7.0490000000000013</v>
      </c>
      <c r="J35" s="2">
        <f t="shared" si="3"/>
        <v>4.7432432432432279</v>
      </c>
      <c r="K35" s="2" t="str">
        <f t="shared" si="4"/>
        <v>NEUTRO</v>
      </c>
    </row>
    <row r="36" spans="1:11" x14ac:dyDescent="0.25">
      <c r="A36" s="2" t="s">
        <v>121</v>
      </c>
      <c r="B36" s="2">
        <v>783</v>
      </c>
      <c r="C36" s="2" t="s">
        <v>536</v>
      </c>
      <c r="E36" s="2">
        <f t="shared" si="10"/>
        <v>783</v>
      </c>
      <c r="F36" s="8">
        <f t="shared" si="11"/>
        <v>0</v>
      </c>
      <c r="G36" s="8">
        <f t="shared" si="12"/>
        <v>9.9999999999909051E-3</v>
      </c>
      <c r="H36" s="12">
        <f t="shared" si="8"/>
        <v>0.15</v>
      </c>
      <c r="I36" s="2">
        <f t="shared" si="9"/>
        <v>7.05</v>
      </c>
      <c r="J36" s="2">
        <f t="shared" si="3"/>
        <v>2.0833333333333286</v>
      </c>
      <c r="K36" s="2" t="str">
        <f t="shared" si="4"/>
        <v>NEUTRO</v>
      </c>
    </row>
    <row r="37" spans="1:11" x14ac:dyDescent="0.25">
      <c r="A37" s="2" t="s">
        <v>124</v>
      </c>
      <c r="B37" s="2">
        <v>787.51</v>
      </c>
      <c r="C37" s="2" t="s">
        <v>537</v>
      </c>
      <c r="E37" s="2">
        <f t="shared" si="10"/>
        <v>787.51</v>
      </c>
      <c r="F37" s="8">
        <f t="shared" si="11"/>
        <v>4.5099999999999909</v>
      </c>
      <c r="G37" s="8">
        <f t="shared" si="12"/>
        <v>0</v>
      </c>
      <c r="H37" s="12">
        <f t="shared" si="8"/>
        <v>0.60099999999999909</v>
      </c>
      <c r="I37" s="2">
        <f t="shared" si="9"/>
        <v>6.85</v>
      </c>
      <c r="J37" s="2">
        <f t="shared" si="3"/>
        <v>8.066031405180496</v>
      </c>
      <c r="K37" s="2" t="str">
        <f t="shared" si="4"/>
        <v>NEUTRO</v>
      </c>
    </row>
    <row r="38" spans="1:11" x14ac:dyDescent="0.25">
      <c r="A38" s="2" t="s">
        <v>126</v>
      </c>
      <c r="B38" s="2">
        <v>780.02</v>
      </c>
      <c r="C38" s="2" t="s">
        <v>538</v>
      </c>
      <c r="E38" s="2">
        <f t="shared" si="10"/>
        <v>780.02</v>
      </c>
      <c r="F38" s="8">
        <f t="shared" si="11"/>
        <v>0</v>
      </c>
      <c r="G38" s="8">
        <f t="shared" si="12"/>
        <v>7.4900000000000091</v>
      </c>
      <c r="H38" s="12">
        <f t="shared" si="8"/>
        <v>0.50099999999999911</v>
      </c>
      <c r="I38" s="2">
        <f t="shared" si="9"/>
        <v>7.5990000000000011</v>
      </c>
      <c r="J38" s="2">
        <f t="shared" si="3"/>
        <v>6.1851851851851762</v>
      </c>
      <c r="K38" s="2" t="str">
        <f t="shared" si="4"/>
        <v>NEUTRO</v>
      </c>
    </row>
    <row r="39" spans="1:11" x14ac:dyDescent="0.25">
      <c r="A39" s="2" t="s">
        <v>127</v>
      </c>
      <c r="B39" s="2">
        <v>783.83</v>
      </c>
      <c r="C39" s="2" t="s">
        <v>96</v>
      </c>
      <c r="E39" s="2">
        <f t="shared" si="10"/>
        <v>783.83</v>
      </c>
      <c r="F39" s="8">
        <f t="shared" si="11"/>
        <v>3.8100000000000591</v>
      </c>
      <c r="G39" s="8">
        <f t="shared" si="12"/>
        <v>0</v>
      </c>
      <c r="H39" s="12">
        <f t="shared" si="8"/>
        <v>0.882000000000005</v>
      </c>
      <c r="I39" s="2">
        <f t="shared" si="9"/>
        <v>5.9490000000000007</v>
      </c>
      <c r="J39" s="2">
        <f t="shared" si="3"/>
        <v>12.911725955204275</v>
      </c>
      <c r="K39" s="2" t="str">
        <f t="shared" si="4"/>
        <v>NEUTRO</v>
      </c>
    </row>
    <row r="40" spans="1:11" x14ac:dyDescent="0.25">
      <c r="A40" s="2" t="s">
        <v>129</v>
      </c>
      <c r="B40" s="2">
        <v>780</v>
      </c>
      <c r="C40" s="2" t="s">
        <v>425</v>
      </c>
      <c r="E40" s="2">
        <f t="shared" si="10"/>
        <v>780</v>
      </c>
      <c r="F40" s="8">
        <f t="shared" si="11"/>
        <v>0</v>
      </c>
      <c r="G40" s="8">
        <f t="shared" si="12"/>
        <v>3.8300000000000409</v>
      </c>
      <c r="H40" s="12">
        <f t="shared" si="8"/>
        <v>0.83300000000000407</v>
      </c>
      <c r="I40" s="2">
        <f t="shared" si="9"/>
        <v>6.3320000000000052</v>
      </c>
      <c r="J40" s="2">
        <f t="shared" si="3"/>
        <v>11.625959525471075</v>
      </c>
      <c r="K40" s="2" t="str">
        <f t="shared" si="4"/>
        <v>NEUTRO</v>
      </c>
    </row>
    <row r="41" spans="1:11" x14ac:dyDescent="0.25">
      <c r="A41" s="2" t="s">
        <v>131</v>
      </c>
      <c r="B41" s="2">
        <v>771</v>
      </c>
      <c r="C41" s="2" t="s">
        <v>539</v>
      </c>
      <c r="E41" s="2">
        <f t="shared" si="10"/>
        <v>771</v>
      </c>
      <c r="F41" s="8">
        <f t="shared" si="11"/>
        <v>0</v>
      </c>
      <c r="G41" s="8">
        <f t="shared" si="12"/>
        <v>9</v>
      </c>
      <c r="H41" s="12">
        <f t="shared" si="8"/>
        <v>0.83200000000000496</v>
      </c>
      <c r="I41" s="2">
        <f t="shared" si="9"/>
        <v>7.2320000000000046</v>
      </c>
      <c r="J41" s="2">
        <f t="shared" si="3"/>
        <v>10.317460317460373</v>
      </c>
      <c r="K41" s="2" t="str">
        <f t="shared" si="4"/>
        <v>NEUTRO</v>
      </c>
    </row>
    <row r="42" spans="1:11" x14ac:dyDescent="0.25">
      <c r="A42" s="2" t="s">
        <v>133</v>
      </c>
      <c r="B42" s="2">
        <v>755.01</v>
      </c>
      <c r="C42" s="2" t="s">
        <v>540</v>
      </c>
      <c r="E42" s="2">
        <f t="shared" si="10"/>
        <v>755.01</v>
      </c>
      <c r="F42" s="8">
        <f t="shared" si="11"/>
        <v>0</v>
      </c>
      <c r="G42" s="8">
        <f t="shared" si="12"/>
        <v>15.990000000000009</v>
      </c>
      <c r="H42" s="12">
        <f t="shared" si="8"/>
        <v>0.83200000000000496</v>
      </c>
      <c r="I42" s="2">
        <f t="shared" si="9"/>
        <v>8.3340000000000032</v>
      </c>
      <c r="J42" s="2">
        <f t="shared" si="3"/>
        <v>9.0770237835479435</v>
      </c>
      <c r="K42" s="2" t="str">
        <f t="shared" si="4"/>
        <v>NEUTRO</v>
      </c>
    </row>
    <row r="43" spans="1:11" x14ac:dyDescent="0.25">
      <c r="A43" s="2" t="s">
        <v>133</v>
      </c>
      <c r="B43" s="2" t="s">
        <v>541</v>
      </c>
      <c r="C43" s="2" t="s">
        <v>542</v>
      </c>
      <c r="E43" s="2">
        <f t="shared" si="10"/>
        <v>750</v>
      </c>
      <c r="F43" s="8">
        <f t="shared" si="11"/>
        <v>-5.0099999999999909</v>
      </c>
      <c r="G43" s="8">
        <f t="shared" si="12"/>
        <v>0</v>
      </c>
      <c r="H43" s="12">
        <f t="shared" si="8"/>
        <v>0.3310000000000059</v>
      </c>
      <c r="I43" s="2">
        <f t="shared" si="9"/>
        <v>6.5320000000000054</v>
      </c>
      <c r="J43" s="2">
        <f t="shared" si="3"/>
        <v>4.8229637184905272</v>
      </c>
      <c r="K43" s="2" t="str">
        <f t="shared" si="4"/>
        <v>NEUTRO</v>
      </c>
    </row>
    <row r="44" spans="1:11" x14ac:dyDescent="0.25">
      <c r="A44" s="2" t="s">
        <v>137</v>
      </c>
      <c r="B44" s="2" t="s">
        <v>543</v>
      </c>
      <c r="C44" s="2" t="s">
        <v>544</v>
      </c>
      <c r="E44" s="2">
        <f t="shared" si="10"/>
        <v>729.54</v>
      </c>
      <c r="F44" s="8">
        <f t="shared" si="11"/>
        <v>0</v>
      </c>
      <c r="G44" s="8">
        <f t="shared" si="12"/>
        <v>20.460000000000036</v>
      </c>
      <c r="H44" s="12">
        <f t="shared" si="8"/>
        <v>0.3310000000000059</v>
      </c>
      <c r="I44" s="2">
        <f t="shared" si="9"/>
        <v>7.8770000000000095</v>
      </c>
      <c r="J44" s="2">
        <f t="shared" si="3"/>
        <v>4.0326510721248212</v>
      </c>
      <c r="K44" s="2" t="str">
        <f t="shared" si="4"/>
        <v>NEUTRO</v>
      </c>
    </row>
    <row r="45" spans="1:11" x14ac:dyDescent="0.25">
      <c r="A45" s="2" t="s">
        <v>140</v>
      </c>
      <c r="B45" s="2" t="s">
        <v>545</v>
      </c>
      <c r="C45" s="2" t="s">
        <v>546</v>
      </c>
      <c r="E45" s="2">
        <f t="shared" si="10"/>
        <v>700</v>
      </c>
      <c r="F45" s="8">
        <f t="shared" si="11"/>
        <v>0</v>
      </c>
      <c r="G45" s="8">
        <f t="shared" si="12"/>
        <v>29.539999999999964</v>
      </c>
      <c r="H45" s="12">
        <f t="shared" si="8"/>
        <v>0.3310000000000059</v>
      </c>
      <c r="I45" s="2">
        <f t="shared" si="9"/>
        <v>8.632000000000005</v>
      </c>
      <c r="J45" s="2">
        <f t="shared" si="3"/>
        <v>3.6929599464465639</v>
      </c>
      <c r="K45" s="2" t="str">
        <f t="shared" si="4"/>
        <v>NEUTRO</v>
      </c>
    </row>
    <row r="46" spans="1:11" x14ac:dyDescent="0.25">
      <c r="A46" s="2" t="s">
        <v>143</v>
      </c>
      <c r="B46" s="2" t="s">
        <v>547</v>
      </c>
      <c r="C46" s="2" t="s">
        <v>408</v>
      </c>
      <c r="E46" s="2">
        <f t="shared" si="10"/>
        <v>701</v>
      </c>
      <c r="F46" s="8">
        <f t="shared" si="11"/>
        <v>1</v>
      </c>
      <c r="G46" s="8">
        <f t="shared" si="12"/>
        <v>0</v>
      </c>
      <c r="H46" s="12">
        <f t="shared" si="8"/>
        <v>0.43100000000000593</v>
      </c>
      <c r="I46" s="2">
        <f t="shared" si="9"/>
        <v>8.6310000000000056</v>
      </c>
      <c r="J46" s="2">
        <f t="shared" si="3"/>
        <v>4.7561244758332037</v>
      </c>
      <c r="K46" s="2" t="str">
        <f t="shared" si="4"/>
        <v>NEUTRO</v>
      </c>
    </row>
    <row r="47" spans="1:11" x14ac:dyDescent="0.25">
      <c r="A47" s="2" t="s">
        <v>145</v>
      </c>
      <c r="B47" s="2" t="s">
        <v>545</v>
      </c>
      <c r="C47" s="2" t="s">
        <v>240</v>
      </c>
      <c r="E47" s="2">
        <f t="shared" si="10"/>
        <v>700</v>
      </c>
      <c r="F47" s="8">
        <f t="shared" si="11"/>
        <v>0</v>
      </c>
      <c r="G47" s="8">
        <f t="shared" si="12"/>
        <v>1</v>
      </c>
      <c r="H47" s="12">
        <f t="shared" si="8"/>
        <v>-1.9999999999993179E-2</v>
      </c>
      <c r="I47" s="2">
        <f t="shared" si="9"/>
        <v>8.7310000000000052</v>
      </c>
      <c r="J47" s="2">
        <f t="shared" si="3"/>
        <v>-0.22959476523928402</v>
      </c>
      <c r="K47" s="2" t="str">
        <f t="shared" si="4"/>
        <v>COMPRA</v>
      </c>
    </row>
    <row r="48" spans="1:11" x14ac:dyDescent="0.25">
      <c r="A48" s="14">
        <v>43686</v>
      </c>
      <c r="B48" s="2">
        <v>730</v>
      </c>
      <c r="C48" s="2" t="s">
        <v>240</v>
      </c>
      <c r="E48" s="2">
        <f t="shared" si="10"/>
        <v>730</v>
      </c>
      <c r="F48" s="8">
        <f t="shared" si="11"/>
        <v>0</v>
      </c>
      <c r="G48" s="8">
        <f t="shared" si="12"/>
        <v>-30</v>
      </c>
      <c r="H48" s="12">
        <f t="shared" si="8"/>
        <v>-1.9999999999993179E-2</v>
      </c>
      <c r="I48" s="2">
        <f t="shared" si="9"/>
        <v>4.9820000000000046</v>
      </c>
      <c r="J48" s="2">
        <f t="shared" si="3"/>
        <v>-0.40306328093497257</v>
      </c>
      <c r="K48" s="2" t="str">
        <f t="shared" si="4"/>
        <v>COMPRA</v>
      </c>
    </row>
    <row r="49" spans="1:11" x14ac:dyDescent="0.25">
      <c r="A49" s="14">
        <v>43689</v>
      </c>
      <c r="B49" s="2">
        <v>705</v>
      </c>
      <c r="C49" s="2" t="s">
        <v>407</v>
      </c>
      <c r="E49" s="2">
        <f t="shared" si="10"/>
        <v>705</v>
      </c>
      <c r="F49" s="8">
        <f t="shared" si="11"/>
        <v>0</v>
      </c>
      <c r="G49" s="8">
        <f t="shared" si="12"/>
        <v>25</v>
      </c>
      <c r="H49" s="12">
        <f t="shared" si="8"/>
        <v>-0.40099999999999908</v>
      </c>
      <c r="I49" s="2">
        <f t="shared" si="9"/>
        <v>7.4820000000000046</v>
      </c>
      <c r="J49" s="2">
        <f t="shared" si="3"/>
        <v>-5.6630419432283361</v>
      </c>
      <c r="K49" s="2" t="str">
        <f t="shared" si="4"/>
        <v>COMPRA</v>
      </c>
    </row>
    <row r="50" spans="1:11" x14ac:dyDescent="0.25">
      <c r="A50" s="14" t="s">
        <v>148</v>
      </c>
      <c r="B50" s="2" t="s">
        <v>548</v>
      </c>
      <c r="C50" s="2" t="s">
        <v>549</v>
      </c>
      <c r="E50" s="2">
        <f t="shared" si="10"/>
        <v>620</v>
      </c>
      <c r="F50" s="8">
        <f t="shared" si="11"/>
        <v>-85</v>
      </c>
      <c r="G50" s="8">
        <f t="shared" si="12"/>
        <v>0</v>
      </c>
      <c r="H50" s="12">
        <f t="shared" si="8"/>
        <v>-8.9009999999999998</v>
      </c>
      <c r="I50" s="2">
        <f t="shared" si="9"/>
        <v>7.0990000000000011</v>
      </c>
      <c r="J50" s="2">
        <f t="shared" si="3"/>
        <v>493.95116537180934</v>
      </c>
      <c r="K50" s="2" t="str">
        <f t="shared" si="4"/>
        <v>VENTA</v>
      </c>
    </row>
    <row r="51" spans="1:11" x14ac:dyDescent="0.25">
      <c r="A51" s="2" t="s">
        <v>151</v>
      </c>
      <c r="B51" s="2" t="s">
        <v>550</v>
      </c>
      <c r="C51" s="2" t="s">
        <v>551</v>
      </c>
      <c r="E51" s="2">
        <f t="shared" si="10"/>
        <v>745.05</v>
      </c>
      <c r="F51" s="8">
        <f t="shared" si="11"/>
        <v>125.04999999999995</v>
      </c>
      <c r="G51" s="8">
        <f t="shared" si="12"/>
        <v>0</v>
      </c>
      <c r="H51" s="12">
        <f t="shared" si="8"/>
        <v>3.6039999999999965</v>
      </c>
      <c r="I51" s="2">
        <f t="shared" si="9"/>
        <v>6.1990000000000007</v>
      </c>
      <c r="J51" s="2">
        <f t="shared" si="3"/>
        <v>36.764255840048939</v>
      </c>
      <c r="K51" s="2" t="str">
        <f t="shared" si="4"/>
        <v>NEUTRO</v>
      </c>
    </row>
    <row r="52" spans="1:11" x14ac:dyDescent="0.25">
      <c r="A52" s="2" t="s">
        <v>154</v>
      </c>
      <c r="B52" s="2" t="s">
        <v>552</v>
      </c>
      <c r="C52" s="2" t="s">
        <v>553</v>
      </c>
      <c r="E52" s="2">
        <f t="shared" si="10"/>
        <v>730.57</v>
      </c>
      <c r="F52" s="8">
        <f t="shared" si="11"/>
        <v>0</v>
      </c>
      <c r="G52" s="8">
        <f t="shared" si="12"/>
        <v>14.479999999999905</v>
      </c>
      <c r="H52" s="12">
        <f t="shared" si="8"/>
        <v>3.6039999999999965</v>
      </c>
      <c r="I52" s="2">
        <f t="shared" si="9"/>
        <v>6.0479999999999903</v>
      </c>
      <c r="J52" s="2">
        <f t="shared" si="3"/>
        <v>37.339411520928316</v>
      </c>
      <c r="K52" s="2" t="str">
        <f t="shared" ref="K52:K63" si="13">IF(B52="","",IF(J52&gt;85,"VENTA",IF(J52&lt;25,"COMPRA","NEUTRO")))</f>
        <v>NEUTRO</v>
      </c>
    </row>
    <row r="53" spans="1:11" x14ac:dyDescent="0.25">
      <c r="A53" s="2" t="s">
        <v>155</v>
      </c>
      <c r="B53" s="2" t="s">
        <v>554</v>
      </c>
      <c r="C53" s="2" t="s">
        <v>240</v>
      </c>
      <c r="E53" s="2">
        <f t="shared" si="10"/>
        <v>757.94</v>
      </c>
      <c r="F53" s="8">
        <f t="shared" si="11"/>
        <v>27.370000000000005</v>
      </c>
      <c r="G53" s="8">
        <f t="shared" si="12"/>
        <v>0</v>
      </c>
      <c r="H53" s="12">
        <f t="shared" si="8"/>
        <v>6.8419999999999961</v>
      </c>
      <c r="I53" s="2">
        <f t="shared" si="9"/>
        <v>6.0479999999999903</v>
      </c>
      <c r="J53" s="2">
        <f t="shared" si="3"/>
        <v>53.079906904577214</v>
      </c>
      <c r="K53" s="2" t="str">
        <f t="shared" si="13"/>
        <v>NEUTRO</v>
      </c>
    </row>
    <row r="54" spans="1:11" x14ac:dyDescent="0.25">
      <c r="A54" s="2" t="s">
        <v>157</v>
      </c>
      <c r="B54" s="2" t="s">
        <v>555</v>
      </c>
      <c r="C54" s="2" t="s">
        <v>556</v>
      </c>
      <c r="E54" s="2">
        <f t="shared" si="10"/>
        <v>742</v>
      </c>
      <c r="F54" s="8">
        <f t="shared" si="11"/>
        <v>0</v>
      </c>
      <c r="G54" s="8">
        <f t="shared" si="12"/>
        <v>15.940000000000055</v>
      </c>
      <c r="H54" s="12">
        <f t="shared" si="8"/>
        <v>6.8419999999999961</v>
      </c>
      <c r="I54" s="2">
        <f t="shared" si="9"/>
        <v>5.5959999999999921</v>
      </c>
      <c r="J54" s="2">
        <f t="shared" si="3"/>
        <v>55.008843865573262</v>
      </c>
      <c r="K54" s="2" t="str">
        <f t="shared" si="13"/>
        <v>NEUTRO</v>
      </c>
    </row>
    <row r="55" spans="1:11" x14ac:dyDescent="0.25">
      <c r="A55" s="2" t="s">
        <v>165</v>
      </c>
      <c r="B55" s="2" t="s">
        <v>557</v>
      </c>
      <c r="C55" s="2" t="s">
        <v>558</v>
      </c>
      <c r="E55" s="2">
        <f t="shared" si="10"/>
        <v>605</v>
      </c>
      <c r="F55" s="8">
        <f t="shared" si="11"/>
        <v>0</v>
      </c>
      <c r="G55" s="8">
        <f t="shared" si="12"/>
        <v>137</v>
      </c>
      <c r="H55" s="12">
        <f t="shared" si="8"/>
        <v>6.8419999999999961</v>
      </c>
      <c r="I55" s="2">
        <f t="shared" si="9"/>
        <v>16.341999999999995</v>
      </c>
      <c r="J55" s="2">
        <f t="shared" si="3"/>
        <v>29.511732229123524</v>
      </c>
      <c r="K55" s="2" t="str">
        <f t="shared" si="13"/>
        <v>NEUTRO</v>
      </c>
    </row>
    <row r="56" spans="1:11" x14ac:dyDescent="0.25">
      <c r="A56" s="2" t="s">
        <v>168</v>
      </c>
      <c r="B56" s="2" t="s">
        <v>559</v>
      </c>
      <c r="C56" s="2" t="s">
        <v>560</v>
      </c>
      <c r="E56" s="2">
        <f t="shared" si="10"/>
        <v>613.9</v>
      </c>
      <c r="F56" s="8">
        <f t="shared" si="11"/>
        <v>8.8999999999999773</v>
      </c>
      <c r="G56" s="8">
        <f t="shared" si="12"/>
        <v>0</v>
      </c>
      <c r="H56" s="12">
        <f t="shared" si="8"/>
        <v>7.6319999999999935</v>
      </c>
      <c r="I56" s="2">
        <f t="shared" si="9"/>
        <v>16.341999999999995</v>
      </c>
      <c r="J56" s="2">
        <f t="shared" si="3"/>
        <v>31.834487361308078</v>
      </c>
      <c r="K56" s="2" t="str">
        <f t="shared" si="13"/>
        <v>NEUTRO</v>
      </c>
    </row>
    <row r="57" spans="1:11" x14ac:dyDescent="0.25">
      <c r="A57" s="2" t="s">
        <v>171</v>
      </c>
      <c r="B57" s="2" t="s">
        <v>561</v>
      </c>
      <c r="C57" s="2" t="s">
        <v>330</v>
      </c>
      <c r="E57" s="2">
        <f t="shared" si="10"/>
        <v>587.9</v>
      </c>
      <c r="F57" s="8">
        <f t="shared" si="11"/>
        <v>0</v>
      </c>
      <c r="G57" s="8">
        <f t="shared" si="12"/>
        <v>26</v>
      </c>
      <c r="H57" s="12">
        <f t="shared" si="8"/>
        <v>7.6319999999999935</v>
      </c>
      <c r="I57" s="2">
        <f t="shared" si="9"/>
        <v>18.841999999999995</v>
      </c>
      <c r="J57" s="2">
        <f t="shared" si="3"/>
        <v>28.828284354460976</v>
      </c>
      <c r="K57" s="2" t="str">
        <f t="shared" si="13"/>
        <v>NEUTRO</v>
      </c>
    </row>
    <row r="58" spans="1:11" x14ac:dyDescent="0.25">
      <c r="A58" s="2" t="s">
        <v>174</v>
      </c>
      <c r="B58" s="2" t="s">
        <v>562</v>
      </c>
      <c r="C58" s="2" t="s">
        <v>244</v>
      </c>
      <c r="E58" s="2">
        <f t="shared" si="10"/>
        <v>540</v>
      </c>
      <c r="F58" s="8">
        <f t="shared" si="11"/>
        <v>0</v>
      </c>
      <c r="G58" s="8">
        <f t="shared" si="12"/>
        <v>47.899999999999977</v>
      </c>
      <c r="H58" s="12">
        <f t="shared" si="8"/>
        <v>7.6319999999999935</v>
      </c>
      <c r="I58" s="2">
        <f t="shared" si="9"/>
        <v>26.631999999999994</v>
      </c>
      <c r="J58" s="2">
        <f t="shared" si="3"/>
        <v>22.274106934391767</v>
      </c>
      <c r="K58" s="2" t="str">
        <f t="shared" si="13"/>
        <v>COMPRA</v>
      </c>
    </row>
    <row r="59" spans="1:11" x14ac:dyDescent="0.25">
      <c r="A59" s="2" t="s">
        <v>177</v>
      </c>
      <c r="B59" s="2" t="s">
        <v>563</v>
      </c>
      <c r="C59" s="2" t="s">
        <v>564</v>
      </c>
      <c r="E59" s="2">
        <f t="shared" si="10"/>
        <v>505</v>
      </c>
      <c r="F59" s="8">
        <f t="shared" si="11"/>
        <v>0</v>
      </c>
      <c r="G59" s="8">
        <f t="shared" si="12"/>
        <v>35</v>
      </c>
      <c r="H59" s="12">
        <f t="shared" si="8"/>
        <v>7.6319999999999935</v>
      </c>
      <c r="I59" s="2">
        <f t="shared" si="9"/>
        <v>27.631999999999994</v>
      </c>
      <c r="J59" s="2">
        <f t="shared" si="3"/>
        <v>21.642468239564423</v>
      </c>
      <c r="K59" s="2" t="str">
        <f t="shared" si="13"/>
        <v>COMPRA</v>
      </c>
    </row>
    <row r="60" spans="1:11" x14ac:dyDescent="0.25">
      <c r="A60" s="2" t="s">
        <v>180</v>
      </c>
      <c r="B60" s="2" t="s">
        <v>565</v>
      </c>
      <c r="C60" s="2" t="s">
        <v>566</v>
      </c>
      <c r="E60" s="2">
        <f t="shared" si="10"/>
        <v>505.1</v>
      </c>
      <c r="F60" s="8">
        <f t="shared" si="11"/>
        <v>0.10000000000002274</v>
      </c>
      <c r="G60" s="8">
        <f t="shared" si="12"/>
        <v>0</v>
      </c>
      <c r="H60" s="12">
        <f t="shared" si="8"/>
        <v>16.141999999999996</v>
      </c>
      <c r="I60" s="2">
        <f t="shared" si="9"/>
        <v>27.631999999999994</v>
      </c>
      <c r="J60" s="2">
        <f t="shared" si="3"/>
        <v>36.875771005619768</v>
      </c>
      <c r="K60" s="2" t="str">
        <f t="shared" si="13"/>
        <v>NEUTRO</v>
      </c>
    </row>
    <row r="61" spans="1:11" x14ac:dyDescent="0.25">
      <c r="A61" s="2" t="s">
        <v>183</v>
      </c>
      <c r="B61" s="2" t="s">
        <v>567</v>
      </c>
      <c r="C61" s="2" t="s">
        <v>568</v>
      </c>
      <c r="E61" s="2">
        <f t="shared" si="10"/>
        <v>518</v>
      </c>
      <c r="F61" s="8">
        <f t="shared" si="11"/>
        <v>12.899999999999977</v>
      </c>
      <c r="G61" s="8">
        <f t="shared" si="12"/>
        <v>0</v>
      </c>
      <c r="H61" s="12">
        <f t="shared" si="8"/>
        <v>4.9269999999999978</v>
      </c>
      <c r="I61" s="2">
        <f t="shared" si="9"/>
        <v>27.631999999999994</v>
      </c>
      <c r="J61" s="2">
        <f t="shared" si="3"/>
        <v>15.132528640314504</v>
      </c>
      <c r="K61" s="2" t="str">
        <f t="shared" si="13"/>
        <v>COMPRA</v>
      </c>
    </row>
    <row r="62" spans="1:11" x14ac:dyDescent="0.25">
      <c r="E62" s="2">
        <f t="shared" si="10"/>
        <v>0</v>
      </c>
      <c r="F62" s="8">
        <f t="shared" si="11"/>
        <v>0</v>
      </c>
      <c r="G62" s="8">
        <f t="shared" si="12"/>
        <v>518</v>
      </c>
      <c r="H62" s="12">
        <f t="shared" si="8"/>
        <v>4.9269999999999978</v>
      </c>
      <c r="I62" s="2">
        <f t="shared" si="9"/>
        <v>77.984000000000009</v>
      </c>
      <c r="J62" s="2">
        <f t="shared" si="3"/>
        <v>5.9425166745063933</v>
      </c>
      <c r="K62" s="2" t="str">
        <f t="shared" si="13"/>
        <v/>
      </c>
    </row>
    <row r="63" spans="1:11" x14ac:dyDescent="0.25">
      <c r="E63" s="2">
        <f t="shared" si="10"/>
        <v>0</v>
      </c>
      <c r="F63" s="8">
        <f t="shared" si="11"/>
        <v>0</v>
      </c>
      <c r="G63" s="8">
        <f t="shared" si="12"/>
        <v>0</v>
      </c>
      <c r="H63" s="12">
        <f t="shared" si="8"/>
        <v>2.1899999999999977</v>
      </c>
      <c r="I63" s="2">
        <f t="shared" si="9"/>
        <v>77.984000000000009</v>
      </c>
      <c r="J63" s="2">
        <f t="shared" si="3"/>
        <v>2.7315588594806144</v>
      </c>
      <c r="K63" s="2" t="str">
        <f t="shared" si="1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16" sqref="G16 G16"/>
    </sheetView>
  </sheetViews>
  <sheetFormatPr baseColWidth="10" defaultRowHeight="15" x14ac:dyDescent="0.25"/>
  <cols>
    <col min="1" max="3" width="11.42578125" style="2" customWidth="1"/>
    <col min="4" max="6" width="9.140625" style="15" customWidth="1"/>
    <col min="7" max="7" width="13.42578125" style="15" bestFit="1" customWidth="1"/>
  </cols>
  <sheetData>
    <row r="1" spans="1:12" ht="15.75" customHeight="1" thickBot="1" x14ac:dyDescent="0.3">
      <c r="A1" s="3" t="s">
        <v>30</v>
      </c>
      <c r="B1" s="3" t="s">
        <v>31</v>
      </c>
      <c r="C1" s="3" t="s">
        <v>32</v>
      </c>
      <c r="G1" s="3" t="s">
        <v>33</v>
      </c>
      <c r="H1" s="4">
        <v>100</v>
      </c>
      <c r="I1" s="3" t="s">
        <v>34</v>
      </c>
      <c r="J1" s="4">
        <v>200</v>
      </c>
      <c r="K1" s="3" t="s">
        <v>35</v>
      </c>
      <c r="L1" s="2" t="s">
        <v>569</v>
      </c>
    </row>
    <row r="2" spans="1:12" ht="15.75" customHeight="1" thickBot="1" x14ac:dyDescent="0.3">
      <c r="A2" s="2" t="s">
        <v>121</v>
      </c>
      <c r="B2" s="2">
        <v>131.06</v>
      </c>
      <c r="C2" s="2" t="s">
        <v>570</v>
      </c>
      <c r="E2" s="9" t="s">
        <v>40</v>
      </c>
      <c r="F2" s="10" t="s">
        <v>41</v>
      </c>
      <c r="G2" s="10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1"/>
    </row>
    <row r="3" spans="1:12" x14ac:dyDescent="0.25">
      <c r="A3" s="2" t="s">
        <v>124</v>
      </c>
      <c r="B3" s="2">
        <v>131</v>
      </c>
      <c r="C3" s="2" t="s">
        <v>102</v>
      </c>
      <c r="E3" s="8">
        <f t="shared" ref="E3:E20" si="0">B3*1</f>
        <v>131</v>
      </c>
      <c r="F3" s="8">
        <f t="shared" ref="F3:F20" si="1">IF(B3&gt;B2,B3-B2,0)</f>
        <v>0</v>
      </c>
      <c r="G3" s="8">
        <f t="shared" ref="G3:G20" si="2">IF(B3&lt;B2,B2-B3,0)</f>
        <v>6.0000000000002274E-2</v>
      </c>
      <c r="H3" s="8"/>
      <c r="I3" s="8"/>
      <c r="J3" s="8"/>
      <c r="K3" s="8"/>
      <c r="L3" s="8"/>
    </row>
    <row r="4" spans="1:12" x14ac:dyDescent="0.25">
      <c r="A4" s="2" t="s">
        <v>126</v>
      </c>
      <c r="B4" s="2">
        <v>130.30000000000001</v>
      </c>
      <c r="C4" s="2" t="s">
        <v>150</v>
      </c>
      <c r="E4" s="2">
        <f t="shared" si="0"/>
        <v>130.30000000000001</v>
      </c>
      <c r="F4" s="8">
        <f t="shared" si="1"/>
        <v>0</v>
      </c>
      <c r="G4" s="8">
        <f t="shared" si="2"/>
        <v>0.69999999999998863</v>
      </c>
      <c r="H4" s="2"/>
      <c r="I4" s="2"/>
      <c r="J4" s="2"/>
      <c r="K4" s="2"/>
      <c r="L4" s="2"/>
    </row>
    <row r="5" spans="1:12" x14ac:dyDescent="0.25">
      <c r="A5" s="2" t="s">
        <v>127</v>
      </c>
      <c r="B5" s="2">
        <v>130.66999999999999</v>
      </c>
      <c r="C5" s="2" t="s">
        <v>425</v>
      </c>
      <c r="E5" s="2">
        <f t="shared" si="0"/>
        <v>130.66999999999999</v>
      </c>
      <c r="F5" s="8">
        <f t="shared" si="1"/>
        <v>0.36999999999997613</v>
      </c>
      <c r="G5" s="8">
        <f t="shared" si="2"/>
        <v>0</v>
      </c>
      <c r="H5" s="2"/>
      <c r="I5" s="2"/>
      <c r="J5" s="2"/>
      <c r="K5" s="2"/>
      <c r="L5" s="2"/>
    </row>
    <row r="6" spans="1:12" x14ac:dyDescent="0.25">
      <c r="A6" s="2" t="s">
        <v>129</v>
      </c>
      <c r="B6" s="2">
        <v>131</v>
      </c>
      <c r="C6" s="2" t="s">
        <v>571</v>
      </c>
      <c r="E6" s="2">
        <f t="shared" si="0"/>
        <v>131</v>
      </c>
      <c r="F6" s="8">
        <f t="shared" si="1"/>
        <v>0.33000000000001251</v>
      </c>
      <c r="G6" s="8">
        <f t="shared" si="2"/>
        <v>0</v>
      </c>
      <c r="H6" s="2"/>
      <c r="I6" s="2"/>
      <c r="J6" s="2"/>
      <c r="K6" s="2"/>
      <c r="L6" s="2"/>
    </row>
    <row r="7" spans="1:12" x14ac:dyDescent="0.25">
      <c r="A7" s="2" t="s">
        <v>131</v>
      </c>
      <c r="B7" s="2">
        <v>132.03</v>
      </c>
      <c r="C7" s="2" t="s">
        <v>406</v>
      </c>
      <c r="E7" s="2">
        <f t="shared" si="0"/>
        <v>132.03</v>
      </c>
      <c r="F7" s="8">
        <f t="shared" si="1"/>
        <v>1.0300000000000011</v>
      </c>
      <c r="G7" s="8">
        <f t="shared" si="2"/>
        <v>0</v>
      </c>
      <c r="H7" s="2"/>
      <c r="I7" s="2"/>
      <c r="J7" s="2"/>
      <c r="K7" s="2"/>
      <c r="L7" s="2"/>
    </row>
    <row r="8" spans="1:12" x14ac:dyDescent="0.25">
      <c r="A8" s="2" t="s">
        <v>133</v>
      </c>
      <c r="B8" s="2">
        <v>132.81</v>
      </c>
      <c r="C8" s="2" t="s">
        <v>572</v>
      </c>
      <c r="E8" s="2">
        <f t="shared" si="0"/>
        <v>132.81</v>
      </c>
      <c r="F8" s="8">
        <f t="shared" si="1"/>
        <v>0.78000000000000114</v>
      </c>
      <c r="G8" s="8">
        <f t="shared" si="2"/>
        <v>0</v>
      </c>
      <c r="H8" s="2"/>
      <c r="I8" s="2"/>
      <c r="J8" s="2"/>
      <c r="K8" s="2"/>
      <c r="L8" s="2"/>
    </row>
    <row r="9" spans="1:12" x14ac:dyDescent="0.25">
      <c r="A9" s="2" t="s">
        <v>140</v>
      </c>
      <c r="B9" s="2" t="s">
        <v>573</v>
      </c>
      <c r="C9" s="2" t="s">
        <v>574</v>
      </c>
      <c r="E9" s="2">
        <f t="shared" si="0"/>
        <v>124.95</v>
      </c>
      <c r="F9" s="8">
        <f t="shared" si="1"/>
        <v>-7.8599999999999994</v>
      </c>
      <c r="G9" s="8">
        <f t="shared" si="2"/>
        <v>0</v>
      </c>
      <c r="H9" s="2"/>
      <c r="I9" s="2"/>
      <c r="J9" s="2"/>
      <c r="K9" s="2"/>
      <c r="L9" s="2"/>
    </row>
    <row r="10" spans="1:12" x14ac:dyDescent="0.25">
      <c r="A10" s="2" t="s">
        <v>143</v>
      </c>
      <c r="B10" s="2" t="s">
        <v>575</v>
      </c>
      <c r="C10" s="2" t="s">
        <v>96</v>
      </c>
      <c r="E10" s="2">
        <f t="shared" si="0"/>
        <v>125</v>
      </c>
      <c r="F10" s="8">
        <f t="shared" si="1"/>
        <v>4.9999999999997158E-2</v>
      </c>
      <c r="G10" s="8">
        <f t="shared" si="2"/>
        <v>0</v>
      </c>
      <c r="H10" s="2"/>
      <c r="I10" s="2"/>
      <c r="J10" s="2"/>
      <c r="K10" s="2"/>
      <c r="L10" s="2"/>
    </row>
    <row r="11" spans="1:12" x14ac:dyDescent="0.25">
      <c r="A11" s="2" t="s">
        <v>145</v>
      </c>
      <c r="B11" s="2" t="s">
        <v>576</v>
      </c>
      <c r="C11" s="2" t="s">
        <v>428</v>
      </c>
      <c r="E11" s="2">
        <f t="shared" si="0"/>
        <v>123.35</v>
      </c>
      <c r="F11" s="8">
        <f t="shared" si="1"/>
        <v>0</v>
      </c>
      <c r="G11" s="8">
        <f t="shared" si="2"/>
        <v>1.6500000000000057</v>
      </c>
      <c r="H11" s="2"/>
      <c r="I11" s="2"/>
      <c r="J11" s="2"/>
      <c r="K11" s="2"/>
      <c r="L11" s="2"/>
    </row>
    <row r="12" spans="1:12" x14ac:dyDescent="0.25">
      <c r="A12" s="2" t="s">
        <v>148</v>
      </c>
      <c r="B12" s="2" t="s">
        <v>577</v>
      </c>
      <c r="C12" s="2" t="s">
        <v>578</v>
      </c>
      <c r="E12" s="2">
        <f t="shared" si="0"/>
        <v>123.21</v>
      </c>
      <c r="F12" s="8">
        <f t="shared" si="1"/>
        <v>0</v>
      </c>
      <c r="G12" s="8">
        <f t="shared" si="2"/>
        <v>0.14000000000000057</v>
      </c>
      <c r="H12" s="2"/>
      <c r="I12" s="2"/>
      <c r="J12" s="2"/>
      <c r="K12" s="2"/>
      <c r="L12" s="2"/>
    </row>
    <row r="13" spans="1:12" x14ac:dyDescent="0.25">
      <c r="A13" s="2" t="s">
        <v>151</v>
      </c>
      <c r="B13" s="2" t="s">
        <v>579</v>
      </c>
      <c r="C13" s="2" t="s">
        <v>580</v>
      </c>
      <c r="E13" s="2">
        <f t="shared" si="0"/>
        <v>134.55000000000001</v>
      </c>
      <c r="F13" s="8">
        <f t="shared" si="1"/>
        <v>11.340000000000018</v>
      </c>
      <c r="G13" s="8">
        <f t="shared" si="2"/>
        <v>0</v>
      </c>
      <c r="H13" s="2"/>
      <c r="I13" s="2"/>
      <c r="J13" s="2"/>
      <c r="K13" s="2"/>
      <c r="L13" s="2"/>
    </row>
    <row r="14" spans="1:12" x14ac:dyDescent="0.25">
      <c r="A14" s="2" t="s">
        <v>154</v>
      </c>
      <c r="B14" s="2" t="s">
        <v>581</v>
      </c>
      <c r="C14" s="2" t="s">
        <v>582</v>
      </c>
      <c r="E14" s="2">
        <f t="shared" si="0"/>
        <v>133.1</v>
      </c>
      <c r="F14" s="8">
        <f t="shared" si="1"/>
        <v>0</v>
      </c>
      <c r="G14" s="8">
        <f t="shared" si="2"/>
        <v>1.4500000000000171</v>
      </c>
      <c r="H14" s="2"/>
      <c r="I14" s="2"/>
      <c r="J14" s="2"/>
      <c r="K14" s="2"/>
      <c r="L14" s="2"/>
    </row>
    <row r="15" spans="1:12" x14ac:dyDescent="0.25">
      <c r="A15" s="2" t="s">
        <v>155</v>
      </c>
      <c r="B15" s="2">
        <v>137.81</v>
      </c>
      <c r="C15" s="2" t="s">
        <v>240</v>
      </c>
      <c r="E15" s="2">
        <f t="shared" si="0"/>
        <v>137.81</v>
      </c>
      <c r="F15" s="8">
        <f t="shared" si="1"/>
        <v>0</v>
      </c>
      <c r="G15" s="8">
        <f t="shared" si="2"/>
        <v>-4.710000000000008</v>
      </c>
      <c r="H15" s="2"/>
      <c r="I15" s="2"/>
      <c r="J15" s="2"/>
      <c r="K15" s="2"/>
      <c r="L15" s="2"/>
    </row>
    <row r="16" spans="1:12" x14ac:dyDescent="0.25">
      <c r="A16" s="2" t="s">
        <v>157</v>
      </c>
      <c r="B16" s="2" t="s">
        <v>583</v>
      </c>
      <c r="C16" s="2" t="s">
        <v>407</v>
      </c>
      <c r="E16" s="2">
        <f t="shared" si="0"/>
        <v>137.61000000000001</v>
      </c>
      <c r="F16" s="8">
        <f t="shared" si="1"/>
        <v>-0.19999999999998863</v>
      </c>
      <c r="G16" s="8">
        <f t="shared" si="2"/>
        <v>0</v>
      </c>
      <c r="H16" s="13">
        <f>AVERAGE(F3:F15)</f>
        <v>0.4646153846153851</v>
      </c>
      <c r="I16" s="2">
        <f>AVERAGE(G3:G15)</f>
        <v>-5.4615384615384135E-2</v>
      </c>
      <c r="J16" s="2">
        <f>IF(I16=0,100,100-(100/(1+(H16/I16))))</f>
        <v>113.32082551594732</v>
      </c>
      <c r="K16" s="2" t="str">
        <f>IF(B16="","",IF(J16&gt;98,"VENTA",IF(J16&lt;2,"COMPRA","NEUTRO")))</f>
        <v>VENTA</v>
      </c>
      <c r="L16" s="2"/>
    </row>
    <row r="17" spans="1:12" x14ac:dyDescent="0.25">
      <c r="A17" s="2" t="s">
        <v>160</v>
      </c>
      <c r="B17" s="2" t="s">
        <v>584</v>
      </c>
      <c r="C17" s="2" t="s">
        <v>585</v>
      </c>
      <c r="E17" s="2">
        <f t="shared" si="0"/>
        <v>135.1</v>
      </c>
      <c r="F17" s="8">
        <f t="shared" si="1"/>
        <v>0</v>
      </c>
      <c r="G17" s="8">
        <f t="shared" si="2"/>
        <v>2.5100000000000193</v>
      </c>
      <c r="H17" s="12">
        <f t="shared" ref="H17:I20" si="3">AVERAGE(F8:F17)</f>
        <v>0.41100000000000281</v>
      </c>
      <c r="I17" s="2">
        <f t="shared" si="3"/>
        <v>0.10400000000000346</v>
      </c>
      <c r="J17" s="2">
        <f>IF(I17=0,100,100-(100/(1+(H17/I17))))</f>
        <v>79.805825242718015</v>
      </c>
      <c r="K17" s="2" t="str">
        <f>IF(B17="","",IF(J17&gt;98,"VENTA",IF(J17&lt;2,"COMPRA","NEUTRO")))</f>
        <v>NEUTRO</v>
      </c>
      <c r="L17" s="2"/>
    </row>
    <row r="18" spans="1:12" x14ac:dyDescent="0.25">
      <c r="A18" s="2" t="s">
        <v>165</v>
      </c>
      <c r="B18" s="2" t="s">
        <v>586</v>
      </c>
      <c r="C18" s="2" t="s">
        <v>587</v>
      </c>
      <c r="E18" s="2">
        <f t="shared" si="0"/>
        <v>126.66</v>
      </c>
      <c r="F18" s="8">
        <f t="shared" si="1"/>
        <v>0</v>
      </c>
      <c r="G18" s="8">
        <f t="shared" si="2"/>
        <v>8.4399999999999977</v>
      </c>
      <c r="H18" s="12">
        <f t="shared" si="3"/>
        <v>0.33300000000000268</v>
      </c>
      <c r="I18" s="2">
        <f t="shared" si="3"/>
        <v>0.94800000000000328</v>
      </c>
      <c r="J18" s="2">
        <f>IF(I18=0,100,100-(100/(1+(H18/I18))))</f>
        <v>25.995316159250677</v>
      </c>
      <c r="K18" s="2" t="str">
        <f>IF(B18="","",IF(J18&gt;98,"VENTA",IF(J18&lt;2,"COMPRA","NEUTRO")))</f>
        <v>NEUTRO</v>
      </c>
      <c r="L18" s="2"/>
    </row>
    <row r="19" spans="1:12" x14ac:dyDescent="0.25">
      <c r="A19" s="2" t="s">
        <v>168</v>
      </c>
      <c r="B19" s="2" t="s">
        <v>588</v>
      </c>
      <c r="C19" s="2" t="s">
        <v>589</v>
      </c>
      <c r="E19" s="2">
        <f t="shared" si="0"/>
        <v>125.5</v>
      </c>
      <c r="F19" s="8">
        <f t="shared" si="1"/>
        <v>0</v>
      </c>
      <c r="G19" s="8">
        <f t="shared" si="2"/>
        <v>1.1599999999999966</v>
      </c>
      <c r="H19" s="12">
        <f t="shared" si="3"/>
        <v>1.1190000000000027</v>
      </c>
      <c r="I19" s="2">
        <f t="shared" si="3"/>
        <v>1.0640000000000029</v>
      </c>
      <c r="J19" s="2">
        <f>IF(I19=0,100,100-(100/(1+(H19/I19))))</f>
        <v>51.259734310581763</v>
      </c>
      <c r="K19" s="2" t="str">
        <f>IF(B19="","",IF(J19&gt;98,"VENTA",IF(J19&lt;2,"COMPRA","NEUTRO")))</f>
        <v>NEUTRO</v>
      </c>
      <c r="L19" s="2"/>
    </row>
    <row r="20" spans="1:12" x14ac:dyDescent="0.25">
      <c r="A20" s="2" t="s">
        <v>171</v>
      </c>
      <c r="B20" s="2" t="s">
        <v>590</v>
      </c>
      <c r="C20" s="2" t="s">
        <v>244</v>
      </c>
      <c r="E20" s="2">
        <f t="shared" si="0"/>
        <v>124.98</v>
      </c>
      <c r="F20" s="8">
        <f t="shared" si="1"/>
        <v>0</v>
      </c>
      <c r="G20" s="8">
        <f t="shared" si="2"/>
        <v>0.51999999999999602</v>
      </c>
      <c r="H20" s="12">
        <f t="shared" si="3"/>
        <v>1.114000000000003</v>
      </c>
      <c r="I20" s="2">
        <f t="shared" si="3"/>
        <v>1.1160000000000025</v>
      </c>
      <c r="J20" s="2">
        <f>IF(I20=0,100,100-(100/(1+(H20/I20))))</f>
        <v>49.955156950672652</v>
      </c>
      <c r="K20" s="2" t="str">
        <f>IF(B20="","",IF(J20&gt;98,"VENTA",IF(J20&lt;2,"COMPRA","NEUTRO")))</f>
        <v>NEUTRO</v>
      </c>
      <c r="L20" s="2"/>
    </row>
    <row r="21" spans="1:12" x14ac:dyDescent="0.25">
      <c r="A21" s="2" t="s">
        <v>174</v>
      </c>
      <c r="B21" s="2" t="s">
        <v>591</v>
      </c>
      <c r="C21" s="2" t="s">
        <v>96</v>
      </c>
    </row>
    <row r="22" spans="1:12" x14ac:dyDescent="0.25">
      <c r="A22" s="2" t="s">
        <v>177</v>
      </c>
      <c r="B22" s="2" t="s">
        <v>592</v>
      </c>
      <c r="C22" s="2" t="s">
        <v>593</v>
      </c>
    </row>
    <row r="23" spans="1:12" x14ac:dyDescent="0.25">
      <c r="A23" s="2" t="s">
        <v>180</v>
      </c>
      <c r="B23" s="2" t="s">
        <v>594</v>
      </c>
      <c r="C23" s="2" t="s">
        <v>595</v>
      </c>
    </row>
    <row r="24" spans="1:12" x14ac:dyDescent="0.25">
      <c r="A24" s="2" t="s">
        <v>183</v>
      </c>
      <c r="B24" s="2" t="s">
        <v>596</v>
      </c>
      <c r="C24" s="2" t="s">
        <v>432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6" sqref="A16 A16"/>
    </sheetView>
  </sheetViews>
  <sheetFormatPr baseColWidth="10" defaultRowHeight="15" x14ac:dyDescent="0.25"/>
  <cols>
    <col min="1" max="3" width="11.42578125" style="2" customWidth="1"/>
    <col min="4" max="6" width="9.140625" style="15" customWidth="1"/>
    <col min="7" max="7" width="13.42578125" style="15" bestFit="1" customWidth="1"/>
  </cols>
  <sheetData>
    <row r="1" spans="1:12" ht="15.75" customHeight="1" thickBot="1" x14ac:dyDescent="0.3">
      <c r="A1" s="3" t="s">
        <v>30</v>
      </c>
      <c r="B1" s="3" t="s">
        <v>31</v>
      </c>
      <c r="C1" s="3" t="s">
        <v>32</v>
      </c>
      <c r="G1" s="3" t="s">
        <v>33</v>
      </c>
      <c r="H1" s="4">
        <v>100</v>
      </c>
      <c r="I1" s="3" t="s">
        <v>34</v>
      </c>
      <c r="J1" s="4">
        <v>200</v>
      </c>
      <c r="K1" s="3" t="s">
        <v>35</v>
      </c>
      <c r="L1" s="2" t="s">
        <v>597</v>
      </c>
    </row>
    <row r="2" spans="1:12" ht="15.75" customHeight="1" thickBot="1" x14ac:dyDescent="0.3">
      <c r="A2" s="2" t="s">
        <v>121</v>
      </c>
      <c r="B2" s="2">
        <v>116.4</v>
      </c>
      <c r="C2" s="2" t="s">
        <v>430</v>
      </c>
      <c r="E2" s="9" t="s">
        <v>40</v>
      </c>
      <c r="F2" s="10" t="s">
        <v>41</v>
      </c>
      <c r="G2" s="10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1"/>
    </row>
    <row r="3" spans="1:12" x14ac:dyDescent="0.25">
      <c r="A3" s="2" t="s">
        <v>124</v>
      </c>
      <c r="B3" s="2">
        <v>117.01</v>
      </c>
      <c r="C3" s="2" t="s">
        <v>598</v>
      </c>
      <c r="E3" s="8">
        <f t="shared" ref="E3:E20" si="0">B3*1</f>
        <v>117.01</v>
      </c>
      <c r="F3" s="8">
        <f t="shared" ref="F3:F20" si="1">IF(B3&gt;B2,B3-B2,0)</f>
        <v>0.60999999999999943</v>
      </c>
      <c r="G3" s="8">
        <f t="shared" ref="G3:G20" si="2">IF(B3&lt;B2,B2-B3,0)</f>
        <v>0</v>
      </c>
      <c r="H3" s="8"/>
      <c r="I3" s="8"/>
      <c r="J3" s="8"/>
      <c r="K3" s="8"/>
      <c r="L3" s="8"/>
    </row>
    <row r="4" spans="1:12" x14ac:dyDescent="0.25">
      <c r="A4" s="2" t="s">
        <v>126</v>
      </c>
      <c r="B4" s="2">
        <v>117.35</v>
      </c>
      <c r="C4" s="2" t="s">
        <v>241</v>
      </c>
      <c r="E4" s="2">
        <f t="shared" si="0"/>
        <v>117.35</v>
      </c>
      <c r="F4" s="8">
        <f t="shared" si="1"/>
        <v>0.3399999999999892</v>
      </c>
      <c r="G4" s="8">
        <f t="shared" si="2"/>
        <v>0</v>
      </c>
      <c r="H4" s="2"/>
      <c r="I4" s="2"/>
      <c r="J4" s="2"/>
      <c r="K4" s="2"/>
      <c r="L4" s="2"/>
    </row>
    <row r="5" spans="1:12" x14ac:dyDescent="0.25">
      <c r="A5" s="2" t="s">
        <v>127</v>
      </c>
      <c r="B5" s="2">
        <v>117.75</v>
      </c>
      <c r="C5" s="2" t="s">
        <v>240</v>
      </c>
      <c r="E5" s="2">
        <f t="shared" si="0"/>
        <v>117.75</v>
      </c>
      <c r="F5" s="8">
        <f t="shared" si="1"/>
        <v>0.40000000000000568</v>
      </c>
      <c r="G5" s="8">
        <f t="shared" si="2"/>
        <v>0</v>
      </c>
      <c r="H5" s="2"/>
      <c r="I5" s="2"/>
      <c r="J5" s="2"/>
      <c r="K5" s="2"/>
      <c r="L5" s="2"/>
    </row>
    <row r="6" spans="1:12" x14ac:dyDescent="0.25">
      <c r="A6" s="2" t="s">
        <v>129</v>
      </c>
      <c r="B6" s="2">
        <v>117.3</v>
      </c>
      <c r="C6" s="2" t="s">
        <v>599</v>
      </c>
      <c r="E6" s="2">
        <f t="shared" si="0"/>
        <v>117.3</v>
      </c>
      <c r="F6" s="8">
        <f t="shared" si="1"/>
        <v>0</v>
      </c>
      <c r="G6" s="8">
        <f t="shared" si="2"/>
        <v>0.45000000000000284</v>
      </c>
      <c r="H6" s="2"/>
      <c r="I6" s="2"/>
      <c r="J6" s="2"/>
      <c r="K6" s="2"/>
      <c r="L6" s="2"/>
    </row>
    <row r="7" spans="1:12" x14ac:dyDescent="0.25">
      <c r="A7" s="2" t="s">
        <v>131</v>
      </c>
      <c r="B7" s="2">
        <v>116.75</v>
      </c>
      <c r="C7" s="2" t="s">
        <v>117</v>
      </c>
      <c r="E7" s="2">
        <f t="shared" si="0"/>
        <v>116.75</v>
      </c>
      <c r="F7" s="8">
        <f t="shared" si="1"/>
        <v>0</v>
      </c>
      <c r="G7" s="8">
        <f t="shared" si="2"/>
        <v>0.54999999999999716</v>
      </c>
      <c r="H7" s="2"/>
      <c r="I7" s="2"/>
      <c r="J7" s="2"/>
      <c r="K7" s="2"/>
      <c r="L7" s="2"/>
    </row>
    <row r="8" spans="1:12" x14ac:dyDescent="0.25">
      <c r="A8" s="2" t="s">
        <v>133</v>
      </c>
      <c r="B8" s="2">
        <v>117</v>
      </c>
      <c r="C8" s="2" t="s">
        <v>153</v>
      </c>
      <c r="E8" s="2">
        <f t="shared" si="0"/>
        <v>117</v>
      </c>
      <c r="F8" s="8">
        <f t="shared" si="1"/>
        <v>0.25</v>
      </c>
      <c r="G8" s="8">
        <f t="shared" si="2"/>
        <v>0</v>
      </c>
      <c r="H8" s="2"/>
      <c r="I8" s="2"/>
      <c r="J8" s="2"/>
      <c r="K8" s="2"/>
      <c r="L8" s="2"/>
    </row>
    <row r="9" spans="1:12" x14ac:dyDescent="0.25">
      <c r="A9" s="2" t="s">
        <v>140</v>
      </c>
      <c r="B9" s="2" t="s">
        <v>600</v>
      </c>
      <c r="C9" s="2" t="s">
        <v>601</v>
      </c>
      <c r="E9" s="2">
        <f t="shared" si="0"/>
        <v>113.72</v>
      </c>
      <c r="F9" s="8">
        <f t="shared" si="1"/>
        <v>-3.2800000000000011</v>
      </c>
      <c r="G9" s="8">
        <f t="shared" si="2"/>
        <v>0</v>
      </c>
      <c r="H9" s="2"/>
      <c r="I9" s="2"/>
      <c r="J9" s="2"/>
      <c r="K9" s="2"/>
      <c r="L9" s="2"/>
    </row>
    <row r="10" spans="1:12" x14ac:dyDescent="0.25">
      <c r="A10" s="2" t="s">
        <v>143</v>
      </c>
      <c r="B10" s="2" t="s">
        <v>602</v>
      </c>
      <c r="C10" s="2" t="s">
        <v>409</v>
      </c>
      <c r="E10" s="2">
        <f t="shared" si="0"/>
        <v>113.56</v>
      </c>
      <c r="F10" s="8">
        <f t="shared" si="1"/>
        <v>0</v>
      </c>
      <c r="G10" s="8">
        <f t="shared" si="2"/>
        <v>0.15999999999999659</v>
      </c>
      <c r="H10" s="2"/>
      <c r="I10" s="2"/>
      <c r="J10" s="2"/>
      <c r="K10" s="2"/>
      <c r="L10" s="2"/>
    </row>
    <row r="11" spans="1:12" x14ac:dyDescent="0.25">
      <c r="A11" s="2" t="s">
        <v>145</v>
      </c>
      <c r="B11" s="2" t="s">
        <v>603</v>
      </c>
      <c r="C11" s="2" t="s">
        <v>132</v>
      </c>
      <c r="E11" s="2">
        <f t="shared" si="0"/>
        <v>114.6</v>
      </c>
      <c r="F11" s="8">
        <f t="shared" si="1"/>
        <v>1.039999999999992</v>
      </c>
      <c r="G11" s="8">
        <f t="shared" si="2"/>
        <v>0</v>
      </c>
      <c r="H11" s="2"/>
      <c r="I11" s="2"/>
      <c r="J11" s="2"/>
      <c r="K11" s="2"/>
      <c r="L11" s="2"/>
    </row>
    <row r="12" spans="1:12" x14ac:dyDescent="0.25">
      <c r="A12" s="2" t="s">
        <v>148</v>
      </c>
      <c r="B12" s="2" t="s">
        <v>604</v>
      </c>
      <c r="C12" s="2" t="s">
        <v>570</v>
      </c>
      <c r="E12" s="2">
        <f t="shared" si="0"/>
        <v>116.89</v>
      </c>
      <c r="F12" s="8">
        <f t="shared" si="1"/>
        <v>2.2900000000000063</v>
      </c>
      <c r="G12" s="8">
        <f t="shared" si="2"/>
        <v>0</v>
      </c>
      <c r="H12" s="2"/>
      <c r="I12" s="2"/>
      <c r="J12" s="2"/>
      <c r="K12" s="2"/>
      <c r="L12" s="2"/>
    </row>
    <row r="13" spans="1:12" x14ac:dyDescent="0.25">
      <c r="A13" s="2" t="s">
        <v>154</v>
      </c>
      <c r="B13" s="2" t="s">
        <v>605</v>
      </c>
      <c r="C13" s="2" t="s">
        <v>242</v>
      </c>
      <c r="E13" s="2">
        <f t="shared" si="0"/>
        <v>136.5</v>
      </c>
      <c r="F13" s="8">
        <f t="shared" si="1"/>
        <v>19.61</v>
      </c>
      <c r="G13" s="8">
        <f t="shared" si="2"/>
        <v>0</v>
      </c>
      <c r="H13" s="2"/>
      <c r="I13" s="2"/>
      <c r="J13" s="2"/>
      <c r="K13" s="2"/>
      <c r="L13" s="2"/>
    </row>
    <row r="14" spans="1:12" x14ac:dyDescent="0.25">
      <c r="A14" s="2" t="s">
        <v>155</v>
      </c>
      <c r="B14" s="2" t="s">
        <v>606</v>
      </c>
      <c r="C14" s="2" t="s">
        <v>406</v>
      </c>
      <c r="E14" s="2">
        <f t="shared" si="0"/>
        <v>138.62</v>
      </c>
      <c r="F14" s="8">
        <f t="shared" si="1"/>
        <v>2.1200000000000045</v>
      </c>
      <c r="G14" s="8">
        <f t="shared" si="2"/>
        <v>0</v>
      </c>
      <c r="H14" s="2"/>
      <c r="I14" s="2"/>
      <c r="J14" s="2"/>
      <c r="K14" s="2"/>
      <c r="L14" s="2"/>
    </row>
    <row r="15" spans="1:12" x14ac:dyDescent="0.25">
      <c r="A15" s="2" t="s">
        <v>157</v>
      </c>
      <c r="B15" s="2" t="s">
        <v>607</v>
      </c>
      <c r="C15" s="2" t="s">
        <v>150</v>
      </c>
      <c r="E15" s="2">
        <f t="shared" si="0"/>
        <v>138</v>
      </c>
      <c r="F15" s="8">
        <f t="shared" si="1"/>
        <v>0</v>
      </c>
      <c r="G15" s="8">
        <f t="shared" si="2"/>
        <v>0.62000000000000455</v>
      </c>
      <c r="H15" s="2"/>
      <c r="I15" s="2"/>
      <c r="J15" s="2"/>
      <c r="K15" s="2"/>
      <c r="L15" s="2"/>
    </row>
    <row r="16" spans="1:12" x14ac:dyDescent="0.25">
      <c r="A16" s="2" t="s">
        <v>165</v>
      </c>
      <c r="B16" s="2" t="s">
        <v>608</v>
      </c>
      <c r="C16" s="2" t="s">
        <v>132</v>
      </c>
      <c r="E16" s="2">
        <f t="shared" si="0"/>
        <v>138.5</v>
      </c>
      <c r="F16" s="8">
        <f t="shared" si="1"/>
        <v>0.5</v>
      </c>
      <c r="G16" s="8">
        <f t="shared" si="2"/>
        <v>0</v>
      </c>
      <c r="H16" s="13">
        <f>AVERAGE(F3:F15)</f>
        <v>1.7984615384615381</v>
      </c>
      <c r="I16" s="2">
        <f>AVERAGE(G3:G15)</f>
        <v>0.13692307692307701</v>
      </c>
      <c r="J16" s="2">
        <f>IF(I16=0,100,100-(100/(1+(H16/I16))))</f>
        <v>92.925278219395864</v>
      </c>
      <c r="K16" s="2" t="str">
        <f>IF(B16="","",IF(J16&gt;98,"VENTA",IF(J16&lt;2,"COMPRA","NEUTRO")))</f>
        <v>NEUTRO</v>
      </c>
      <c r="L16" s="2"/>
    </row>
    <row r="17" spans="1:12" x14ac:dyDescent="0.25">
      <c r="A17" s="2" t="s">
        <v>171</v>
      </c>
      <c r="B17" s="2" t="s">
        <v>609</v>
      </c>
      <c r="C17" s="2" t="s">
        <v>147</v>
      </c>
      <c r="E17" s="2">
        <f t="shared" si="0"/>
        <v>144.30000000000001</v>
      </c>
      <c r="F17" s="8">
        <f t="shared" si="1"/>
        <v>5.8000000000000114</v>
      </c>
      <c r="G17" s="8">
        <f t="shared" si="2"/>
        <v>0</v>
      </c>
      <c r="H17" s="12">
        <f t="shared" ref="H17:I20" si="3">AVERAGE(F8:F17)</f>
        <v>2.8330000000000011</v>
      </c>
      <c r="I17" s="2">
        <f t="shared" si="3"/>
        <v>7.8000000000000111E-2</v>
      </c>
      <c r="J17" s="2">
        <f>IF(I17=0,100,100-(100/(1+(H17/I17))))</f>
        <v>97.320508416351771</v>
      </c>
      <c r="K17" s="2" t="str">
        <f>IF(B17="","",IF(J17&gt;98,"VENTA",IF(J17&lt;2,"COMPRA","NEUTRO")))</f>
        <v>NEUTRO</v>
      </c>
      <c r="L17" s="2"/>
    </row>
    <row r="18" spans="1:12" x14ac:dyDescent="0.25">
      <c r="A18" s="2" t="s">
        <v>174</v>
      </c>
      <c r="B18" s="2" t="s">
        <v>610</v>
      </c>
      <c r="C18" s="2" t="s">
        <v>94</v>
      </c>
      <c r="E18" s="2">
        <f t="shared" si="0"/>
        <v>143.5</v>
      </c>
      <c r="F18" s="8">
        <f t="shared" si="1"/>
        <v>0</v>
      </c>
      <c r="G18" s="8">
        <f t="shared" si="2"/>
        <v>0.80000000000001137</v>
      </c>
      <c r="H18" s="12">
        <f t="shared" si="3"/>
        <v>2.8080000000000012</v>
      </c>
      <c r="I18" s="2">
        <f t="shared" si="3"/>
        <v>0.15800000000000125</v>
      </c>
      <c r="J18" s="2">
        <f>IF(I18=0,100,100-(100/(1+(H18/I18))))</f>
        <v>94.672960215778787</v>
      </c>
      <c r="K18" s="2" t="str">
        <f>IF(B18="","",IF(J18&gt;98,"VENTA",IF(J18&lt;2,"COMPRA","NEUTRO")))</f>
        <v>NEUTRO</v>
      </c>
      <c r="L18" s="2"/>
    </row>
    <row r="19" spans="1:12" x14ac:dyDescent="0.25">
      <c r="A19" s="2" t="s">
        <v>177</v>
      </c>
      <c r="B19" s="2" t="s">
        <v>611</v>
      </c>
      <c r="C19" s="2" t="s">
        <v>257</v>
      </c>
      <c r="E19" s="2">
        <f t="shared" si="0"/>
        <v>145.01</v>
      </c>
      <c r="F19" s="8">
        <f t="shared" si="1"/>
        <v>1.5099999999999909</v>
      </c>
      <c r="G19" s="8">
        <f t="shared" si="2"/>
        <v>0</v>
      </c>
      <c r="H19" s="12">
        <f t="shared" si="3"/>
        <v>3.2870000000000004</v>
      </c>
      <c r="I19" s="2">
        <f t="shared" si="3"/>
        <v>0.15800000000000125</v>
      </c>
      <c r="J19" s="2">
        <f>IF(I19=0,100,100-(100/(1+(H19/I19))))</f>
        <v>95.413642960812737</v>
      </c>
      <c r="K19" s="2" t="str">
        <f>IF(B19="","",IF(J19&gt;98,"VENTA",IF(J19&lt;2,"COMPRA","NEUTRO")))</f>
        <v>NEUTRO</v>
      </c>
      <c r="L19" s="2"/>
    </row>
    <row r="20" spans="1:12" x14ac:dyDescent="0.25">
      <c r="A20" s="2" t="s">
        <v>180</v>
      </c>
      <c r="B20" s="2" t="s">
        <v>612</v>
      </c>
      <c r="C20" s="2" t="s">
        <v>613</v>
      </c>
      <c r="E20" s="2">
        <f t="shared" si="0"/>
        <v>153.16</v>
      </c>
      <c r="F20" s="8">
        <f t="shared" si="1"/>
        <v>8.1500000000000057</v>
      </c>
      <c r="G20" s="8">
        <f t="shared" si="2"/>
        <v>0</v>
      </c>
      <c r="H20" s="12">
        <f t="shared" si="3"/>
        <v>4.1020000000000012</v>
      </c>
      <c r="I20" s="2">
        <f t="shared" si="3"/>
        <v>0.1420000000000016</v>
      </c>
      <c r="J20" s="2">
        <f>IF(I20=0,100,100-(100/(1+(H20/I20))))</f>
        <v>96.654099905749263</v>
      </c>
      <c r="K20" s="2" t="str">
        <f>IF(B20="","",IF(J20&gt;98,"VENTA",IF(J20&lt;2,"COMPRA","NEUTRO")))</f>
        <v>NEUTRO</v>
      </c>
      <c r="L20" s="2"/>
    </row>
    <row r="21" spans="1:12" x14ac:dyDescent="0.25">
      <c r="A21" s="2" t="s">
        <v>183</v>
      </c>
      <c r="B21" s="2" t="s">
        <v>614</v>
      </c>
      <c r="C21" s="2" t="s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Acciones</vt:lpstr>
      <vt:lpstr>MallPlaza</vt:lpstr>
      <vt:lpstr>Cencosud</vt:lpstr>
      <vt:lpstr>Falabella</vt:lpstr>
      <vt:lpstr>AguasAndinas</vt:lpstr>
      <vt:lpstr>ConchaToro</vt:lpstr>
      <vt:lpstr>SalfaCorp</vt:lpstr>
      <vt:lpstr>Colbun</vt:lpstr>
      <vt:lpstr>Enelam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2019-11-18T15:24:17Z</dcterms:modified>
</cp:coreProperties>
</file>