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lln\Dropbox\FHWS\Master\Masterprojekt B\"/>
    </mc:Choice>
  </mc:AlternateContent>
  <xr:revisionPtr revIDLastSave="0" documentId="8_{203BBCFA-8C66-483F-9960-6B0EDBD8A8F0}" xr6:coauthVersionLast="47" xr6:coauthVersionMax="47" xr10:uidLastSave="{00000000-0000-0000-0000-000000000000}"/>
  <bookViews>
    <workbookView xWindow="-98" yWindow="-98" windowWidth="22695" windowHeight="14476" xr2:uid="{D462CD2E-B4DD-432C-918B-8978B4C9305F}"/>
  </bookViews>
  <sheets>
    <sheet name="Comparison" sheetId="5" r:id="rId1"/>
    <sheet name="Scenario 1" sheetId="8" r:id="rId2"/>
    <sheet name="Scenario 2" sheetId="7" r:id="rId3"/>
    <sheet name="Scenario 3" sheetId="6" r:id="rId4"/>
    <sheet name="Scenario 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8" i="8" l="1"/>
  <c r="I40" i="8" s="1"/>
  <c r="H35" i="8"/>
  <c r="D17" i="5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" i="7"/>
  <c r="J15" i="5"/>
  <c r="H15" i="5"/>
  <c r="F15" i="5"/>
  <c r="I40" i="4"/>
  <c r="I41" i="4"/>
  <c r="I40" i="6"/>
  <c r="I41" i="6"/>
  <c r="I40" i="7"/>
  <c r="I41" i="7"/>
  <c r="H37" i="8"/>
  <c r="I37" i="8"/>
  <c r="D15" i="5" l="1"/>
  <c r="I41" i="8"/>
  <c r="J17" i="5"/>
  <c r="H17" i="5"/>
  <c r="F17" i="5"/>
  <c r="K10" i="5"/>
  <c r="J10" i="5"/>
  <c r="I10" i="5"/>
  <c r="H10" i="5"/>
  <c r="G10" i="5"/>
  <c r="F10" i="5"/>
  <c r="K4" i="5"/>
  <c r="J4" i="5"/>
  <c r="I4" i="5"/>
  <c r="H4" i="5"/>
  <c r="G4" i="5"/>
  <c r="F4" i="5"/>
  <c r="H32" i="8"/>
  <c r="I30" i="8"/>
  <c r="H30" i="8"/>
  <c r="H28" i="8"/>
  <c r="I26" i="8"/>
  <c r="H26" i="8"/>
  <c r="I24" i="8"/>
  <c r="H24" i="8"/>
  <c r="I22" i="8"/>
  <c r="H22" i="8"/>
  <c r="I20" i="8"/>
  <c r="H20" i="8"/>
  <c r="I18" i="8"/>
  <c r="H18" i="8"/>
  <c r="H16" i="8"/>
  <c r="I14" i="8"/>
  <c r="H14" i="8"/>
  <c r="H12" i="8"/>
  <c r="I10" i="8"/>
  <c r="H10" i="8"/>
  <c r="I8" i="8"/>
  <c r="H8" i="8"/>
  <c r="I6" i="8"/>
  <c r="H6" i="8"/>
  <c r="I4" i="8"/>
  <c r="H4" i="8"/>
  <c r="H31" i="8"/>
  <c r="H27" i="8"/>
  <c r="H23" i="8"/>
  <c r="H19" i="8"/>
  <c r="H15" i="8"/>
  <c r="H11" i="8"/>
  <c r="H7" i="8"/>
  <c r="H3" i="8"/>
  <c r="H30" i="7"/>
  <c r="H28" i="7"/>
  <c r="I24" i="7"/>
  <c r="H24" i="7"/>
  <c r="H22" i="7"/>
  <c r="I21" i="7"/>
  <c r="H20" i="7"/>
  <c r="I18" i="7"/>
  <c r="H18" i="7"/>
  <c r="I17" i="7"/>
  <c r="I14" i="7"/>
  <c r="H14" i="7"/>
  <c r="I12" i="7"/>
  <c r="H12" i="7"/>
  <c r="H10" i="7"/>
  <c r="I6" i="7"/>
  <c r="H6" i="7"/>
  <c r="I4" i="7"/>
  <c r="H4" i="7"/>
  <c r="I32" i="7"/>
  <c r="H32" i="7"/>
  <c r="H27" i="7"/>
  <c r="I26" i="7"/>
  <c r="H26" i="7"/>
  <c r="H19" i="7"/>
  <c r="I16" i="7"/>
  <c r="H16" i="7"/>
  <c r="I8" i="7"/>
  <c r="H8" i="7"/>
  <c r="I32" i="6"/>
  <c r="H32" i="6"/>
  <c r="I30" i="6"/>
  <c r="H28" i="6"/>
  <c r="I26" i="6"/>
  <c r="H26" i="6"/>
  <c r="H22" i="6"/>
  <c r="I20" i="6"/>
  <c r="H20" i="6"/>
  <c r="H18" i="6"/>
  <c r="I16" i="6"/>
  <c r="H16" i="6"/>
  <c r="I14" i="6"/>
  <c r="H14" i="6"/>
  <c r="I12" i="6"/>
  <c r="H12" i="6"/>
  <c r="H10" i="6"/>
  <c r="H8" i="6"/>
  <c r="I6" i="6"/>
  <c r="H6" i="6"/>
  <c r="H4" i="6"/>
  <c r="I28" i="6"/>
  <c r="I25" i="6"/>
  <c r="H24" i="6"/>
  <c r="I17" i="6"/>
  <c r="I10" i="6"/>
  <c r="I9" i="6"/>
  <c r="I4" i="6"/>
  <c r="H32" i="4"/>
  <c r="I30" i="4"/>
  <c r="I28" i="4"/>
  <c r="H28" i="4"/>
  <c r="H26" i="4"/>
  <c r="H23" i="4"/>
  <c r="I22" i="4"/>
  <c r="H22" i="4"/>
  <c r="H21" i="4"/>
  <c r="I20" i="4"/>
  <c r="H18" i="4"/>
  <c r="H16" i="4"/>
  <c r="H15" i="4"/>
  <c r="I14" i="4"/>
  <c r="I12" i="4"/>
  <c r="H12" i="4"/>
  <c r="H10" i="4"/>
  <c r="I6" i="4"/>
  <c r="H6" i="4"/>
  <c r="I4" i="4"/>
  <c r="H4" i="4"/>
  <c r="H7" i="4"/>
  <c r="H11" i="4"/>
  <c r="H14" i="4"/>
  <c r="H27" i="4"/>
  <c r="H31" i="4"/>
  <c r="I7" i="4"/>
  <c r="H9" i="4"/>
  <c r="I9" i="4"/>
  <c r="I11" i="4"/>
  <c r="I15" i="4"/>
  <c r="H17" i="4"/>
  <c r="I17" i="4"/>
  <c r="I19" i="4"/>
  <c r="I23" i="4"/>
  <c r="H25" i="4"/>
  <c r="I25" i="4"/>
  <c r="I27" i="4"/>
  <c r="I31" i="4"/>
  <c r="I32" i="4"/>
  <c r="H3" i="4"/>
  <c r="I26" i="4"/>
  <c r="I24" i="4"/>
  <c r="I18" i="4"/>
  <c r="I16" i="4"/>
  <c r="I10" i="4"/>
  <c r="I8" i="4"/>
  <c r="I32" i="8"/>
  <c r="I28" i="8"/>
  <c r="I16" i="8"/>
  <c r="I12" i="8"/>
  <c r="I33" i="8"/>
  <c r="H33" i="8"/>
  <c r="I31" i="8"/>
  <c r="I29" i="8"/>
  <c r="H29" i="8"/>
  <c r="I27" i="8"/>
  <c r="I25" i="8"/>
  <c r="H25" i="8"/>
  <c r="I23" i="8"/>
  <c r="I21" i="8"/>
  <c r="H21" i="8"/>
  <c r="I19" i="8"/>
  <c r="I17" i="8"/>
  <c r="H17" i="8"/>
  <c r="I15" i="8"/>
  <c r="I13" i="8"/>
  <c r="H13" i="8"/>
  <c r="I11" i="8"/>
  <c r="I9" i="8"/>
  <c r="H9" i="8"/>
  <c r="I7" i="8"/>
  <c r="I5" i="8"/>
  <c r="H5" i="8"/>
  <c r="I3" i="8"/>
  <c r="I10" i="7"/>
  <c r="I33" i="7"/>
  <c r="H33" i="7"/>
  <c r="I31" i="7"/>
  <c r="H31" i="7"/>
  <c r="I30" i="7"/>
  <c r="I29" i="7"/>
  <c r="H29" i="7"/>
  <c r="I28" i="7"/>
  <c r="I27" i="7"/>
  <c r="I25" i="7"/>
  <c r="H25" i="7"/>
  <c r="I23" i="7"/>
  <c r="H23" i="7"/>
  <c r="I22" i="7"/>
  <c r="H21" i="7"/>
  <c r="I20" i="7"/>
  <c r="I19" i="7"/>
  <c r="H17" i="7"/>
  <c r="I15" i="7"/>
  <c r="H15" i="7"/>
  <c r="I13" i="7"/>
  <c r="H13" i="7"/>
  <c r="I11" i="7"/>
  <c r="H11" i="7"/>
  <c r="I9" i="7"/>
  <c r="H9" i="7"/>
  <c r="I7" i="7"/>
  <c r="H7" i="7"/>
  <c r="I5" i="7"/>
  <c r="H5" i="7"/>
  <c r="I3" i="7"/>
  <c r="H3" i="7"/>
  <c r="H30" i="6"/>
  <c r="I33" i="6"/>
  <c r="H33" i="6"/>
  <c r="I31" i="6"/>
  <c r="H31" i="6"/>
  <c r="I29" i="6"/>
  <c r="H29" i="6"/>
  <c r="I27" i="6"/>
  <c r="H27" i="6"/>
  <c r="H25" i="6"/>
  <c r="I24" i="6"/>
  <c r="I23" i="6"/>
  <c r="H23" i="6"/>
  <c r="I22" i="6"/>
  <c r="I21" i="6"/>
  <c r="H21" i="6"/>
  <c r="I19" i="6"/>
  <c r="H19" i="6"/>
  <c r="I18" i="6"/>
  <c r="H17" i="6"/>
  <c r="I15" i="6"/>
  <c r="H15" i="6"/>
  <c r="I13" i="6"/>
  <c r="H13" i="6"/>
  <c r="I11" i="6"/>
  <c r="H11" i="6"/>
  <c r="H9" i="6"/>
  <c r="I8" i="6"/>
  <c r="I7" i="6"/>
  <c r="H7" i="6"/>
  <c r="I5" i="6"/>
  <c r="H5" i="6"/>
  <c r="I3" i="6"/>
  <c r="H3" i="6"/>
  <c r="H5" i="4"/>
  <c r="I5" i="4"/>
  <c r="H8" i="4"/>
  <c r="H13" i="4"/>
  <c r="I13" i="4"/>
  <c r="H19" i="4"/>
  <c r="H20" i="4"/>
  <c r="I21" i="4"/>
  <c r="H24" i="4"/>
  <c r="H29" i="4"/>
  <c r="I29" i="4"/>
  <c r="H30" i="4"/>
  <c r="H33" i="4"/>
  <c r="I33" i="4"/>
  <c r="I3" i="4"/>
  <c r="E10" i="5" l="1"/>
  <c r="D10" i="5"/>
  <c r="H34" i="8"/>
  <c r="D4" i="5" s="1"/>
  <c r="I34" i="4"/>
  <c r="I37" i="4"/>
  <c r="H34" i="4"/>
  <c r="H35" i="4"/>
  <c r="H38" i="4"/>
  <c r="H37" i="4"/>
  <c r="I34" i="8"/>
  <c r="E4" i="5" s="1"/>
  <c r="H35" i="7"/>
  <c r="I34" i="7"/>
  <c r="H37" i="7"/>
  <c r="H34" i="7"/>
  <c r="I37" i="7"/>
  <c r="H38" i="7"/>
  <c r="H38" i="6"/>
  <c r="H34" i="6"/>
  <c r="I37" i="6"/>
  <c r="I34" i="6"/>
  <c r="H35" i="6"/>
  <c r="H37" i="6"/>
</calcChain>
</file>

<file path=xl/sharedStrings.xml><?xml version="1.0" encoding="utf-8"?>
<sst xmlns="http://schemas.openxmlformats.org/spreadsheetml/2006/main" count="388" uniqueCount="283">
  <si>
    <t>R4001</t>
  </si>
  <si>
    <t>R4002</t>
  </si>
  <si>
    <t>R4003</t>
  </si>
  <si>
    <t>R4004</t>
  </si>
  <si>
    <t>R4005</t>
  </si>
  <si>
    <t>R4006</t>
  </si>
  <si>
    <t>R4007</t>
  </si>
  <si>
    <t>R4008</t>
  </si>
  <si>
    <t>R4009</t>
  </si>
  <si>
    <t>R4010</t>
  </si>
  <si>
    <t>R4011</t>
  </si>
  <si>
    <t>R4012</t>
  </si>
  <si>
    <t>R4013</t>
  </si>
  <si>
    <t>R4014</t>
  </si>
  <si>
    <t>R4015</t>
  </si>
  <si>
    <t>R4016</t>
  </si>
  <si>
    <t>R4017</t>
  </si>
  <si>
    <t>R4018</t>
  </si>
  <si>
    <t>R4019</t>
  </si>
  <si>
    <t>R4020</t>
  </si>
  <si>
    <t>R4021</t>
  </si>
  <si>
    <t>R4022</t>
  </si>
  <si>
    <t>R4023</t>
  </si>
  <si>
    <t>R4024</t>
  </si>
  <si>
    <t>R4025</t>
  </si>
  <si>
    <t>R4026</t>
  </si>
  <si>
    <t>R4027</t>
  </si>
  <si>
    <t>R4028</t>
  </si>
  <si>
    <t>R4029</t>
  </si>
  <si>
    <t>R4030</t>
  </si>
  <si>
    <t>R4031</t>
  </si>
  <si>
    <t>Localino</t>
  </si>
  <si>
    <t>Lasertracker</t>
  </si>
  <si>
    <t>y [cm]</t>
  </si>
  <si>
    <t>x [cm]</t>
  </si>
  <si>
    <t>Dif_x</t>
  </si>
  <si>
    <t>Dif_y</t>
  </si>
  <si>
    <t>Messunsicherheit</t>
  </si>
  <si>
    <t>cm</t>
  </si>
  <si>
    <t>R3001</t>
  </si>
  <si>
    <t>R3002</t>
  </si>
  <si>
    <t>R3003</t>
  </si>
  <si>
    <t>R3004</t>
  </si>
  <si>
    <t>R3005</t>
  </si>
  <si>
    <t>R3006</t>
  </si>
  <si>
    <t>R3007</t>
  </si>
  <si>
    <t>R3008</t>
  </si>
  <si>
    <t>R3009</t>
  </si>
  <si>
    <t>R3010</t>
  </si>
  <si>
    <t>R3011</t>
  </si>
  <si>
    <t>R3012</t>
  </si>
  <si>
    <t>R3013</t>
  </si>
  <si>
    <t>R3014</t>
  </si>
  <si>
    <t>R3015</t>
  </si>
  <si>
    <t>R3016</t>
  </si>
  <si>
    <t>R3017</t>
  </si>
  <si>
    <t>R3018</t>
  </si>
  <si>
    <t>R3019</t>
  </si>
  <si>
    <t>R3020</t>
  </si>
  <si>
    <t>R3021</t>
  </si>
  <si>
    <t>R3022</t>
  </si>
  <si>
    <t>R3023</t>
  </si>
  <si>
    <t>R3024</t>
  </si>
  <si>
    <t>R3025</t>
  </si>
  <si>
    <t>R3026</t>
  </si>
  <si>
    <t>R3027</t>
  </si>
  <si>
    <t>R3028</t>
  </si>
  <si>
    <t>R3029</t>
  </si>
  <si>
    <t>R3030</t>
  </si>
  <si>
    <t>R3031</t>
  </si>
  <si>
    <t>R1001</t>
  </si>
  <si>
    <t>R1002</t>
  </si>
  <si>
    <t>R1003</t>
  </si>
  <si>
    <t>R1004</t>
  </si>
  <si>
    <t>R1005</t>
  </si>
  <si>
    <t>R1006</t>
  </si>
  <si>
    <t>R1007</t>
  </si>
  <si>
    <t>R1008</t>
  </si>
  <si>
    <t>R1009</t>
  </si>
  <si>
    <t>R1010</t>
  </si>
  <si>
    <t>R1011</t>
  </si>
  <si>
    <t>R1012</t>
  </si>
  <si>
    <t>R1013</t>
  </si>
  <si>
    <t>R1014</t>
  </si>
  <si>
    <t>R1015</t>
  </si>
  <si>
    <t>R1016</t>
  </si>
  <si>
    <t>R1017</t>
  </si>
  <si>
    <t>R1018</t>
  </si>
  <si>
    <t>R1019</t>
  </si>
  <si>
    <t>R1020</t>
  </si>
  <si>
    <t>R1021</t>
  </si>
  <si>
    <t>R1022</t>
  </si>
  <si>
    <t>R1023</t>
  </si>
  <si>
    <t>R1024</t>
  </si>
  <si>
    <t>R1025</t>
  </si>
  <si>
    <t>R1026</t>
  </si>
  <si>
    <t>R1027</t>
  </si>
  <si>
    <t>R1028</t>
  </si>
  <si>
    <t>R1029</t>
  </si>
  <si>
    <t>R1030</t>
  </si>
  <si>
    <t>R1031</t>
  </si>
  <si>
    <t>R2001</t>
  </si>
  <si>
    <t>R2002</t>
  </si>
  <si>
    <t>R2003</t>
  </si>
  <si>
    <t>R2004</t>
  </si>
  <si>
    <t>R2005</t>
  </si>
  <si>
    <t>R2006</t>
  </si>
  <si>
    <t>R2007</t>
  </si>
  <si>
    <t>R2008</t>
  </si>
  <si>
    <t>R2009</t>
  </si>
  <si>
    <t>R2010</t>
  </si>
  <si>
    <t>R2011</t>
  </si>
  <si>
    <t>R2012</t>
  </si>
  <si>
    <t>R2013</t>
  </si>
  <si>
    <t>R2014</t>
  </si>
  <si>
    <t>R2015</t>
  </si>
  <si>
    <t>R2016</t>
  </si>
  <si>
    <t>R2017</t>
  </si>
  <si>
    <t>R2018</t>
  </si>
  <si>
    <t>R2019</t>
  </si>
  <si>
    <t>R2020</t>
  </si>
  <si>
    <t>R2021</t>
  </si>
  <si>
    <t>R2022</t>
  </si>
  <si>
    <t>R2023</t>
  </si>
  <si>
    <t>R2024</t>
  </si>
  <si>
    <t>R2025</t>
  </si>
  <si>
    <t>R2026</t>
  </si>
  <si>
    <t>R2027</t>
  </si>
  <si>
    <t>R2028</t>
  </si>
  <si>
    <t>R2029</t>
  </si>
  <si>
    <t>R2030</t>
  </si>
  <si>
    <t>R2031</t>
  </si>
  <si>
    <t>x [m]</t>
  </si>
  <si>
    <t>y [m]</t>
  </si>
  <si>
    <t>Messunsicherheit Ges.</t>
  </si>
  <si>
    <t xml:space="preserve">33.44 ± 9.65  </t>
  </si>
  <si>
    <t>10.63 ± 2.76</t>
  </si>
  <si>
    <t>83.07 ± 21.20</t>
  </si>
  <si>
    <t>L1001</t>
  </si>
  <si>
    <t>L1002</t>
  </si>
  <si>
    <t>L1003</t>
  </si>
  <si>
    <t>L1004</t>
  </si>
  <si>
    <t>L1005</t>
  </si>
  <si>
    <t>L1006</t>
  </si>
  <si>
    <t>L1007</t>
  </si>
  <si>
    <t>L1008</t>
  </si>
  <si>
    <t>L1009</t>
  </si>
  <si>
    <t>L1010</t>
  </si>
  <si>
    <t>L1011</t>
  </si>
  <si>
    <t>L1012</t>
  </si>
  <si>
    <t>L1013</t>
  </si>
  <si>
    <t>L1014</t>
  </si>
  <si>
    <t>L1015</t>
  </si>
  <si>
    <t>L1016</t>
  </si>
  <si>
    <t>L1017</t>
  </si>
  <si>
    <t>L1018</t>
  </si>
  <si>
    <t>L1019</t>
  </si>
  <si>
    <t>L1020</t>
  </si>
  <si>
    <t>L1021</t>
  </si>
  <si>
    <t>L1022</t>
  </si>
  <si>
    <t>L1023</t>
  </si>
  <si>
    <t>L1024</t>
  </si>
  <si>
    <t>L1025</t>
  </si>
  <si>
    <t>L1026</t>
  </si>
  <si>
    <t>L1027</t>
  </si>
  <si>
    <t>L1028</t>
  </si>
  <si>
    <t>L1029</t>
  </si>
  <si>
    <t>L1030</t>
  </si>
  <si>
    <t>L1031</t>
  </si>
  <si>
    <t>L2001</t>
  </si>
  <si>
    <t>L2002</t>
  </si>
  <si>
    <t>L2003</t>
  </si>
  <si>
    <t>L2004</t>
  </si>
  <si>
    <t>L2005</t>
  </si>
  <si>
    <t>L2006</t>
  </si>
  <si>
    <t>L2007</t>
  </si>
  <si>
    <t>L2008</t>
  </si>
  <si>
    <t>L2009</t>
  </si>
  <si>
    <t>L2010</t>
  </si>
  <si>
    <t>L2011</t>
  </si>
  <si>
    <t>L2012</t>
  </si>
  <si>
    <t>L2013</t>
  </si>
  <si>
    <t>L2014</t>
  </si>
  <si>
    <t>L2015</t>
  </si>
  <si>
    <t>L2016</t>
  </si>
  <si>
    <t>L2017</t>
  </si>
  <si>
    <t>L2018</t>
  </si>
  <si>
    <t>L2019</t>
  </si>
  <si>
    <t>L2020</t>
  </si>
  <si>
    <t>L2021</t>
  </si>
  <si>
    <t>L2022</t>
  </si>
  <si>
    <t>L2023</t>
  </si>
  <si>
    <t>L2024</t>
  </si>
  <si>
    <t>L2025</t>
  </si>
  <si>
    <t>L2026</t>
  </si>
  <si>
    <t>L2027</t>
  </si>
  <si>
    <t>L2028</t>
  </si>
  <si>
    <t>L2029</t>
  </si>
  <si>
    <t>L2030</t>
  </si>
  <si>
    <t>L2031</t>
  </si>
  <si>
    <t>L3001</t>
  </si>
  <si>
    <t>L3002</t>
  </si>
  <si>
    <t>L3003</t>
  </si>
  <si>
    <t>L3004</t>
  </si>
  <si>
    <t>L3005</t>
  </si>
  <si>
    <t>L3006</t>
  </si>
  <si>
    <t>L3007</t>
  </si>
  <si>
    <t>L3008</t>
  </si>
  <si>
    <t>L3009</t>
  </si>
  <si>
    <t>L3010</t>
  </si>
  <si>
    <t>L3011</t>
  </si>
  <si>
    <t>L3012</t>
  </si>
  <si>
    <t>L3013</t>
  </si>
  <si>
    <t>L3014</t>
  </si>
  <si>
    <t>L3015</t>
  </si>
  <si>
    <t>L3016</t>
  </si>
  <si>
    <t>L3017</t>
  </si>
  <si>
    <t>L3018</t>
  </si>
  <si>
    <t>L3019</t>
  </si>
  <si>
    <t>L3020</t>
  </si>
  <si>
    <t>L3021</t>
  </si>
  <si>
    <t>L3022</t>
  </si>
  <si>
    <t>L3023</t>
  </si>
  <si>
    <t>L3024</t>
  </si>
  <si>
    <t>L3025</t>
  </si>
  <si>
    <t>L3026</t>
  </si>
  <si>
    <t>L3027</t>
  </si>
  <si>
    <t>L3028</t>
  </si>
  <si>
    <t>L3029</t>
  </si>
  <si>
    <t>L3030</t>
  </si>
  <si>
    <t>L3031</t>
  </si>
  <si>
    <t>L4001</t>
  </si>
  <si>
    <t>L4002</t>
  </si>
  <si>
    <t>L4003</t>
  </si>
  <si>
    <t>L4004</t>
  </si>
  <si>
    <t>L4005</t>
  </si>
  <si>
    <t>L4006</t>
  </si>
  <si>
    <t>L4007</t>
  </si>
  <si>
    <t>L4008</t>
  </si>
  <si>
    <t>L4009</t>
  </si>
  <si>
    <t>L4010</t>
  </si>
  <si>
    <t>L4011</t>
  </si>
  <si>
    <t>L4012</t>
  </si>
  <si>
    <t>L4013</t>
  </si>
  <si>
    <t>L4014</t>
  </si>
  <si>
    <t>L4015</t>
  </si>
  <si>
    <t>L4016</t>
  </si>
  <si>
    <t>L4017</t>
  </si>
  <si>
    <t>L4018</t>
  </si>
  <si>
    <t>L4019</t>
  </si>
  <si>
    <t>L4020</t>
  </si>
  <si>
    <t>L4021</t>
  </si>
  <si>
    <t>L4022</t>
  </si>
  <si>
    <t>L4023</t>
  </si>
  <si>
    <t>L4024</t>
  </si>
  <si>
    <t>L4025</t>
  </si>
  <si>
    <t>L4026</t>
  </si>
  <si>
    <t>L4027</t>
  </si>
  <si>
    <t>L4028</t>
  </si>
  <si>
    <t>L4029</t>
  </si>
  <si>
    <t>L4030</t>
  </si>
  <si>
    <t>L4031</t>
  </si>
  <si>
    <t xml:space="preserve">Scenario 1 </t>
  </si>
  <si>
    <t>Scenario 2</t>
  </si>
  <si>
    <t>Scenario 3</t>
  </si>
  <si>
    <t>Scenario 4</t>
  </si>
  <si>
    <t>x-direction</t>
  </si>
  <si>
    <t>y-direction</t>
  </si>
  <si>
    <t xml:space="preserve">Mean value μ [cm] </t>
  </si>
  <si>
    <t xml:space="preserve">Standard deviation σ [cm] </t>
  </si>
  <si>
    <t>Standard uncertainty [cm]</t>
  </si>
  <si>
    <r>
      <t xml:space="preserve">Confidence interval [cm] </t>
    </r>
    <r>
      <rPr>
        <sz val="11"/>
        <color theme="1"/>
        <rFont val="Calibri"/>
        <family val="2"/>
        <scheme val="minor"/>
      </rPr>
      <t>(Confidence level y=95%)</t>
    </r>
  </si>
  <si>
    <t>total</t>
  </si>
  <si>
    <t>Mean value</t>
  </si>
  <si>
    <t>Mean value total</t>
  </si>
  <si>
    <t>Standard deviation</t>
  </si>
  <si>
    <t>Standard deviation total</t>
  </si>
  <si>
    <t>Confidence intervall</t>
  </si>
  <si>
    <r>
      <t xml:space="preserve">8.26 </t>
    </r>
    <r>
      <rPr>
        <b/>
        <sz val="11"/>
        <color theme="1"/>
        <rFont val="Calibri"/>
        <family val="2"/>
      </rPr>
      <t>±  1.88</t>
    </r>
  </si>
  <si>
    <t>Confidence level</t>
  </si>
  <si>
    <r>
      <t xml:space="preserve">Number </t>
    </r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of measured values</t>
    </r>
  </si>
  <si>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from table (Papula 2006, S.294)</t>
    </r>
  </si>
  <si>
    <t>Measuring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</si>
</sst>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1" xfId="0" applyBorder="1"/>
    <xf numFmtId="0" fontId="0" fillId="4" borderId="0" xfId="0" applyFill="1"/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0" xfId="0" applyFill="1"/>
    <xf numFmtId="0" fontId="0" fillId="2" borderId="8" xfId="0" applyFill="1" applyBorder="1" applyAlignment="1">
      <alignment horizontal="left" indent="1"/>
    </xf>
    <xf numFmtId="0" fontId="0" fillId="2" borderId="10" xfId="0" applyFill="1" applyBorder="1" applyAlignment="1">
      <alignment horizontal="left" indent="1"/>
    </xf>
    <xf numFmtId="2" fontId="0" fillId="0" borderId="1" xfId="0" applyNumberFormat="1" applyBorder="1"/>
    <xf numFmtId="2" fontId="0" fillId="0" borderId="9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15" xfId="0" applyFill="1" applyBorder="1" applyAlignment="1">
      <alignment horizontal="left" indent="1"/>
    </xf>
    <xf numFmtId="0" fontId="0" fillId="3" borderId="18" xfId="0" applyFill="1" applyBorder="1"/>
    <xf numFmtId="0" fontId="1" fillId="0" borderId="13" xfId="0" applyFont="1" applyBorder="1"/>
    <xf numFmtId="0" fontId="1" fillId="0" borderId="18" xfId="0" applyFont="1" applyBorder="1"/>
    <xf numFmtId="0" fontId="1" fillId="0" borderId="0" xfId="0" applyFont="1"/>
    <xf numFmtId="0" fontId="0" fillId="2" borderId="29" xfId="0" applyFill="1" applyBorder="1" applyAlignment="1">
      <alignment horizontal="left" inden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0" borderId="6" xfId="0" applyFont="1" applyBorder="1"/>
    <xf numFmtId="0" fontId="0" fillId="2" borderId="30" xfId="0" applyFill="1" applyBorder="1" applyAlignment="1">
      <alignment horizontal="left" indent="1"/>
    </xf>
    <xf numFmtId="0" fontId="0" fillId="2" borderId="33" xfId="0" applyFill="1" applyBorder="1" applyAlignment="1">
      <alignment horizontal="left" indent="1"/>
    </xf>
    <xf numFmtId="0" fontId="0" fillId="2" borderId="34" xfId="0" applyFill="1" applyBorder="1" applyAlignment="1">
      <alignment horizontal="left" indent="1"/>
    </xf>
    <xf numFmtId="0" fontId="0" fillId="0" borderId="35" xfId="0" applyBorder="1"/>
    <xf numFmtId="0" fontId="0" fillId="0" borderId="20" xfId="0" applyBorder="1"/>
    <xf numFmtId="0" fontId="0" fillId="0" borderId="21" xfId="0" applyBorder="1"/>
    <xf numFmtId="0" fontId="0" fillId="0" borderId="29" xfId="0" applyBorder="1"/>
    <xf numFmtId="0" fontId="0" fillId="0" borderId="2" xfId="0" applyBorder="1"/>
    <xf numFmtId="0" fontId="0" fillId="0" borderId="36" xfId="0" applyBorder="1"/>
    <xf numFmtId="2" fontId="1" fillId="0" borderId="0" xfId="0" applyNumberFormat="1" applyFont="1"/>
    <xf numFmtId="2" fontId="0" fillId="0" borderId="0" xfId="0" applyNumberFormat="1"/>
    <xf numFmtId="2" fontId="0" fillId="0" borderId="16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31" xfId="0" applyNumberFormat="1" applyBorder="1"/>
    <xf numFmtId="2" fontId="0" fillId="0" borderId="32" xfId="0" applyNumberFormat="1" applyBorder="1"/>
    <xf numFmtId="2" fontId="1" fillId="0" borderId="25" xfId="0" applyNumberFormat="1" applyFont="1" applyBorder="1"/>
    <xf numFmtId="2" fontId="1" fillId="0" borderId="26" xfId="0" applyNumberFormat="1" applyFont="1" applyBorder="1"/>
    <xf numFmtId="2" fontId="1" fillId="0" borderId="22" xfId="0" applyNumberFormat="1" applyFont="1" applyBorder="1"/>
    <xf numFmtId="2" fontId="1" fillId="0" borderId="28" xfId="0" applyNumberFormat="1" applyFont="1" applyBorder="1"/>
    <xf numFmtId="2" fontId="1" fillId="0" borderId="23" xfId="0" applyNumberFormat="1" applyFont="1" applyBorder="1"/>
    <xf numFmtId="2" fontId="1" fillId="0" borderId="24" xfId="0" applyNumberFormat="1" applyFont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6" borderId="8" xfId="0" applyFont="1" applyFill="1" applyBorder="1"/>
    <xf numFmtId="0" fontId="1" fillId="6" borderId="9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4" borderId="30" xfId="0" applyFont="1" applyFill="1" applyBorder="1"/>
    <xf numFmtId="0" fontId="1" fillId="4" borderId="32" xfId="0" applyFont="1" applyFill="1" applyBorder="1"/>
    <xf numFmtId="0" fontId="1" fillId="5" borderId="30" xfId="0" applyFont="1" applyFill="1" applyBorder="1"/>
    <xf numFmtId="0" fontId="1" fillId="5" borderId="32" xfId="0" applyFont="1" applyFill="1" applyBorder="1"/>
    <xf numFmtId="0" fontId="1" fillId="6" borderId="30" xfId="0" applyFont="1" applyFill="1" applyBorder="1"/>
    <xf numFmtId="0" fontId="1" fillId="6" borderId="32" xfId="0" applyFont="1" applyFill="1" applyBorder="1"/>
    <xf numFmtId="0" fontId="1" fillId="3" borderId="30" xfId="0" applyFont="1" applyFill="1" applyBorder="1"/>
    <xf numFmtId="0" fontId="1" fillId="3" borderId="32" xfId="0" applyFont="1" applyFill="1" applyBorder="1"/>
    <xf numFmtId="2" fontId="1" fillId="0" borderId="13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2" fontId="1" fillId="0" borderId="22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0" fontId="1" fillId="5" borderId="41" xfId="0" applyFont="1" applyFill="1" applyBorder="1" applyAlignment="1">
      <alignment horizontal="center"/>
    </xf>
    <xf numFmtId="0" fontId="1" fillId="5" borderId="42" xfId="0" applyFont="1" applyFill="1" applyBorder="1" applyAlignment="1">
      <alignment horizontal="center"/>
    </xf>
    <xf numFmtId="0" fontId="1" fillId="6" borderId="41" xfId="0" applyFont="1" applyFill="1" applyBorder="1" applyAlignment="1">
      <alignment horizontal="center"/>
    </xf>
    <xf numFmtId="0" fontId="1" fillId="6" borderId="42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4" borderId="41" xfId="0" applyFont="1" applyFill="1" applyBorder="1" applyAlignment="1">
      <alignment horizontal="center"/>
    </xf>
    <xf numFmtId="0" fontId="1" fillId="4" borderId="42" xfId="0" applyFont="1" applyFill="1" applyBorder="1" applyAlignment="1">
      <alignment horizontal="center"/>
    </xf>
    <xf numFmtId="0" fontId="1" fillId="0" borderId="38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2" fontId="0" fillId="4" borderId="3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2" fontId="0" fillId="4" borderId="38" xfId="0" applyNumberFormat="1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2" fontId="0" fillId="5" borderId="38" xfId="0" applyNumberFormat="1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2" fontId="0" fillId="6" borderId="38" xfId="0" applyNumberFormat="1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2" fontId="0" fillId="3" borderId="38" xfId="0" applyNumberFormat="1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2" fontId="0" fillId="4" borderId="40" xfId="0" applyNumberFormat="1" applyFill="1" applyBorder="1" applyAlignment="1">
      <alignment horizontal="center"/>
    </xf>
    <xf numFmtId="2" fontId="0" fillId="4" borderId="15" xfId="0" applyNumberFormat="1" applyFill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0" borderId="0" xfId="0" applyFill="1"/>
    <xf numFmtId="0" fontId="0" fillId="0" borderId="8" xfId="0" applyFill="1" applyBorder="1"/>
    <xf numFmtId="0" fontId="0" fillId="0" borderId="1" xfId="0" applyFill="1" applyBorder="1"/>
    <xf numFmtId="0" fontId="0" fillId="0" borderId="20" xfId="0" applyFill="1" applyBorder="1"/>
    <xf numFmtId="0" fontId="0" fillId="0" borderId="8" xfId="0" applyFill="1" applyBorder="1" applyAlignment="1">
      <alignment horizontal="left" indent="1"/>
    </xf>
    <xf numFmtId="2" fontId="0" fillId="0" borderId="1" xfId="0" applyNumberFormat="1" applyFill="1" applyBorder="1"/>
    <xf numFmtId="2" fontId="0" fillId="0" borderId="9" xfId="0" applyNumberFormat="1" applyFill="1" applyBorder="1"/>
    <xf numFmtId="0" fontId="0" fillId="0" borderId="2" xfId="0" applyFill="1" applyBorder="1"/>
    <xf numFmtId="0" fontId="0" fillId="0" borderId="9" xfId="0" applyFill="1" applyBorder="1"/>
    <xf numFmtId="0" fontId="0" fillId="0" borderId="30" xfId="0" applyFill="1" applyBorder="1"/>
    <xf numFmtId="0" fontId="1" fillId="0" borderId="28" xfId="0" applyFont="1" applyBorder="1" applyAlignment="1">
      <alignment horizontal="center"/>
    </xf>
    <xf numFmtId="2" fontId="0" fillId="0" borderId="0" xfId="0" applyNumberFormat="1" applyFont="1"/>
    <xf numFmtId="0" fontId="1" fillId="0" borderId="0" xfId="0" applyFont="1" applyAlignment="1"/>
    <xf numFmtId="9" fontId="1" fillId="0" borderId="0" xfId="0" applyNumberFormat="1" applyFont="1"/>
    <xf numFmtId="0" fontId="5" fillId="3" borderId="6" xfId="0" applyFont="1" applyFill="1" applyBorder="1"/>
    <xf numFmtId="0" fontId="5" fillId="4" borderId="6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/>
              </a:rPr>
              <a:t>Scenario 1: two lines of sight</a:t>
            </a:r>
            <a:endParaRPr lang="de-DE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3343248151813734E-2"/>
          <c:y val="0.1008378484284095"/>
          <c:w val="0.92353037755382572"/>
          <c:h val="0.81364757958002087"/>
        </c:manualLayout>
      </c:layout>
      <c:scatterChart>
        <c:scatterStyle val="lineMarker"/>
        <c:varyColors val="0"/>
        <c:ser>
          <c:idx val="0"/>
          <c:order val="0"/>
          <c:tx>
            <c:v>Indoor GPS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7678690807361971E-2"/>
                  <c:y val="-2.0142577224786216E-2"/>
                </c:manualLayout>
              </c:layout>
              <c:tx>
                <c:rich>
                  <a:bodyPr/>
                  <a:lstStyle/>
                  <a:p>
                    <a:fld id="{E393AFA2-FE1D-4095-95CA-5FFAE328FEA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AF5-4EA7-915B-B8A304E0C983}"/>
                </c:ext>
              </c:extLst>
            </c:dLbl>
            <c:dLbl>
              <c:idx val="1"/>
              <c:layout>
                <c:manualLayout>
                  <c:x val="-5.8885452882501008E-2"/>
                  <c:y val="-1.8683511725927981E-2"/>
                </c:manualLayout>
              </c:layout>
              <c:tx>
                <c:rich>
                  <a:bodyPr/>
                  <a:lstStyle/>
                  <a:p>
                    <a:fld id="{BE279999-9CEF-42BD-92B0-50ABBC03BD2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AF5-4EA7-915B-B8A304E0C983}"/>
                </c:ext>
              </c:extLst>
            </c:dLbl>
            <c:dLbl>
              <c:idx val="2"/>
              <c:layout>
                <c:manualLayout>
                  <c:x val="-6.2440838602860281E-2"/>
                  <c:y val="2.036725855737585E-3"/>
                </c:manualLayout>
              </c:layout>
              <c:tx>
                <c:rich>
                  <a:bodyPr/>
                  <a:lstStyle/>
                  <a:p>
                    <a:fld id="{2CD65651-6F31-400D-AA6F-9925CF5687E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AF5-4EA7-915B-B8A304E0C983}"/>
                </c:ext>
              </c:extLst>
            </c:dLbl>
            <c:dLbl>
              <c:idx val="3"/>
              <c:layout>
                <c:manualLayout>
                  <c:x val="-3.6459544464854679E-2"/>
                  <c:y val="3.8885160984244105E-2"/>
                </c:manualLayout>
              </c:layout>
              <c:tx>
                <c:rich>
                  <a:bodyPr/>
                  <a:lstStyle/>
                  <a:p>
                    <a:fld id="{17E725F2-5CA7-45F2-9DE5-340226A9461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AF5-4EA7-915B-B8A304E0C98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FC0E5FE-5688-4FA0-8B8D-61539370D66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AF5-4EA7-915B-B8A304E0C98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593CFA8-87D1-41C4-BE97-6C5224FD37E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AF5-4EA7-915B-B8A304E0C98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D5D28E7-E685-42B9-B73B-CCB6395B47F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AF5-4EA7-915B-B8A304E0C983}"/>
                </c:ext>
              </c:extLst>
            </c:dLbl>
            <c:dLbl>
              <c:idx val="7"/>
              <c:layout>
                <c:manualLayout>
                  <c:x val="-4.8565096691113564E-2"/>
                  <c:y val="1.0183629278687925E-2"/>
                </c:manualLayout>
              </c:layout>
              <c:tx>
                <c:rich>
                  <a:bodyPr/>
                  <a:lstStyle/>
                  <a:p>
                    <a:fld id="{3FF1AFE6-2669-4D83-9559-D4AFC35950A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AF5-4EA7-915B-B8A304E0C98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8E49FC2-F5B3-4A07-900A-C6CB57AFE80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AF5-4EA7-915B-B8A304E0C98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9CB0A9E-0691-45A0-B744-EA37E1A9177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AF5-4EA7-915B-B8A304E0C983}"/>
                </c:ext>
              </c:extLst>
            </c:dLbl>
            <c:dLbl>
              <c:idx val="10"/>
              <c:layout>
                <c:manualLayout>
                  <c:x val="-3.9922533064905334E-2"/>
                  <c:y val="2.0390721547357129E-2"/>
                </c:manualLayout>
              </c:layout>
              <c:tx>
                <c:rich>
                  <a:bodyPr/>
                  <a:lstStyle/>
                  <a:p>
                    <a:fld id="{20FC4FEE-3E8B-4E70-93F9-2C1BC78F081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AF5-4EA7-915B-B8A304E0C98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E248518-0424-4780-A4AD-9EE0763749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AF5-4EA7-915B-B8A304E0C98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EC61B8E-CE2A-4884-A163-E0493C97FFE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AF5-4EA7-915B-B8A304E0C98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9FC4E67-D306-4CC1-81ED-F065ED57650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AF5-4EA7-915B-B8A304E0C983}"/>
                </c:ext>
              </c:extLst>
            </c:dLbl>
            <c:dLbl>
              <c:idx val="14"/>
              <c:layout>
                <c:manualLayout>
                  <c:x val="-3.8136319616652474E-2"/>
                  <c:y val="-1.8299703421837791E-2"/>
                </c:manualLayout>
              </c:layout>
              <c:tx>
                <c:rich>
                  <a:bodyPr/>
                  <a:lstStyle/>
                  <a:p>
                    <a:fld id="{ADEABA55-F50D-4E6E-A79A-FA56F569ADE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AF5-4EA7-915B-B8A304E0C98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8A7312E-0F79-4761-86AA-B666BD6841E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AF5-4EA7-915B-B8A304E0C98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FFDD974-9407-4458-AC16-B18590E8D9D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6AF5-4EA7-915B-B8A304E0C98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65CCE4F-46E2-4067-950E-7417A1477CA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AF5-4EA7-915B-B8A304E0C98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3957027-7CDF-435C-8ACA-D0D1494A28C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AF5-4EA7-915B-B8A304E0C98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E4F4AE1-32BD-4FAE-BD53-2935BAC60B0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6AF5-4EA7-915B-B8A304E0C98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AADC6E7-2632-4FE8-A9CF-11C286D3418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6AF5-4EA7-915B-B8A304E0C98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C90EE61-64F5-4CF3-8DE8-7BEE6C408D9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6AF5-4EA7-915B-B8A304E0C98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3FA3325-D33E-40A5-9151-56CC6C89C87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6AF5-4EA7-915B-B8A304E0C983}"/>
                </c:ext>
              </c:extLst>
            </c:dLbl>
            <c:dLbl>
              <c:idx val="23"/>
              <c:layout>
                <c:manualLayout>
                  <c:x val="-3.471524614339596E-2"/>
                  <c:y val="-2.8547010166299982E-2"/>
                </c:manualLayout>
              </c:layout>
              <c:tx>
                <c:rich>
                  <a:bodyPr/>
                  <a:lstStyle/>
                  <a:p>
                    <a:fld id="{C3991ACA-B269-4B21-8F31-9A23DE72C5F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6AF5-4EA7-915B-B8A304E0C98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3BCD25F-BA3C-41C8-8BFF-67C7955C91F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6AF5-4EA7-915B-B8A304E0C98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BC2683E-D1AE-4B62-AEF9-C123109FB2E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6AF5-4EA7-915B-B8A304E0C983}"/>
                </c:ext>
              </c:extLst>
            </c:dLbl>
            <c:dLbl>
              <c:idx val="26"/>
              <c:layout>
                <c:manualLayout>
                  <c:x val="-2.9507959221886586E-2"/>
                  <c:y val="-2.0390721547357129E-2"/>
                </c:manualLayout>
              </c:layout>
              <c:tx>
                <c:rich>
                  <a:bodyPr/>
                  <a:lstStyle/>
                  <a:p>
                    <a:fld id="{D891A850-3E0F-4EBF-8A41-1D234C2E31F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6AF5-4EA7-915B-B8A304E0C98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7AD5CD7-21D0-400A-964D-447057B7E9E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6AF5-4EA7-915B-B8A304E0C983}"/>
                </c:ext>
              </c:extLst>
            </c:dLbl>
            <c:dLbl>
              <c:idx val="28"/>
              <c:layout>
                <c:manualLayout>
                  <c:x val="-5.0348758030976805E-2"/>
                  <c:y val="1.7624179511822678E-2"/>
                </c:manualLayout>
              </c:layout>
              <c:tx>
                <c:rich>
                  <a:bodyPr/>
                  <a:lstStyle/>
                  <a:p>
                    <a:fld id="{451A9F34-EEC3-465C-908E-9759E8F45BA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6AF5-4EA7-915B-B8A304E0C983}"/>
                </c:ext>
              </c:extLst>
            </c:dLbl>
            <c:dLbl>
              <c:idx val="29"/>
              <c:layout>
                <c:manualLayout>
                  <c:x val="-4.1646618996573556E-2"/>
                  <c:y val="-3.6238965997583514E-2"/>
                </c:manualLayout>
              </c:layout>
              <c:tx>
                <c:rich>
                  <a:bodyPr/>
                  <a:lstStyle/>
                  <a:p>
                    <a:fld id="{6E433ACE-FEA9-4350-B5A8-1415071C31C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6AF5-4EA7-915B-B8A304E0C98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D9F143F-A199-4794-9ED5-FA09579ADDF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6AF5-4EA7-915B-B8A304E0C9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'Scenario 1'!$C$3:$C$33</c:f>
              <c:numCache>
                <c:formatCode>General</c:formatCode>
                <c:ptCount val="31"/>
                <c:pt idx="0">
                  <c:v>-223</c:v>
                </c:pt>
                <c:pt idx="1">
                  <c:v>-233</c:v>
                </c:pt>
                <c:pt idx="2">
                  <c:v>-241</c:v>
                </c:pt>
                <c:pt idx="3">
                  <c:v>-197</c:v>
                </c:pt>
                <c:pt idx="4">
                  <c:v>-223</c:v>
                </c:pt>
                <c:pt idx="5">
                  <c:v>-218.00000000000003</c:v>
                </c:pt>
                <c:pt idx="6">
                  <c:v>-231</c:v>
                </c:pt>
                <c:pt idx="7">
                  <c:v>-250</c:v>
                </c:pt>
                <c:pt idx="8">
                  <c:v>-219</c:v>
                </c:pt>
                <c:pt idx="9">
                  <c:v>-213</c:v>
                </c:pt>
                <c:pt idx="10">
                  <c:v>-105</c:v>
                </c:pt>
                <c:pt idx="11">
                  <c:v>17</c:v>
                </c:pt>
                <c:pt idx="12">
                  <c:v>-127</c:v>
                </c:pt>
                <c:pt idx="13">
                  <c:v>134</c:v>
                </c:pt>
                <c:pt idx="14">
                  <c:v>229</c:v>
                </c:pt>
                <c:pt idx="15">
                  <c:v>51</c:v>
                </c:pt>
                <c:pt idx="16">
                  <c:v>-79</c:v>
                </c:pt>
                <c:pt idx="17">
                  <c:v>187</c:v>
                </c:pt>
                <c:pt idx="18">
                  <c:v>83</c:v>
                </c:pt>
                <c:pt idx="19">
                  <c:v>-60</c:v>
                </c:pt>
                <c:pt idx="20">
                  <c:v>-118</c:v>
                </c:pt>
                <c:pt idx="21">
                  <c:v>-145</c:v>
                </c:pt>
                <c:pt idx="22">
                  <c:v>-132</c:v>
                </c:pt>
                <c:pt idx="23">
                  <c:v>-122</c:v>
                </c:pt>
                <c:pt idx="24">
                  <c:v>-168</c:v>
                </c:pt>
                <c:pt idx="25">
                  <c:v>-200</c:v>
                </c:pt>
                <c:pt idx="26">
                  <c:v>-162</c:v>
                </c:pt>
                <c:pt idx="27">
                  <c:v>-211</c:v>
                </c:pt>
                <c:pt idx="28">
                  <c:v>-224.00000000000003</c:v>
                </c:pt>
                <c:pt idx="29">
                  <c:v>-223</c:v>
                </c:pt>
                <c:pt idx="30">
                  <c:v>-130</c:v>
                </c:pt>
              </c:numCache>
            </c:numRef>
          </c:xVal>
          <c:yVal>
            <c:numRef>
              <c:f>'Scenario 1'!$D$3:$D$33</c:f>
              <c:numCache>
                <c:formatCode>General</c:formatCode>
                <c:ptCount val="31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35</c:v>
                </c:pt>
                <c:pt idx="4">
                  <c:v>-15</c:v>
                </c:pt>
                <c:pt idx="5">
                  <c:v>-7.0000000000000009</c:v>
                </c:pt>
                <c:pt idx="6">
                  <c:v>-23</c:v>
                </c:pt>
                <c:pt idx="7">
                  <c:v>-80</c:v>
                </c:pt>
                <c:pt idx="8">
                  <c:v>-81</c:v>
                </c:pt>
                <c:pt idx="9">
                  <c:v>-27</c:v>
                </c:pt>
                <c:pt idx="10">
                  <c:v>-12</c:v>
                </c:pt>
                <c:pt idx="11">
                  <c:v>53</c:v>
                </c:pt>
                <c:pt idx="12">
                  <c:v>-59</c:v>
                </c:pt>
                <c:pt idx="13">
                  <c:v>46</c:v>
                </c:pt>
                <c:pt idx="14">
                  <c:v>63</c:v>
                </c:pt>
                <c:pt idx="15">
                  <c:v>-14.000000000000002</c:v>
                </c:pt>
                <c:pt idx="16">
                  <c:v>0</c:v>
                </c:pt>
                <c:pt idx="17">
                  <c:v>52</c:v>
                </c:pt>
                <c:pt idx="18">
                  <c:v>28.000000000000004</c:v>
                </c:pt>
                <c:pt idx="19">
                  <c:v>7.0000000000000009</c:v>
                </c:pt>
                <c:pt idx="20">
                  <c:v>-31</c:v>
                </c:pt>
                <c:pt idx="21">
                  <c:v>-75</c:v>
                </c:pt>
                <c:pt idx="22">
                  <c:v>-45</c:v>
                </c:pt>
                <c:pt idx="23">
                  <c:v>-31</c:v>
                </c:pt>
                <c:pt idx="24">
                  <c:v>-52</c:v>
                </c:pt>
                <c:pt idx="25">
                  <c:v>-57.999999999999993</c:v>
                </c:pt>
                <c:pt idx="26">
                  <c:v>-5</c:v>
                </c:pt>
                <c:pt idx="27">
                  <c:v>-74</c:v>
                </c:pt>
                <c:pt idx="28">
                  <c:v>-81</c:v>
                </c:pt>
                <c:pt idx="29">
                  <c:v>-80</c:v>
                </c:pt>
                <c:pt idx="30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'Scenario 1'!$B$3:$B$33</c15:f>
                <c15:dlblRangeCache>
                  <c:ptCount val="31"/>
                  <c:pt idx="0">
                    <c:v>L1001</c:v>
                  </c:pt>
                  <c:pt idx="1">
                    <c:v>L1002</c:v>
                  </c:pt>
                  <c:pt idx="2">
                    <c:v>L1003</c:v>
                  </c:pt>
                  <c:pt idx="3">
                    <c:v>L1004</c:v>
                  </c:pt>
                  <c:pt idx="4">
                    <c:v>L1005</c:v>
                  </c:pt>
                  <c:pt idx="5">
                    <c:v>L1006</c:v>
                  </c:pt>
                  <c:pt idx="6">
                    <c:v>L1007</c:v>
                  </c:pt>
                  <c:pt idx="7">
                    <c:v>L1008</c:v>
                  </c:pt>
                  <c:pt idx="8">
                    <c:v>L1009</c:v>
                  </c:pt>
                  <c:pt idx="9">
                    <c:v>L1010</c:v>
                  </c:pt>
                  <c:pt idx="10">
                    <c:v>L1011</c:v>
                  </c:pt>
                  <c:pt idx="11">
                    <c:v>L1012</c:v>
                  </c:pt>
                  <c:pt idx="12">
                    <c:v>L1013</c:v>
                  </c:pt>
                  <c:pt idx="13">
                    <c:v>L1014</c:v>
                  </c:pt>
                  <c:pt idx="14">
                    <c:v>L1015</c:v>
                  </c:pt>
                  <c:pt idx="15">
                    <c:v>L1016</c:v>
                  </c:pt>
                  <c:pt idx="16">
                    <c:v>L1017</c:v>
                  </c:pt>
                  <c:pt idx="17">
                    <c:v>L1018</c:v>
                  </c:pt>
                  <c:pt idx="18">
                    <c:v>L1019</c:v>
                  </c:pt>
                  <c:pt idx="19">
                    <c:v>L1020</c:v>
                  </c:pt>
                  <c:pt idx="20">
                    <c:v>L1021</c:v>
                  </c:pt>
                  <c:pt idx="21">
                    <c:v>L1022</c:v>
                  </c:pt>
                  <c:pt idx="22">
                    <c:v>L1023</c:v>
                  </c:pt>
                  <c:pt idx="23">
                    <c:v>L1024</c:v>
                  </c:pt>
                  <c:pt idx="24">
                    <c:v>L1025</c:v>
                  </c:pt>
                  <c:pt idx="25">
                    <c:v>L1026</c:v>
                  </c:pt>
                  <c:pt idx="26">
                    <c:v>L1027</c:v>
                  </c:pt>
                  <c:pt idx="27">
                    <c:v>L1028</c:v>
                  </c:pt>
                  <c:pt idx="28">
                    <c:v>L1029</c:v>
                  </c:pt>
                  <c:pt idx="29">
                    <c:v>L1030</c:v>
                  </c:pt>
                  <c:pt idx="30">
                    <c:v>L1031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6AF5-4EA7-915B-B8A304E0C983}"/>
            </c:ext>
          </c:extLst>
        </c:ser>
        <c:ser>
          <c:idx val="1"/>
          <c:order val="1"/>
          <c:tx>
            <c:v>Laser Tracker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957462224316574E-2"/>
                  <c:y val="3.2966172327172946E-3"/>
                </c:manualLayout>
              </c:layout>
              <c:tx>
                <c:rich>
                  <a:bodyPr/>
                  <a:lstStyle/>
                  <a:p>
                    <a:fld id="{063C7137-EDFE-477F-B671-8F915F34786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6AF5-4EA7-915B-B8A304E0C983}"/>
                </c:ext>
              </c:extLst>
            </c:dLbl>
            <c:dLbl>
              <c:idx val="1"/>
              <c:layout>
                <c:manualLayout>
                  <c:x val="-6.4331724678029764E-2"/>
                  <c:y val="-1.0042831754230577E-3"/>
                </c:manualLayout>
              </c:layout>
              <c:tx>
                <c:rich>
                  <a:bodyPr/>
                  <a:lstStyle/>
                  <a:p>
                    <a:fld id="{1AD30D58-B13D-4D8D-BE3B-642A3F03449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6AF5-4EA7-915B-B8A304E0C983}"/>
                </c:ext>
              </c:extLst>
            </c:dLbl>
            <c:dLbl>
              <c:idx val="2"/>
              <c:layout>
                <c:manualLayout>
                  <c:x val="-6.6067486985199583E-2"/>
                  <c:y val="-1.0042831754229456E-3"/>
                </c:manualLayout>
              </c:layout>
              <c:tx>
                <c:rich>
                  <a:bodyPr/>
                  <a:lstStyle/>
                  <a:p>
                    <a:fld id="{68831BC7-BB23-4221-B898-D17232B921F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6AF5-4EA7-915B-B8A304E0C983}"/>
                </c:ext>
              </c:extLst>
            </c:dLbl>
            <c:dLbl>
              <c:idx val="3"/>
              <c:layout>
                <c:manualLayout>
                  <c:x val="-6.9537679672761935E-2"/>
                  <c:y val="-3.0434118768103038E-3"/>
                </c:manualLayout>
              </c:layout>
              <c:tx>
                <c:rich>
                  <a:bodyPr/>
                  <a:lstStyle/>
                  <a:p>
                    <a:fld id="{AEDF7AB2-CFFB-4934-85E6-40C15E9DBEF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6AF5-4EA7-915B-B8A304E0C983}"/>
                </c:ext>
              </c:extLst>
            </c:dLbl>
            <c:dLbl>
              <c:idx val="4"/>
              <c:layout>
                <c:manualLayout>
                  <c:x val="-6.4331724678029792E-2"/>
                  <c:y val="-5.082427484894409E-3"/>
                </c:manualLayout>
              </c:layout>
              <c:tx>
                <c:rich>
                  <a:bodyPr/>
                  <a:lstStyle/>
                  <a:p>
                    <a:fld id="{1D14D9D9-615D-40D0-9E4F-688DC3A086A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6AF5-4EA7-915B-B8A304E0C983}"/>
                </c:ext>
              </c:extLst>
            </c:dLbl>
            <c:dLbl>
              <c:idx val="5"/>
              <c:layout>
                <c:manualLayout>
                  <c:x val="-6.6067486985199583E-2"/>
                  <c:y val="-3.0433553301586961E-3"/>
                </c:manualLayout>
              </c:layout>
              <c:tx>
                <c:rich>
                  <a:bodyPr/>
                  <a:lstStyle/>
                  <a:p>
                    <a:fld id="{0E1BE260-418A-485F-97D2-7926217EB9C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6AF5-4EA7-915B-B8A304E0C983}"/>
                </c:ext>
              </c:extLst>
            </c:dLbl>
            <c:dLbl>
              <c:idx val="6"/>
              <c:layout>
                <c:manualLayout>
                  <c:x val="-6.6067486985199583E-2"/>
                  <c:y val="-1.0042831754229831E-3"/>
                </c:manualLayout>
              </c:layout>
              <c:tx>
                <c:rich>
                  <a:bodyPr/>
                  <a:lstStyle/>
                  <a:p>
                    <a:fld id="{305C6826-EB21-4BDE-8421-2B67CD8F5D2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6AF5-4EA7-915B-B8A304E0C983}"/>
                </c:ext>
              </c:extLst>
            </c:dLbl>
            <c:dLbl>
              <c:idx val="7"/>
              <c:layout>
                <c:manualLayout>
                  <c:x val="-6.7782969995732939E-2"/>
                  <c:y val="-1.0055542605438513E-3"/>
                </c:manualLayout>
              </c:layout>
              <c:tx>
                <c:rich>
                  <a:bodyPr/>
                  <a:lstStyle/>
                  <a:p>
                    <a:fld id="{76C03945-B238-4635-9292-1C69B84CFCF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6AF5-4EA7-915B-B8A304E0C983}"/>
                </c:ext>
              </c:extLst>
            </c:dLbl>
            <c:dLbl>
              <c:idx val="8"/>
              <c:layout>
                <c:manualLayout>
                  <c:x val="-4.8695295263920239E-2"/>
                  <c:y val="-3.16303482866995E-2"/>
                </c:manualLayout>
              </c:layout>
              <c:tx>
                <c:rich>
                  <a:bodyPr/>
                  <a:lstStyle/>
                  <a:p>
                    <a:fld id="{3576ECE5-BDF4-4A25-89F7-7C18AC9501A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6AF5-4EA7-915B-B8A304E0C983}"/>
                </c:ext>
              </c:extLst>
            </c:dLbl>
            <c:dLbl>
              <c:idx val="9"/>
              <c:layout>
                <c:manualLayout>
                  <c:x val="-4.3489565791607697E-2"/>
                  <c:y val="2.3494280960380681E-2"/>
                </c:manualLayout>
              </c:layout>
              <c:tx>
                <c:rich>
                  <a:bodyPr/>
                  <a:lstStyle/>
                  <a:p>
                    <a:fld id="{9DCBE21C-8774-43A5-94B4-0C115DC2551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6AF5-4EA7-915B-B8A304E0C983}"/>
                </c:ext>
              </c:extLst>
            </c:dLbl>
            <c:dLbl>
              <c:idx val="10"/>
              <c:layout>
                <c:manualLayout>
                  <c:x val="-4.0019079476732625E-2"/>
                  <c:y val="-3.16303482866995E-2"/>
                </c:manualLayout>
              </c:layout>
              <c:tx>
                <c:rich>
                  <a:bodyPr/>
                  <a:lstStyle/>
                  <a:p>
                    <a:fld id="{6C820B8E-74F3-47C4-8781-A2728EC04B2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6AF5-4EA7-915B-B8A304E0C983}"/>
                </c:ext>
              </c:extLst>
            </c:dLbl>
            <c:dLbl>
              <c:idx val="11"/>
              <c:layout>
                <c:manualLayout>
                  <c:x val="-3.4813350004420089E-2"/>
                  <c:y val="2.5535933895457726E-2"/>
                </c:manualLayout>
              </c:layout>
              <c:tx>
                <c:rich>
                  <a:bodyPr/>
                  <a:lstStyle/>
                  <a:p>
                    <a:fld id="{DCE85E54-5F5F-4689-8EAA-DA51AF87DA3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6AF5-4EA7-915B-B8A304E0C983}"/>
                </c:ext>
              </c:extLst>
            </c:dLbl>
            <c:dLbl>
              <c:idx val="12"/>
              <c:layout>
                <c:manualLayout>
                  <c:x val="-2.9607620532107564E-2"/>
                  <c:y val="-2.9588695351622507E-2"/>
                </c:manualLayout>
              </c:layout>
              <c:tx>
                <c:rich>
                  <a:bodyPr/>
                  <a:lstStyle/>
                  <a:p>
                    <a:fld id="{6313C697-AB19-426D-828C-B7F4A33660A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6AF5-4EA7-915B-B8A304E0C983}"/>
                </c:ext>
              </c:extLst>
            </c:dLbl>
            <c:dLbl>
              <c:idx val="13"/>
              <c:layout>
                <c:manualLayout>
                  <c:x val="-2.6137134217232526E-2"/>
                  <c:y val="2.5535933895457726E-2"/>
                </c:manualLayout>
              </c:layout>
              <c:tx>
                <c:rich>
                  <a:bodyPr/>
                  <a:lstStyle/>
                  <a:p>
                    <a:fld id="{8F1EA5E5-A7C4-4A93-BCED-27138281297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6AF5-4EA7-915B-B8A304E0C983}"/>
                </c:ext>
              </c:extLst>
            </c:dLbl>
            <c:dLbl>
              <c:idx val="14"/>
              <c:layout>
                <c:manualLayout>
                  <c:x val="-2.2666647902357458E-2"/>
                  <c:y val="-3.3672001221776562E-2"/>
                </c:manualLayout>
              </c:layout>
              <c:tx>
                <c:rich>
                  <a:bodyPr/>
                  <a:lstStyle/>
                  <a:p>
                    <a:fld id="{55B79BBE-C2D3-45EE-85B3-517800DA7F3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6AF5-4EA7-915B-B8A304E0C983}"/>
                </c:ext>
              </c:extLst>
            </c:dLbl>
            <c:dLbl>
              <c:idx val="15"/>
              <c:layout>
                <c:manualLayout>
                  <c:x val="-3.5789731705447528E-3"/>
                  <c:y val="3.0777516096102374E-3"/>
                </c:manualLayout>
              </c:layout>
              <c:tx>
                <c:rich>
                  <a:bodyPr/>
                  <a:lstStyle/>
                  <a:p>
                    <a:fld id="{0CFA808A-DE2C-4267-B52F-6F6A798BC6C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6AF5-4EA7-915B-B8A304E0C983}"/>
                </c:ext>
              </c:extLst>
            </c:dLbl>
            <c:dLbl>
              <c:idx val="16"/>
              <c:layout>
                <c:manualLayout>
                  <c:x val="-5.3158062342568407E-3"/>
                  <c:y val="-1.0042831754229831E-3"/>
                </c:manualLayout>
              </c:layout>
              <c:tx>
                <c:rich>
                  <a:bodyPr/>
                  <a:lstStyle/>
                  <a:p>
                    <a:fld id="{365BC561-B030-49CF-9F9E-47086BC2CAA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6AF5-4EA7-915B-B8A304E0C983}"/>
                </c:ext>
              </c:extLst>
            </c:dLbl>
            <c:dLbl>
              <c:idx val="17"/>
              <c:layout>
                <c:manualLayout>
                  <c:x val="-1.8442816199173847E-3"/>
                  <c:y val="-1.0042831754229831E-3"/>
                </c:manualLayout>
              </c:layout>
              <c:tx>
                <c:rich>
                  <a:bodyPr/>
                  <a:lstStyle/>
                  <a:p>
                    <a:fld id="{B3A5F774-C15E-4213-B82B-75D116B69F9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6AF5-4EA7-915B-B8A304E0C983}"/>
                </c:ext>
              </c:extLst>
            </c:dLbl>
            <c:dLbl>
              <c:idx val="18"/>
              <c:layout>
                <c:manualLayout>
                  <c:x val="-5.3158062342568407E-3"/>
                  <c:y val="-5.082427484894409E-3"/>
                </c:manualLayout>
              </c:layout>
              <c:tx>
                <c:rich>
                  <a:bodyPr/>
                  <a:lstStyle/>
                  <a:p>
                    <a:fld id="{05C249E4-F68B-4753-8896-23F55159241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6AF5-4EA7-915B-B8A304E0C983}"/>
                </c:ext>
              </c:extLst>
            </c:dLbl>
            <c:dLbl>
              <c:idx val="19"/>
              <c:layout>
                <c:manualLayout>
                  <c:x val="-3.5801052999461496E-3"/>
                  <c:y val="-7.1497471935077356E-3"/>
                </c:manualLayout>
              </c:layout>
              <c:tx>
                <c:rich>
                  <a:bodyPr/>
                  <a:lstStyle/>
                  <a:p>
                    <a:fld id="{B602019B-7B70-48FA-8C30-9B7DE807CF6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6AF5-4EA7-915B-B8A304E0C983}"/>
                </c:ext>
              </c:extLst>
            </c:dLbl>
            <c:dLbl>
              <c:idx val="20"/>
              <c:layout>
                <c:manualLayout>
                  <c:x val="-1.8442816199173847E-3"/>
                  <c:y val="-3.0433553301586961E-3"/>
                </c:manualLayout>
              </c:layout>
              <c:tx>
                <c:rich>
                  <a:bodyPr/>
                  <a:lstStyle/>
                  <a:p>
                    <a:fld id="{4F49E454-B601-412B-B829-06D8CA8DDAE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6AF5-4EA7-915B-B8A304E0C983}"/>
                </c:ext>
              </c:extLst>
            </c:dLbl>
            <c:dLbl>
              <c:idx val="21"/>
              <c:layout>
                <c:manualLayout>
                  <c:x val="-1.8442816199172574E-3"/>
                  <c:y val="-1.0042831754229831E-3"/>
                </c:manualLayout>
              </c:layout>
              <c:tx>
                <c:rich>
                  <a:bodyPr/>
                  <a:lstStyle/>
                  <a:p>
                    <a:fld id="{3212DE85-C1D4-49D3-A08C-16B1710EBDA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6AF5-4EA7-915B-B8A304E0C983}"/>
                </c:ext>
              </c:extLst>
            </c:dLbl>
            <c:dLbl>
              <c:idx val="22"/>
              <c:layout>
                <c:manualLayout>
                  <c:x val="3.3630053015919906E-3"/>
                  <c:y val="-1.0042831754229831E-3"/>
                </c:manualLayout>
              </c:layout>
              <c:tx>
                <c:rich>
                  <a:bodyPr/>
                  <a:lstStyle/>
                  <a:p>
                    <a:fld id="{ED244492-2C98-44B8-93AB-1DCA1BF45D8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6AF5-4EA7-915B-B8A304E0C983}"/>
                </c:ext>
              </c:extLst>
            </c:dLbl>
            <c:dLbl>
              <c:idx val="23"/>
              <c:layout>
                <c:manualLayout>
                  <c:x val="-1.7551709463227226E-2"/>
                  <c:y val="-2.7913035182610464E-2"/>
                </c:manualLayout>
              </c:layout>
              <c:tx>
                <c:rich>
                  <a:bodyPr/>
                  <a:lstStyle/>
                  <a:p>
                    <a:fld id="{332209B0-49B8-4104-8F7E-600BB85D874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6AF5-4EA7-915B-B8A304E0C983}"/>
                </c:ext>
              </c:extLst>
            </c:dLbl>
            <c:dLbl>
              <c:idx val="24"/>
              <c:layout>
                <c:manualLayout>
                  <c:x val="-5.3118562419437647E-3"/>
                  <c:y val="2.806789900236115E-2"/>
                </c:manualLayout>
              </c:layout>
              <c:tx>
                <c:rich>
                  <a:bodyPr/>
                  <a:lstStyle/>
                  <a:p>
                    <a:fld id="{A255D320-3593-4B98-879A-B131E83C8B3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6AF5-4EA7-915B-B8A304E0C983}"/>
                </c:ext>
              </c:extLst>
            </c:dLbl>
            <c:dLbl>
              <c:idx val="25"/>
              <c:layout>
                <c:manualLayout>
                  <c:x val="-2.2665068297735722E-2"/>
                  <c:y val="-2.61350825048683E-2"/>
                </c:manualLayout>
              </c:layout>
              <c:tx>
                <c:rich>
                  <a:bodyPr/>
                  <a:lstStyle/>
                  <a:p>
                    <a:fld id="{ADA65F28-CBF2-4700-8118-CBE7494FC42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6AF5-4EA7-915B-B8A304E0C983}"/>
                </c:ext>
              </c:extLst>
            </c:dLbl>
            <c:dLbl>
              <c:idx val="26"/>
              <c:layout>
                <c:manualLayout>
                  <c:x val="-1.7453144290526929E-2"/>
                  <c:y val="2.8544254310564249E-2"/>
                </c:manualLayout>
              </c:layout>
              <c:tx>
                <c:rich>
                  <a:bodyPr/>
                  <a:lstStyle/>
                  <a:p>
                    <a:fld id="{BFBCC118-98B4-404E-92D0-695B699E036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6AF5-4EA7-915B-B8A304E0C983}"/>
                </c:ext>
              </c:extLst>
            </c:dLbl>
            <c:dLbl>
              <c:idx val="27"/>
              <c:layout>
                <c:manualLayout>
                  <c:x val="-3.1342494562852555E-2"/>
                  <c:y val="-2.4356968678510445E-2"/>
                </c:manualLayout>
              </c:layout>
              <c:tx>
                <c:rich>
                  <a:bodyPr/>
                  <a:lstStyle/>
                  <a:p>
                    <a:fld id="{FEFA3F8F-797D-4BB7-87B9-45F4CDE81D1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6AF5-4EA7-915B-B8A304E0C983}"/>
                </c:ext>
              </c:extLst>
            </c:dLbl>
            <c:dLbl>
              <c:idx val="28"/>
              <c:layout>
                <c:manualLayout>
                  <c:x val="-3.8271858604226945E-2"/>
                  <c:y val="2.368546239661503E-2"/>
                </c:manualLayout>
              </c:layout>
              <c:tx>
                <c:rich>
                  <a:bodyPr/>
                  <a:lstStyle/>
                  <a:p>
                    <a:fld id="{6865868C-1E6A-4BA0-8CA5-FA15195765C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6AF5-4EA7-915B-B8A304E0C983}"/>
                </c:ext>
              </c:extLst>
            </c:dLbl>
            <c:dLbl>
              <c:idx val="29"/>
              <c:layout>
                <c:manualLayout>
                  <c:x val="-3.6545806079242842E-2"/>
                  <c:y val="-2.4253672415804683E-2"/>
                </c:manualLayout>
              </c:layout>
              <c:tx>
                <c:rich>
                  <a:bodyPr/>
                  <a:lstStyle/>
                  <a:p>
                    <a:fld id="{294CDC84-AA4E-4423-A172-2CBAAC555A5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6AF5-4EA7-915B-B8A304E0C98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C3055A7-36F2-47DF-9C95-6DB5F5C9CC6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6AF5-4EA7-915B-B8A304E0C9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'Scenario 1'!$F$3:$F$33</c:f>
              <c:numCache>
                <c:formatCode>0.00</c:formatCode>
                <c:ptCount val="31"/>
                <c:pt idx="0">
                  <c:v>-231.15</c:v>
                </c:pt>
                <c:pt idx="1">
                  <c:v>-230.35</c:v>
                </c:pt>
                <c:pt idx="2">
                  <c:v>-230.56</c:v>
                </c:pt>
                <c:pt idx="3">
                  <c:v>-230.26999999999998</c:v>
                </c:pt>
                <c:pt idx="4">
                  <c:v>-230.71999999999997</c:v>
                </c:pt>
                <c:pt idx="5">
                  <c:v>-230.07</c:v>
                </c:pt>
                <c:pt idx="6">
                  <c:v>-230.6</c:v>
                </c:pt>
                <c:pt idx="7">
                  <c:v>-231.05</c:v>
                </c:pt>
                <c:pt idx="8">
                  <c:v>-220.96999999999997</c:v>
                </c:pt>
                <c:pt idx="9">
                  <c:v>-210.68</c:v>
                </c:pt>
                <c:pt idx="10">
                  <c:v>-200.98</c:v>
                </c:pt>
                <c:pt idx="11">
                  <c:v>-191.04000000000002</c:v>
                </c:pt>
                <c:pt idx="12">
                  <c:v>-181</c:v>
                </c:pt>
                <c:pt idx="13">
                  <c:v>-171.01</c:v>
                </c:pt>
                <c:pt idx="14">
                  <c:v>-161.4</c:v>
                </c:pt>
                <c:pt idx="15">
                  <c:v>-151.69</c:v>
                </c:pt>
                <c:pt idx="16">
                  <c:v>-150.69999999999999</c:v>
                </c:pt>
                <c:pt idx="17">
                  <c:v>-151.44</c:v>
                </c:pt>
                <c:pt idx="18">
                  <c:v>-151.57999999999998</c:v>
                </c:pt>
                <c:pt idx="19">
                  <c:v>-151.68</c:v>
                </c:pt>
                <c:pt idx="20">
                  <c:v>-151.9</c:v>
                </c:pt>
                <c:pt idx="21">
                  <c:v>-150.88</c:v>
                </c:pt>
                <c:pt idx="22">
                  <c:v>-151.65</c:v>
                </c:pt>
                <c:pt idx="23">
                  <c:v>-160.49</c:v>
                </c:pt>
                <c:pt idx="24">
                  <c:v>-170.89000000000001</c:v>
                </c:pt>
                <c:pt idx="25">
                  <c:v>-181.13</c:v>
                </c:pt>
                <c:pt idx="26">
                  <c:v>-191.38</c:v>
                </c:pt>
                <c:pt idx="27">
                  <c:v>-201.20999999999998</c:v>
                </c:pt>
                <c:pt idx="28">
                  <c:v>-210.65</c:v>
                </c:pt>
                <c:pt idx="29">
                  <c:v>-221.46999999999997</c:v>
                </c:pt>
                <c:pt idx="30">
                  <c:v>-191.57999999999998</c:v>
                </c:pt>
              </c:numCache>
            </c:numRef>
          </c:xVal>
          <c:yVal>
            <c:numRef>
              <c:f>'Scenario 1'!$G$3:$G$33</c:f>
              <c:numCache>
                <c:formatCode>0.00</c:formatCode>
                <c:ptCount val="31"/>
                <c:pt idx="0">
                  <c:v>39.22</c:v>
                </c:pt>
                <c:pt idx="1">
                  <c:v>49.010000000000005</c:v>
                </c:pt>
                <c:pt idx="2">
                  <c:v>58.54</c:v>
                </c:pt>
                <c:pt idx="3">
                  <c:v>69.41</c:v>
                </c:pt>
                <c:pt idx="4">
                  <c:v>78.929999999999993</c:v>
                </c:pt>
                <c:pt idx="5">
                  <c:v>88.67</c:v>
                </c:pt>
                <c:pt idx="6">
                  <c:v>98.570000000000007</c:v>
                </c:pt>
                <c:pt idx="7">
                  <c:v>107.96</c:v>
                </c:pt>
                <c:pt idx="8">
                  <c:v>108</c:v>
                </c:pt>
                <c:pt idx="9">
                  <c:v>107.17</c:v>
                </c:pt>
                <c:pt idx="10">
                  <c:v>107.67999999999999</c:v>
                </c:pt>
                <c:pt idx="11">
                  <c:v>108.02000000000001</c:v>
                </c:pt>
                <c:pt idx="12">
                  <c:v>107.89000000000001</c:v>
                </c:pt>
                <c:pt idx="13">
                  <c:v>107.85</c:v>
                </c:pt>
                <c:pt idx="14">
                  <c:v>107.50999999999999</c:v>
                </c:pt>
                <c:pt idx="15">
                  <c:v>107.67</c:v>
                </c:pt>
                <c:pt idx="16">
                  <c:v>97.8</c:v>
                </c:pt>
                <c:pt idx="17">
                  <c:v>87.83</c:v>
                </c:pt>
                <c:pt idx="18">
                  <c:v>78.12</c:v>
                </c:pt>
                <c:pt idx="19">
                  <c:v>68.92</c:v>
                </c:pt>
                <c:pt idx="20">
                  <c:v>58.55</c:v>
                </c:pt>
                <c:pt idx="21">
                  <c:v>49.31</c:v>
                </c:pt>
                <c:pt idx="22">
                  <c:v>39.130000000000003</c:v>
                </c:pt>
                <c:pt idx="23">
                  <c:v>38.450000000000003</c:v>
                </c:pt>
                <c:pt idx="24">
                  <c:v>38.68</c:v>
                </c:pt>
                <c:pt idx="25">
                  <c:v>38.28</c:v>
                </c:pt>
                <c:pt idx="26">
                  <c:v>38.549999999999997</c:v>
                </c:pt>
                <c:pt idx="27">
                  <c:v>38.799999999999997</c:v>
                </c:pt>
                <c:pt idx="28">
                  <c:v>38.36</c:v>
                </c:pt>
                <c:pt idx="29">
                  <c:v>38.480000000000004</c:v>
                </c:pt>
                <c:pt idx="30">
                  <c:v>77.92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'Scenario 1'!$E$3:$E$33</c15:f>
                <c15:dlblRangeCache>
                  <c:ptCount val="31"/>
                  <c:pt idx="0">
                    <c:v>R1001</c:v>
                  </c:pt>
                  <c:pt idx="1">
                    <c:v>R1002</c:v>
                  </c:pt>
                  <c:pt idx="2">
                    <c:v>R1003</c:v>
                  </c:pt>
                  <c:pt idx="3">
                    <c:v>R1004</c:v>
                  </c:pt>
                  <c:pt idx="4">
                    <c:v>R1005</c:v>
                  </c:pt>
                  <c:pt idx="5">
                    <c:v>R1006</c:v>
                  </c:pt>
                  <c:pt idx="6">
                    <c:v>R1007</c:v>
                  </c:pt>
                  <c:pt idx="7">
                    <c:v>R1008</c:v>
                  </c:pt>
                  <c:pt idx="8">
                    <c:v>R1009</c:v>
                  </c:pt>
                  <c:pt idx="9">
                    <c:v>R1010</c:v>
                  </c:pt>
                  <c:pt idx="10">
                    <c:v>R1011</c:v>
                  </c:pt>
                  <c:pt idx="11">
                    <c:v>R1012</c:v>
                  </c:pt>
                  <c:pt idx="12">
                    <c:v>R1013</c:v>
                  </c:pt>
                  <c:pt idx="13">
                    <c:v>R1014</c:v>
                  </c:pt>
                  <c:pt idx="14">
                    <c:v>R1015</c:v>
                  </c:pt>
                  <c:pt idx="15">
                    <c:v>R1016</c:v>
                  </c:pt>
                  <c:pt idx="16">
                    <c:v>R1017</c:v>
                  </c:pt>
                  <c:pt idx="17">
                    <c:v>R1018</c:v>
                  </c:pt>
                  <c:pt idx="18">
                    <c:v>R1019</c:v>
                  </c:pt>
                  <c:pt idx="19">
                    <c:v>R1020</c:v>
                  </c:pt>
                  <c:pt idx="20">
                    <c:v>R1021</c:v>
                  </c:pt>
                  <c:pt idx="21">
                    <c:v>R1022</c:v>
                  </c:pt>
                  <c:pt idx="22">
                    <c:v>R1023</c:v>
                  </c:pt>
                  <c:pt idx="23">
                    <c:v>R1024</c:v>
                  </c:pt>
                  <c:pt idx="24">
                    <c:v>R1025</c:v>
                  </c:pt>
                  <c:pt idx="25">
                    <c:v>R1026</c:v>
                  </c:pt>
                  <c:pt idx="26">
                    <c:v>R1027</c:v>
                  </c:pt>
                  <c:pt idx="27">
                    <c:v>R1028</c:v>
                  </c:pt>
                  <c:pt idx="28">
                    <c:v>R1029</c:v>
                  </c:pt>
                  <c:pt idx="29">
                    <c:v>R1030</c:v>
                  </c:pt>
                  <c:pt idx="30">
                    <c:v>R1031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F-6AF5-4EA7-915B-B8A304E0C98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551906232"/>
        <c:axId val="5519059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>
                      <c:ext uri="{02D57815-91ED-43cb-92C2-25804820EDAC}">
                        <c15:formulaRef>
                          <c15:sqref>'Scenario 1'!$B$3:$B$33</c15:sqref>
                        </c15:formulaRef>
                      </c:ext>
                    </c:extLst>
                    <c:strCache>
                      <c:ptCount val="31"/>
                      <c:pt idx="0">
                        <c:v>L1001</c:v>
                      </c:pt>
                      <c:pt idx="1">
                        <c:v>L1002</c:v>
                      </c:pt>
                      <c:pt idx="2">
                        <c:v>L1003</c:v>
                      </c:pt>
                      <c:pt idx="3">
                        <c:v>L1004</c:v>
                      </c:pt>
                      <c:pt idx="4">
                        <c:v>L1005</c:v>
                      </c:pt>
                      <c:pt idx="5">
                        <c:v>L1006</c:v>
                      </c:pt>
                      <c:pt idx="6">
                        <c:v>L1007</c:v>
                      </c:pt>
                      <c:pt idx="7">
                        <c:v>L1008</c:v>
                      </c:pt>
                      <c:pt idx="8">
                        <c:v>L1009</c:v>
                      </c:pt>
                      <c:pt idx="9">
                        <c:v>L1010</c:v>
                      </c:pt>
                      <c:pt idx="10">
                        <c:v>L1011</c:v>
                      </c:pt>
                      <c:pt idx="11">
                        <c:v>L1012</c:v>
                      </c:pt>
                      <c:pt idx="12">
                        <c:v>L1013</c:v>
                      </c:pt>
                      <c:pt idx="13">
                        <c:v>L1014</c:v>
                      </c:pt>
                      <c:pt idx="14">
                        <c:v>L1015</c:v>
                      </c:pt>
                      <c:pt idx="15">
                        <c:v>L1016</c:v>
                      </c:pt>
                      <c:pt idx="16">
                        <c:v>L1017</c:v>
                      </c:pt>
                      <c:pt idx="17">
                        <c:v>L1018</c:v>
                      </c:pt>
                      <c:pt idx="18">
                        <c:v>L1019</c:v>
                      </c:pt>
                      <c:pt idx="19">
                        <c:v>L1020</c:v>
                      </c:pt>
                      <c:pt idx="20">
                        <c:v>L1021</c:v>
                      </c:pt>
                      <c:pt idx="21">
                        <c:v>L1022</c:v>
                      </c:pt>
                      <c:pt idx="22">
                        <c:v>L1023</c:v>
                      </c:pt>
                      <c:pt idx="23">
                        <c:v>L1024</c:v>
                      </c:pt>
                      <c:pt idx="24">
                        <c:v>L1025</c:v>
                      </c:pt>
                      <c:pt idx="25">
                        <c:v>L1026</c:v>
                      </c:pt>
                      <c:pt idx="26">
                        <c:v>L1027</c:v>
                      </c:pt>
                      <c:pt idx="27">
                        <c:v>L1028</c:v>
                      </c:pt>
                      <c:pt idx="28">
                        <c:v>L1029</c:v>
                      </c:pt>
                      <c:pt idx="29">
                        <c:v>L1030</c:v>
                      </c:pt>
                      <c:pt idx="30">
                        <c:v>L1031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'Scenario 1'!$E$3:$E$33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40-6AF5-4EA7-915B-B8A304E0C983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1'!$B$3:$B$33</c15:sqref>
                        </c15:formulaRef>
                      </c:ext>
                    </c:extLst>
                    <c:strCache>
                      <c:ptCount val="31"/>
                      <c:pt idx="0">
                        <c:v>L1001</c:v>
                      </c:pt>
                      <c:pt idx="1">
                        <c:v>L1002</c:v>
                      </c:pt>
                      <c:pt idx="2">
                        <c:v>L1003</c:v>
                      </c:pt>
                      <c:pt idx="3">
                        <c:v>L1004</c:v>
                      </c:pt>
                      <c:pt idx="4">
                        <c:v>L1005</c:v>
                      </c:pt>
                      <c:pt idx="5">
                        <c:v>L1006</c:v>
                      </c:pt>
                      <c:pt idx="6">
                        <c:v>L1007</c:v>
                      </c:pt>
                      <c:pt idx="7">
                        <c:v>L1008</c:v>
                      </c:pt>
                      <c:pt idx="8">
                        <c:v>L1009</c:v>
                      </c:pt>
                      <c:pt idx="9">
                        <c:v>L1010</c:v>
                      </c:pt>
                      <c:pt idx="10">
                        <c:v>L1011</c:v>
                      </c:pt>
                      <c:pt idx="11">
                        <c:v>L1012</c:v>
                      </c:pt>
                      <c:pt idx="12">
                        <c:v>L1013</c:v>
                      </c:pt>
                      <c:pt idx="13">
                        <c:v>L1014</c:v>
                      </c:pt>
                      <c:pt idx="14">
                        <c:v>L1015</c:v>
                      </c:pt>
                      <c:pt idx="15">
                        <c:v>L1016</c:v>
                      </c:pt>
                      <c:pt idx="16">
                        <c:v>L1017</c:v>
                      </c:pt>
                      <c:pt idx="17">
                        <c:v>L1018</c:v>
                      </c:pt>
                      <c:pt idx="18">
                        <c:v>L1019</c:v>
                      </c:pt>
                      <c:pt idx="19">
                        <c:v>L1020</c:v>
                      </c:pt>
                      <c:pt idx="20">
                        <c:v>L1021</c:v>
                      </c:pt>
                      <c:pt idx="21">
                        <c:v>L1022</c:v>
                      </c:pt>
                      <c:pt idx="22">
                        <c:v>L1023</c:v>
                      </c:pt>
                      <c:pt idx="23">
                        <c:v>L1024</c:v>
                      </c:pt>
                      <c:pt idx="24">
                        <c:v>L1025</c:v>
                      </c:pt>
                      <c:pt idx="25">
                        <c:v>L1026</c:v>
                      </c:pt>
                      <c:pt idx="26">
                        <c:v>L1027</c:v>
                      </c:pt>
                      <c:pt idx="27">
                        <c:v>L1028</c:v>
                      </c:pt>
                      <c:pt idx="28">
                        <c:v>L1029</c:v>
                      </c:pt>
                      <c:pt idx="29">
                        <c:v>L1030</c:v>
                      </c:pt>
                      <c:pt idx="30">
                        <c:v>L1031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1'!$F$3:$F$33</c15:sqref>
                        </c15:formulaRef>
                      </c:ext>
                    </c:extLst>
                    <c:numCache>
                      <c:formatCode>0.00</c:formatCode>
                      <c:ptCount val="31"/>
                      <c:pt idx="0">
                        <c:v>-231.15</c:v>
                      </c:pt>
                      <c:pt idx="1">
                        <c:v>-230.35</c:v>
                      </c:pt>
                      <c:pt idx="2">
                        <c:v>-230.56</c:v>
                      </c:pt>
                      <c:pt idx="3">
                        <c:v>-230.26999999999998</c:v>
                      </c:pt>
                      <c:pt idx="4">
                        <c:v>-230.71999999999997</c:v>
                      </c:pt>
                      <c:pt idx="5">
                        <c:v>-230.07</c:v>
                      </c:pt>
                      <c:pt idx="6">
                        <c:v>-230.6</c:v>
                      </c:pt>
                      <c:pt idx="7">
                        <c:v>-231.05</c:v>
                      </c:pt>
                      <c:pt idx="8">
                        <c:v>-220.96999999999997</c:v>
                      </c:pt>
                      <c:pt idx="9">
                        <c:v>-210.68</c:v>
                      </c:pt>
                      <c:pt idx="10">
                        <c:v>-200.98</c:v>
                      </c:pt>
                      <c:pt idx="11">
                        <c:v>-191.04000000000002</c:v>
                      </c:pt>
                      <c:pt idx="12">
                        <c:v>-181</c:v>
                      </c:pt>
                      <c:pt idx="13">
                        <c:v>-171.01</c:v>
                      </c:pt>
                      <c:pt idx="14">
                        <c:v>-161.4</c:v>
                      </c:pt>
                      <c:pt idx="15">
                        <c:v>-151.69</c:v>
                      </c:pt>
                      <c:pt idx="16">
                        <c:v>-150.69999999999999</c:v>
                      </c:pt>
                      <c:pt idx="17">
                        <c:v>-151.44</c:v>
                      </c:pt>
                      <c:pt idx="18">
                        <c:v>-151.57999999999998</c:v>
                      </c:pt>
                      <c:pt idx="19">
                        <c:v>-151.68</c:v>
                      </c:pt>
                      <c:pt idx="20">
                        <c:v>-151.9</c:v>
                      </c:pt>
                      <c:pt idx="21">
                        <c:v>-150.88</c:v>
                      </c:pt>
                      <c:pt idx="22">
                        <c:v>-151.65</c:v>
                      </c:pt>
                      <c:pt idx="23">
                        <c:v>-160.49</c:v>
                      </c:pt>
                      <c:pt idx="24">
                        <c:v>-170.89000000000001</c:v>
                      </c:pt>
                      <c:pt idx="25">
                        <c:v>-181.13</c:v>
                      </c:pt>
                      <c:pt idx="26">
                        <c:v>-191.38</c:v>
                      </c:pt>
                      <c:pt idx="27">
                        <c:v>-201.20999999999998</c:v>
                      </c:pt>
                      <c:pt idx="28">
                        <c:v>-210.65</c:v>
                      </c:pt>
                      <c:pt idx="29">
                        <c:v>-221.46999999999997</c:v>
                      </c:pt>
                      <c:pt idx="30">
                        <c:v>-191.57999999999998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6AF5-4EA7-915B-B8A304E0C983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1'!$B$3:$B$33</c15:sqref>
                        </c15:formulaRef>
                      </c:ext>
                    </c:extLst>
                    <c:strCache>
                      <c:ptCount val="31"/>
                      <c:pt idx="0">
                        <c:v>L1001</c:v>
                      </c:pt>
                      <c:pt idx="1">
                        <c:v>L1002</c:v>
                      </c:pt>
                      <c:pt idx="2">
                        <c:v>L1003</c:v>
                      </c:pt>
                      <c:pt idx="3">
                        <c:v>L1004</c:v>
                      </c:pt>
                      <c:pt idx="4">
                        <c:v>L1005</c:v>
                      </c:pt>
                      <c:pt idx="5">
                        <c:v>L1006</c:v>
                      </c:pt>
                      <c:pt idx="6">
                        <c:v>L1007</c:v>
                      </c:pt>
                      <c:pt idx="7">
                        <c:v>L1008</c:v>
                      </c:pt>
                      <c:pt idx="8">
                        <c:v>L1009</c:v>
                      </c:pt>
                      <c:pt idx="9">
                        <c:v>L1010</c:v>
                      </c:pt>
                      <c:pt idx="10">
                        <c:v>L1011</c:v>
                      </c:pt>
                      <c:pt idx="11">
                        <c:v>L1012</c:v>
                      </c:pt>
                      <c:pt idx="12">
                        <c:v>L1013</c:v>
                      </c:pt>
                      <c:pt idx="13">
                        <c:v>L1014</c:v>
                      </c:pt>
                      <c:pt idx="14">
                        <c:v>L1015</c:v>
                      </c:pt>
                      <c:pt idx="15">
                        <c:v>L1016</c:v>
                      </c:pt>
                      <c:pt idx="16">
                        <c:v>L1017</c:v>
                      </c:pt>
                      <c:pt idx="17">
                        <c:v>L1018</c:v>
                      </c:pt>
                      <c:pt idx="18">
                        <c:v>L1019</c:v>
                      </c:pt>
                      <c:pt idx="19">
                        <c:v>L1020</c:v>
                      </c:pt>
                      <c:pt idx="20">
                        <c:v>L1021</c:v>
                      </c:pt>
                      <c:pt idx="21">
                        <c:v>L1022</c:v>
                      </c:pt>
                      <c:pt idx="22">
                        <c:v>L1023</c:v>
                      </c:pt>
                      <c:pt idx="23">
                        <c:v>L1024</c:v>
                      </c:pt>
                      <c:pt idx="24">
                        <c:v>L1025</c:v>
                      </c:pt>
                      <c:pt idx="25">
                        <c:v>L1026</c:v>
                      </c:pt>
                      <c:pt idx="26">
                        <c:v>L1027</c:v>
                      </c:pt>
                      <c:pt idx="27">
                        <c:v>L1028</c:v>
                      </c:pt>
                      <c:pt idx="28">
                        <c:v>L1029</c:v>
                      </c:pt>
                      <c:pt idx="29">
                        <c:v>L1030</c:v>
                      </c:pt>
                      <c:pt idx="30">
                        <c:v>L1031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1'!$G$3:$G$33</c15:sqref>
                        </c15:formulaRef>
                      </c:ext>
                    </c:extLst>
                    <c:numCache>
                      <c:formatCode>0.00</c:formatCode>
                      <c:ptCount val="31"/>
                      <c:pt idx="0">
                        <c:v>39.22</c:v>
                      </c:pt>
                      <c:pt idx="1">
                        <c:v>49.010000000000005</c:v>
                      </c:pt>
                      <c:pt idx="2">
                        <c:v>58.54</c:v>
                      </c:pt>
                      <c:pt idx="3">
                        <c:v>69.41</c:v>
                      </c:pt>
                      <c:pt idx="4">
                        <c:v>78.929999999999993</c:v>
                      </c:pt>
                      <c:pt idx="5">
                        <c:v>88.67</c:v>
                      </c:pt>
                      <c:pt idx="6">
                        <c:v>98.570000000000007</c:v>
                      </c:pt>
                      <c:pt idx="7">
                        <c:v>107.96</c:v>
                      </c:pt>
                      <c:pt idx="8">
                        <c:v>108</c:v>
                      </c:pt>
                      <c:pt idx="9">
                        <c:v>107.17</c:v>
                      </c:pt>
                      <c:pt idx="10">
                        <c:v>107.67999999999999</c:v>
                      </c:pt>
                      <c:pt idx="11">
                        <c:v>108.02000000000001</c:v>
                      </c:pt>
                      <c:pt idx="12">
                        <c:v>107.89000000000001</c:v>
                      </c:pt>
                      <c:pt idx="13">
                        <c:v>107.85</c:v>
                      </c:pt>
                      <c:pt idx="14">
                        <c:v>107.50999999999999</c:v>
                      </c:pt>
                      <c:pt idx="15">
                        <c:v>107.67</c:v>
                      </c:pt>
                      <c:pt idx="16">
                        <c:v>97.8</c:v>
                      </c:pt>
                      <c:pt idx="17">
                        <c:v>87.83</c:v>
                      </c:pt>
                      <c:pt idx="18">
                        <c:v>78.12</c:v>
                      </c:pt>
                      <c:pt idx="19">
                        <c:v>68.92</c:v>
                      </c:pt>
                      <c:pt idx="20">
                        <c:v>58.55</c:v>
                      </c:pt>
                      <c:pt idx="21">
                        <c:v>49.31</c:v>
                      </c:pt>
                      <c:pt idx="22">
                        <c:v>39.130000000000003</c:v>
                      </c:pt>
                      <c:pt idx="23">
                        <c:v>38.450000000000003</c:v>
                      </c:pt>
                      <c:pt idx="24">
                        <c:v>38.68</c:v>
                      </c:pt>
                      <c:pt idx="25">
                        <c:v>38.28</c:v>
                      </c:pt>
                      <c:pt idx="26">
                        <c:v>38.549999999999997</c:v>
                      </c:pt>
                      <c:pt idx="27">
                        <c:v>38.799999999999997</c:v>
                      </c:pt>
                      <c:pt idx="28">
                        <c:v>38.36</c:v>
                      </c:pt>
                      <c:pt idx="29">
                        <c:v>38.480000000000004</c:v>
                      </c:pt>
                      <c:pt idx="30">
                        <c:v>77.92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6AF5-4EA7-915B-B8A304E0C983}"/>
                  </c:ext>
                </c:extLst>
              </c15:ser>
            </c15:filteredScatterSeries>
          </c:ext>
        </c:extLst>
      </c:scatterChart>
      <c:valAx>
        <c:axId val="551906232"/>
        <c:scaling>
          <c:orientation val="minMax"/>
          <c:max val="240"/>
          <c:min val="-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x-axis [cm]</a:t>
                </a:r>
              </a:p>
            </c:rich>
          </c:tx>
          <c:layout>
            <c:manualLayout>
              <c:xMode val="edge"/>
              <c:yMode val="edge"/>
              <c:x val="0.48693460133905964"/>
              <c:y val="0.91857867852257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905904"/>
        <c:crosses val="autoZero"/>
        <c:crossBetween val="midCat"/>
      </c:valAx>
      <c:valAx>
        <c:axId val="551905904"/>
        <c:scaling>
          <c:orientation val="minMax"/>
          <c:max val="120"/>
          <c:min val="-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y-axis [cm]</a:t>
                </a:r>
              </a:p>
            </c:rich>
          </c:tx>
          <c:layout>
            <c:manualLayout>
              <c:xMode val="edge"/>
              <c:yMode val="edge"/>
              <c:x val="1.2160743969420037E-2"/>
              <c:y val="0.44263394082187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90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526772805684969"/>
          <c:y val="0.94914147672814797"/>
          <c:w val="0.22761869960411252"/>
          <c:h val="3.4536404439193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/>
              </a:rPr>
              <a:t>Scenario 2: three lines of sight</a:t>
            </a:r>
            <a:endParaRPr lang="de-DE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Indoor GPS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7678663251330313E-2"/>
                  <c:y val="1.4481752015064856E-2"/>
                </c:manualLayout>
              </c:layout>
              <c:tx>
                <c:rich>
                  <a:bodyPr/>
                  <a:lstStyle/>
                  <a:p>
                    <a:fld id="{CF2E6709-981D-4D30-81E7-CDB783F2F94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4F0-433A-8E50-F3609F8BD155}"/>
                </c:ext>
              </c:extLst>
            </c:dLbl>
            <c:dLbl>
              <c:idx val="1"/>
              <c:layout>
                <c:manualLayout>
                  <c:x val="-3.2868412610954731E-2"/>
                  <c:y val="-2.2757038880816396E-2"/>
                </c:manualLayout>
              </c:layout>
              <c:tx>
                <c:rich>
                  <a:bodyPr/>
                  <a:lstStyle/>
                  <a:p>
                    <a:fld id="{347D273A-8E22-4FE9-8D4A-93627702842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4F0-433A-8E50-F3609F8BD15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45D8FC0-3D0C-40A3-8B9F-EA92BC4E0F2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4F0-433A-8E50-F3609F8BD15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5864D08-37B6-414F-8DC5-232D6939701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4F0-433A-8E50-F3609F8BD15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08173B8-24E6-49CA-863A-E855BBE4764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4F0-433A-8E50-F3609F8BD15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5ABB6F4-7379-4709-8A87-F646B5AF3ED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4F0-433A-8E50-F3609F8BD155}"/>
                </c:ext>
              </c:extLst>
            </c:dLbl>
            <c:dLbl>
              <c:idx val="6"/>
              <c:layout>
                <c:manualLayout>
                  <c:x val="-6.4219027473279885E-2"/>
                  <c:y val="6.0279240019593125E-3"/>
                </c:manualLayout>
              </c:layout>
              <c:tx>
                <c:rich>
                  <a:bodyPr/>
                  <a:lstStyle/>
                  <a:p>
                    <a:fld id="{D23B404C-D811-4D71-A250-984009F4A1F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4F0-433A-8E50-F3609F8BD15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DB63AE7-5748-4FD0-9096-7411EAF4B64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4F0-433A-8E50-F3609F8BD15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F48F50E-4279-4D76-8AB8-1D29A2E8D78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4F0-433A-8E50-F3609F8BD15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748A969-6B4C-4338-9EA3-CDF901D3271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4F0-433A-8E50-F3609F8BD15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E734138-64C1-4DDC-B7F2-3916088D6FB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4F0-433A-8E50-F3609F8BD15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31EFDBC-463B-4568-9655-86FD5A09F15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4F0-433A-8E50-F3609F8BD15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18EE015-A02B-4F42-958F-7DC48A779C5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4F0-433A-8E50-F3609F8BD15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787BEB9-0656-4E0B-8466-D8451C3359B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4F0-433A-8E50-F3609F8BD15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8B2E2F4-F3B9-4E71-9478-74D337AC899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4F0-433A-8E50-F3609F8BD155}"/>
                </c:ext>
              </c:extLst>
            </c:dLbl>
            <c:dLbl>
              <c:idx val="15"/>
              <c:layout>
                <c:manualLayout>
                  <c:x val="-4.3391234779243164E-2"/>
                  <c:y val="-2.0093080006531081E-2"/>
                </c:manualLayout>
              </c:layout>
              <c:tx>
                <c:rich>
                  <a:bodyPr/>
                  <a:lstStyle/>
                  <a:p>
                    <a:fld id="{B82864DD-5529-47E3-B404-EEA751965C9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4F0-433A-8E50-F3609F8BD155}"/>
                </c:ext>
              </c:extLst>
            </c:dLbl>
            <c:dLbl>
              <c:idx val="16"/>
              <c:layout>
                <c:manualLayout>
                  <c:x val="-6.0747728690940556E-2"/>
                  <c:y val="-3.6836887802435599E-17"/>
                </c:manualLayout>
              </c:layout>
              <c:tx>
                <c:rich>
                  <a:bodyPr/>
                  <a:lstStyle/>
                  <a:p>
                    <a:fld id="{26A2A2F8-60D3-4486-9BE1-05FE5F18CBE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64F0-433A-8E50-F3609F8BD155}"/>
                </c:ext>
              </c:extLst>
            </c:dLbl>
            <c:dLbl>
              <c:idx val="17"/>
              <c:layout>
                <c:manualLayout>
                  <c:x val="-4.3391234779243164E-2"/>
                  <c:y val="3.8176852012408981E-2"/>
                </c:manualLayout>
              </c:layout>
              <c:tx>
                <c:rich>
                  <a:bodyPr/>
                  <a:lstStyle/>
                  <a:p>
                    <a:fld id="{2C019FC2-1747-4B39-B22C-B0A8C967A51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4F0-433A-8E50-F3609F8BD15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8CCEA33-5D8C-4D06-88D9-8C6A1C55CBA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4F0-433A-8E50-F3609F8BD15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96A68FA-4DD6-4A05-9643-D42F039A090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64F0-433A-8E50-F3609F8BD15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D0113FA-7057-4D69-935C-E9DA2D45711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64F0-433A-8E50-F3609F8BD155}"/>
                </c:ext>
              </c:extLst>
            </c:dLbl>
            <c:dLbl>
              <c:idx val="21"/>
              <c:layout>
                <c:manualLayout>
                  <c:x val="-5.1913679949574243E-3"/>
                  <c:y val="-1.6145543814016047E-2"/>
                </c:manualLayout>
              </c:layout>
              <c:tx>
                <c:rich>
                  <a:bodyPr/>
                  <a:lstStyle/>
                  <a:p>
                    <a:fld id="{479AABBC-F4D3-46A4-BA8C-C254CDB288C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64F0-433A-8E50-F3609F8BD15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BC898A8-6014-4C36-876A-C07C868FE7A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64F0-433A-8E50-F3609F8BD155}"/>
                </c:ext>
              </c:extLst>
            </c:dLbl>
            <c:dLbl>
              <c:idx val="23"/>
              <c:layout>
                <c:manualLayout>
                  <c:x val="-6.5757327936127374E-2"/>
                  <c:y val="-1.2109157860512035E-2"/>
                </c:manualLayout>
              </c:layout>
              <c:tx>
                <c:rich>
                  <a:bodyPr/>
                  <a:lstStyle/>
                  <a:p>
                    <a:fld id="{11C50927-7D9F-496D-909E-20F7E285AD3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64F0-433A-8E50-F3609F8BD15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D6CEC9A-DD13-4F2B-A319-1B617C6D13A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64F0-433A-8E50-F3609F8BD15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D012361-FDB8-4521-9F76-A1D36F55C68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64F0-433A-8E50-F3609F8BD15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73345FF-3B70-41A6-8125-2C353B7AC53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64F0-433A-8E50-F3609F8BD15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A5D5745-5B36-474E-9523-922FA5A976E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64F0-433A-8E50-F3609F8BD15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B929548-416C-4C57-A967-AA6AB127D74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64F0-433A-8E50-F3609F8BD15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C960990-9E8B-432C-9E29-DED14404293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64F0-433A-8E50-F3609F8BD15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EE623F4-9F21-449D-890B-53E867E5AFE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64F0-433A-8E50-F3609F8BD1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'Scenario 2'!$C$3:$C$33</c:f>
              <c:numCache>
                <c:formatCode>General</c:formatCode>
                <c:ptCount val="31"/>
                <c:pt idx="0">
                  <c:v>-227</c:v>
                </c:pt>
                <c:pt idx="1">
                  <c:v>-263</c:v>
                </c:pt>
                <c:pt idx="2">
                  <c:v>-238</c:v>
                </c:pt>
                <c:pt idx="3">
                  <c:v>-245.00000000000003</c:v>
                </c:pt>
                <c:pt idx="4">
                  <c:v>-237</c:v>
                </c:pt>
                <c:pt idx="5">
                  <c:v>-246</c:v>
                </c:pt>
                <c:pt idx="6">
                  <c:v>-239</c:v>
                </c:pt>
                <c:pt idx="7">
                  <c:v>-242</c:v>
                </c:pt>
                <c:pt idx="8">
                  <c:v>-256</c:v>
                </c:pt>
                <c:pt idx="9">
                  <c:v>-267</c:v>
                </c:pt>
                <c:pt idx="10">
                  <c:v>-223</c:v>
                </c:pt>
                <c:pt idx="11">
                  <c:v>-196</c:v>
                </c:pt>
                <c:pt idx="12">
                  <c:v>-191</c:v>
                </c:pt>
                <c:pt idx="13">
                  <c:v>-176</c:v>
                </c:pt>
                <c:pt idx="14">
                  <c:v>-168</c:v>
                </c:pt>
                <c:pt idx="15">
                  <c:v>-156</c:v>
                </c:pt>
                <c:pt idx="16">
                  <c:v>-158</c:v>
                </c:pt>
                <c:pt idx="17">
                  <c:v>-154</c:v>
                </c:pt>
                <c:pt idx="18">
                  <c:v>-135</c:v>
                </c:pt>
                <c:pt idx="19">
                  <c:v>-161</c:v>
                </c:pt>
                <c:pt idx="20">
                  <c:v>-154</c:v>
                </c:pt>
                <c:pt idx="21">
                  <c:v>-147</c:v>
                </c:pt>
                <c:pt idx="22">
                  <c:v>-144</c:v>
                </c:pt>
                <c:pt idx="23">
                  <c:v>-157</c:v>
                </c:pt>
                <c:pt idx="24">
                  <c:v>-165</c:v>
                </c:pt>
                <c:pt idx="25">
                  <c:v>-194</c:v>
                </c:pt>
                <c:pt idx="26">
                  <c:v>-190</c:v>
                </c:pt>
                <c:pt idx="27">
                  <c:v>-200.99999999999997</c:v>
                </c:pt>
                <c:pt idx="28">
                  <c:v>-211</c:v>
                </c:pt>
                <c:pt idx="29">
                  <c:v>-220.00000000000003</c:v>
                </c:pt>
                <c:pt idx="30">
                  <c:v>-210</c:v>
                </c:pt>
              </c:numCache>
            </c:numRef>
          </c:xVal>
          <c:yVal>
            <c:numRef>
              <c:f>'Scenario 2'!$D$3:$D$33</c:f>
              <c:numCache>
                <c:formatCode>General</c:formatCode>
                <c:ptCount val="31"/>
                <c:pt idx="0">
                  <c:v>13</c:v>
                </c:pt>
                <c:pt idx="1">
                  <c:v>16</c:v>
                </c:pt>
                <c:pt idx="2">
                  <c:v>3</c:v>
                </c:pt>
                <c:pt idx="3">
                  <c:v>34</c:v>
                </c:pt>
                <c:pt idx="4">
                  <c:v>18</c:v>
                </c:pt>
                <c:pt idx="5">
                  <c:v>40</c:v>
                </c:pt>
                <c:pt idx="6">
                  <c:v>56.000000000000007</c:v>
                </c:pt>
                <c:pt idx="7">
                  <c:v>-127</c:v>
                </c:pt>
                <c:pt idx="8">
                  <c:v>61</c:v>
                </c:pt>
                <c:pt idx="9">
                  <c:v>89</c:v>
                </c:pt>
                <c:pt idx="10">
                  <c:v>35</c:v>
                </c:pt>
                <c:pt idx="11">
                  <c:v>71</c:v>
                </c:pt>
                <c:pt idx="12">
                  <c:v>38</c:v>
                </c:pt>
                <c:pt idx="13">
                  <c:v>60</c:v>
                </c:pt>
                <c:pt idx="14">
                  <c:v>84</c:v>
                </c:pt>
                <c:pt idx="15">
                  <c:v>59</c:v>
                </c:pt>
                <c:pt idx="16">
                  <c:v>55.000000000000007</c:v>
                </c:pt>
                <c:pt idx="17">
                  <c:v>56.000000000000007</c:v>
                </c:pt>
                <c:pt idx="18">
                  <c:v>69</c:v>
                </c:pt>
                <c:pt idx="19">
                  <c:v>21</c:v>
                </c:pt>
                <c:pt idx="20">
                  <c:v>6</c:v>
                </c:pt>
                <c:pt idx="21">
                  <c:v>-6</c:v>
                </c:pt>
                <c:pt idx="22">
                  <c:v>-43</c:v>
                </c:pt>
                <c:pt idx="23">
                  <c:v>-5</c:v>
                </c:pt>
                <c:pt idx="24">
                  <c:v>15</c:v>
                </c:pt>
                <c:pt idx="25">
                  <c:v>-48</c:v>
                </c:pt>
                <c:pt idx="26">
                  <c:v>-3</c:v>
                </c:pt>
                <c:pt idx="27">
                  <c:v>-16</c:v>
                </c:pt>
                <c:pt idx="28">
                  <c:v>-105</c:v>
                </c:pt>
                <c:pt idx="29">
                  <c:v>-2</c:v>
                </c:pt>
                <c:pt idx="30">
                  <c:v>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'Scenario 2'!$B$3:$B$33</c15:f>
                <c15:dlblRangeCache>
                  <c:ptCount val="31"/>
                  <c:pt idx="0">
                    <c:v>L2001</c:v>
                  </c:pt>
                  <c:pt idx="1">
                    <c:v>L2002</c:v>
                  </c:pt>
                  <c:pt idx="2">
                    <c:v>L2003</c:v>
                  </c:pt>
                  <c:pt idx="3">
                    <c:v>L2004</c:v>
                  </c:pt>
                  <c:pt idx="4">
                    <c:v>L2005</c:v>
                  </c:pt>
                  <c:pt idx="5">
                    <c:v>L2006</c:v>
                  </c:pt>
                  <c:pt idx="6">
                    <c:v>L2007</c:v>
                  </c:pt>
                  <c:pt idx="7">
                    <c:v>L2008</c:v>
                  </c:pt>
                  <c:pt idx="8">
                    <c:v>L2009</c:v>
                  </c:pt>
                  <c:pt idx="9">
                    <c:v>L2010</c:v>
                  </c:pt>
                  <c:pt idx="10">
                    <c:v>L2011</c:v>
                  </c:pt>
                  <c:pt idx="11">
                    <c:v>L2012</c:v>
                  </c:pt>
                  <c:pt idx="12">
                    <c:v>L2013</c:v>
                  </c:pt>
                  <c:pt idx="13">
                    <c:v>L2014</c:v>
                  </c:pt>
                  <c:pt idx="14">
                    <c:v>L2015</c:v>
                  </c:pt>
                  <c:pt idx="15">
                    <c:v>L2016</c:v>
                  </c:pt>
                  <c:pt idx="16">
                    <c:v>L2017</c:v>
                  </c:pt>
                  <c:pt idx="17">
                    <c:v>L2018</c:v>
                  </c:pt>
                  <c:pt idx="18">
                    <c:v>L2019</c:v>
                  </c:pt>
                  <c:pt idx="19">
                    <c:v>L2020</c:v>
                  </c:pt>
                  <c:pt idx="20">
                    <c:v>L2021</c:v>
                  </c:pt>
                  <c:pt idx="21">
                    <c:v>L2022</c:v>
                  </c:pt>
                  <c:pt idx="22">
                    <c:v>L2023</c:v>
                  </c:pt>
                  <c:pt idx="23">
                    <c:v>L2024</c:v>
                  </c:pt>
                  <c:pt idx="24">
                    <c:v>L2025</c:v>
                  </c:pt>
                  <c:pt idx="25">
                    <c:v>L2026</c:v>
                  </c:pt>
                  <c:pt idx="26">
                    <c:v>L2027</c:v>
                  </c:pt>
                  <c:pt idx="27">
                    <c:v>L2028</c:v>
                  </c:pt>
                  <c:pt idx="28">
                    <c:v>L2029</c:v>
                  </c:pt>
                  <c:pt idx="29">
                    <c:v>L2030</c:v>
                  </c:pt>
                  <c:pt idx="30">
                    <c:v>L2031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64F0-433A-8E50-F3609F8BD155}"/>
            </c:ext>
          </c:extLst>
        </c:ser>
        <c:ser>
          <c:idx val="1"/>
          <c:order val="1"/>
          <c:tx>
            <c:v>Laser Tracker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706482895961871E-2"/>
                  <c:y val="1.9669281744195896E-2"/>
                </c:manualLayout>
              </c:layout>
              <c:tx>
                <c:rich>
                  <a:bodyPr/>
                  <a:lstStyle/>
                  <a:p>
                    <a:fld id="{B44C9C8C-E678-464E-BA36-E7195EACB67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64F0-433A-8E50-F3609F8BD155}"/>
                </c:ext>
              </c:extLst>
            </c:dLbl>
            <c:dLbl>
              <c:idx val="1"/>
              <c:layout>
                <c:manualLayout>
                  <c:x val="-6.6063189117724352E-2"/>
                  <c:y val="-9.8962374362875321E-4"/>
                </c:manualLayout>
              </c:layout>
              <c:tx>
                <c:rich>
                  <a:bodyPr/>
                  <a:lstStyle/>
                  <a:p>
                    <a:fld id="{E54EDBA2-CC38-4E57-B6B9-7B11FCD50EE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64F0-433A-8E50-F3609F8BD155}"/>
                </c:ext>
              </c:extLst>
            </c:dLbl>
            <c:dLbl>
              <c:idx val="2"/>
              <c:layout>
                <c:manualLayout>
                  <c:x val="-6.779883850889408E-2"/>
                  <c:y val="-1.1036163746894274E-2"/>
                </c:manualLayout>
              </c:layout>
              <c:tx>
                <c:rich>
                  <a:bodyPr/>
                  <a:lstStyle/>
                  <a:p>
                    <a:fld id="{EDAFC984-7132-4421-B29E-F5AF1FA715C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64F0-433A-8E50-F3609F8BD155}"/>
                </c:ext>
              </c:extLst>
            </c:dLbl>
            <c:dLbl>
              <c:idx val="3"/>
              <c:layout>
                <c:manualLayout>
                  <c:x val="-6.7798838508894038E-2"/>
                  <c:y val="-5.0082397449349985E-3"/>
                </c:manualLayout>
              </c:layout>
              <c:tx>
                <c:rich>
                  <a:bodyPr/>
                  <a:lstStyle/>
                  <a:p>
                    <a:fld id="{58555109-13B1-4341-B8DB-2D3FF4F0A03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64F0-433A-8E50-F3609F8BD155}"/>
                </c:ext>
              </c:extLst>
            </c:dLbl>
            <c:dLbl>
              <c:idx val="4"/>
              <c:layout>
                <c:manualLayout>
                  <c:x val="-6.7798838508894038E-2"/>
                  <c:y val="-9.0268557462411698E-3"/>
                </c:manualLayout>
              </c:layout>
              <c:tx>
                <c:rich>
                  <a:bodyPr/>
                  <a:lstStyle/>
                  <a:p>
                    <a:fld id="{CA621FD5-FD2B-4A85-99F9-59467A2E25E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64F0-433A-8E50-F3609F8BD155}"/>
                </c:ext>
              </c:extLst>
            </c:dLbl>
            <c:dLbl>
              <c:idx val="5"/>
              <c:layout>
                <c:manualLayout>
                  <c:x val="-6.7798838508894038E-2"/>
                  <c:y val="-5.0082397449349621E-3"/>
                </c:manualLayout>
              </c:layout>
              <c:tx>
                <c:rich>
                  <a:bodyPr/>
                  <a:lstStyle/>
                  <a:p>
                    <a:fld id="{D9E09110-3853-4F10-87A7-9C5EB3BC638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64F0-433A-8E50-F3609F8BD155}"/>
                </c:ext>
              </c:extLst>
            </c:dLbl>
            <c:dLbl>
              <c:idx val="6"/>
              <c:layout>
                <c:manualLayout>
                  <c:x val="-6.6063189117724311E-2"/>
                  <c:y val="-9.8962374362875321E-4"/>
                </c:manualLayout>
              </c:layout>
              <c:tx>
                <c:rich>
                  <a:bodyPr/>
                  <a:lstStyle/>
                  <a:p>
                    <a:fld id="{1D0438A3-BDB4-41C3-A0BA-FD6DFA87389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64F0-433A-8E50-F3609F8BD15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CF25835-F174-46B7-B817-211E34DCE97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4F0-433A-8E50-F3609F8BD15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C555403-19C1-41EB-A9B0-D1C4F003CD4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4F0-433A-8E50-F3609F8BD15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69C558C-4994-40EF-989F-85CBE361719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4F0-433A-8E50-F3609F8BD15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AAAFD4-EE78-4A5D-A2E2-8F47FAB81FE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4F0-433A-8E50-F3609F8BD15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F7B708B-AB95-4261-A203-9B1E288A090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4F0-433A-8E50-F3609F8BD15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470FBA7-5D5A-4F93-AC68-10875BFCA87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64F0-433A-8E50-F3609F8BD15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0017641-44C2-4C16-9264-3168AA14E38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64F0-433A-8E50-F3609F8BD15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693A6F6-48A3-4631-9BBC-5ADF73ED9FF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64F0-433A-8E50-F3609F8BD15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1475567-78E4-4ECD-9718-0B497301EC0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64F0-433A-8E50-F3609F8BD155}"/>
                </c:ext>
              </c:extLst>
            </c:dLbl>
            <c:dLbl>
              <c:idx val="16"/>
              <c:layout>
                <c:manualLayout>
                  <c:x val="-3.5798110356141588E-3"/>
                  <c:y val="1.0196842570243509E-3"/>
                </c:manualLayout>
              </c:layout>
              <c:tx>
                <c:rich>
                  <a:bodyPr/>
                  <a:lstStyle/>
                  <a:p>
                    <a:fld id="{66C3772D-CB90-46E6-B4B1-6571EB85D3B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64F0-433A-8E50-F3609F8BD155}"/>
                </c:ext>
              </c:extLst>
            </c:dLbl>
            <c:dLbl>
              <c:idx val="17"/>
              <c:layout>
                <c:manualLayout>
                  <c:x val="-1.8441616444444323E-3"/>
                  <c:y val="1.0196842570243509E-3"/>
                </c:manualLayout>
              </c:layout>
              <c:tx>
                <c:rich>
                  <a:bodyPr/>
                  <a:lstStyle/>
                  <a:p>
                    <a:fld id="{4EA9BC4E-9941-4562-9543-9D1F623A307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64F0-433A-8E50-F3609F8BD155}"/>
                </c:ext>
              </c:extLst>
            </c:dLbl>
            <c:dLbl>
              <c:idx val="18"/>
              <c:layout>
                <c:manualLayout>
                  <c:x val="-3.5798110356141588E-3"/>
                  <c:y val="1.0196842570243509E-3"/>
                </c:manualLayout>
              </c:layout>
              <c:tx>
                <c:rich>
                  <a:bodyPr/>
                  <a:lstStyle/>
                  <a:p>
                    <a:fld id="{3D93B9DE-5D1C-4D1C-8709-0083A06F33E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64F0-433A-8E50-F3609F8BD155}"/>
                </c:ext>
              </c:extLst>
            </c:dLbl>
            <c:dLbl>
              <c:idx val="19"/>
              <c:layout>
                <c:manualLayout>
                  <c:x val="-1.8441616444444323E-3"/>
                  <c:y val="3.0289922576774552E-3"/>
                </c:manualLayout>
              </c:layout>
              <c:tx>
                <c:rich>
                  <a:bodyPr/>
                  <a:lstStyle/>
                  <a:p>
                    <a:fld id="{29518F2E-B84D-4852-ABF4-995781F5F8C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64F0-433A-8E50-F3609F8BD155}"/>
                </c:ext>
              </c:extLst>
            </c:dLbl>
            <c:dLbl>
              <c:idx val="20"/>
              <c:layout>
                <c:manualLayout>
                  <c:x val="-5.3154604267838853E-3"/>
                  <c:y val="1.019684257024314E-3"/>
                </c:manualLayout>
              </c:layout>
              <c:tx>
                <c:rich>
                  <a:bodyPr/>
                  <a:lstStyle/>
                  <a:p>
                    <a:fld id="{9E9F13F6-FA14-4D87-AA01-9B6611637CD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64F0-433A-8E50-F3609F8BD155}"/>
                </c:ext>
              </c:extLst>
            </c:dLbl>
            <c:dLbl>
              <c:idx val="21"/>
              <c:layout>
                <c:manualLayout>
                  <c:x val="-3.5798110356141588E-3"/>
                  <c:y val="1.0196842570243509E-3"/>
                </c:manualLayout>
              </c:layout>
              <c:tx>
                <c:rich>
                  <a:bodyPr/>
                  <a:lstStyle/>
                  <a:p>
                    <a:fld id="{2E2A974D-CC59-4F15-9816-7226EA6A060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64F0-433A-8E50-F3609F8BD155}"/>
                </c:ext>
              </c:extLst>
            </c:dLbl>
            <c:dLbl>
              <c:idx val="22"/>
              <c:layout>
                <c:manualLayout>
                  <c:x val="-1.8441616444444323E-3"/>
                  <c:y val="1.0196842570243509E-3"/>
                </c:manualLayout>
              </c:layout>
              <c:tx>
                <c:rich>
                  <a:bodyPr/>
                  <a:lstStyle/>
                  <a:p>
                    <a:fld id="{B2F7BC82-E9E2-44D4-B1BF-BF4CF9B44EE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64F0-433A-8E50-F3609F8BD15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806E023-AF4B-45C5-9157-9E49E96CE04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64F0-433A-8E50-F3609F8BD15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5E43D86-3D09-4774-8096-FC5E7596FE1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64F0-433A-8E50-F3609F8BD15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E04AE26-D195-4851-A490-7284B354A6F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64F0-433A-8E50-F3609F8BD15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ABFB48E-D574-49F1-9D76-6D9FB4D146C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64F0-433A-8E50-F3609F8BD15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E55CE48-9793-4221-A765-3A773D1C7BB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64F0-433A-8E50-F3609F8BD15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01EC76F-1379-4463-8E68-BF31BB288C8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64F0-433A-8E50-F3609F8BD15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7653A64-4781-4B3A-A040-D8A6E4BDCC7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64F0-433A-8E50-F3609F8BD15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266BA49-94B8-4A3B-A1F5-66FEF7BF386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64F0-433A-8E50-F3609F8BD1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'Scenario 2'!$F$3:$F$33</c:f>
              <c:numCache>
                <c:formatCode>0.00</c:formatCode>
                <c:ptCount val="31"/>
                <c:pt idx="0">
                  <c:v>-230.89000000000001</c:v>
                </c:pt>
                <c:pt idx="1">
                  <c:v>-230.65</c:v>
                </c:pt>
                <c:pt idx="2">
                  <c:v>-230.66</c:v>
                </c:pt>
                <c:pt idx="3">
                  <c:v>-229.86999999999998</c:v>
                </c:pt>
                <c:pt idx="4">
                  <c:v>-230.91</c:v>
                </c:pt>
                <c:pt idx="5">
                  <c:v>-230.49</c:v>
                </c:pt>
                <c:pt idx="6">
                  <c:v>-230.34</c:v>
                </c:pt>
                <c:pt idx="7">
                  <c:v>-231.08</c:v>
                </c:pt>
                <c:pt idx="8">
                  <c:v>-220.66</c:v>
                </c:pt>
                <c:pt idx="9">
                  <c:v>-210.9</c:v>
                </c:pt>
                <c:pt idx="10">
                  <c:v>-200.75</c:v>
                </c:pt>
                <c:pt idx="11">
                  <c:v>-190.99</c:v>
                </c:pt>
                <c:pt idx="12">
                  <c:v>-180.89000000000001</c:v>
                </c:pt>
                <c:pt idx="13">
                  <c:v>-170.53</c:v>
                </c:pt>
                <c:pt idx="14">
                  <c:v>-160.84</c:v>
                </c:pt>
                <c:pt idx="15">
                  <c:v>-150.57999999999998</c:v>
                </c:pt>
                <c:pt idx="16">
                  <c:v>-151.02000000000001</c:v>
                </c:pt>
                <c:pt idx="17">
                  <c:v>-152.05000000000001</c:v>
                </c:pt>
                <c:pt idx="18">
                  <c:v>-151.69</c:v>
                </c:pt>
                <c:pt idx="19">
                  <c:v>-151.76</c:v>
                </c:pt>
                <c:pt idx="20">
                  <c:v>-151.80000000000001</c:v>
                </c:pt>
                <c:pt idx="21">
                  <c:v>-151.88</c:v>
                </c:pt>
                <c:pt idx="22">
                  <c:v>-151.06</c:v>
                </c:pt>
                <c:pt idx="23">
                  <c:v>-161.24</c:v>
                </c:pt>
                <c:pt idx="24">
                  <c:v>-170.51</c:v>
                </c:pt>
                <c:pt idx="25">
                  <c:v>-180.45</c:v>
                </c:pt>
                <c:pt idx="26">
                  <c:v>-191.51</c:v>
                </c:pt>
                <c:pt idx="27">
                  <c:v>-200.74</c:v>
                </c:pt>
                <c:pt idx="28">
                  <c:v>-210.95999999999998</c:v>
                </c:pt>
                <c:pt idx="29">
                  <c:v>-220.69</c:v>
                </c:pt>
                <c:pt idx="30">
                  <c:v>-190.97</c:v>
                </c:pt>
              </c:numCache>
            </c:numRef>
          </c:xVal>
          <c:yVal>
            <c:numRef>
              <c:f>'Scenario 2'!$G$3:$G$33</c:f>
              <c:numCache>
                <c:formatCode>0.00</c:formatCode>
                <c:ptCount val="31"/>
                <c:pt idx="0">
                  <c:v>38.799999999999997</c:v>
                </c:pt>
                <c:pt idx="1">
                  <c:v>49.04</c:v>
                </c:pt>
                <c:pt idx="2">
                  <c:v>58.89</c:v>
                </c:pt>
                <c:pt idx="3">
                  <c:v>69.09</c:v>
                </c:pt>
                <c:pt idx="4">
                  <c:v>78.72999999999999</c:v>
                </c:pt>
                <c:pt idx="5">
                  <c:v>88.62</c:v>
                </c:pt>
                <c:pt idx="6">
                  <c:v>99.02000000000001</c:v>
                </c:pt>
                <c:pt idx="7">
                  <c:v>107.77000000000001</c:v>
                </c:pt>
                <c:pt idx="8">
                  <c:v>109.34</c:v>
                </c:pt>
                <c:pt idx="9">
                  <c:v>107.71</c:v>
                </c:pt>
                <c:pt idx="10">
                  <c:v>107.96</c:v>
                </c:pt>
                <c:pt idx="11">
                  <c:v>107.96</c:v>
                </c:pt>
                <c:pt idx="12">
                  <c:v>107.80999999999999</c:v>
                </c:pt>
                <c:pt idx="13">
                  <c:v>107.72</c:v>
                </c:pt>
                <c:pt idx="14">
                  <c:v>108.58</c:v>
                </c:pt>
                <c:pt idx="15">
                  <c:v>107.6</c:v>
                </c:pt>
                <c:pt idx="16">
                  <c:v>98.02000000000001</c:v>
                </c:pt>
                <c:pt idx="17">
                  <c:v>88.36</c:v>
                </c:pt>
                <c:pt idx="18">
                  <c:v>78.47999999999999</c:v>
                </c:pt>
                <c:pt idx="19">
                  <c:v>68.75</c:v>
                </c:pt>
                <c:pt idx="20">
                  <c:v>58.54</c:v>
                </c:pt>
                <c:pt idx="21">
                  <c:v>49.13</c:v>
                </c:pt>
                <c:pt idx="22">
                  <c:v>39.369999999999997</c:v>
                </c:pt>
                <c:pt idx="23">
                  <c:v>39.08</c:v>
                </c:pt>
                <c:pt idx="24">
                  <c:v>38.769999999999996</c:v>
                </c:pt>
                <c:pt idx="25">
                  <c:v>38.71</c:v>
                </c:pt>
                <c:pt idx="26">
                  <c:v>38.160000000000004</c:v>
                </c:pt>
                <c:pt idx="27">
                  <c:v>38.480000000000004</c:v>
                </c:pt>
                <c:pt idx="28">
                  <c:v>38.64</c:v>
                </c:pt>
                <c:pt idx="29">
                  <c:v>38.79</c:v>
                </c:pt>
                <c:pt idx="30">
                  <c:v>78.650000000000006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'Scenario 2'!$E$3:$E$33</c15:f>
                <c15:dlblRangeCache>
                  <c:ptCount val="31"/>
                  <c:pt idx="0">
                    <c:v>R2001</c:v>
                  </c:pt>
                  <c:pt idx="1">
                    <c:v>R2002</c:v>
                  </c:pt>
                  <c:pt idx="2">
                    <c:v>R2003</c:v>
                  </c:pt>
                  <c:pt idx="3">
                    <c:v>R2004</c:v>
                  </c:pt>
                  <c:pt idx="4">
                    <c:v>R2005</c:v>
                  </c:pt>
                  <c:pt idx="5">
                    <c:v>R2006</c:v>
                  </c:pt>
                  <c:pt idx="6">
                    <c:v>R2007</c:v>
                  </c:pt>
                  <c:pt idx="7">
                    <c:v>R2008</c:v>
                  </c:pt>
                  <c:pt idx="8">
                    <c:v>R2009</c:v>
                  </c:pt>
                  <c:pt idx="9">
                    <c:v>R2010</c:v>
                  </c:pt>
                  <c:pt idx="10">
                    <c:v>R2011</c:v>
                  </c:pt>
                  <c:pt idx="11">
                    <c:v>R2012</c:v>
                  </c:pt>
                  <c:pt idx="12">
                    <c:v>R2013</c:v>
                  </c:pt>
                  <c:pt idx="13">
                    <c:v>R2014</c:v>
                  </c:pt>
                  <c:pt idx="14">
                    <c:v>R2015</c:v>
                  </c:pt>
                  <c:pt idx="15">
                    <c:v>R2016</c:v>
                  </c:pt>
                  <c:pt idx="16">
                    <c:v>R2017</c:v>
                  </c:pt>
                  <c:pt idx="17">
                    <c:v>R2018</c:v>
                  </c:pt>
                  <c:pt idx="18">
                    <c:v>R2019</c:v>
                  </c:pt>
                  <c:pt idx="19">
                    <c:v>R2020</c:v>
                  </c:pt>
                  <c:pt idx="20">
                    <c:v>R2021</c:v>
                  </c:pt>
                  <c:pt idx="21">
                    <c:v>R2022</c:v>
                  </c:pt>
                  <c:pt idx="22">
                    <c:v>R2023</c:v>
                  </c:pt>
                  <c:pt idx="23">
                    <c:v>R2024</c:v>
                  </c:pt>
                  <c:pt idx="24">
                    <c:v>R2025</c:v>
                  </c:pt>
                  <c:pt idx="25">
                    <c:v>R2026</c:v>
                  </c:pt>
                  <c:pt idx="26">
                    <c:v>R2027</c:v>
                  </c:pt>
                  <c:pt idx="27">
                    <c:v>R2028</c:v>
                  </c:pt>
                  <c:pt idx="28">
                    <c:v>R2029</c:v>
                  </c:pt>
                  <c:pt idx="29">
                    <c:v>R2030</c:v>
                  </c:pt>
                  <c:pt idx="30">
                    <c:v>R2031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F-64F0-433A-8E50-F3609F8BD155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551906232"/>
        <c:axId val="5519059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>
                      <c:ext uri="{02D57815-91ED-43cb-92C2-25804820EDAC}">
                        <c15:formulaRef>
                          <c15:sqref>'Scenario 2'!$B$3:$B$33</c15:sqref>
                        </c15:formulaRef>
                      </c:ext>
                    </c:extLst>
                    <c:strCache>
                      <c:ptCount val="31"/>
                      <c:pt idx="0">
                        <c:v>L2001</c:v>
                      </c:pt>
                      <c:pt idx="1">
                        <c:v>L2002</c:v>
                      </c:pt>
                      <c:pt idx="2">
                        <c:v>L2003</c:v>
                      </c:pt>
                      <c:pt idx="3">
                        <c:v>L2004</c:v>
                      </c:pt>
                      <c:pt idx="4">
                        <c:v>L2005</c:v>
                      </c:pt>
                      <c:pt idx="5">
                        <c:v>L2006</c:v>
                      </c:pt>
                      <c:pt idx="6">
                        <c:v>L2007</c:v>
                      </c:pt>
                      <c:pt idx="7">
                        <c:v>L2008</c:v>
                      </c:pt>
                      <c:pt idx="8">
                        <c:v>L2009</c:v>
                      </c:pt>
                      <c:pt idx="9">
                        <c:v>L2010</c:v>
                      </c:pt>
                      <c:pt idx="10">
                        <c:v>L2011</c:v>
                      </c:pt>
                      <c:pt idx="11">
                        <c:v>L2012</c:v>
                      </c:pt>
                      <c:pt idx="12">
                        <c:v>L2013</c:v>
                      </c:pt>
                      <c:pt idx="13">
                        <c:v>L2014</c:v>
                      </c:pt>
                      <c:pt idx="14">
                        <c:v>L2015</c:v>
                      </c:pt>
                      <c:pt idx="15">
                        <c:v>L2016</c:v>
                      </c:pt>
                      <c:pt idx="16">
                        <c:v>L2017</c:v>
                      </c:pt>
                      <c:pt idx="17">
                        <c:v>L2018</c:v>
                      </c:pt>
                      <c:pt idx="18">
                        <c:v>L2019</c:v>
                      </c:pt>
                      <c:pt idx="19">
                        <c:v>L2020</c:v>
                      </c:pt>
                      <c:pt idx="20">
                        <c:v>L2021</c:v>
                      </c:pt>
                      <c:pt idx="21">
                        <c:v>L2022</c:v>
                      </c:pt>
                      <c:pt idx="22">
                        <c:v>L2023</c:v>
                      </c:pt>
                      <c:pt idx="23">
                        <c:v>L2024</c:v>
                      </c:pt>
                      <c:pt idx="24">
                        <c:v>L2025</c:v>
                      </c:pt>
                      <c:pt idx="25">
                        <c:v>L2026</c:v>
                      </c:pt>
                      <c:pt idx="26">
                        <c:v>L2027</c:v>
                      </c:pt>
                      <c:pt idx="27">
                        <c:v>L2028</c:v>
                      </c:pt>
                      <c:pt idx="28">
                        <c:v>L2029</c:v>
                      </c:pt>
                      <c:pt idx="29">
                        <c:v>L2030</c:v>
                      </c:pt>
                      <c:pt idx="30">
                        <c:v>L2031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'Scenario 2'!$E$3:$E$33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40-64F0-433A-8E50-F3609F8BD155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2'!$B$3:$B$33</c15:sqref>
                        </c15:formulaRef>
                      </c:ext>
                    </c:extLst>
                    <c:strCache>
                      <c:ptCount val="31"/>
                      <c:pt idx="0">
                        <c:v>L2001</c:v>
                      </c:pt>
                      <c:pt idx="1">
                        <c:v>L2002</c:v>
                      </c:pt>
                      <c:pt idx="2">
                        <c:v>L2003</c:v>
                      </c:pt>
                      <c:pt idx="3">
                        <c:v>L2004</c:v>
                      </c:pt>
                      <c:pt idx="4">
                        <c:v>L2005</c:v>
                      </c:pt>
                      <c:pt idx="5">
                        <c:v>L2006</c:v>
                      </c:pt>
                      <c:pt idx="6">
                        <c:v>L2007</c:v>
                      </c:pt>
                      <c:pt idx="7">
                        <c:v>L2008</c:v>
                      </c:pt>
                      <c:pt idx="8">
                        <c:v>L2009</c:v>
                      </c:pt>
                      <c:pt idx="9">
                        <c:v>L2010</c:v>
                      </c:pt>
                      <c:pt idx="10">
                        <c:v>L2011</c:v>
                      </c:pt>
                      <c:pt idx="11">
                        <c:v>L2012</c:v>
                      </c:pt>
                      <c:pt idx="12">
                        <c:v>L2013</c:v>
                      </c:pt>
                      <c:pt idx="13">
                        <c:v>L2014</c:v>
                      </c:pt>
                      <c:pt idx="14">
                        <c:v>L2015</c:v>
                      </c:pt>
                      <c:pt idx="15">
                        <c:v>L2016</c:v>
                      </c:pt>
                      <c:pt idx="16">
                        <c:v>L2017</c:v>
                      </c:pt>
                      <c:pt idx="17">
                        <c:v>L2018</c:v>
                      </c:pt>
                      <c:pt idx="18">
                        <c:v>L2019</c:v>
                      </c:pt>
                      <c:pt idx="19">
                        <c:v>L2020</c:v>
                      </c:pt>
                      <c:pt idx="20">
                        <c:v>L2021</c:v>
                      </c:pt>
                      <c:pt idx="21">
                        <c:v>L2022</c:v>
                      </c:pt>
                      <c:pt idx="22">
                        <c:v>L2023</c:v>
                      </c:pt>
                      <c:pt idx="23">
                        <c:v>L2024</c:v>
                      </c:pt>
                      <c:pt idx="24">
                        <c:v>L2025</c:v>
                      </c:pt>
                      <c:pt idx="25">
                        <c:v>L2026</c:v>
                      </c:pt>
                      <c:pt idx="26">
                        <c:v>L2027</c:v>
                      </c:pt>
                      <c:pt idx="27">
                        <c:v>L2028</c:v>
                      </c:pt>
                      <c:pt idx="28">
                        <c:v>L2029</c:v>
                      </c:pt>
                      <c:pt idx="29">
                        <c:v>L2030</c:v>
                      </c:pt>
                      <c:pt idx="30">
                        <c:v>L2031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2'!$F$3:$F$33</c15:sqref>
                        </c15:formulaRef>
                      </c:ext>
                    </c:extLst>
                    <c:numCache>
                      <c:formatCode>0.00</c:formatCode>
                      <c:ptCount val="31"/>
                      <c:pt idx="0">
                        <c:v>-230.89000000000001</c:v>
                      </c:pt>
                      <c:pt idx="1">
                        <c:v>-230.65</c:v>
                      </c:pt>
                      <c:pt idx="2">
                        <c:v>-230.66</c:v>
                      </c:pt>
                      <c:pt idx="3">
                        <c:v>-229.86999999999998</c:v>
                      </c:pt>
                      <c:pt idx="4">
                        <c:v>-230.91</c:v>
                      </c:pt>
                      <c:pt idx="5">
                        <c:v>-230.49</c:v>
                      </c:pt>
                      <c:pt idx="6">
                        <c:v>-230.34</c:v>
                      </c:pt>
                      <c:pt idx="7">
                        <c:v>-231.08</c:v>
                      </c:pt>
                      <c:pt idx="8">
                        <c:v>-220.66</c:v>
                      </c:pt>
                      <c:pt idx="9">
                        <c:v>-210.9</c:v>
                      </c:pt>
                      <c:pt idx="10">
                        <c:v>-200.75</c:v>
                      </c:pt>
                      <c:pt idx="11">
                        <c:v>-190.99</c:v>
                      </c:pt>
                      <c:pt idx="12">
                        <c:v>-180.89000000000001</c:v>
                      </c:pt>
                      <c:pt idx="13">
                        <c:v>-170.53</c:v>
                      </c:pt>
                      <c:pt idx="14">
                        <c:v>-160.84</c:v>
                      </c:pt>
                      <c:pt idx="15">
                        <c:v>-150.57999999999998</c:v>
                      </c:pt>
                      <c:pt idx="16">
                        <c:v>-151.02000000000001</c:v>
                      </c:pt>
                      <c:pt idx="17">
                        <c:v>-152.05000000000001</c:v>
                      </c:pt>
                      <c:pt idx="18">
                        <c:v>-151.69</c:v>
                      </c:pt>
                      <c:pt idx="19">
                        <c:v>-151.76</c:v>
                      </c:pt>
                      <c:pt idx="20">
                        <c:v>-151.80000000000001</c:v>
                      </c:pt>
                      <c:pt idx="21">
                        <c:v>-151.88</c:v>
                      </c:pt>
                      <c:pt idx="22">
                        <c:v>-151.06</c:v>
                      </c:pt>
                      <c:pt idx="23">
                        <c:v>-161.24</c:v>
                      </c:pt>
                      <c:pt idx="24">
                        <c:v>-170.51</c:v>
                      </c:pt>
                      <c:pt idx="25">
                        <c:v>-180.45</c:v>
                      </c:pt>
                      <c:pt idx="26">
                        <c:v>-191.51</c:v>
                      </c:pt>
                      <c:pt idx="27">
                        <c:v>-200.74</c:v>
                      </c:pt>
                      <c:pt idx="28">
                        <c:v>-210.95999999999998</c:v>
                      </c:pt>
                      <c:pt idx="29">
                        <c:v>-220.69</c:v>
                      </c:pt>
                      <c:pt idx="30">
                        <c:v>-190.97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64F0-433A-8E50-F3609F8BD155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2'!$B$3:$B$33</c15:sqref>
                        </c15:formulaRef>
                      </c:ext>
                    </c:extLst>
                    <c:strCache>
                      <c:ptCount val="31"/>
                      <c:pt idx="0">
                        <c:v>L2001</c:v>
                      </c:pt>
                      <c:pt idx="1">
                        <c:v>L2002</c:v>
                      </c:pt>
                      <c:pt idx="2">
                        <c:v>L2003</c:v>
                      </c:pt>
                      <c:pt idx="3">
                        <c:v>L2004</c:v>
                      </c:pt>
                      <c:pt idx="4">
                        <c:v>L2005</c:v>
                      </c:pt>
                      <c:pt idx="5">
                        <c:v>L2006</c:v>
                      </c:pt>
                      <c:pt idx="6">
                        <c:v>L2007</c:v>
                      </c:pt>
                      <c:pt idx="7">
                        <c:v>L2008</c:v>
                      </c:pt>
                      <c:pt idx="8">
                        <c:v>L2009</c:v>
                      </c:pt>
                      <c:pt idx="9">
                        <c:v>L2010</c:v>
                      </c:pt>
                      <c:pt idx="10">
                        <c:v>L2011</c:v>
                      </c:pt>
                      <c:pt idx="11">
                        <c:v>L2012</c:v>
                      </c:pt>
                      <c:pt idx="12">
                        <c:v>L2013</c:v>
                      </c:pt>
                      <c:pt idx="13">
                        <c:v>L2014</c:v>
                      </c:pt>
                      <c:pt idx="14">
                        <c:v>L2015</c:v>
                      </c:pt>
                      <c:pt idx="15">
                        <c:v>L2016</c:v>
                      </c:pt>
                      <c:pt idx="16">
                        <c:v>L2017</c:v>
                      </c:pt>
                      <c:pt idx="17">
                        <c:v>L2018</c:v>
                      </c:pt>
                      <c:pt idx="18">
                        <c:v>L2019</c:v>
                      </c:pt>
                      <c:pt idx="19">
                        <c:v>L2020</c:v>
                      </c:pt>
                      <c:pt idx="20">
                        <c:v>L2021</c:v>
                      </c:pt>
                      <c:pt idx="21">
                        <c:v>L2022</c:v>
                      </c:pt>
                      <c:pt idx="22">
                        <c:v>L2023</c:v>
                      </c:pt>
                      <c:pt idx="23">
                        <c:v>L2024</c:v>
                      </c:pt>
                      <c:pt idx="24">
                        <c:v>L2025</c:v>
                      </c:pt>
                      <c:pt idx="25">
                        <c:v>L2026</c:v>
                      </c:pt>
                      <c:pt idx="26">
                        <c:v>L2027</c:v>
                      </c:pt>
                      <c:pt idx="27">
                        <c:v>L2028</c:v>
                      </c:pt>
                      <c:pt idx="28">
                        <c:v>L2029</c:v>
                      </c:pt>
                      <c:pt idx="29">
                        <c:v>L2030</c:v>
                      </c:pt>
                      <c:pt idx="30">
                        <c:v>L2031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2'!$G$3:$G$33</c15:sqref>
                        </c15:formulaRef>
                      </c:ext>
                    </c:extLst>
                    <c:numCache>
                      <c:formatCode>0.00</c:formatCode>
                      <c:ptCount val="31"/>
                      <c:pt idx="0">
                        <c:v>38.799999999999997</c:v>
                      </c:pt>
                      <c:pt idx="1">
                        <c:v>49.04</c:v>
                      </c:pt>
                      <c:pt idx="2">
                        <c:v>58.89</c:v>
                      </c:pt>
                      <c:pt idx="3">
                        <c:v>69.09</c:v>
                      </c:pt>
                      <c:pt idx="4">
                        <c:v>78.72999999999999</c:v>
                      </c:pt>
                      <c:pt idx="5">
                        <c:v>88.62</c:v>
                      </c:pt>
                      <c:pt idx="6">
                        <c:v>99.02000000000001</c:v>
                      </c:pt>
                      <c:pt idx="7">
                        <c:v>107.77000000000001</c:v>
                      </c:pt>
                      <c:pt idx="8">
                        <c:v>109.34</c:v>
                      </c:pt>
                      <c:pt idx="9">
                        <c:v>107.71</c:v>
                      </c:pt>
                      <c:pt idx="10">
                        <c:v>107.96</c:v>
                      </c:pt>
                      <c:pt idx="11">
                        <c:v>107.96</c:v>
                      </c:pt>
                      <c:pt idx="12">
                        <c:v>107.80999999999999</c:v>
                      </c:pt>
                      <c:pt idx="13">
                        <c:v>107.72</c:v>
                      </c:pt>
                      <c:pt idx="14">
                        <c:v>108.58</c:v>
                      </c:pt>
                      <c:pt idx="15">
                        <c:v>107.6</c:v>
                      </c:pt>
                      <c:pt idx="16">
                        <c:v>98.02000000000001</c:v>
                      </c:pt>
                      <c:pt idx="17">
                        <c:v>88.36</c:v>
                      </c:pt>
                      <c:pt idx="18">
                        <c:v>78.47999999999999</c:v>
                      </c:pt>
                      <c:pt idx="19">
                        <c:v>68.75</c:v>
                      </c:pt>
                      <c:pt idx="20">
                        <c:v>58.54</c:v>
                      </c:pt>
                      <c:pt idx="21">
                        <c:v>49.13</c:v>
                      </c:pt>
                      <c:pt idx="22">
                        <c:v>39.369999999999997</c:v>
                      </c:pt>
                      <c:pt idx="23">
                        <c:v>39.08</c:v>
                      </c:pt>
                      <c:pt idx="24">
                        <c:v>38.769999999999996</c:v>
                      </c:pt>
                      <c:pt idx="25">
                        <c:v>38.71</c:v>
                      </c:pt>
                      <c:pt idx="26">
                        <c:v>38.160000000000004</c:v>
                      </c:pt>
                      <c:pt idx="27">
                        <c:v>38.480000000000004</c:v>
                      </c:pt>
                      <c:pt idx="28">
                        <c:v>38.64</c:v>
                      </c:pt>
                      <c:pt idx="29">
                        <c:v>38.79</c:v>
                      </c:pt>
                      <c:pt idx="30">
                        <c:v>78.650000000000006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64F0-433A-8E50-F3609F8BD155}"/>
                  </c:ext>
                </c:extLst>
              </c15:ser>
            </c15:filteredScatterSeries>
          </c:ext>
        </c:extLst>
      </c:scatterChart>
      <c:valAx>
        <c:axId val="551906232"/>
        <c:scaling>
          <c:orientation val="minMax"/>
          <c:max val="-100"/>
          <c:min val="-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x-axis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905904"/>
        <c:crosses val="autoZero"/>
        <c:crossBetween val="midCat"/>
      </c:valAx>
      <c:valAx>
        <c:axId val="5519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y-axis [cm]</a:t>
                </a:r>
              </a:p>
            </c:rich>
          </c:tx>
          <c:layout>
            <c:manualLayout>
              <c:xMode val="edge"/>
              <c:yMode val="edge"/>
              <c:x val="1.3864522869366718E-2"/>
              <c:y val="0.4424150265328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90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/>
              </a:rPr>
              <a:t>Scenario 3: four lines of sight</a:t>
            </a:r>
            <a:endParaRPr lang="de-DE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Indoor GPS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306102007735183E-3"/>
                  <c:y val="2.1780139270823088E-3"/>
                </c:manualLayout>
              </c:layout>
              <c:tx>
                <c:rich>
                  <a:bodyPr/>
                  <a:lstStyle/>
                  <a:p>
                    <a:fld id="{9616BC9A-5487-4B79-AD38-4DAAF1EC076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461-42CB-A6DC-C8E9456A6AA9}"/>
                </c:ext>
              </c:extLst>
            </c:dLbl>
            <c:dLbl>
              <c:idx val="1"/>
              <c:layout>
                <c:manualLayout>
                  <c:x val="-6.4088856099406066E-2"/>
                  <c:y val="-2.0021775295292929E-4"/>
                </c:manualLayout>
              </c:layout>
              <c:tx>
                <c:rich>
                  <a:bodyPr/>
                  <a:lstStyle/>
                  <a:p>
                    <a:fld id="{4669D2CF-4A38-4E77-A281-F2F95D6FDB0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461-42CB-A6DC-C8E9456A6AA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B630A1E-5315-47D9-A6B3-80F1011C3DB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461-42CB-A6DC-C8E9456A6AA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8DCCD2A-B86E-41A8-B3D2-564AB3F3159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461-42CB-A6DC-C8E9456A6AA9}"/>
                </c:ext>
              </c:extLst>
            </c:dLbl>
            <c:dLbl>
              <c:idx val="4"/>
              <c:layout>
                <c:manualLayout>
                  <c:x val="3.4653452513923799E-3"/>
                  <c:y val="-1.6382195327043318E-2"/>
                </c:manualLayout>
              </c:layout>
              <c:tx>
                <c:rich>
                  <a:bodyPr/>
                  <a:lstStyle/>
                  <a:p>
                    <a:fld id="{7545EDE8-A3A4-47DC-9872-B664EBDA3F7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461-42CB-A6DC-C8E9456A6AA9}"/>
                </c:ext>
              </c:extLst>
            </c:dLbl>
            <c:dLbl>
              <c:idx val="5"/>
              <c:layout>
                <c:manualLayout>
                  <c:x val="-6.410888715075902E-2"/>
                  <c:y val="-3.7542097268296281E-17"/>
                </c:manualLayout>
              </c:layout>
              <c:tx>
                <c:rich>
                  <a:bodyPr/>
                  <a:lstStyle/>
                  <a:p>
                    <a:fld id="{F9081C53-E7C0-4C94-A102-186F6EA07DB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461-42CB-A6DC-C8E9456A6AA9}"/>
                </c:ext>
              </c:extLst>
            </c:dLbl>
            <c:dLbl>
              <c:idx val="6"/>
              <c:layout>
                <c:manualLayout>
                  <c:x val="-6.7574232402151435E-2"/>
                  <c:y val="8.19109766352164E-3"/>
                </c:manualLayout>
              </c:layout>
              <c:tx>
                <c:rich>
                  <a:bodyPr/>
                  <a:lstStyle/>
                  <a:p>
                    <a:fld id="{B78533A3-EAE5-4AB1-B6C2-3E2C4FB79DA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461-42CB-A6DC-C8E9456A6AA9}"/>
                </c:ext>
              </c:extLst>
            </c:dLbl>
            <c:dLbl>
              <c:idx val="7"/>
              <c:layout>
                <c:manualLayout>
                  <c:x val="-6.237621452506284E-2"/>
                  <c:y val="-1.8429969742923689E-2"/>
                </c:manualLayout>
              </c:layout>
              <c:tx>
                <c:rich>
                  <a:bodyPr/>
                  <a:lstStyle/>
                  <a:p>
                    <a:fld id="{60362D32-4987-4D73-A6F4-D1ED28565AC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461-42CB-A6DC-C8E9456A6AA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56AD22D-B3A6-4757-AA8B-0F6D4A2B423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461-42CB-A6DC-C8E9456A6AA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5032D18-94D4-4835-9F2A-7C37E52BCD9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461-42CB-A6DC-C8E9456A6AA9}"/>
                </c:ext>
              </c:extLst>
            </c:dLbl>
            <c:dLbl>
              <c:idx val="10"/>
              <c:layout>
                <c:manualLayout>
                  <c:x val="-2.9455434636835292E-2"/>
                  <c:y val="-1.842996974292371E-2"/>
                </c:manualLayout>
              </c:layout>
              <c:tx>
                <c:rich>
                  <a:bodyPr/>
                  <a:lstStyle/>
                  <a:p>
                    <a:fld id="{FB0C16A0-601E-48A9-8347-17B3B82FA88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461-42CB-A6DC-C8E9456A6AA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9E8DA9B-25DE-4812-BA53-D4E9BE6F9AD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461-42CB-A6DC-C8E9456A6AA9}"/>
                </c:ext>
              </c:extLst>
            </c:dLbl>
            <c:dLbl>
              <c:idx val="12"/>
              <c:layout>
                <c:manualLayout>
                  <c:x val="-1.2128708379873393E-2"/>
                  <c:y val="2.0477744158804063E-2"/>
                </c:manualLayout>
              </c:layout>
              <c:tx>
                <c:rich>
                  <a:bodyPr/>
                  <a:lstStyle/>
                  <a:p>
                    <a:fld id="{AE2BE745-8297-4FAF-A526-69E1AB06E3B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461-42CB-A6DC-C8E9456A6AA9}"/>
                </c:ext>
              </c:extLst>
            </c:dLbl>
            <c:dLbl>
              <c:idx val="13"/>
              <c:layout>
                <c:manualLayout>
                  <c:x val="-6.9306905027847598E-3"/>
                  <c:y val="2.04777441588041E-3"/>
                </c:manualLayout>
              </c:layout>
              <c:tx>
                <c:rich>
                  <a:bodyPr/>
                  <a:lstStyle/>
                  <a:p>
                    <a:fld id="{ADA42EE9-1DEA-4FD4-8109-EEE8E33547D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461-42CB-A6DC-C8E9456A6AA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0CC21E1-3D78-4578-9629-522400FDBEB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461-42CB-A6DC-C8E9456A6AA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CFD802D-94B7-487A-B173-4565FF1F69D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461-42CB-A6DC-C8E9456A6AA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A7AD573-74B8-480B-B531-F405C62BA29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461-42CB-A6DC-C8E9456A6AA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D26548B-8EED-4C23-A61D-172F98F2BA1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461-42CB-A6DC-C8E9456A6AA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CCAE30E-4FB9-4CC7-A6A0-FB01EFC3788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461-42CB-A6DC-C8E9456A6AA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021781C-53A4-4B06-8683-2A53DF62C5B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461-42CB-A6DC-C8E9456A6AA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0B9B75B-1B38-4341-B038-6540530A3B0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0461-42CB-A6DC-C8E9456A6AA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1C532D5-D59E-42E3-A656-1775031DE3A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0461-42CB-A6DC-C8E9456A6AA9}"/>
                </c:ext>
              </c:extLst>
            </c:dLbl>
            <c:dLbl>
              <c:idx val="22"/>
              <c:layout>
                <c:manualLayout>
                  <c:x val="-2.94667876274433E-2"/>
                  <c:y val="-2.0697161897600548E-2"/>
                </c:manualLayout>
              </c:layout>
              <c:tx>
                <c:rich>
                  <a:bodyPr/>
                  <a:lstStyle/>
                  <a:p>
                    <a:fld id="{32DB9E8C-0CD6-4ED1-AE4F-327F04C1170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0461-42CB-A6DC-C8E9456A6AA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B20AAE4-1C81-4990-8E67-CE3DD2E59EB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0461-42CB-A6DC-C8E9456A6AA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F65BCEF-642C-4B05-8B5F-4118CFD7525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0461-42CB-A6DC-C8E9456A6AA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17EA9A2-D776-4120-83C5-24A61B8EF04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0461-42CB-A6DC-C8E9456A6AA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808B8BA-864B-4E9E-9501-961AE0DD8F9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0461-42CB-A6DC-C8E9456A6AA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0BE2A6F-8236-460A-B855-DDD1B918443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0461-42CB-A6DC-C8E9456A6AA9}"/>
                </c:ext>
              </c:extLst>
            </c:dLbl>
            <c:dLbl>
              <c:idx val="28"/>
              <c:layout>
                <c:manualLayout>
                  <c:x val="-3.1220419301430144E-2"/>
                  <c:y val="-2.2556790393164695E-2"/>
                </c:manualLayout>
              </c:layout>
              <c:tx>
                <c:rich>
                  <a:bodyPr/>
                  <a:lstStyle/>
                  <a:p>
                    <a:fld id="{4CC98CF9-4EDC-4E01-A972-6BB6C59DE96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0461-42CB-A6DC-C8E9456A6AA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0FE17E2-FF69-4E46-BA45-4402FD6B492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0461-42CB-A6DC-C8E9456A6AA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2B4CCF8-842F-46FB-AE97-1ABC7E88F5A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0461-42CB-A6DC-C8E9456A6A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'Scenario 3'!$C$3:$C$33</c:f>
              <c:numCache>
                <c:formatCode>General</c:formatCode>
                <c:ptCount val="31"/>
                <c:pt idx="0">
                  <c:v>-227</c:v>
                </c:pt>
                <c:pt idx="1">
                  <c:v>-227</c:v>
                </c:pt>
                <c:pt idx="2">
                  <c:v>-222.00000000000003</c:v>
                </c:pt>
                <c:pt idx="3">
                  <c:v>-225.99999999999997</c:v>
                </c:pt>
                <c:pt idx="4">
                  <c:v>-229.99999999999997</c:v>
                </c:pt>
                <c:pt idx="5">
                  <c:v>-235</c:v>
                </c:pt>
                <c:pt idx="6">
                  <c:v>-234</c:v>
                </c:pt>
                <c:pt idx="7">
                  <c:v>-236</c:v>
                </c:pt>
                <c:pt idx="8">
                  <c:v>-225.99999999999997</c:v>
                </c:pt>
                <c:pt idx="9">
                  <c:v>-211</c:v>
                </c:pt>
                <c:pt idx="10">
                  <c:v>-202.99999999999997</c:v>
                </c:pt>
                <c:pt idx="11">
                  <c:v>-189</c:v>
                </c:pt>
                <c:pt idx="12">
                  <c:v>-179</c:v>
                </c:pt>
                <c:pt idx="13">
                  <c:v>-169</c:v>
                </c:pt>
                <c:pt idx="14">
                  <c:v>-156</c:v>
                </c:pt>
                <c:pt idx="15">
                  <c:v>-145</c:v>
                </c:pt>
                <c:pt idx="16">
                  <c:v>-147</c:v>
                </c:pt>
                <c:pt idx="17">
                  <c:v>-143</c:v>
                </c:pt>
                <c:pt idx="18">
                  <c:v>-139</c:v>
                </c:pt>
                <c:pt idx="19">
                  <c:v>-151</c:v>
                </c:pt>
                <c:pt idx="20">
                  <c:v>-143</c:v>
                </c:pt>
                <c:pt idx="21">
                  <c:v>-133</c:v>
                </c:pt>
                <c:pt idx="22">
                  <c:v>-142</c:v>
                </c:pt>
                <c:pt idx="23">
                  <c:v>-152</c:v>
                </c:pt>
                <c:pt idx="24">
                  <c:v>-166</c:v>
                </c:pt>
                <c:pt idx="25">
                  <c:v>-181</c:v>
                </c:pt>
                <c:pt idx="26">
                  <c:v>-187</c:v>
                </c:pt>
                <c:pt idx="27">
                  <c:v>-190</c:v>
                </c:pt>
                <c:pt idx="28">
                  <c:v>-204</c:v>
                </c:pt>
                <c:pt idx="29">
                  <c:v>-212</c:v>
                </c:pt>
                <c:pt idx="30">
                  <c:v>-190</c:v>
                </c:pt>
              </c:numCache>
            </c:numRef>
          </c:xVal>
          <c:yVal>
            <c:numRef>
              <c:f>'Scenario 3'!$D$3:$D$33</c:f>
              <c:numCache>
                <c:formatCode>General</c:formatCode>
                <c:ptCount val="31"/>
                <c:pt idx="0">
                  <c:v>26</c:v>
                </c:pt>
                <c:pt idx="1">
                  <c:v>18</c:v>
                </c:pt>
                <c:pt idx="2">
                  <c:v>72</c:v>
                </c:pt>
                <c:pt idx="3">
                  <c:v>78</c:v>
                </c:pt>
                <c:pt idx="4">
                  <c:v>48</c:v>
                </c:pt>
                <c:pt idx="5">
                  <c:v>88</c:v>
                </c:pt>
                <c:pt idx="6">
                  <c:v>99</c:v>
                </c:pt>
                <c:pt idx="7">
                  <c:v>101</c:v>
                </c:pt>
                <c:pt idx="8">
                  <c:v>129</c:v>
                </c:pt>
                <c:pt idx="9">
                  <c:v>134</c:v>
                </c:pt>
                <c:pt idx="10">
                  <c:v>115.99999999999999</c:v>
                </c:pt>
                <c:pt idx="11">
                  <c:v>124</c:v>
                </c:pt>
                <c:pt idx="12">
                  <c:v>108</c:v>
                </c:pt>
                <c:pt idx="13">
                  <c:v>104</c:v>
                </c:pt>
                <c:pt idx="14">
                  <c:v>127</c:v>
                </c:pt>
                <c:pt idx="15">
                  <c:v>111.00000000000001</c:v>
                </c:pt>
                <c:pt idx="16">
                  <c:v>103</c:v>
                </c:pt>
                <c:pt idx="17">
                  <c:v>93</c:v>
                </c:pt>
                <c:pt idx="18">
                  <c:v>84</c:v>
                </c:pt>
                <c:pt idx="19">
                  <c:v>56.000000000000007</c:v>
                </c:pt>
                <c:pt idx="20">
                  <c:v>51</c:v>
                </c:pt>
                <c:pt idx="21">
                  <c:v>30</c:v>
                </c:pt>
                <c:pt idx="22">
                  <c:v>-8</c:v>
                </c:pt>
                <c:pt idx="23">
                  <c:v>14.000000000000002</c:v>
                </c:pt>
                <c:pt idx="24">
                  <c:v>5</c:v>
                </c:pt>
                <c:pt idx="25">
                  <c:v>3</c:v>
                </c:pt>
                <c:pt idx="26">
                  <c:v>28.999999999999996</c:v>
                </c:pt>
                <c:pt idx="27">
                  <c:v>18</c:v>
                </c:pt>
                <c:pt idx="28">
                  <c:v>-5</c:v>
                </c:pt>
                <c:pt idx="29">
                  <c:v>36</c:v>
                </c:pt>
                <c:pt idx="30">
                  <c:v>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'Scenario 3'!$B$3:$B$33</c15:f>
                <c15:dlblRangeCache>
                  <c:ptCount val="31"/>
                  <c:pt idx="0">
                    <c:v>L3001</c:v>
                  </c:pt>
                  <c:pt idx="1">
                    <c:v>L3002</c:v>
                  </c:pt>
                  <c:pt idx="2">
                    <c:v>L3003</c:v>
                  </c:pt>
                  <c:pt idx="3">
                    <c:v>L3004</c:v>
                  </c:pt>
                  <c:pt idx="4">
                    <c:v>L3005</c:v>
                  </c:pt>
                  <c:pt idx="5">
                    <c:v>L3006</c:v>
                  </c:pt>
                  <c:pt idx="6">
                    <c:v>L3007</c:v>
                  </c:pt>
                  <c:pt idx="7">
                    <c:v>L3008</c:v>
                  </c:pt>
                  <c:pt idx="8">
                    <c:v>L3009</c:v>
                  </c:pt>
                  <c:pt idx="9">
                    <c:v>L3010</c:v>
                  </c:pt>
                  <c:pt idx="10">
                    <c:v>L3011</c:v>
                  </c:pt>
                  <c:pt idx="11">
                    <c:v>L3012</c:v>
                  </c:pt>
                  <c:pt idx="12">
                    <c:v>L3013</c:v>
                  </c:pt>
                  <c:pt idx="13">
                    <c:v>L3014</c:v>
                  </c:pt>
                  <c:pt idx="14">
                    <c:v>L3015</c:v>
                  </c:pt>
                  <c:pt idx="15">
                    <c:v>L3016</c:v>
                  </c:pt>
                  <c:pt idx="16">
                    <c:v>L3017</c:v>
                  </c:pt>
                  <c:pt idx="17">
                    <c:v>L3018</c:v>
                  </c:pt>
                  <c:pt idx="18">
                    <c:v>L3019</c:v>
                  </c:pt>
                  <c:pt idx="19">
                    <c:v>L3020</c:v>
                  </c:pt>
                  <c:pt idx="20">
                    <c:v>L3021</c:v>
                  </c:pt>
                  <c:pt idx="21">
                    <c:v>L3022</c:v>
                  </c:pt>
                  <c:pt idx="22">
                    <c:v>L3023</c:v>
                  </c:pt>
                  <c:pt idx="23">
                    <c:v>L3024</c:v>
                  </c:pt>
                  <c:pt idx="24">
                    <c:v>L3025</c:v>
                  </c:pt>
                  <c:pt idx="25">
                    <c:v>L3026</c:v>
                  </c:pt>
                  <c:pt idx="26">
                    <c:v>L3027</c:v>
                  </c:pt>
                  <c:pt idx="27">
                    <c:v>L3028</c:v>
                  </c:pt>
                  <c:pt idx="28">
                    <c:v>L3029</c:v>
                  </c:pt>
                  <c:pt idx="29">
                    <c:v>L3030</c:v>
                  </c:pt>
                  <c:pt idx="30">
                    <c:v>L3031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0461-42CB-A6DC-C8E9456A6AA9}"/>
            </c:ext>
          </c:extLst>
        </c:ser>
        <c:ser>
          <c:idx val="1"/>
          <c:order val="1"/>
          <c:tx>
            <c:v>Laser Tracker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706482895961871E-2"/>
                  <c:y val="1.9669281744195896E-2"/>
                </c:manualLayout>
              </c:layout>
              <c:tx>
                <c:rich>
                  <a:bodyPr/>
                  <a:lstStyle/>
                  <a:p>
                    <a:fld id="{082C0981-FAA7-43DE-8D02-125555562F6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0461-42CB-A6DC-C8E9456A6AA9}"/>
                </c:ext>
              </c:extLst>
            </c:dLbl>
            <c:dLbl>
              <c:idx val="1"/>
              <c:layout>
                <c:manualLayout>
                  <c:x val="-6.4217213297593861E-2"/>
                  <c:y val="-3.0563436262215095E-3"/>
                </c:manualLayout>
              </c:layout>
              <c:tx>
                <c:rich>
                  <a:bodyPr/>
                  <a:lstStyle/>
                  <a:p>
                    <a:fld id="{ABECBA72-F4AC-4BFA-B2DE-DCFEED34685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0461-42CB-A6DC-C8E9456A6AA9}"/>
                </c:ext>
              </c:extLst>
            </c:dLbl>
            <c:dLbl>
              <c:idx val="2"/>
              <c:layout>
                <c:manualLayout>
                  <c:x val="-6.4217213297593889E-2"/>
                  <c:y val="-1.0085692103410995E-3"/>
                </c:manualLayout>
              </c:layout>
              <c:tx>
                <c:rich>
                  <a:bodyPr/>
                  <a:lstStyle/>
                  <a:p>
                    <a:fld id="{474BD11C-E1AC-448E-B82D-DD230AEC426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0461-42CB-A6DC-C8E9456A6AA9}"/>
                </c:ext>
              </c:extLst>
            </c:dLbl>
            <c:dLbl>
              <c:idx val="3"/>
              <c:layout>
                <c:manualLayout>
                  <c:x val="-6.4217213297593861E-2"/>
                  <c:y val="-1.0085692103410995E-3"/>
                </c:manualLayout>
              </c:layout>
              <c:tx>
                <c:rich>
                  <a:bodyPr/>
                  <a:lstStyle/>
                  <a:p>
                    <a:fld id="{FDA4DF81-D3EE-4A6F-840D-75C6E91D746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0461-42CB-A6DC-C8E9456A6AA9}"/>
                </c:ext>
              </c:extLst>
            </c:dLbl>
            <c:dLbl>
              <c:idx val="4"/>
              <c:layout>
                <c:manualLayout>
                  <c:x val="-6.5949885923290083E-2"/>
                  <c:y val="1.039205205539273E-3"/>
                </c:manualLayout>
              </c:layout>
              <c:tx>
                <c:rich>
                  <a:bodyPr/>
                  <a:lstStyle/>
                  <a:p>
                    <a:fld id="{3E57B743-96A6-4DCC-9F43-8FACC729852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0461-42CB-A6DC-C8E9456A6AA9}"/>
                </c:ext>
              </c:extLst>
            </c:dLbl>
            <c:dLbl>
              <c:idx val="5"/>
              <c:layout>
                <c:manualLayout>
                  <c:x val="-1.0832614683486415E-4"/>
                  <c:y val="-1.008569210341137E-3"/>
                </c:manualLayout>
              </c:layout>
              <c:tx>
                <c:rich>
                  <a:bodyPr/>
                  <a:lstStyle/>
                  <a:p>
                    <a:fld id="{E8B7F7AF-29B4-4795-B209-0F05F7CF0FB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0461-42CB-A6DC-C8E9456A6AA9}"/>
                </c:ext>
              </c:extLst>
            </c:dLbl>
            <c:dLbl>
              <c:idx val="6"/>
              <c:layout>
                <c:manualLayout>
                  <c:x val="-3.5736713982272438E-3"/>
                  <c:y val="-1.0085692103410995E-3"/>
                </c:manualLayout>
              </c:layout>
              <c:tx>
                <c:rich>
                  <a:bodyPr/>
                  <a:lstStyle/>
                  <a:p>
                    <a:fld id="{9A7806E2-9355-4783-96DA-4A1D3C58C4E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0461-42CB-A6DC-C8E9456A6AA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14D71C3-2CF7-4078-BADE-2848079E78F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461-42CB-A6DC-C8E9456A6AA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BD47236-BC1B-483D-9E4A-24519D63E6D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461-42CB-A6DC-C8E9456A6AA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B536AEE-5E21-45B2-AC82-9DB85B177B5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461-42CB-A6DC-C8E9456A6AA9}"/>
                </c:ext>
              </c:extLst>
            </c:dLbl>
            <c:dLbl>
              <c:idx val="10"/>
              <c:layout>
                <c:manualLayout>
                  <c:x val="-3.649445128645485E-2"/>
                  <c:y val="2.151694936434341E-2"/>
                </c:manualLayout>
              </c:layout>
              <c:tx>
                <c:rich>
                  <a:bodyPr/>
                  <a:lstStyle/>
                  <a:p>
                    <a:fld id="{75BB9548-CD1F-4D43-8FD7-5E5B9A7B3D9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0461-42CB-A6DC-C8E9456A6AA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6917013-5E31-4F57-AC7C-3671FBA7444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461-42CB-A6DC-C8E9456A6AA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E310E58-A1D5-40CD-97C0-7FC81D91E33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461-42CB-A6DC-C8E9456A6AA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EAC9186-738A-474A-9098-86F344F8E8F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461-42CB-A6DC-C8E9456A6AA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363E566-4371-4698-8EC7-78A9827A937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461-42CB-A6DC-C8E9456A6AA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88C1D24-6D65-495A-91C9-DABBFF3E994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461-42CB-A6DC-C8E9456A6AA9}"/>
                </c:ext>
              </c:extLst>
            </c:dLbl>
            <c:dLbl>
              <c:idx val="16"/>
              <c:layout>
                <c:manualLayout>
                  <c:x val="-6.5949885923290083E-2"/>
                  <c:y val="5.1347540373001301E-3"/>
                </c:manualLayout>
              </c:layout>
              <c:tx>
                <c:rich>
                  <a:bodyPr/>
                  <a:lstStyle/>
                  <a:p>
                    <a:fld id="{0A6B4FEC-796F-4BED-8E4B-87D6C98EC06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0461-42CB-A6DC-C8E9456A6AA9}"/>
                </c:ext>
              </c:extLst>
            </c:dLbl>
            <c:dLbl>
              <c:idx val="17"/>
              <c:layout>
                <c:manualLayout>
                  <c:x val="-7.0390166496196241E-3"/>
                  <c:y val="1.0392052055393105E-3"/>
                </c:manualLayout>
              </c:layout>
              <c:tx>
                <c:rich>
                  <a:bodyPr/>
                  <a:lstStyle/>
                  <a:p>
                    <a:fld id="{D5214A0E-4784-4261-B1BC-A73C87290E7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0461-42CB-A6DC-C8E9456A6AA9}"/>
                </c:ext>
              </c:extLst>
            </c:dLbl>
            <c:dLbl>
              <c:idx val="18"/>
              <c:layout>
                <c:manualLayout>
                  <c:x val="-5.3063440239234337E-3"/>
                  <c:y val="-1.0085692103410995E-3"/>
                </c:manualLayout>
              </c:layout>
              <c:tx>
                <c:rich>
                  <a:bodyPr/>
                  <a:lstStyle/>
                  <a:p>
                    <a:fld id="{CCB5AFB3-3519-4DF2-8533-81686863A3C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0461-42CB-A6DC-C8E9456A6AA9}"/>
                </c:ext>
              </c:extLst>
            </c:dLbl>
            <c:dLbl>
              <c:idx val="19"/>
              <c:layout>
                <c:manualLayout>
                  <c:x val="-3.5736713982272438E-3"/>
                  <c:y val="-5.1041180421018822E-3"/>
                </c:manualLayout>
              </c:layout>
              <c:tx>
                <c:rich>
                  <a:bodyPr/>
                  <a:lstStyle/>
                  <a:p>
                    <a:fld id="{C2842BFF-57B4-47D5-B78E-8E0D01A8F17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0461-42CB-A6DC-C8E9456A6AA9}"/>
                </c:ext>
              </c:extLst>
            </c:dLbl>
            <c:dLbl>
              <c:idx val="20"/>
              <c:layout>
                <c:manualLayout>
                  <c:x val="-5.3063440239235612E-3"/>
                  <c:y val="-1.3295215705623559E-2"/>
                </c:manualLayout>
              </c:layout>
              <c:tx>
                <c:rich>
                  <a:bodyPr/>
                  <a:lstStyle/>
                  <a:p>
                    <a:fld id="{95712BA0-4180-4424-A863-2C6B292B6D6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0461-42CB-A6DC-C8E9456A6AA9}"/>
                </c:ext>
              </c:extLst>
            </c:dLbl>
            <c:dLbl>
              <c:idx val="21"/>
              <c:layout>
                <c:manualLayout>
                  <c:x val="-5.3063440239234337E-3"/>
                  <c:y val="1.1278077284941285E-2"/>
                </c:manualLayout>
              </c:layout>
              <c:tx>
                <c:rich>
                  <a:bodyPr/>
                  <a:lstStyle/>
                  <a:p>
                    <a:fld id="{CF675F30-71CD-41EF-AE93-84E8E1C5CBA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0461-42CB-A6DC-C8E9456A6AA9}"/>
                </c:ext>
              </c:extLst>
            </c:dLbl>
            <c:dLbl>
              <c:idx val="22"/>
              <c:layout>
                <c:manualLayout>
                  <c:x val="-3.4761778660758663E-2"/>
                  <c:y val="1.9469174948463001E-2"/>
                </c:manualLayout>
              </c:layout>
              <c:tx>
                <c:rich>
                  <a:bodyPr/>
                  <a:lstStyle/>
                  <a:p>
                    <a:fld id="{D74AC128-BA8E-4B72-813E-B9618F0BD4B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0461-42CB-A6DC-C8E9456A6AA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15AC085-0797-46F9-A4D5-0A0D16D7F5C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461-42CB-A6DC-C8E9456A6AA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0A657D9-F098-4CAA-B315-5EA2CA8D4C5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461-42CB-A6DC-C8E9456A6AA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652154C-A93C-4290-8D99-28D90846E03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461-42CB-A6DC-C8E9456A6AA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C62E274-22E6-4188-88AE-472CDB8F954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461-42CB-A6DC-C8E9456A6AA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76C3EC1-1D31-4BAA-A20F-E7845AE8837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0461-42CB-A6DC-C8E9456A6AA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183FD76-5B38-4515-8A5A-4E07D9F4927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0461-42CB-A6DC-C8E9456A6AA9}"/>
                </c:ext>
              </c:extLst>
            </c:dLbl>
            <c:dLbl>
              <c:idx val="29"/>
              <c:layout>
                <c:manualLayout>
                  <c:x val="-3.1296433409366282E-2"/>
                  <c:y val="-2.1486313369145273E-2"/>
                </c:manualLayout>
              </c:layout>
              <c:tx>
                <c:rich>
                  <a:bodyPr/>
                  <a:lstStyle/>
                  <a:p>
                    <a:fld id="{907AD760-B66A-4D3D-92EC-8A4AAB69F58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0461-42CB-A6DC-C8E9456A6AA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A5FC6CC-DF2E-44EB-91FC-B0E2F45F58C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0461-42CB-A6DC-C8E9456A6A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'Scenario 3'!$F$3:$F$33</c:f>
              <c:numCache>
                <c:formatCode>0.00</c:formatCode>
                <c:ptCount val="31"/>
                <c:pt idx="0">
                  <c:v>-231.31</c:v>
                </c:pt>
                <c:pt idx="1">
                  <c:v>-231.34</c:v>
                </c:pt>
                <c:pt idx="2">
                  <c:v>-230.89000000000001</c:v>
                </c:pt>
                <c:pt idx="3">
                  <c:v>-230.67</c:v>
                </c:pt>
                <c:pt idx="4">
                  <c:v>-230.82</c:v>
                </c:pt>
                <c:pt idx="5">
                  <c:v>-231.14000000000001</c:v>
                </c:pt>
                <c:pt idx="6">
                  <c:v>-230.35999999999999</c:v>
                </c:pt>
                <c:pt idx="7">
                  <c:v>-231.10999999999999</c:v>
                </c:pt>
                <c:pt idx="8">
                  <c:v>-221.25</c:v>
                </c:pt>
                <c:pt idx="9">
                  <c:v>-210.59</c:v>
                </c:pt>
                <c:pt idx="10">
                  <c:v>-201.77</c:v>
                </c:pt>
                <c:pt idx="11">
                  <c:v>-191.7</c:v>
                </c:pt>
                <c:pt idx="12">
                  <c:v>-181.32</c:v>
                </c:pt>
                <c:pt idx="13">
                  <c:v>-171.27</c:v>
                </c:pt>
                <c:pt idx="14">
                  <c:v>-160.82999999999998</c:v>
                </c:pt>
                <c:pt idx="15">
                  <c:v>-151.63</c:v>
                </c:pt>
                <c:pt idx="16">
                  <c:v>-150.82</c:v>
                </c:pt>
                <c:pt idx="17">
                  <c:v>-150.89000000000001</c:v>
                </c:pt>
                <c:pt idx="18">
                  <c:v>-151.59</c:v>
                </c:pt>
                <c:pt idx="19">
                  <c:v>-151.69</c:v>
                </c:pt>
                <c:pt idx="20">
                  <c:v>-151.18</c:v>
                </c:pt>
                <c:pt idx="21">
                  <c:v>-151.13</c:v>
                </c:pt>
                <c:pt idx="22">
                  <c:v>-151.35999999999999</c:v>
                </c:pt>
                <c:pt idx="23">
                  <c:v>-161.02000000000001</c:v>
                </c:pt>
                <c:pt idx="24">
                  <c:v>-170.72</c:v>
                </c:pt>
                <c:pt idx="25">
                  <c:v>-180.78</c:v>
                </c:pt>
                <c:pt idx="26">
                  <c:v>-190.54000000000002</c:v>
                </c:pt>
                <c:pt idx="27">
                  <c:v>-200.18</c:v>
                </c:pt>
                <c:pt idx="28">
                  <c:v>-210.69</c:v>
                </c:pt>
                <c:pt idx="29">
                  <c:v>-220.91</c:v>
                </c:pt>
                <c:pt idx="30">
                  <c:v>-191.92000000000002</c:v>
                </c:pt>
              </c:numCache>
            </c:numRef>
          </c:xVal>
          <c:yVal>
            <c:numRef>
              <c:f>'Scenario 3'!$G$3:$G$33</c:f>
              <c:numCache>
                <c:formatCode>0.00</c:formatCode>
                <c:ptCount val="31"/>
                <c:pt idx="0">
                  <c:v>38.9</c:v>
                </c:pt>
                <c:pt idx="1">
                  <c:v>48.62</c:v>
                </c:pt>
                <c:pt idx="2">
                  <c:v>58</c:v>
                </c:pt>
                <c:pt idx="3">
                  <c:v>68.489999999999995</c:v>
                </c:pt>
                <c:pt idx="4">
                  <c:v>77.789999999999992</c:v>
                </c:pt>
                <c:pt idx="5">
                  <c:v>88.15</c:v>
                </c:pt>
                <c:pt idx="6">
                  <c:v>97.51</c:v>
                </c:pt>
                <c:pt idx="7">
                  <c:v>107.30999999999999</c:v>
                </c:pt>
                <c:pt idx="8">
                  <c:v>107.60999999999999</c:v>
                </c:pt>
                <c:pt idx="9">
                  <c:v>107.8</c:v>
                </c:pt>
                <c:pt idx="10">
                  <c:v>107.30999999999999</c:v>
                </c:pt>
                <c:pt idx="11">
                  <c:v>107.72</c:v>
                </c:pt>
                <c:pt idx="12">
                  <c:v>107.42</c:v>
                </c:pt>
                <c:pt idx="13">
                  <c:v>108.00999999999999</c:v>
                </c:pt>
                <c:pt idx="14">
                  <c:v>107.75999999999999</c:v>
                </c:pt>
                <c:pt idx="15">
                  <c:v>107.46</c:v>
                </c:pt>
                <c:pt idx="16">
                  <c:v>98.13</c:v>
                </c:pt>
                <c:pt idx="17">
                  <c:v>87.679999999999993</c:v>
                </c:pt>
                <c:pt idx="18">
                  <c:v>78.47</c:v>
                </c:pt>
                <c:pt idx="19">
                  <c:v>69.13</c:v>
                </c:pt>
                <c:pt idx="20">
                  <c:v>58.279999999999994</c:v>
                </c:pt>
                <c:pt idx="21">
                  <c:v>48.53</c:v>
                </c:pt>
                <c:pt idx="22">
                  <c:v>39.239999999999995</c:v>
                </c:pt>
                <c:pt idx="23">
                  <c:v>38.9</c:v>
                </c:pt>
                <c:pt idx="24">
                  <c:v>38.739999999999995</c:v>
                </c:pt>
                <c:pt idx="25">
                  <c:v>38.32</c:v>
                </c:pt>
                <c:pt idx="26">
                  <c:v>38.21</c:v>
                </c:pt>
                <c:pt idx="27">
                  <c:v>38.56</c:v>
                </c:pt>
                <c:pt idx="28">
                  <c:v>38.53</c:v>
                </c:pt>
                <c:pt idx="29">
                  <c:v>38.619999999999997</c:v>
                </c:pt>
                <c:pt idx="30">
                  <c:v>77.599999999999994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'Scenario 3'!$E$3:$E$33</c15:f>
                <c15:dlblRangeCache>
                  <c:ptCount val="31"/>
                  <c:pt idx="0">
                    <c:v>R3001</c:v>
                  </c:pt>
                  <c:pt idx="1">
                    <c:v>R3002</c:v>
                  </c:pt>
                  <c:pt idx="2">
                    <c:v>R3003</c:v>
                  </c:pt>
                  <c:pt idx="3">
                    <c:v>R3004</c:v>
                  </c:pt>
                  <c:pt idx="4">
                    <c:v>R3005</c:v>
                  </c:pt>
                  <c:pt idx="5">
                    <c:v>R3006</c:v>
                  </c:pt>
                  <c:pt idx="6">
                    <c:v>R3007</c:v>
                  </c:pt>
                  <c:pt idx="7">
                    <c:v>R3008</c:v>
                  </c:pt>
                  <c:pt idx="8">
                    <c:v>R3009</c:v>
                  </c:pt>
                  <c:pt idx="9">
                    <c:v>R3010</c:v>
                  </c:pt>
                  <c:pt idx="10">
                    <c:v>R3011</c:v>
                  </c:pt>
                  <c:pt idx="11">
                    <c:v>R3012</c:v>
                  </c:pt>
                  <c:pt idx="12">
                    <c:v>R3013</c:v>
                  </c:pt>
                  <c:pt idx="13">
                    <c:v>R3014</c:v>
                  </c:pt>
                  <c:pt idx="14">
                    <c:v>R3015</c:v>
                  </c:pt>
                  <c:pt idx="15">
                    <c:v>R3016</c:v>
                  </c:pt>
                  <c:pt idx="16">
                    <c:v>R3017</c:v>
                  </c:pt>
                  <c:pt idx="17">
                    <c:v>R3018</c:v>
                  </c:pt>
                  <c:pt idx="18">
                    <c:v>R3019</c:v>
                  </c:pt>
                  <c:pt idx="19">
                    <c:v>R3020</c:v>
                  </c:pt>
                  <c:pt idx="20">
                    <c:v>R3021</c:v>
                  </c:pt>
                  <c:pt idx="21">
                    <c:v>R3022</c:v>
                  </c:pt>
                  <c:pt idx="22">
                    <c:v>R3023</c:v>
                  </c:pt>
                  <c:pt idx="23">
                    <c:v>R3024</c:v>
                  </c:pt>
                  <c:pt idx="24">
                    <c:v>R3025</c:v>
                  </c:pt>
                  <c:pt idx="25">
                    <c:v>R3026</c:v>
                  </c:pt>
                  <c:pt idx="26">
                    <c:v>R3027</c:v>
                  </c:pt>
                  <c:pt idx="27">
                    <c:v>R3028</c:v>
                  </c:pt>
                  <c:pt idx="28">
                    <c:v>R3029</c:v>
                  </c:pt>
                  <c:pt idx="29">
                    <c:v>R3030</c:v>
                  </c:pt>
                  <c:pt idx="30">
                    <c:v>R3031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F-0461-42CB-A6DC-C8E9456A6AA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551906232"/>
        <c:axId val="5519059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>
                      <c:ext uri="{02D57815-91ED-43cb-92C2-25804820EDAC}">
                        <c15:formulaRef>
                          <c15:sqref>'Scenario 3'!$B$3:$B$33</c15:sqref>
                        </c15:formulaRef>
                      </c:ext>
                    </c:extLst>
                    <c:strCache>
                      <c:ptCount val="31"/>
                      <c:pt idx="0">
                        <c:v>L3001</c:v>
                      </c:pt>
                      <c:pt idx="1">
                        <c:v>L3002</c:v>
                      </c:pt>
                      <c:pt idx="2">
                        <c:v>L3003</c:v>
                      </c:pt>
                      <c:pt idx="3">
                        <c:v>L3004</c:v>
                      </c:pt>
                      <c:pt idx="4">
                        <c:v>L3005</c:v>
                      </c:pt>
                      <c:pt idx="5">
                        <c:v>L3006</c:v>
                      </c:pt>
                      <c:pt idx="6">
                        <c:v>L3007</c:v>
                      </c:pt>
                      <c:pt idx="7">
                        <c:v>L3008</c:v>
                      </c:pt>
                      <c:pt idx="8">
                        <c:v>L3009</c:v>
                      </c:pt>
                      <c:pt idx="9">
                        <c:v>L3010</c:v>
                      </c:pt>
                      <c:pt idx="10">
                        <c:v>L3011</c:v>
                      </c:pt>
                      <c:pt idx="11">
                        <c:v>L3012</c:v>
                      </c:pt>
                      <c:pt idx="12">
                        <c:v>L3013</c:v>
                      </c:pt>
                      <c:pt idx="13">
                        <c:v>L3014</c:v>
                      </c:pt>
                      <c:pt idx="14">
                        <c:v>L3015</c:v>
                      </c:pt>
                      <c:pt idx="15">
                        <c:v>L3016</c:v>
                      </c:pt>
                      <c:pt idx="16">
                        <c:v>L3017</c:v>
                      </c:pt>
                      <c:pt idx="17">
                        <c:v>L3018</c:v>
                      </c:pt>
                      <c:pt idx="18">
                        <c:v>L3019</c:v>
                      </c:pt>
                      <c:pt idx="19">
                        <c:v>L3020</c:v>
                      </c:pt>
                      <c:pt idx="20">
                        <c:v>L3021</c:v>
                      </c:pt>
                      <c:pt idx="21">
                        <c:v>L3022</c:v>
                      </c:pt>
                      <c:pt idx="22">
                        <c:v>L3023</c:v>
                      </c:pt>
                      <c:pt idx="23">
                        <c:v>L3024</c:v>
                      </c:pt>
                      <c:pt idx="24">
                        <c:v>L3025</c:v>
                      </c:pt>
                      <c:pt idx="25">
                        <c:v>L3026</c:v>
                      </c:pt>
                      <c:pt idx="26">
                        <c:v>L3027</c:v>
                      </c:pt>
                      <c:pt idx="27">
                        <c:v>L3028</c:v>
                      </c:pt>
                      <c:pt idx="28">
                        <c:v>L3029</c:v>
                      </c:pt>
                      <c:pt idx="29">
                        <c:v>L3030</c:v>
                      </c:pt>
                      <c:pt idx="30">
                        <c:v>L3031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'Scenario 3'!$E$3:$E$33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40-0461-42CB-A6DC-C8E9456A6AA9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3'!$B$3:$B$33</c15:sqref>
                        </c15:formulaRef>
                      </c:ext>
                    </c:extLst>
                    <c:strCache>
                      <c:ptCount val="31"/>
                      <c:pt idx="0">
                        <c:v>L3001</c:v>
                      </c:pt>
                      <c:pt idx="1">
                        <c:v>L3002</c:v>
                      </c:pt>
                      <c:pt idx="2">
                        <c:v>L3003</c:v>
                      </c:pt>
                      <c:pt idx="3">
                        <c:v>L3004</c:v>
                      </c:pt>
                      <c:pt idx="4">
                        <c:v>L3005</c:v>
                      </c:pt>
                      <c:pt idx="5">
                        <c:v>L3006</c:v>
                      </c:pt>
                      <c:pt idx="6">
                        <c:v>L3007</c:v>
                      </c:pt>
                      <c:pt idx="7">
                        <c:v>L3008</c:v>
                      </c:pt>
                      <c:pt idx="8">
                        <c:v>L3009</c:v>
                      </c:pt>
                      <c:pt idx="9">
                        <c:v>L3010</c:v>
                      </c:pt>
                      <c:pt idx="10">
                        <c:v>L3011</c:v>
                      </c:pt>
                      <c:pt idx="11">
                        <c:v>L3012</c:v>
                      </c:pt>
                      <c:pt idx="12">
                        <c:v>L3013</c:v>
                      </c:pt>
                      <c:pt idx="13">
                        <c:v>L3014</c:v>
                      </c:pt>
                      <c:pt idx="14">
                        <c:v>L3015</c:v>
                      </c:pt>
                      <c:pt idx="15">
                        <c:v>L3016</c:v>
                      </c:pt>
                      <c:pt idx="16">
                        <c:v>L3017</c:v>
                      </c:pt>
                      <c:pt idx="17">
                        <c:v>L3018</c:v>
                      </c:pt>
                      <c:pt idx="18">
                        <c:v>L3019</c:v>
                      </c:pt>
                      <c:pt idx="19">
                        <c:v>L3020</c:v>
                      </c:pt>
                      <c:pt idx="20">
                        <c:v>L3021</c:v>
                      </c:pt>
                      <c:pt idx="21">
                        <c:v>L3022</c:v>
                      </c:pt>
                      <c:pt idx="22">
                        <c:v>L3023</c:v>
                      </c:pt>
                      <c:pt idx="23">
                        <c:v>L3024</c:v>
                      </c:pt>
                      <c:pt idx="24">
                        <c:v>L3025</c:v>
                      </c:pt>
                      <c:pt idx="25">
                        <c:v>L3026</c:v>
                      </c:pt>
                      <c:pt idx="26">
                        <c:v>L3027</c:v>
                      </c:pt>
                      <c:pt idx="27">
                        <c:v>L3028</c:v>
                      </c:pt>
                      <c:pt idx="28">
                        <c:v>L3029</c:v>
                      </c:pt>
                      <c:pt idx="29">
                        <c:v>L3030</c:v>
                      </c:pt>
                      <c:pt idx="30">
                        <c:v>L3031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3'!$F$3:$F$33</c15:sqref>
                        </c15:formulaRef>
                      </c:ext>
                    </c:extLst>
                    <c:numCache>
                      <c:formatCode>0.00</c:formatCode>
                      <c:ptCount val="31"/>
                      <c:pt idx="0">
                        <c:v>-231.31</c:v>
                      </c:pt>
                      <c:pt idx="1">
                        <c:v>-231.34</c:v>
                      </c:pt>
                      <c:pt idx="2">
                        <c:v>-230.89000000000001</c:v>
                      </c:pt>
                      <c:pt idx="3">
                        <c:v>-230.67</c:v>
                      </c:pt>
                      <c:pt idx="4">
                        <c:v>-230.82</c:v>
                      </c:pt>
                      <c:pt idx="5">
                        <c:v>-231.14000000000001</c:v>
                      </c:pt>
                      <c:pt idx="6">
                        <c:v>-230.35999999999999</c:v>
                      </c:pt>
                      <c:pt idx="7">
                        <c:v>-231.10999999999999</c:v>
                      </c:pt>
                      <c:pt idx="8">
                        <c:v>-221.25</c:v>
                      </c:pt>
                      <c:pt idx="9">
                        <c:v>-210.59</c:v>
                      </c:pt>
                      <c:pt idx="10">
                        <c:v>-201.77</c:v>
                      </c:pt>
                      <c:pt idx="11">
                        <c:v>-191.7</c:v>
                      </c:pt>
                      <c:pt idx="12">
                        <c:v>-181.32</c:v>
                      </c:pt>
                      <c:pt idx="13">
                        <c:v>-171.27</c:v>
                      </c:pt>
                      <c:pt idx="14">
                        <c:v>-160.82999999999998</c:v>
                      </c:pt>
                      <c:pt idx="15">
                        <c:v>-151.63</c:v>
                      </c:pt>
                      <c:pt idx="16">
                        <c:v>-150.82</c:v>
                      </c:pt>
                      <c:pt idx="17">
                        <c:v>-150.89000000000001</c:v>
                      </c:pt>
                      <c:pt idx="18">
                        <c:v>-151.59</c:v>
                      </c:pt>
                      <c:pt idx="19">
                        <c:v>-151.69</c:v>
                      </c:pt>
                      <c:pt idx="20">
                        <c:v>-151.18</c:v>
                      </c:pt>
                      <c:pt idx="21">
                        <c:v>-151.13</c:v>
                      </c:pt>
                      <c:pt idx="22">
                        <c:v>-151.35999999999999</c:v>
                      </c:pt>
                      <c:pt idx="23">
                        <c:v>-161.02000000000001</c:v>
                      </c:pt>
                      <c:pt idx="24">
                        <c:v>-170.72</c:v>
                      </c:pt>
                      <c:pt idx="25">
                        <c:v>-180.78</c:v>
                      </c:pt>
                      <c:pt idx="26">
                        <c:v>-190.54000000000002</c:v>
                      </c:pt>
                      <c:pt idx="27">
                        <c:v>-200.18</c:v>
                      </c:pt>
                      <c:pt idx="28">
                        <c:v>-210.69</c:v>
                      </c:pt>
                      <c:pt idx="29">
                        <c:v>-220.91</c:v>
                      </c:pt>
                      <c:pt idx="30">
                        <c:v>-191.92000000000002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0461-42CB-A6DC-C8E9456A6AA9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3'!$B$3:$B$33</c15:sqref>
                        </c15:formulaRef>
                      </c:ext>
                    </c:extLst>
                    <c:strCache>
                      <c:ptCount val="31"/>
                      <c:pt idx="0">
                        <c:v>L3001</c:v>
                      </c:pt>
                      <c:pt idx="1">
                        <c:v>L3002</c:v>
                      </c:pt>
                      <c:pt idx="2">
                        <c:v>L3003</c:v>
                      </c:pt>
                      <c:pt idx="3">
                        <c:v>L3004</c:v>
                      </c:pt>
                      <c:pt idx="4">
                        <c:v>L3005</c:v>
                      </c:pt>
                      <c:pt idx="5">
                        <c:v>L3006</c:v>
                      </c:pt>
                      <c:pt idx="6">
                        <c:v>L3007</c:v>
                      </c:pt>
                      <c:pt idx="7">
                        <c:v>L3008</c:v>
                      </c:pt>
                      <c:pt idx="8">
                        <c:v>L3009</c:v>
                      </c:pt>
                      <c:pt idx="9">
                        <c:v>L3010</c:v>
                      </c:pt>
                      <c:pt idx="10">
                        <c:v>L3011</c:v>
                      </c:pt>
                      <c:pt idx="11">
                        <c:v>L3012</c:v>
                      </c:pt>
                      <c:pt idx="12">
                        <c:v>L3013</c:v>
                      </c:pt>
                      <c:pt idx="13">
                        <c:v>L3014</c:v>
                      </c:pt>
                      <c:pt idx="14">
                        <c:v>L3015</c:v>
                      </c:pt>
                      <c:pt idx="15">
                        <c:v>L3016</c:v>
                      </c:pt>
                      <c:pt idx="16">
                        <c:v>L3017</c:v>
                      </c:pt>
                      <c:pt idx="17">
                        <c:v>L3018</c:v>
                      </c:pt>
                      <c:pt idx="18">
                        <c:v>L3019</c:v>
                      </c:pt>
                      <c:pt idx="19">
                        <c:v>L3020</c:v>
                      </c:pt>
                      <c:pt idx="20">
                        <c:v>L3021</c:v>
                      </c:pt>
                      <c:pt idx="21">
                        <c:v>L3022</c:v>
                      </c:pt>
                      <c:pt idx="22">
                        <c:v>L3023</c:v>
                      </c:pt>
                      <c:pt idx="23">
                        <c:v>L3024</c:v>
                      </c:pt>
                      <c:pt idx="24">
                        <c:v>L3025</c:v>
                      </c:pt>
                      <c:pt idx="25">
                        <c:v>L3026</c:v>
                      </c:pt>
                      <c:pt idx="26">
                        <c:v>L3027</c:v>
                      </c:pt>
                      <c:pt idx="27">
                        <c:v>L3028</c:v>
                      </c:pt>
                      <c:pt idx="28">
                        <c:v>L3029</c:v>
                      </c:pt>
                      <c:pt idx="29">
                        <c:v>L3030</c:v>
                      </c:pt>
                      <c:pt idx="30">
                        <c:v>L3031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3'!$G$3:$G$33</c15:sqref>
                        </c15:formulaRef>
                      </c:ext>
                    </c:extLst>
                    <c:numCache>
                      <c:formatCode>0.00</c:formatCode>
                      <c:ptCount val="31"/>
                      <c:pt idx="0">
                        <c:v>38.9</c:v>
                      </c:pt>
                      <c:pt idx="1">
                        <c:v>48.62</c:v>
                      </c:pt>
                      <c:pt idx="2">
                        <c:v>58</c:v>
                      </c:pt>
                      <c:pt idx="3">
                        <c:v>68.489999999999995</c:v>
                      </c:pt>
                      <c:pt idx="4">
                        <c:v>77.789999999999992</c:v>
                      </c:pt>
                      <c:pt idx="5">
                        <c:v>88.15</c:v>
                      </c:pt>
                      <c:pt idx="6">
                        <c:v>97.51</c:v>
                      </c:pt>
                      <c:pt idx="7">
                        <c:v>107.30999999999999</c:v>
                      </c:pt>
                      <c:pt idx="8">
                        <c:v>107.60999999999999</c:v>
                      </c:pt>
                      <c:pt idx="9">
                        <c:v>107.8</c:v>
                      </c:pt>
                      <c:pt idx="10">
                        <c:v>107.30999999999999</c:v>
                      </c:pt>
                      <c:pt idx="11">
                        <c:v>107.72</c:v>
                      </c:pt>
                      <c:pt idx="12">
                        <c:v>107.42</c:v>
                      </c:pt>
                      <c:pt idx="13">
                        <c:v>108.00999999999999</c:v>
                      </c:pt>
                      <c:pt idx="14">
                        <c:v>107.75999999999999</c:v>
                      </c:pt>
                      <c:pt idx="15">
                        <c:v>107.46</c:v>
                      </c:pt>
                      <c:pt idx="16">
                        <c:v>98.13</c:v>
                      </c:pt>
                      <c:pt idx="17">
                        <c:v>87.679999999999993</c:v>
                      </c:pt>
                      <c:pt idx="18">
                        <c:v>78.47</c:v>
                      </c:pt>
                      <c:pt idx="19">
                        <c:v>69.13</c:v>
                      </c:pt>
                      <c:pt idx="20">
                        <c:v>58.279999999999994</c:v>
                      </c:pt>
                      <c:pt idx="21">
                        <c:v>48.53</c:v>
                      </c:pt>
                      <c:pt idx="22">
                        <c:v>39.239999999999995</c:v>
                      </c:pt>
                      <c:pt idx="23">
                        <c:v>38.9</c:v>
                      </c:pt>
                      <c:pt idx="24">
                        <c:v>38.739999999999995</c:v>
                      </c:pt>
                      <c:pt idx="25">
                        <c:v>38.32</c:v>
                      </c:pt>
                      <c:pt idx="26">
                        <c:v>38.21</c:v>
                      </c:pt>
                      <c:pt idx="27">
                        <c:v>38.56</c:v>
                      </c:pt>
                      <c:pt idx="28">
                        <c:v>38.53</c:v>
                      </c:pt>
                      <c:pt idx="29">
                        <c:v>38.619999999999997</c:v>
                      </c:pt>
                      <c:pt idx="30">
                        <c:v>77.599999999999994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0461-42CB-A6DC-C8E9456A6AA9}"/>
                  </c:ext>
                </c:extLst>
              </c15:ser>
            </c15:filteredScatterSeries>
          </c:ext>
        </c:extLst>
      </c:scatterChart>
      <c:valAx>
        <c:axId val="551906232"/>
        <c:scaling>
          <c:orientation val="minMax"/>
          <c:max val="-100"/>
          <c:min val="-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x-axis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905904"/>
        <c:crosses val="autoZero"/>
        <c:crossBetween val="midCat"/>
      </c:valAx>
      <c:valAx>
        <c:axId val="551905904"/>
        <c:scaling>
          <c:orientation val="minMax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y-axis [cm]</a:t>
                </a:r>
              </a:p>
            </c:rich>
          </c:tx>
          <c:layout>
            <c:manualLayout>
              <c:xMode val="edge"/>
              <c:yMode val="edge"/>
              <c:x val="1.3897993107908615E-2"/>
              <c:y val="0.44263394082187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90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/>
              </a:rPr>
              <a:t>Scenario 4: two lines of sight in free environment</a:t>
            </a:r>
            <a:endParaRPr lang="de-DE" b="1">
              <a:effectLst/>
            </a:endParaRPr>
          </a:p>
        </c:rich>
      </c:tx>
      <c:layout>
        <c:manualLayout>
          <c:xMode val="edge"/>
          <c:yMode val="edge"/>
          <c:x val="0.156232796162756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Indoor GPS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7678663251330313E-2"/>
                  <c:y val="1.4481752015064856E-2"/>
                </c:manualLayout>
              </c:layout>
              <c:tx>
                <c:rich>
                  <a:bodyPr/>
                  <a:lstStyle/>
                  <a:p>
                    <a:fld id="{DBE8569A-44CE-4E6F-9C99-987BBC756DD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51-4FBC-BFEC-C938B84334D7}"/>
                </c:ext>
              </c:extLst>
            </c:dLbl>
            <c:dLbl>
              <c:idx val="1"/>
              <c:layout>
                <c:manualLayout>
                  <c:x val="-6.2333245534903971E-2"/>
                  <c:y val="-6.3678999512519156E-3"/>
                </c:manualLayout>
              </c:layout>
              <c:tx>
                <c:rich>
                  <a:bodyPr/>
                  <a:lstStyle/>
                  <a:p>
                    <a:fld id="{5C04B357-A348-4042-AF9D-A0215556A81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A51-4FBC-BFEC-C938B84334D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B253353-F3BD-4C2B-94E6-B5F4F80FC53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A51-4FBC-BFEC-C938B84334D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71427CD-0291-492E-8AE4-2ADEE8258B4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A51-4FBC-BFEC-C938B84334D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1302417-C74B-4F18-9282-BFE30903882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A51-4FBC-BFEC-C938B84334D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C42EB42-76FC-47D6-8AFF-E774FBCAB40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A51-4FBC-BFEC-C938B84334D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37941B8-CDB8-4AB1-9E1B-065B29EA290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A51-4FBC-BFEC-C938B84334D7}"/>
                </c:ext>
              </c:extLst>
            </c:dLbl>
            <c:dLbl>
              <c:idx val="7"/>
              <c:layout>
                <c:manualLayout>
                  <c:x val="-6.4129246566649242E-2"/>
                  <c:y val="-2.048645490447381E-3"/>
                </c:manualLayout>
              </c:layout>
              <c:tx>
                <c:rich>
                  <a:bodyPr/>
                  <a:lstStyle/>
                  <a:p>
                    <a:fld id="{8E1A0A5E-7FB0-4577-9E95-553CDF02003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A51-4FBC-BFEC-C938B84334D7}"/>
                </c:ext>
              </c:extLst>
            </c:dLbl>
            <c:dLbl>
              <c:idx val="8"/>
              <c:layout>
                <c:manualLayout>
                  <c:x val="-8.6661144008986103E-3"/>
                  <c:y val="8.1945819617893368E-3"/>
                </c:manualLayout>
              </c:layout>
              <c:tx>
                <c:rich>
                  <a:bodyPr/>
                  <a:lstStyle/>
                  <a:p>
                    <a:fld id="{95F8DAA4-B432-475E-B79D-D19AAEC0B19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A51-4FBC-BFEC-C938B84334D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C702498-20AF-4BCD-A87D-AC60744976D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A51-4FBC-BFEC-C938B84334D7}"/>
                </c:ext>
              </c:extLst>
            </c:dLbl>
            <c:dLbl>
              <c:idx val="10"/>
              <c:layout>
                <c:manualLayout>
                  <c:x val="-6.932891520718837E-3"/>
                  <c:y val="-3.7558066784208849E-17"/>
                </c:manualLayout>
              </c:layout>
              <c:tx>
                <c:rich>
                  <a:bodyPr/>
                  <a:lstStyle/>
                  <a:p>
                    <a:fld id="{470E182F-83FE-4E46-9816-AC6B52F067E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A51-4FBC-BFEC-C938B84334D7}"/>
                </c:ext>
              </c:extLst>
            </c:dLbl>
            <c:dLbl>
              <c:idx val="11"/>
              <c:layout>
                <c:manualLayout>
                  <c:x val="-6.9323456237487657E-3"/>
                  <c:y val="-1.4334388627726954E-2"/>
                </c:manualLayout>
              </c:layout>
              <c:tx>
                <c:rich>
                  <a:bodyPr/>
                  <a:lstStyle/>
                  <a:p>
                    <a:fld id="{31CCE6B8-5C87-484A-8DEC-47B7E62C40E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A51-4FBC-BFEC-C938B84334D7}"/>
                </c:ext>
              </c:extLst>
            </c:dLbl>
            <c:dLbl>
              <c:idx val="12"/>
              <c:layout>
                <c:manualLayout>
                  <c:x val="-1.2128708379873393E-2"/>
                  <c:y val="1.8429969742923689E-2"/>
                </c:manualLayout>
              </c:layout>
              <c:tx>
                <c:rich>
                  <a:bodyPr/>
                  <a:lstStyle/>
                  <a:p>
                    <a:fld id="{F2CD37FD-6A94-4745-BB4D-348CAA07035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A51-4FBC-BFEC-C938B84334D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87FE225-C69E-4D7E-A8C1-1E43F05883D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A51-4FBC-BFEC-C938B84334D7}"/>
                </c:ext>
              </c:extLst>
            </c:dLbl>
            <c:dLbl>
              <c:idx val="14"/>
              <c:layout>
                <c:manualLayout>
                  <c:x val="-3.2956799052079364E-2"/>
                  <c:y val="-1.6435991449582826E-2"/>
                </c:manualLayout>
              </c:layout>
              <c:tx>
                <c:rich>
                  <a:bodyPr/>
                  <a:lstStyle/>
                  <a:p>
                    <a:fld id="{A39903EF-FCA0-4CD5-B9CC-2A18419A516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A51-4FBC-BFEC-C938B84334D7}"/>
                </c:ext>
              </c:extLst>
            </c:dLbl>
            <c:dLbl>
              <c:idx val="15"/>
              <c:layout>
                <c:manualLayout>
                  <c:x val="-5.7195097984452888E-2"/>
                  <c:y val="2.0580999623722417E-3"/>
                </c:manualLayout>
              </c:layout>
              <c:tx>
                <c:rich>
                  <a:bodyPr/>
                  <a:lstStyle/>
                  <a:p>
                    <a:fld id="{C5AB7F6F-85F7-4212-ADB8-32A32831412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A51-4FBC-BFEC-C938B84334D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DD69026-8085-4FB9-8A31-EC85E31A017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A51-4FBC-BFEC-C938B84334D7}"/>
                </c:ext>
              </c:extLst>
            </c:dLbl>
            <c:dLbl>
              <c:idx val="17"/>
              <c:layout>
                <c:manualLayout>
                  <c:x val="-6.0662800806289954E-2"/>
                  <c:y val="0"/>
                </c:manualLayout>
              </c:layout>
              <c:tx>
                <c:rich>
                  <a:bodyPr/>
                  <a:lstStyle/>
                  <a:p>
                    <a:fld id="{C1587C6D-0EC3-4478-9BDB-10848ADDA48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A51-4FBC-BFEC-C938B84334D7}"/>
                </c:ext>
              </c:extLst>
            </c:dLbl>
            <c:dLbl>
              <c:idx val="18"/>
              <c:layout>
                <c:manualLayout>
                  <c:x val="-6.4129246566649367E-2"/>
                  <c:y val="-2.048645490447306E-3"/>
                </c:manualLayout>
              </c:layout>
              <c:tx>
                <c:rich>
                  <a:bodyPr/>
                  <a:lstStyle/>
                  <a:p>
                    <a:fld id="{0E4F6420-FA53-4A1B-922E-1D1656DF524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A51-4FBC-BFEC-C938B84334D7}"/>
                </c:ext>
              </c:extLst>
            </c:dLbl>
            <c:dLbl>
              <c:idx val="19"/>
              <c:layout>
                <c:manualLayout>
                  <c:x val="-5.8929577926110116E-2"/>
                  <c:y val="-4.0972909808947248E-3"/>
                </c:manualLayout>
              </c:layout>
              <c:tx>
                <c:rich>
                  <a:bodyPr/>
                  <a:lstStyle/>
                  <a:p>
                    <a:fld id="{627DE093-D2DD-426C-908A-E6C5F673EFA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A51-4FBC-BFEC-C938B84334D7}"/>
                </c:ext>
              </c:extLst>
            </c:dLbl>
            <c:dLbl>
              <c:idx val="20"/>
              <c:layout>
                <c:manualLayout>
                  <c:x val="-3.4664457603595456E-3"/>
                  <c:y val="-4.0972909808947621E-3"/>
                </c:manualLayout>
              </c:layout>
              <c:tx>
                <c:rich>
                  <a:bodyPr/>
                  <a:lstStyle/>
                  <a:p>
                    <a:fld id="{5C4619D6-9771-435D-9A5F-B98E7E83761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0A51-4FBC-BFEC-C938B84334D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41E8555-F329-46B4-A07B-F2D5B710730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0A51-4FBC-BFEC-C938B84334D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CD92633-4371-413E-9338-38831AB0AB0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0A51-4FBC-BFEC-C938B84334D7}"/>
                </c:ext>
              </c:extLst>
            </c:dLbl>
            <c:dLbl>
              <c:idx val="23"/>
              <c:layout>
                <c:manualLayout>
                  <c:x val="-3.4664457603594185E-3"/>
                  <c:y val="6.1459364713420308E-3"/>
                </c:manualLayout>
              </c:layout>
              <c:tx>
                <c:rich>
                  <a:bodyPr/>
                  <a:lstStyle/>
                  <a:p>
                    <a:fld id="{A4296F6F-EE47-4748-B231-0D90FE6CAAE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0A51-4FBC-BFEC-C938B84334D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2630ABF-69A8-4623-8DA9-19EDF7C3C6E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0A51-4FBC-BFEC-C938B84334D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A4CFD09-1578-4892-85DE-424A5916EF4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0A51-4FBC-BFEC-C938B84334D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E346875-44E4-41CE-8FFB-4E1B96E9E65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0A51-4FBC-BFEC-C938B84334D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B6AAF11-6742-4535-AC89-B592EA38D72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0A51-4FBC-BFEC-C938B84334D7}"/>
                </c:ext>
              </c:extLst>
            </c:dLbl>
            <c:dLbl>
              <c:idx val="28"/>
              <c:layout>
                <c:manualLayout>
                  <c:x val="-2.772556121620386E-2"/>
                  <c:y val="2.047596971101839E-2"/>
                </c:manualLayout>
              </c:layout>
              <c:tx>
                <c:rich>
                  <a:bodyPr/>
                  <a:lstStyle/>
                  <a:p>
                    <a:fld id="{C9769D0E-08AA-4461-97DF-04F63C8EFF5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0A51-4FBC-BFEC-C938B84334D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CAC55D1-34CD-4E53-9468-DB5DA317E21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0A51-4FBC-BFEC-C938B84334D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8070D31-610B-4DF2-BA41-93D1CD99673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0A51-4FBC-BFEC-C938B84334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'Scenario 4'!$C$3:$C$33</c:f>
              <c:numCache>
                <c:formatCode>General</c:formatCode>
                <c:ptCount val="31"/>
                <c:pt idx="0">
                  <c:v>-229</c:v>
                </c:pt>
                <c:pt idx="1">
                  <c:v>-229</c:v>
                </c:pt>
                <c:pt idx="2">
                  <c:v>-222.00000000000003</c:v>
                </c:pt>
                <c:pt idx="3">
                  <c:v>-225</c:v>
                </c:pt>
                <c:pt idx="4">
                  <c:v>-224.00000000000003</c:v>
                </c:pt>
                <c:pt idx="5">
                  <c:v>-222.00000000000003</c:v>
                </c:pt>
                <c:pt idx="6">
                  <c:v>-223</c:v>
                </c:pt>
                <c:pt idx="7">
                  <c:v>-231</c:v>
                </c:pt>
                <c:pt idx="8">
                  <c:v>-223</c:v>
                </c:pt>
                <c:pt idx="9">
                  <c:v>-213</c:v>
                </c:pt>
                <c:pt idx="10">
                  <c:v>-199</c:v>
                </c:pt>
                <c:pt idx="11">
                  <c:v>-189</c:v>
                </c:pt>
                <c:pt idx="12">
                  <c:v>-179</c:v>
                </c:pt>
                <c:pt idx="13">
                  <c:v>-175</c:v>
                </c:pt>
                <c:pt idx="14">
                  <c:v>-160</c:v>
                </c:pt>
                <c:pt idx="15">
                  <c:v>-150</c:v>
                </c:pt>
                <c:pt idx="16">
                  <c:v>-147</c:v>
                </c:pt>
                <c:pt idx="17">
                  <c:v>-149</c:v>
                </c:pt>
                <c:pt idx="18">
                  <c:v>-149</c:v>
                </c:pt>
                <c:pt idx="19">
                  <c:v>-151</c:v>
                </c:pt>
                <c:pt idx="20">
                  <c:v>-150</c:v>
                </c:pt>
                <c:pt idx="21">
                  <c:v>-145</c:v>
                </c:pt>
                <c:pt idx="22">
                  <c:v>-144</c:v>
                </c:pt>
                <c:pt idx="23">
                  <c:v>-155</c:v>
                </c:pt>
                <c:pt idx="24">
                  <c:v>-169</c:v>
                </c:pt>
                <c:pt idx="25">
                  <c:v>-175</c:v>
                </c:pt>
                <c:pt idx="26">
                  <c:v>-186</c:v>
                </c:pt>
                <c:pt idx="27">
                  <c:v>-200</c:v>
                </c:pt>
                <c:pt idx="28">
                  <c:v>-208</c:v>
                </c:pt>
                <c:pt idx="29">
                  <c:v>-218.00000000000003</c:v>
                </c:pt>
                <c:pt idx="30">
                  <c:v>-200</c:v>
                </c:pt>
              </c:numCache>
            </c:numRef>
          </c:xVal>
          <c:yVal>
            <c:numRef>
              <c:f>'Scenario 4'!$D$3:$D$33</c:f>
              <c:numCache>
                <c:formatCode>General</c:formatCode>
                <c:ptCount val="31"/>
                <c:pt idx="0">
                  <c:v>33</c:v>
                </c:pt>
                <c:pt idx="1">
                  <c:v>43</c:v>
                </c:pt>
                <c:pt idx="2">
                  <c:v>54</c:v>
                </c:pt>
                <c:pt idx="3">
                  <c:v>61</c:v>
                </c:pt>
                <c:pt idx="4">
                  <c:v>73</c:v>
                </c:pt>
                <c:pt idx="5">
                  <c:v>82</c:v>
                </c:pt>
                <c:pt idx="6">
                  <c:v>89</c:v>
                </c:pt>
                <c:pt idx="7">
                  <c:v>106</c:v>
                </c:pt>
                <c:pt idx="8">
                  <c:v>106</c:v>
                </c:pt>
                <c:pt idx="9">
                  <c:v>102</c:v>
                </c:pt>
                <c:pt idx="10">
                  <c:v>99</c:v>
                </c:pt>
                <c:pt idx="11">
                  <c:v>94</c:v>
                </c:pt>
                <c:pt idx="12">
                  <c:v>93</c:v>
                </c:pt>
                <c:pt idx="13">
                  <c:v>95</c:v>
                </c:pt>
                <c:pt idx="14">
                  <c:v>96</c:v>
                </c:pt>
                <c:pt idx="15">
                  <c:v>91</c:v>
                </c:pt>
                <c:pt idx="16">
                  <c:v>80</c:v>
                </c:pt>
                <c:pt idx="17">
                  <c:v>75</c:v>
                </c:pt>
                <c:pt idx="18">
                  <c:v>62</c:v>
                </c:pt>
                <c:pt idx="19">
                  <c:v>55.000000000000007</c:v>
                </c:pt>
                <c:pt idx="20">
                  <c:v>32</c:v>
                </c:pt>
                <c:pt idx="21">
                  <c:v>28.000000000000004</c:v>
                </c:pt>
                <c:pt idx="22">
                  <c:v>22</c:v>
                </c:pt>
                <c:pt idx="23">
                  <c:v>24</c:v>
                </c:pt>
                <c:pt idx="24">
                  <c:v>27</c:v>
                </c:pt>
                <c:pt idx="25">
                  <c:v>20</c:v>
                </c:pt>
                <c:pt idx="26">
                  <c:v>21</c:v>
                </c:pt>
                <c:pt idx="27">
                  <c:v>24</c:v>
                </c:pt>
                <c:pt idx="28">
                  <c:v>24</c:v>
                </c:pt>
                <c:pt idx="29">
                  <c:v>28.000000000000004</c:v>
                </c:pt>
                <c:pt idx="30">
                  <c:v>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'Scenario 4'!$B$3:$B$33</c15:f>
                <c15:dlblRangeCache>
                  <c:ptCount val="31"/>
                  <c:pt idx="0">
                    <c:v>L4001</c:v>
                  </c:pt>
                  <c:pt idx="1">
                    <c:v>L4002</c:v>
                  </c:pt>
                  <c:pt idx="2">
                    <c:v>L4003</c:v>
                  </c:pt>
                  <c:pt idx="3">
                    <c:v>L4004</c:v>
                  </c:pt>
                  <c:pt idx="4">
                    <c:v>L4005</c:v>
                  </c:pt>
                  <c:pt idx="5">
                    <c:v>L4006</c:v>
                  </c:pt>
                  <c:pt idx="6">
                    <c:v>L4007</c:v>
                  </c:pt>
                  <c:pt idx="7">
                    <c:v>L4008</c:v>
                  </c:pt>
                  <c:pt idx="8">
                    <c:v>L4009</c:v>
                  </c:pt>
                  <c:pt idx="9">
                    <c:v>L4010</c:v>
                  </c:pt>
                  <c:pt idx="10">
                    <c:v>L4011</c:v>
                  </c:pt>
                  <c:pt idx="11">
                    <c:v>L4012</c:v>
                  </c:pt>
                  <c:pt idx="12">
                    <c:v>L4013</c:v>
                  </c:pt>
                  <c:pt idx="13">
                    <c:v>L4014</c:v>
                  </c:pt>
                  <c:pt idx="14">
                    <c:v>L4015</c:v>
                  </c:pt>
                  <c:pt idx="15">
                    <c:v>L4016</c:v>
                  </c:pt>
                  <c:pt idx="16">
                    <c:v>L4017</c:v>
                  </c:pt>
                  <c:pt idx="17">
                    <c:v>L4018</c:v>
                  </c:pt>
                  <c:pt idx="18">
                    <c:v>L4019</c:v>
                  </c:pt>
                  <c:pt idx="19">
                    <c:v>L4020</c:v>
                  </c:pt>
                  <c:pt idx="20">
                    <c:v>L4021</c:v>
                  </c:pt>
                  <c:pt idx="21">
                    <c:v>L4022</c:v>
                  </c:pt>
                  <c:pt idx="22">
                    <c:v>L4023</c:v>
                  </c:pt>
                  <c:pt idx="23">
                    <c:v>L4024</c:v>
                  </c:pt>
                  <c:pt idx="24">
                    <c:v>L4025</c:v>
                  </c:pt>
                  <c:pt idx="25">
                    <c:v>L4026</c:v>
                  </c:pt>
                  <c:pt idx="26">
                    <c:v>L4027</c:v>
                  </c:pt>
                  <c:pt idx="27">
                    <c:v>L4028</c:v>
                  </c:pt>
                  <c:pt idx="28">
                    <c:v>L4029</c:v>
                  </c:pt>
                  <c:pt idx="29">
                    <c:v>L4030</c:v>
                  </c:pt>
                  <c:pt idx="30">
                    <c:v>L4031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0A51-4FBC-BFEC-C938B84334D7}"/>
            </c:ext>
          </c:extLst>
        </c:ser>
        <c:ser>
          <c:idx val="1"/>
          <c:order val="1"/>
          <c:tx>
            <c:v>Laser Tracker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4159816796976826E-2"/>
                  <c:y val="3.2870274928224817E-3"/>
                </c:manualLayout>
              </c:layout>
              <c:tx>
                <c:rich>
                  <a:bodyPr/>
                  <a:lstStyle/>
                  <a:p>
                    <a:fld id="{28751CA5-2457-46CB-B833-F0C11AC198A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0A51-4FBC-BFEC-C938B84334D7}"/>
                </c:ext>
              </c:extLst>
            </c:dLbl>
            <c:dLbl>
              <c:idx val="1"/>
              <c:layout>
                <c:manualLayout>
                  <c:x val="-6.423760711522114E-2"/>
                  <c:y val="-9.2035801935018251E-3"/>
                </c:manualLayout>
              </c:layout>
              <c:tx>
                <c:rich>
                  <a:bodyPr/>
                  <a:lstStyle/>
                  <a:p>
                    <a:fld id="{CC48A54C-29D5-40D9-B430-5EDA68FB067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0A51-4FBC-BFEC-C938B84334D7}"/>
                </c:ext>
              </c:extLst>
            </c:dLbl>
            <c:dLbl>
              <c:idx val="2"/>
              <c:layout>
                <c:manualLayout>
                  <c:x val="-6.2504384235041399E-2"/>
                  <c:y val="-3.0576437221597952E-3"/>
                </c:manualLayout>
              </c:layout>
              <c:tx>
                <c:rich>
                  <a:bodyPr/>
                  <a:lstStyle/>
                  <a:p>
                    <a:fld id="{5F818185-F278-472D-B765-ED54039A96F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0A51-4FBC-BFEC-C938B84334D7}"/>
                </c:ext>
              </c:extLst>
            </c:dLbl>
            <c:dLbl>
              <c:idx val="3"/>
              <c:layout>
                <c:manualLayout>
                  <c:x val="-6.2504384235041399E-2"/>
                  <c:y val="1.0396472587348921E-3"/>
                </c:manualLayout>
              </c:layout>
              <c:tx>
                <c:rich>
                  <a:bodyPr/>
                  <a:lstStyle/>
                  <a:p>
                    <a:fld id="{2FF2C3D5-8070-45BB-B906-AE48023DC31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0A51-4FBC-BFEC-C938B84334D7}"/>
                </c:ext>
              </c:extLst>
            </c:dLbl>
            <c:dLbl>
              <c:idx val="4"/>
              <c:layout>
                <c:manualLayout>
                  <c:x val="-6.7704052875580553E-2"/>
                  <c:y val="-1.0089982317124514E-3"/>
                </c:manualLayout>
              </c:layout>
              <c:tx>
                <c:rich>
                  <a:bodyPr/>
                  <a:lstStyle/>
                  <a:p>
                    <a:fld id="{30340E20-CBC3-47C9-AD8D-2CFF5D13CAA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0A51-4FBC-BFEC-C938B84334D7}"/>
                </c:ext>
              </c:extLst>
            </c:dLbl>
            <c:dLbl>
              <c:idx val="5"/>
              <c:layout>
                <c:manualLayout>
                  <c:x val="-6.5970829995400812E-2"/>
                  <c:y val="-1.0089982317124514E-3"/>
                </c:manualLayout>
              </c:layout>
              <c:tx>
                <c:rich>
                  <a:bodyPr/>
                  <a:lstStyle/>
                  <a:p>
                    <a:fld id="{50C2CD49-5481-4C9E-830E-03E5A792732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0A51-4FBC-BFEC-C938B84334D7}"/>
                </c:ext>
              </c:extLst>
            </c:dLbl>
            <c:dLbl>
              <c:idx val="6"/>
              <c:layout>
                <c:manualLayout>
                  <c:x val="-6.5970829995400881E-2"/>
                  <c:y val="-1.0089982317124891E-3"/>
                </c:manualLayout>
              </c:layout>
              <c:tx>
                <c:rich>
                  <a:bodyPr/>
                  <a:lstStyle/>
                  <a:p>
                    <a:fld id="{3EC0E04D-0759-432D-B58A-965F7BDE6EA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0A51-4FBC-BFEC-C938B84334D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3C33785-5195-41C3-8E18-FBB43813A2D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A51-4FBC-BFEC-C938B84334D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3715CD6-0EB0-445A-897C-FDB44D5B71C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A51-4FBC-BFEC-C938B84334D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A36AA76-C57D-4AEE-902B-BEB64B473E7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A51-4FBC-BFEC-C938B84334D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B7CAE68-9659-4D10-9AB6-927F929476E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A51-4FBC-BFEC-C938B84334D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7BBED88-53D6-4717-8614-E0E8C4D849A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A51-4FBC-BFEC-C938B84334D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4A4B826-5575-4AF4-BA7B-6804C005681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A51-4FBC-BFEC-C938B84334D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C9ED71D-338F-4B24-9C82-6680697F3F2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A51-4FBC-BFEC-C938B84334D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91D2311-1735-48EB-802E-2D59718FAFC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A51-4FBC-BFEC-C938B84334D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F0FA3DC-3CFE-420A-9D4C-640CD172349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A51-4FBC-BFEC-C938B84334D7}"/>
                </c:ext>
              </c:extLst>
            </c:dLbl>
            <c:dLbl>
              <c:idx val="16"/>
              <c:layout>
                <c:manualLayout>
                  <c:x val="-3.574777196785275E-3"/>
                  <c:y val="-2.9765301584541728E-3"/>
                </c:manualLayout>
              </c:layout>
              <c:tx>
                <c:rich>
                  <a:bodyPr/>
                  <a:lstStyle/>
                  <a:p>
                    <a:fld id="{5A10A3D9-6993-4EBF-9807-A6A6AF1736F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0A51-4FBC-BFEC-C938B84334D7}"/>
                </c:ext>
              </c:extLst>
            </c:dLbl>
            <c:dLbl>
              <c:idx val="17"/>
              <c:layout>
                <c:manualLayout>
                  <c:x val="-1.8633356949166167E-3"/>
                  <c:y val="-5.0325474005062064E-3"/>
                </c:manualLayout>
              </c:layout>
              <c:tx>
                <c:rich>
                  <a:bodyPr/>
                  <a:lstStyle/>
                  <a:p>
                    <a:fld id="{70FDDABE-DC61-4E5C-BAE3-8FD7DC5BB49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0A51-4FBC-BFEC-C938B84334D7}"/>
                </c:ext>
              </c:extLst>
            </c:dLbl>
            <c:dLbl>
              <c:idx val="18"/>
              <c:layout>
                <c:manualLayout>
                  <c:x val="-6.0771161354861693E-2"/>
                  <c:y val="-3.0576437221597952E-3"/>
                </c:manualLayout>
              </c:layout>
              <c:tx>
                <c:rich>
                  <a:bodyPr/>
                  <a:lstStyle/>
                  <a:p>
                    <a:fld id="{9B471672-20BF-4C4A-BBDB-6E2BC97DDAA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0A51-4FBC-BFEC-C938B84334D7}"/>
                </c:ext>
              </c:extLst>
            </c:dLbl>
            <c:dLbl>
              <c:idx val="19"/>
              <c:layout>
                <c:manualLayout>
                  <c:x val="-1.8415834287517016E-3"/>
                  <c:y val="1.0396472587349296E-3"/>
                </c:manualLayout>
              </c:layout>
              <c:tx>
                <c:rich>
                  <a:bodyPr/>
                  <a:lstStyle/>
                  <a:p>
                    <a:fld id="{DC725D14-70E7-4512-BEF1-559571A27C5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0A51-4FBC-BFEC-C938B84334D7}"/>
                </c:ext>
              </c:extLst>
            </c:dLbl>
            <c:dLbl>
              <c:idx val="20"/>
              <c:layout>
                <c:manualLayout>
                  <c:x val="-7.0412520692907021E-3"/>
                  <c:y val="-3.0576437221598324E-3"/>
                </c:manualLayout>
              </c:layout>
              <c:tx>
                <c:rich>
                  <a:bodyPr/>
                  <a:lstStyle/>
                  <a:p>
                    <a:fld id="{006F1A66-275B-4178-8716-DA076A27917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0A51-4FBC-BFEC-C938B84334D7}"/>
                </c:ext>
              </c:extLst>
            </c:dLbl>
            <c:dLbl>
              <c:idx val="21"/>
              <c:layout>
                <c:manualLayout>
                  <c:x val="-5.3080291891109931E-3"/>
                  <c:y val="-3.0576437221597952E-3"/>
                </c:manualLayout>
              </c:layout>
              <c:tx>
                <c:rich>
                  <a:bodyPr/>
                  <a:lstStyle/>
                  <a:p>
                    <a:fld id="{48E5D997-4C0B-45E9-8BCB-5AC1BD4FF76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0A51-4FBC-BFEC-C938B84334D7}"/>
                </c:ext>
              </c:extLst>
            </c:dLbl>
            <c:dLbl>
              <c:idx val="22"/>
              <c:layout>
                <c:manualLayout>
                  <c:x val="-3.6506041032345761E-2"/>
                  <c:y val="-1.3300871174396513E-2"/>
                </c:manualLayout>
              </c:layout>
              <c:tx>
                <c:rich>
                  <a:bodyPr/>
                  <a:lstStyle/>
                  <a:p>
                    <a:fld id="{92C65A0B-A4A9-467F-9DAB-27E76ADE36F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0A51-4FBC-BFEC-C938B84334D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5DB543E-64EB-4B33-A982-A5B2318BE70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A51-4FBC-BFEC-C938B84334D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97D0121-B25F-46BB-8A6B-44FF3E7A683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A51-4FBC-BFEC-C938B84334D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B0082FF-97D1-4574-BE38-0F7E1E89C24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A51-4FBC-BFEC-C938B84334D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FD683F5-990E-42C0-9162-64A311A381D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A51-4FBC-BFEC-C938B84334D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091E7B4-627C-4A16-959B-A0BDEFEFCAF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0A51-4FBC-BFEC-C938B84334D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C49312C-205E-4E69-814E-EA2255194BC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0A51-4FBC-BFEC-C938B84334D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967B251-1FCE-4516-9E0C-AA0A4599253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0A51-4FBC-BFEC-C938B84334D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9FF2E82-07BD-472B-86DF-E57676FFAD2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0A51-4FBC-BFEC-C938B84334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'Scenario 4'!$F$3:$F$33</c:f>
              <c:numCache>
                <c:formatCode>0.00</c:formatCode>
                <c:ptCount val="31"/>
                <c:pt idx="0">
                  <c:v>-228.95</c:v>
                </c:pt>
                <c:pt idx="1">
                  <c:v>-228.86999999999998</c:v>
                </c:pt>
                <c:pt idx="2">
                  <c:v>-228.94</c:v>
                </c:pt>
                <c:pt idx="3">
                  <c:v>-228.75</c:v>
                </c:pt>
                <c:pt idx="4">
                  <c:v>-228.45</c:v>
                </c:pt>
                <c:pt idx="5">
                  <c:v>-228.69</c:v>
                </c:pt>
                <c:pt idx="6">
                  <c:v>-228.89000000000001</c:v>
                </c:pt>
                <c:pt idx="7">
                  <c:v>-229.1</c:v>
                </c:pt>
                <c:pt idx="8">
                  <c:v>-219.35</c:v>
                </c:pt>
                <c:pt idx="9">
                  <c:v>-209.7</c:v>
                </c:pt>
                <c:pt idx="10">
                  <c:v>-199.57</c:v>
                </c:pt>
                <c:pt idx="11">
                  <c:v>-189.38</c:v>
                </c:pt>
                <c:pt idx="12">
                  <c:v>-179.14000000000001</c:v>
                </c:pt>
                <c:pt idx="13">
                  <c:v>-169.26</c:v>
                </c:pt>
                <c:pt idx="14">
                  <c:v>-159.26</c:v>
                </c:pt>
                <c:pt idx="15">
                  <c:v>-149.54000000000002</c:v>
                </c:pt>
                <c:pt idx="16">
                  <c:v>-149.49</c:v>
                </c:pt>
                <c:pt idx="17">
                  <c:v>-149.31</c:v>
                </c:pt>
                <c:pt idx="18">
                  <c:v>-151.15</c:v>
                </c:pt>
                <c:pt idx="19">
                  <c:v>-150.22999999999999</c:v>
                </c:pt>
                <c:pt idx="20">
                  <c:v>-149.28</c:v>
                </c:pt>
                <c:pt idx="21">
                  <c:v>-149.04000000000002</c:v>
                </c:pt>
                <c:pt idx="22">
                  <c:v>-149.6</c:v>
                </c:pt>
                <c:pt idx="23">
                  <c:v>-159.39000000000001</c:v>
                </c:pt>
                <c:pt idx="24">
                  <c:v>-169.1</c:v>
                </c:pt>
                <c:pt idx="25">
                  <c:v>-178.57</c:v>
                </c:pt>
                <c:pt idx="26">
                  <c:v>-188.66</c:v>
                </c:pt>
                <c:pt idx="27">
                  <c:v>-198.9</c:v>
                </c:pt>
                <c:pt idx="28">
                  <c:v>-208.69</c:v>
                </c:pt>
                <c:pt idx="29">
                  <c:v>-218.3</c:v>
                </c:pt>
                <c:pt idx="30">
                  <c:v>-189.95</c:v>
                </c:pt>
              </c:numCache>
            </c:numRef>
          </c:xVal>
          <c:yVal>
            <c:numRef>
              <c:f>'Scenario 4'!$G$3:$G$33</c:f>
              <c:numCache>
                <c:formatCode>0.00</c:formatCode>
                <c:ptCount val="31"/>
                <c:pt idx="0">
                  <c:v>40.25</c:v>
                </c:pt>
                <c:pt idx="1">
                  <c:v>50.08</c:v>
                </c:pt>
                <c:pt idx="2">
                  <c:v>59.529999999999994</c:v>
                </c:pt>
                <c:pt idx="3">
                  <c:v>69.489999999999995</c:v>
                </c:pt>
                <c:pt idx="4">
                  <c:v>79.570000000000007</c:v>
                </c:pt>
                <c:pt idx="5">
                  <c:v>88.74</c:v>
                </c:pt>
                <c:pt idx="6">
                  <c:v>98.539999999999992</c:v>
                </c:pt>
                <c:pt idx="7">
                  <c:v>109.17999999999999</c:v>
                </c:pt>
                <c:pt idx="8">
                  <c:v>109.28</c:v>
                </c:pt>
                <c:pt idx="9">
                  <c:v>109.45</c:v>
                </c:pt>
                <c:pt idx="10">
                  <c:v>109.25</c:v>
                </c:pt>
                <c:pt idx="11">
                  <c:v>109.27000000000001</c:v>
                </c:pt>
                <c:pt idx="12">
                  <c:v>109.14000000000001</c:v>
                </c:pt>
                <c:pt idx="13">
                  <c:v>109.38</c:v>
                </c:pt>
                <c:pt idx="14">
                  <c:v>109.7</c:v>
                </c:pt>
                <c:pt idx="15">
                  <c:v>109.92999999999999</c:v>
                </c:pt>
                <c:pt idx="16">
                  <c:v>100.4</c:v>
                </c:pt>
                <c:pt idx="17">
                  <c:v>90.460000000000008</c:v>
                </c:pt>
                <c:pt idx="18">
                  <c:v>80.56</c:v>
                </c:pt>
                <c:pt idx="19">
                  <c:v>70.22</c:v>
                </c:pt>
                <c:pt idx="20">
                  <c:v>60.320000000000007</c:v>
                </c:pt>
                <c:pt idx="21">
                  <c:v>50.46</c:v>
                </c:pt>
                <c:pt idx="22">
                  <c:v>40.519999999999996</c:v>
                </c:pt>
                <c:pt idx="23">
                  <c:v>40.11</c:v>
                </c:pt>
                <c:pt idx="24">
                  <c:v>39.96</c:v>
                </c:pt>
                <c:pt idx="25">
                  <c:v>39.739999999999995</c:v>
                </c:pt>
                <c:pt idx="26">
                  <c:v>39.65</c:v>
                </c:pt>
                <c:pt idx="27">
                  <c:v>39.44</c:v>
                </c:pt>
                <c:pt idx="28">
                  <c:v>39.980000000000004</c:v>
                </c:pt>
                <c:pt idx="29">
                  <c:v>39.72</c:v>
                </c:pt>
                <c:pt idx="30">
                  <c:v>79.289999999999992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'Scenario 4'!$E$3:$E$33</c15:f>
                <c15:dlblRangeCache>
                  <c:ptCount val="31"/>
                  <c:pt idx="0">
                    <c:v>R4001</c:v>
                  </c:pt>
                  <c:pt idx="1">
                    <c:v>R4002</c:v>
                  </c:pt>
                  <c:pt idx="2">
                    <c:v>R4003</c:v>
                  </c:pt>
                  <c:pt idx="3">
                    <c:v>R4004</c:v>
                  </c:pt>
                  <c:pt idx="4">
                    <c:v>R4005</c:v>
                  </c:pt>
                  <c:pt idx="5">
                    <c:v>R4006</c:v>
                  </c:pt>
                  <c:pt idx="6">
                    <c:v>R4007</c:v>
                  </c:pt>
                  <c:pt idx="7">
                    <c:v>R4008</c:v>
                  </c:pt>
                  <c:pt idx="8">
                    <c:v>R4009</c:v>
                  </c:pt>
                  <c:pt idx="9">
                    <c:v>R4010</c:v>
                  </c:pt>
                  <c:pt idx="10">
                    <c:v>R4011</c:v>
                  </c:pt>
                  <c:pt idx="11">
                    <c:v>R4012</c:v>
                  </c:pt>
                  <c:pt idx="12">
                    <c:v>R4013</c:v>
                  </c:pt>
                  <c:pt idx="13">
                    <c:v>R4014</c:v>
                  </c:pt>
                  <c:pt idx="14">
                    <c:v>R4015</c:v>
                  </c:pt>
                  <c:pt idx="15">
                    <c:v>R4016</c:v>
                  </c:pt>
                  <c:pt idx="16">
                    <c:v>R4017</c:v>
                  </c:pt>
                  <c:pt idx="17">
                    <c:v>R4018</c:v>
                  </c:pt>
                  <c:pt idx="18">
                    <c:v>R4019</c:v>
                  </c:pt>
                  <c:pt idx="19">
                    <c:v>R4020</c:v>
                  </c:pt>
                  <c:pt idx="20">
                    <c:v>R4021</c:v>
                  </c:pt>
                  <c:pt idx="21">
                    <c:v>R4022</c:v>
                  </c:pt>
                  <c:pt idx="22">
                    <c:v>R4023</c:v>
                  </c:pt>
                  <c:pt idx="23">
                    <c:v>R4024</c:v>
                  </c:pt>
                  <c:pt idx="24">
                    <c:v>R4025</c:v>
                  </c:pt>
                  <c:pt idx="25">
                    <c:v>R4026</c:v>
                  </c:pt>
                  <c:pt idx="26">
                    <c:v>R4027</c:v>
                  </c:pt>
                  <c:pt idx="27">
                    <c:v>R4028</c:v>
                  </c:pt>
                  <c:pt idx="28">
                    <c:v>R4029</c:v>
                  </c:pt>
                  <c:pt idx="29">
                    <c:v>R4030</c:v>
                  </c:pt>
                  <c:pt idx="30">
                    <c:v>R4031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F-0A51-4FBC-BFEC-C938B84334D7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551906232"/>
        <c:axId val="5519059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>
                      <c:ext uri="{02D57815-91ED-43cb-92C2-25804820EDAC}">
                        <c15:formulaRef>
                          <c15:sqref>'Scenario 4'!$B$3:$B$33</c15:sqref>
                        </c15:formulaRef>
                      </c:ext>
                    </c:extLst>
                    <c:strCache>
                      <c:ptCount val="31"/>
                      <c:pt idx="0">
                        <c:v>L4001</c:v>
                      </c:pt>
                      <c:pt idx="1">
                        <c:v>L4002</c:v>
                      </c:pt>
                      <c:pt idx="2">
                        <c:v>L4003</c:v>
                      </c:pt>
                      <c:pt idx="3">
                        <c:v>L4004</c:v>
                      </c:pt>
                      <c:pt idx="4">
                        <c:v>L4005</c:v>
                      </c:pt>
                      <c:pt idx="5">
                        <c:v>L4006</c:v>
                      </c:pt>
                      <c:pt idx="6">
                        <c:v>L4007</c:v>
                      </c:pt>
                      <c:pt idx="7">
                        <c:v>L4008</c:v>
                      </c:pt>
                      <c:pt idx="8">
                        <c:v>L4009</c:v>
                      </c:pt>
                      <c:pt idx="9">
                        <c:v>L4010</c:v>
                      </c:pt>
                      <c:pt idx="10">
                        <c:v>L4011</c:v>
                      </c:pt>
                      <c:pt idx="11">
                        <c:v>L4012</c:v>
                      </c:pt>
                      <c:pt idx="12">
                        <c:v>L4013</c:v>
                      </c:pt>
                      <c:pt idx="13">
                        <c:v>L4014</c:v>
                      </c:pt>
                      <c:pt idx="14">
                        <c:v>L4015</c:v>
                      </c:pt>
                      <c:pt idx="15">
                        <c:v>L4016</c:v>
                      </c:pt>
                      <c:pt idx="16">
                        <c:v>L4017</c:v>
                      </c:pt>
                      <c:pt idx="17">
                        <c:v>L4018</c:v>
                      </c:pt>
                      <c:pt idx="18">
                        <c:v>L4019</c:v>
                      </c:pt>
                      <c:pt idx="19">
                        <c:v>L4020</c:v>
                      </c:pt>
                      <c:pt idx="20">
                        <c:v>L4021</c:v>
                      </c:pt>
                      <c:pt idx="21">
                        <c:v>L4022</c:v>
                      </c:pt>
                      <c:pt idx="22">
                        <c:v>L4023</c:v>
                      </c:pt>
                      <c:pt idx="23">
                        <c:v>L4024</c:v>
                      </c:pt>
                      <c:pt idx="24">
                        <c:v>L4025</c:v>
                      </c:pt>
                      <c:pt idx="25">
                        <c:v>L4026</c:v>
                      </c:pt>
                      <c:pt idx="26">
                        <c:v>L4027</c:v>
                      </c:pt>
                      <c:pt idx="27">
                        <c:v>L4028</c:v>
                      </c:pt>
                      <c:pt idx="28">
                        <c:v>L4029</c:v>
                      </c:pt>
                      <c:pt idx="29">
                        <c:v>L4030</c:v>
                      </c:pt>
                      <c:pt idx="30">
                        <c:v>L4031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'Scenario 4'!$E$3:$E$33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40-0A51-4FBC-BFEC-C938B84334D7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4'!$B$3:$B$33</c15:sqref>
                        </c15:formulaRef>
                      </c:ext>
                    </c:extLst>
                    <c:strCache>
                      <c:ptCount val="31"/>
                      <c:pt idx="0">
                        <c:v>L4001</c:v>
                      </c:pt>
                      <c:pt idx="1">
                        <c:v>L4002</c:v>
                      </c:pt>
                      <c:pt idx="2">
                        <c:v>L4003</c:v>
                      </c:pt>
                      <c:pt idx="3">
                        <c:v>L4004</c:v>
                      </c:pt>
                      <c:pt idx="4">
                        <c:v>L4005</c:v>
                      </c:pt>
                      <c:pt idx="5">
                        <c:v>L4006</c:v>
                      </c:pt>
                      <c:pt idx="6">
                        <c:v>L4007</c:v>
                      </c:pt>
                      <c:pt idx="7">
                        <c:v>L4008</c:v>
                      </c:pt>
                      <c:pt idx="8">
                        <c:v>L4009</c:v>
                      </c:pt>
                      <c:pt idx="9">
                        <c:v>L4010</c:v>
                      </c:pt>
                      <c:pt idx="10">
                        <c:v>L4011</c:v>
                      </c:pt>
                      <c:pt idx="11">
                        <c:v>L4012</c:v>
                      </c:pt>
                      <c:pt idx="12">
                        <c:v>L4013</c:v>
                      </c:pt>
                      <c:pt idx="13">
                        <c:v>L4014</c:v>
                      </c:pt>
                      <c:pt idx="14">
                        <c:v>L4015</c:v>
                      </c:pt>
                      <c:pt idx="15">
                        <c:v>L4016</c:v>
                      </c:pt>
                      <c:pt idx="16">
                        <c:v>L4017</c:v>
                      </c:pt>
                      <c:pt idx="17">
                        <c:v>L4018</c:v>
                      </c:pt>
                      <c:pt idx="18">
                        <c:v>L4019</c:v>
                      </c:pt>
                      <c:pt idx="19">
                        <c:v>L4020</c:v>
                      </c:pt>
                      <c:pt idx="20">
                        <c:v>L4021</c:v>
                      </c:pt>
                      <c:pt idx="21">
                        <c:v>L4022</c:v>
                      </c:pt>
                      <c:pt idx="22">
                        <c:v>L4023</c:v>
                      </c:pt>
                      <c:pt idx="23">
                        <c:v>L4024</c:v>
                      </c:pt>
                      <c:pt idx="24">
                        <c:v>L4025</c:v>
                      </c:pt>
                      <c:pt idx="25">
                        <c:v>L4026</c:v>
                      </c:pt>
                      <c:pt idx="26">
                        <c:v>L4027</c:v>
                      </c:pt>
                      <c:pt idx="27">
                        <c:v>L4028</c:v>
                      </c:pt>
                      <c:pt idx="28">
                        <c:v>L4029</c:v>
                      </c:pt>
                      <c:pt idx="29">
                        <c:v>L4030</c:v>
                      </c:pt>
                      <c:pt idx="30">
                        <c:v>L4031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4'!$F$3:$F$33</c15:sqref>
                        </c15:formulaRef>
                      </c:ext>
                    </c:extLst>
                    <c:numCache>
                      <c:formatCode>0.00</c:formatCode>
                      <c:ptCount val="31"/>
                      <c:pt idx="0">
                        <c:v>-228.95</c:v>
                      </c:pt>
                      <c:pt idx="1">
                        <c:v>-228.86999999999998</c:v>
                      </c:pt>
                      <c:pt idx="2">
                        <c:v>-228.94</c:v>
                      </c:pt>
                      <c:pt idx="3">
                        <c:v>-228.75</c:v>
                      </c:pt>
                      <c:pt idx="4">
                        <c:v>-228.45</c:v>
                      </c:pt>
                      <c:pt idx="5">
                        <c:v>-228.69</c:v>
                      </c:pt>
                      <c:pt idx="6">
                        <c:v>-228.89000000000001</c:v>
                      </c:pt>
                      <c:pt idx="7">
                        <c:v>-229.1</c:v>
                      </c:pt>
                      <c:pt idx="8">
                        <c:v>-219.35</c:v>
                      </c:pt>
                      <c:pt idx="9">
                        <c:v>-209.7</c:v>
                      </c:pt>
                      <c:pt idx="10">
                        <c:v>-199.57</c:v>
                      </c:pt>
                      <c:pt idx="11">
                        <c:v>-189.38</c:v>
                      </c:pt>
                      <c:pt idx="12">
                        <c:v>-179.14000000000001</c:v>
                      </c:pt>
                      <c:pt idx="13">
                        <c:v>-169.26</c:v>
                      </c:pt>
                      <c:pt idx="14">
                        <c:v>-159.26</c:v>
                      </c:pt>
                      <c:pt idx="15">
                        <c:v>-149.54000000000002</c:v>
                      </c:pt>
                      <c:pt idx="16">
                        <c:v>-149.49</c:v>
                      </c:pt>
                      <c:pt idx="17">
                        <c:v>-149.31</c:v>
                      </c:pt>
                      <c:pt idx="18">
                        <c:v>-151.15</c:v>
                      </c:pt>
                      <c:pt idx="19">
                        <c:v>-150.22999999999999</c:v>
                      </c:pt>
                      <c:pt idx="20">
                        <c:v>-149.28</c:v>
                      </c:pt>
                      <c:pt idx="21">
                        <c:v>-149.04000000000002</c:v>
                      </c:pt>
                      <c:pt idx="22">
                        <c:v>-149.6</c:v>
                      </c:pt>
                      <c:pt idx="23">
                        <c:v>-159.39000000000001</c:v>
                      </c:pt>
                      <c:pt idx="24">
                        <c:v>-169.1</c:v>
                      </c:pt>
                      <c:pt idx="25">
                        <c:v>-178.57</c:v>
                      </c:pt>
                      <c:pt idx="26">
                        <c:v>-188.66</c:v>
                      </c:pt>
                      <c:pt idx="27">
                        <c:v>-198.9</c:v>
                      </c:pt>
                      <c:pt idx="28">
                        <c:v>-208.69</c:v>
                      </c:pt>
                      <c:pt idx="29">
                        <c:v>-218.3</c:v>
                      </c:pt>
                      <c:pt idx="30">
                        <c:v>-189.95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0A51-4FBC-BFEC-C938B84334D7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4'!$B$3:$B$33</c15:sqref>
                        </c15:formulaRef>
                      </c:ext>
                    </c:extLst>
                    <c:strCache>
                      <c:ptCount val="31"/>
                      <c:pt idx="0">
                        <c:v>L4001</c:v>
                      </c:pt>
                      <c:pt idx="1">
                        <c:v>L4002</c:v>
                      </c:pt>
                      <c:pt idx="2">
                        <c:v>L4003</c:v>
                      </c:pt>
                      <c:pt idx="3">
                        <c:v>L4004</c:v>
                      </c:pt>
                      <c:pt idx="4">
                        <c:v>L4005</c:v>
                      </c:pt>
                      <c:pt idx="5">
                        <c:v>L4006</c:v>
                      </c:pt>
                      <c:pt idx="6">
                        <c:v>L4007</c:v>
                      </c:pt>
                      <c:pt idx="7">
                        <c:v>L4008</c:v>
                      </c:pt>
                      <c:pt idx="8">
                        <c:v>L4009</c:v>
                      </c:pt>
                      <c:pt idx="9">
                        <c:v>L4010</c:v>
                      </c:pt>
                      <c:pt idx="10">
                        <c:v>L4011</c:v>
                      </c:pt>
                      <c:pt idx="11">
                        <c:v>L4012</c:v>
                      </c:pt>
                      <c:pt idx="12">
                        <c:v>L4013</c:v>
                      </c:pt>
                      <c:pt idx="13">
                        <c:v>L4014</c:v>
                      </c:pt>
                      <c:pt idx="14">
                        <c:v>L4015</c:v>
                      </c:pt>
                      <c:pt idx="15">
                        <c:v>L4016</c:v>
                      </c:pt>
                      <c:pt idx="16">
                        <c:v>L4017</c:v>
                      </c:pt>
                      <c:pt idx="17">
                        <c:v>L4018</c:v>
                      </c:pt>
                      <c:pt idx="18">
                        <c:v>L4019</c:v>
                      </c:pt>
                      <c:pt idx="19">
                        <c:v>L4020</c:v>
                      </c:pt>
                      <c:pt idx="20">
                        <c:v>L4021</c:v>
                      </c:pt>
                      <c:pt idx="21">
                        <c:v>L4022</c:v>
                      </c:pt>
                      <c:pt idx="22">
                        <c:v>L4023</c:v>
                      </c:pt>
                      <c:pt idx="23">
                        <c:v>L4024</c:v>
                      </c:pt>
                      <c:pt idx="24">
                        <c:v>L4025</c:v>
                      </c:pt>
                      <c:pt idx="25">
                        <c:v>L4026</c:v>
                      </c:pt>
                      <c:pt idx="26">
                        <c:v>L4027</c:v>
                      </c:pt>
                      <c:pt idx="27">
                        <c:v>L4028</c:v>
                      </c:pt>
                      <c:pt idx="28">
                        <c:v>L4029</c:v>
                      </c:pt>
                      <c:pt idx="29">
                        <c:v>L4030</c:v>
                      </c:pt>
                      <c:pt idx="30">
                        <c:v>L4031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4'!$G$3:$G$33</c15:sqref>
                        </c15:formulaRef>
                      </c:ext>
                    </c:extLst>
                    <c:numCache>
                      <c:formatCode>0.00</c:formatCode>
                      <c:ptCount val="31"/>
                      <c:pt idx="0">
                        <c:v>40.25</c:v>
                      </c:pt>
                      <c:pt idx="1">
                        <c:v>50.08</c:v>
                      </c:pt>
                      <c:pt idx="2">
                        <c:v>59.529999999999994</c:v>
                      </c:pt>
                      <c:pt idx="3">
                        <c:v>69.489999999999995</c:v>
                      </c:pt>
                      <c:pt idx="4">
                        <c:v>79.570000000000007</c:v>
                      </c:pt>
                      <c:pt idx="5">
                        <c:v>88.74</c:v>
                      </c:pt>
                      <c:pt idx="6">
                        <c:v>98.539999999999992</c:v>
                      </c:pt>
                      <c:pt idx="7">
                        <c:v>109.17999999999999</c:v>
                      </c:pt>
                      <c:pt idx="8">
                        <c:v>109.28</c:v>
                      </c:pt>
                      <c:pt idx="9">
                        <c:v>109.45</c:v>
                      </c:pt>
                      <c:pt idx="10">
                        <c:v>109.25</c:v>
                      </c:pt>
                      <c:pt idx="11">
                        <c:v>109.27000000000001</c:v>
                      </c:pt>
                      <c:pt idx="12">
                        <c:v>109.14000000000001</c:v>
                      </c:pt>
                      <c:pt idx="13">
                        <c:v>109.38</c:v>
                      </c:pt>
                      <c:pt idx="14">
                        <c:v>109.7</c:v>
                      </c:pt>
                      <c:pt idx="15">
                        <c:v>109.92999999999999</c:v>
                      </c:pt>
                      <c:pt idx="16">
                        <c:v>100.4</c:v>
                      </c:pt>
                      <c:pt idx="17">
                        <c:v>90.460000000000008</c:v>
                      </c:pt>
                      <c:pt idx="18">
                        <c:v>80.56</c:v>
                      </c:pt>
                      <c:pt idx="19">
                        <c:v>70.22</c:v>
                      </c:pt>
                      <c:pt idx="20">
                        <c:v>60.320000000000007</c:v>
                      </c:pt>
                      <c:pt idx="21">
                        <c:v>50.46</c:v>
                      </c:pt>
                      <c:pt idx="22">
                        <c:v>40.519999999999996</c:v>
                      </c:pt>
                      <c:pt idx="23">
                        <c:v>40.11</c:v>
                      </c:pt>
                      <c:pt idx="24">
                        <c:v>39.96</c:v>
                      </c:pt>
                      <c:pt idx="25">
                        <c:v>39.739999999999995</c:v>
                      </c:pt>
                      <c:pt idx="26">
                        <c:v>39.65</c:v>
                      </c:pt>
                      <c:pt idx="27">
                        <c:v>39.44</c:v>
                      </c:pt>
                      <c:pt idx="28">
                        <c:v>39.980000000000004</c:v>
                      </c:pt>
                      <c:pt idx="29">
                        <c:v>39.72</c:v>
                      </c:pt>
                      <c:pt idx="30">
                        <c:v>79.289999999999992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0A51-4FBC-BFEC-C938B84334D7}"/>
                  </c:ext>
                </c:extLst>
              </c15:ser>
            </c15:filteredScatterSeries>
          </c:ext>
        </c:extLst>
      </c:scatterChart>
      <c:valAx>
        <c:axId val="551906232"/>
        <c:scaling>
          <c:orientation val="minMax"/>
          <c:max val="-100"/>
          <c:min val="-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x-axis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905904"/>
        <c:crosses val="autoZero"/>
        <c:crossBetween val="midCat"/>
      </c:valAx>
      <c:valAx>
        <c:axId val="551905904"/>
        <c:scaling>
          <c:orientation val="minMax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y-axis [cm]</a:t>
                </a:r>
              </a:p>
            </c:rich>
          </c:tx>
          <c:layout>
            <c:manualLayout>
              <c:xMode val="edge"/>
              <c:yMode val="edge"/>
              <c:x val="1.3897995009033012E-2"/>
              <c:y val="0.43774082672728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90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709976</xdr:colOff>
      <xdr:row>18</xdr:row>
      <xdr:rowOff>119063</xdr:rowOff>
    </xdr:from>
    <xdr:to>
      <xdr:col>10</xdr:col>
      <xdr:colOff>412107</xdr:colOff>
      <xdr:row>52</xdr:row>
      <xdr:rowOff>159170</xdr:rowOff>
    </xdr:to>
    <xdr:graphicFrame macro="">
      <xdr:nvGraphicFramePr>
        <xdr:cNvPr id="41" name="Diagramm 40">
          <a:extLst>
            <a:ext uri="{FF2B5EF4-FFF2-40B4-BE49-F238E27FC236}">
              <a16:creationId xmlns:a16="http://schemas.microsoft.com/office/drawing/2014/main" id="{8A9994CA-8521-40F8-B0DF-54AAEDFB904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571501</xdr:colOff>
      <xdr:row>18</xdr:row>
      <xdr:rowOff>114394</xdr:rowOff>
    </xdr:from>
    <xdr:to>
      <xdr:col>20</xdr:col>
      <xdr:colOff>365125</xdr:colOff>
      <xdr:row>53</xdr:row>
      <xdr:rowOff>6638</xdr:rowOff>
    </xdr:to>
    <xdr:graphicFrame macro="">
      <xdr:nvGraphicFramePr>
        <xdr:cNvPr id="42" name="Diagramm 41">
          <a:extLst>
            <a:ext uri="{FF2B5EF4-FFF2-40B4-BE49-F238E27FC236}">
              <a16:creationId xmlns:a16="http://schemas.microsoft.com/office/drawing/2014/main" id="{B02F07DC-91BA-4798-BD9E-CEA44AB499C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666750</xdr:colOff>
      <xdr:row>53</xdr:row>
      <xdr:rowOff>95250</xdr:rowOff>
    </xdr:from>
    <xdr:to>
      <xdr:col>10</xdr:col>
      <xdr:colOff>368881</xdr:colOff>
      <xdr:row>87</xdr:row>
      <xdr:rowOff>135357</xdr:rowOff>
    </xdr:to>
    <xdr:graphicFrame macro="">
      <xdr:nvGraphicFramePr>
        <xdr:cNvPr id="43" name="Diagramm 42">
          <a:extLst>
            <a:ext uri="{FF2B5EF4-FFF2-40B4-BE49-F238E27FC236}">
              <a16:creationId xmlns:a16="http://schemas.microsoft.com/office/drawing/2014/main" id="{0CD45471-6E0F-41C0-9BDF-752DC9BA2FC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555625</xdr:colOff>
      <xdr:row>53</xdr:row>
      <xdr:rowOff>127000</xdr:rowOff>
    </xdr:from>
    <xdr:to>
      <xdr:col>20</xdr:col>
      <xdr:colOff>257756</xdr:colOff>
      <xdr:row>87</xdr:row>
      <xdr:rowOff>167107</xdr:rowOff>
    </xdr:to>
    <xdr:graphicFrame macro="">
      <xdr:nvGraphicFramePr>
        <xdr:cNvPr id="44" name="Diagramm 43">
          <a:extLst>
            <a:ext uri="{FF2B5EF4-FFF2-40B4-BE49-F238E27FC236}">
              <a16:creationId xmlns:a16="http://schemas.microsoft.com/office/drawing/2014/main" id="{7FE8CDD2-3DA4-46DC-90F8-04090A15AC9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7CA8-EB3C-442E-B2D9-ACDD4FF7FCCB}">
  <dimension ref="B1:K18"/>
  <sheetViews>
    <sheetView tabSelected="1" zoomScale="131" zoomScaleNormal="100" workbookViewId="0">
      <selection activeCell="M14" sqref="M14"/>
    </sheetView>
  </sheetViews>
  <sheetFormatPr baseColWidth="10" defaultRowHeight="14.25" x14ac:dyDescent="0.45"/>
  <sheetData>
    <row r="1" spans="2:11" ht="14.65" thickBot="1" x14ac:dyDescent="0.5"/>
    <row r="2" spans="2:11" x14ac:dyDescent="0.45">
      <c r="B2" s="132"/>
      <c r="C2" s="133"/>
      <c r="D2" s="120" t="s">
        <v>262</v>
      </c>
      <c r="E2" s="121"/>
      <c r="F2" s="136" t="s">
        <v>263</v>
      </c>
      <c r="G2" s="137"/>
      <c r="H2" s="138" t="s">
        <v>264</v>
      </c>
      <c r="I2" s="139"/>
      <c r="J2" s="130" t="s">
        <v>265</v>
      </c>
      <c r="K2" s="131"/>
    </row>
    <row r="3" spans="2:11" x14ac:dyDescent="0.45">
      <c r="B3" s="134"/>
      <c r="C3" s="135"/>
      <c r="D3" s="52" t="s">
        <v>266</v>
      </c>
      <c r="E3" s="53" t="s">
        <v>267</v>
      </c>
      <c r="F3" s="54" t="s">
        <v>266</v>
      </c>
      <c r="G3" s="55" t="s">
        <v>267</v>
      </c>
      <c r="H3" s="56" t="s">
        <v>266</v>
      </c>
      <c r="I3" s="57" t="s">
        <v>267</v>
      </c>
      <c r="J3" s="58" t="s">
        <v>266</v>
      </c>
      <c r="K3" s="59" t="s">
        <v>267</v>
      </c>
    </row>
    <row r="4" spans="2:11" ht="14.25" customHeight="1" x14ac:dyDescent="0.45">
      <c r="B4" s="91" t="s">
        <v>268</v>
      </c>
      <c r="C4" s="92"/>
      <c r="D4" s="140">
        <f>'Scenario 1'!H34</f>
        <v>75.024838709677425</v>
      </c>
      <c r="E4" s="142">
        <f>'Scenario 1'!I34</f>
        <v>91.105806451612906</v>
      </c>
      <c r="F4" s="144">
        <f>'Scenario 2'!H34</f>
        <v>10.986451612903224</v>
      </c>
      <c r="G4" s="146">
        <f>'Scenario 2'!I34</f>
        <v>55.889354838709686</v>
      </c>
      <c r="H4" s="148">
        <f>'Scenario 3'!H34</f>
        <v>5.3683870967741933</v>
      </c>
      <c r="I4" s="150">
        <f>'Scenario 3'!I34</f>
        <v>15.899354838709677</v>
      </c>
      <c r="J4" s="116">
        <f>'Scenario 4'!H34</f>
        <v>2.7006451612903226</v>
      </c>
      <c r="K4" s="118">
        <f>'Scenario 4'!I34</f>
        <v>13.826129032258065</v>
      </c>
    </row>
    <row r="5" spans="2:11" x14ac:dyDescent="0.45">
      <c r="B5" s="93"/>
      <c r="C5" s="94"/>
      <c r="D5" s="141"/>
      <c r="E5" s="143"/>
      <c r="F5" s="145"/>
      <c r="G5" s="147"/>
      <c r="H5" s="149"/>
      <c r="I5" s="151"/>
      <c r="J5" s="117"/>
      <c r="K5" s="119"/>
    </row>
    <row r="6" spans="2:11" x14ac:dyDescent="0.45">
      <c r="B6" s="93"/>
      <c r="C6" s="94"/>
      <c r="D6" s="89" t="s">
        <v>272</v>
      </c>
      <c r="E6" s="90"/>
      <c r="F6" s="83" t="s">
        <v>272</v>
      </c>
      <c r="G6" s="84"/>
      <c r="H6" s="85" t="s">
        <v>272</v>
      </c>
      <c r="I6" s="86"/>
      <c r="J6" s="87" t="s">
        <v>272</v>
      </c>
      <c r="K6" s="88"/>
    </row>
    <row r="7" spans="2:11" ht="14.25" customHeight="1" x14ac:dyDescent="0.45">
      <c r="B7" s="93"/>
      <c r="C7" s="94"/>
      <c r="D7" s="122">
        <v>83.07</v>
      </c>
      <c r="E7" s="123"/>
      <c r="F7" s="124">
        <v>33.44</v>
      </c>
      <c r="G7" s="125"/>
      <c r="H7" s="126">
        <v>10.63</v>
      </c>
      <c r="I7" s="127"/>
      <c r="J7" s="128">
        <v>8.26</v>
      </c>
      <c r="K7" s="129"/>
    </row>
    <row r="8" spans="2:11" ht="14.65" thickBot="1" x14ac:dyDescent="0.5">
      <c r="B8" s="95"/>
      <c r="C8" s="96"/>
      <c r="D8" s="102"/>
      <c r="E8" s="103"/>
      <c r="F8" s="106"/>
      <c r="G8" s="107"/>
      <c r="H8" s="110"/>
      <c r="I8" s="111"/>
      <c r="J8" s="114"/>
      <c r="K8" s="115"/>
    </row>
    <row r="9" spans="2:11" x14ac:dyDescent="0.45">
      <c r="B9" s="132"/>
      <c r="C9" s="133"/>
      <c r="D9" s="60" t="s">
        <v>266</v>
      </c>
      <c r="E9" s="61" t="s">
        <v>267</v>
      </c>
      <c r="F9" s="62" t="s">
        <v>266</v>
      </c>
      <c r="G9" s="63" t="s">
        <v>267</v>
      </c>
      <c r="H9" s="64" t="s">
        <v>266</v>
      </c>
      <c r="I9" s="65" t="s">
        <v>267</v>
      </c>
      <c r="J9" s="66" t="s">
        <v>266</v>
      </c>
      <c r="K9" s="67" t="s">
        <v>267</v>
      </c>
    </row>
    <row r="10" spans="2:11" ht="14.25" customHeight="1" x14ac:dyDescent="0.45">
      <c r="B10" s="91" t="s">
        <v>269</v>
      </c>
      <c r="C10" s="92"/>
      <c r="D10" s="152">
        <f>'Scenario 1'!H37</f>
        <v>109.66174452594269</v>
      </c>
      <c r="E10" s="142">
        <f>'Scenario 1'!I37</f>
        <v>43.115741191525629</v>
      </c>
      <c r="F10" s="144">
        <f>'Scenario 2'!H37</f>
        <v>11.965918142342749</v>
      </c>
      <c r="G10" s="146">
        <f>'Scenario 2'!I37</f>
        <v>41.481550351570661</v>
      </c>
      <c r="H10" s="148">
        <f>'Scenario 3'!H37</f>
        <v>3.9735098647368798</v>
      </c>
      <c r="I10" s="150">
        <f>'Scenario 3'!I37</f>
        <v>12.824732079198608</v>
      </c>
      <c r="J10" s="116">
        <f>'Scenario 4'!H37</f>
        <v>2.5755852868605347</v>
      </c>
      <c r="K10" s="118">
        <f>'Scenario 4'!I37</f>
        <v>6.3332528121649867</v>
      </c>
    </row>
    <row r="11" spans="2:11" ht="14.25" customHeight="1" x14ac:dyDescent="0.45">
      <c r="B11" s="93"/>
      <c r="C11" s="94"/>
      <c r="D11" s="153"/>
      <c r="E11" s="143"/>
      <c r="F11" s="145"/>
      <c r="G11" s="147"/>
      <c r="H11" s="149"/>
      <c r="I11" s="151"/>
      <c r="J11" s="117"/>
      <c r="K11" s="119"/>
    </row>
    <row r="12" spans="2:11" ht="14.25" customHeight="1" x14ac:dyDescent="0.45">
      <c r="B12" s="93"/>
      <c r="C12" s="94"/>
      <c r="D12" s="89" t="s">
        <v>272</v>
      </c>
      <c r="E12" s="90"/>
      <c r="F12" s="83" t="s">
        <v>272</v>
      </c>
      <c r="G12" s="84"/>
      <c r="H12" s="85" t="s">
        <v>272</v>
      </c>
      <c r="I12" s="86"/>
      <c r="J12" s="87" t="s">
        <v>272</v>
      </c>
      <c r="K12" s="88"/>
    </row>
    <row r="13" spans="2:11" ht="14.25" customHeight="1" x14ac:dyDescent="0.45">
      <c r="B13" s="93"/>
      <c r="C13" s="94"/>
      <c r="D13" s="122">
        <v>83.03</v>
      </c>
      <c r="E13" s="123"/>
      <c r="F13" s="124">
        <v>37.799999999999997</v>
      </c>
      <c r="G13" s="125"/>
      <c r="H13" s="126">
        <v>10.81</v>
      </c>
      <c r="I13" s="127"/>
      <c r="J13" s="128">
        <v>7.38</v>
      </c>
      <c r="K13" s="129"/>
    </row>
    <row r="14" spans="2:11" ht="14.25" customHeight="1" thickBot="1" x14ac:dyDescent="0.5">
      <c r="B14" s="95"/>
      <c r="C14" s="96"/>
      <c r="D14" s="102"/>
      <c r="E14" s="103"/>
      <c r="F14" s="106"/>
      <c r="G14" s="107"/>
      <c r="H14" s="110"/>
      <c r="I14" s="111"/>
      <c r="J14" s="114"/>
      <c r="K14" s="115"/>
    </row>
    <row r="15" spans="2:11" ht="14.25" customHeight="1" x14ac:dyDescent="0.45">
      <c r="B15" s="97" t="s">
        <v>270</v>
      </c>
      <c r="C15" s="98"/>
      <c r="D15" s="101">
        <f>'Scenario 1'!I40</f>
        <v>10.545013459890029</v>
      </c>
      <c r="E15" s="72"/>
      <c r="F15" s="104">
        <f>'Scenario 2'!I40</f>
        <v>4.8008808085793984</v>
      </c>
      <c r="G15" s="105"/>
      <c r="H15" s="108">
        <f>'Scenario 3'!I40</f>
        <v>1.3727388379553582</v>
      </c>
      <c r="I15" s="109"/>
      <c r="J15" s="112">
        <f>'Scenario 4'!I40</f>
        <v>0.93705181265816029</v>
      </c>
      <c r="K15" s="113"/>
    </row>
    <row r="16" spans="2:11" ht="14.65" thickBot="1" x14ac:dyDescent="0.5">
      <c r="B16" s="99"/>
      <c r="C16" s="100"/>
      <c r="D16" s="102"/>
      <c r="E16" s="103"/>
      <c r="F16" s="106"/>
      <c r="G16" s="107"/>
      <c r="H16" s="110"/>
      <c r="I16" s="111"/>
      <c r="J16" s="114"/>
      <c r="K16" s="115"/>
    </row>
    <row r="17" spans="2:11" ht="14.25" customHeight="1" x14ac:dyDescent="0.45">
      <c r="B17" s="91" t="s">
        <v>271</v>
      </c>
      <c r="C17" s="92"/>
      <c r="D17" s="154" t="str">
        <f>'Scenario 1'!I42</f>
        <v>83.07 ± 21.20</v>
      </c>
      <c r="E17" s="123"/>
      <c r="F17" s="155" t="str">
        <f>'Scenario 2'!I42</f>
        <v xml:space="preserve">33.44 ± 9.65  </v>
      </c>
      <c r="G17" s="125"/>
      <c r="H17" s="126" t="str">
        <f>'Scenario 3'!I42</f>
        <v>10.63 ± 2.76</v>
      </c>
      <c r="I17" s="127"/>
      <c r="J17" s="156" t="str">
        <f>'Scenario 4'!I42</f>
        <v>8.26 ±  1.88</v>
      </c>
      <c r="K17" s="129"/>
    </row>
    <row r="18" spans="2:11" ht="14.65" thickBot="1" x14ac:dyDescent="0.5">
      <c r="B18" s="95"/>
      <c r="C18" s="96"/>
      <c r="D18" s="102"/>
      <c r="E18" s="103"/>
      <c r="F18" s="106"/>
      <c r="G18" s="107"/>
      <c r="H18" s="110"/>
      <c r="I18" s="111"/>
      <c r="J18" s="114"/>
      <c r="K18" s="115"/>
    </row>
  </sheetData>
  <mergeCells count="50">
    <mergeCell ref="H13:I14"/>
    <mergeCell ref="J13:K14"/>
    <mergeCell ref="B17:C18"/>
    <mergeCell ref="D17:E18"/>
    <mergeCell ref="F17:G18"/>
    <mergeCell ref="H17:I18"/>
    <mergeCell ref="J17:K18"/>
    <mergeCell ref="B2:C3"/>
    <mergeCell ref="F2:G2"/>
    <mergeCell ref="H2:I2"/>
    <mergeCell ref="D4:D5"/>
    <mergeCell ref="E4:E5"/>
    <mergeCell ref="F4:F5"/>
    <mergeCell ref="G4:G5"/>
    <mergeCell ref="H4:H5"/>
    <mergeCell ref="I4:I5"/>
    <mergeCell ref="H15:I16"/>
    <mergeCell ref="J15:K16"/>
    <mergeCell ref="J4:J5"/>
    <mergeCell ref="K4:K5"/>
    <mergeCell ref="D2:E2"/>
    <mergeCell ref="D7:E8"/>
    <mergeCell ref="F7:G8"/>
    <mergeCell ref="H7:I8"/>
    <mergeCell ref="J7:K8"/>
    <mergeCell ref="J2:K2"/>
    <mergeCell ref="D10:D11"/>
    <mergeCell ref="E10:E11"/>
    <mergeCell ref="F10:F11"/>
    <mergeCell ref="G10:G11"/>
    <mergeCell ref="H10:H11"/>
    <mergeCell ref="I10:I11"/>
    <mergeCell ref="B4:C8"/>
    <mergeCell ref="B10:C14"/>
    <mergeCell ref="B15:C16"/>
    <mergeCell ref="D15:E16"/>
    <mergeCell ref="F15:G16"/>
    <mergeCell ref="B9:C9"/>
    <mergeCell ref="D12:E12"/>
    <mergeCell ref="D13:E14"/>
    <mergeCell ref="F13:G14"/>
    <mergeCell ref="F12:G12"/>
    <mergeCell ref="H12:I12"/>
    <mergeCell ref="J12:K12"/>
    <mergeCell ref="D6:E6"/>
    <mergeCell ref="F6:G6"/>
    <mergeCell ref="H6:I6"/>
    <mergeCell ref="J6:K6"/>
    <mergeCell ref="J10:J11"/>
    <mergeCell ref="K10:K11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71C1-C17C-4E88-AF35-6CF70523525E}">
  <dimension ref="B1:J45"/>
  <sheetViews>
    <sheetView topLeftCell="A9" zoomScale="101" zoomScaleNormal="55" workbookViewId="0">
      <selection activeCell="H35" sqref="H35:I35"/>
    </sheetView>
  </sheetViews>
  <sheetFormatPr baseColWidth="10" defaultRowHeight="14.25" x14ac:dyDescent="0.45"/>
  <cols>
    <col min="9" max="9" width="11.73046875" customWidth="1"/>
  </cols>
  <sheetData>
    <row r="1" spans="2:9" x14ac:dyDescent="0.45">
      <c r="B1" s="70" t="s">
        <v>31</v>
      </c>
      <c r="C1" s="71"/>
      <c r="D1" s="72"/>
      <c r="E1" s="73" t="s">
        <v>32</v>
      </c>
      <c r="F1" s="74"/>
      <c r="G1" s="74"/>
      <c r="H1" s="75" t="s">
        <v>35</v>
      </c>
      <c r="I1" s="77" t="s">
        <v>36</v>
      </c>
    </row>
    <row r="2" spans="2:9" ht="14.65" thickBot="1" x14ac:dyDescent="0.5">
      <c r="B2" s="172" t="s">
        <v>282</v>
      </c>
      <c r="C2" s="2" t="s">
        <v>34</v>
      </c>
      <c r="D2" s="3" t="s">
        <v>33</v>
      </c>
      <c r="E2" s="171" t="s">
        <v>282</v>
      </c>
      <c r="F2" s="9" t="s">
        <v>34</v>
      </c>
      <c r="G2" s="9" t="s">
        <v>33</v>
      </c>
      <c r="H2" s="76"/>
      <c r="I2" s="78"/>
    </row>
    <row r="3" spans="2:9" x14ac:dyDescent="0.45">
      <c r="B3" s="25" t="s">
        <v>138</v>
      </c>
      <c r="C3" s="26">
        <v>-223</v>
      </c>
      <c r="D3" s="32">
        <v>9</v>
      </c>
      <c r="E3" s="29" t="s">
        <v>70</v>
      </c>
      <c r="F3" s="44">
        <v>-231.15</v>
      </c>
      <c r="G3" s="45">
        <v>39.22</v>
      </c>
      <c r="H3" s="35">
        <f>ABS(C3-F3)</f>
        <v>8.1500000000000057</v>
      </c>
      <c r="I3" s="18">
        <f>ABS(D3-G3)</f>
        <v>30.22</v>
      </c>
    </row>
    <row r="4" spans="2:9" ht="14.65" thickBot="1" x14ac:dyDescent="0.5">
      <c r="B4" s="4" t="s">
        <v>139</v>
      </c>
      <c r="C4" s="1">
        <v>-233</v>
      </c>
      <c r="D4" s="33">
        <v>4</v>
      </c>
      <c r="E4" s="10" t="s">
        <v>71</v>
      </c>
      <c r="F4" s="12">
        <v>-230.35</v>
      </c>
      <c r="G4" s="13">
        <v>49.010000000000005</v>
      </c>
      <c r="H4" s="36">
        <f t="shared" ref="H4:I33" si="0">ABS(C4-F4)</f>
        <v>2.6500000000000057</v>
      </c>
      <c r="I4" s="5">
        <f t="shared" si="0"/>
        <v>45.010000000000005</v>
      </c>
    </row>
    <row r="5" spans="2:9" x14ac:dyDescent="0.45">
      <c r="B5" s="25" t="s">
        <v>140</v>
      </c>
      <c r="C5" s="1">
        <v>-241</v>
      </c>
      <c r="D5" s="33">
        <v>2</v>
      </c>
      <c r="E5" s="10" t="s">
        <v>72</v>
      </c>
      <c r="F5" s="12">
        <v>-230.56</v>
      </c>
      <c r="G5" s="13">
        <v>58.54</v>
      </c>
      <c r="H5" s="36">
        <f t="shared" si="0"/>
        <v>10.439999999999998</v>
      </c>
      <c r="I5" s="5">
        <f t="shared" si="0"/>
        <v>56.54</v>
      </c>
    </row>
    <row r="6" spans="2:9" ht="14.65" thickBot="1" x14ac:dyDescent="0.5">
      <c r="B6" s="4" t="s">
        <v>141</v>
      </c>
      <c r="C6" s="1">
        <v>-197</v>
      </c>
      <c r="D6" s="33">
        <v>35</v>
      </c>
      <c r="E6" s="10" t="s">
        <v>73</v>
      </c>
      <c r="F6" s="12">
        <v>-230.26999999999998</v>
      </c>
      <c r="G6" s="13">
        <v>69.41</v>
      </c>
      <c r="H6" s="36">
        <f t="shared" si="0"/>
        <v>33.269999999999982</v>
      </c>
      <c r="I6" s="5">
        <f t="shared" si="0"/>
        <v>34.409999999999997</v>
      </c>
    </row>
    <row r="7" spans="2:9" x14ac:dyDescent="0.45">
      <c r="B7" s="25" t="s">
        <v>142</v>
      </c>
      <c r="C7" s="1">
        <v>-223</v>
      </c>
      <c r="D7" s="33">
        <v>-15</v>
      </c>
      <c r="E7" s="10" t="s">
        <v>74</v>
      </c>
      <c r="F7" s="12">
        <v>-230.71999999999997</v>
      </c>
      <c r="G7" s="13">
        <v>78.929999999999993</v>
      </c>
      <c r="H7" s="36">
        <f t="shared" si="0"/>
        <v>7.7199999999999704</v>
      </c>
      <c r="I7" s="5">
        <f t="shared" si="0"/>
        <v>93.929999999999993</v>
      </c>
    </row>
    <row r="8" spans="2:9" ht="14.65" thickBot="1" x14ac:dyDescent="0.5">
      <c r="B8" s="4" t="s">
        <v>143</v>
      </c>
      <c r="C8" s="1">
        <v>-218.00000000000003</v>
      </c>
      <c r="D8" s="33">
        <v>-7.0000000000000009</v>
      </c>
      <c r="E8" s="10" t="s">
        <v>75</v>
      </c>
      <c r="F8" s="12">
        <v>-230.07</v>
      </c>
      <c r="G8" s="13">
        <v>88.67</v>
      </c>
      <c r="H8" s="36">
        <f t="shared" si="0"/>
        <v>12.069999999999965</v>
      </c>
      <c r="I8" s="5">
        <f t="shared" si="0"/>
        <v>95.67</v>
      </c>
    </row>
    <row r="9" spans="2:9" x14ac:dyDescent="0.45">
      <c r="B9" s="25" t="s">
        <v>144</v>
      </c>
      <c r="C9" s="1">
        <v>-231</v>
      </c>
      <c r="D9" s="33">
        <v>-23</v>
      </c>
      <c r="E9" s="10" t="s">
        <v>76</v>
      </c>
      <c r="F9" s="12">
        <v>-230.6</v>
      </c>
      <c r="G9" s="13">
        <v>98.570000000000007</v>
      </c>
      <c r="H9" s="36">
        <f t="shared" si="0"/>
        <v>0.40000000000000568</v>
      </c>
      <c r="I9" s="5">
        <f t="shared" si="0"/>
        <v>121.57000000000001</v>
      </c>
    </row>
    <row r="10" spans="2:9" ht="14.65" thickBot="1" x14ac:dyDescent="0.5">
      <c r="B10" s="4" t="s">
        <v>145</v>
      </c>
      <c r="C10" s="1">
        <v>-250</v>
      </c>
      <c r="D10" s="33">
        <v>-80</v>
      </c>
      <c r="E10" s="10" t="s">
        <v>77</v>
      </c>
      <c r="F10" s="12">
        <v>-231.05</v>
      </c>
      <c r="G10" s="13">
        <v>107.96</v>
      </c>
      <c r="H10" s="36">
        <f t="shared" si="0"/>
        <v>18.949999999999989</v>
      </c>
      <c r="I10" s="5">
        <f t="shared" si="0"/>
        <v>187.95999999999998</v>
      </c>
    </row>
    <row r="11" spans="2:9" x14ac:dyDescent="0.45">
      <c r="B11" s="25" t="s">
        <v>146</v>
      </c>
      <c r="C11" s="1">
        <v>-219</v>
      </c>
      <c r="D11" s="33">
        <v>-81</v>
      </c>
      <c r="E11" s="10" t="s">
        <v>78</v>
      </c>
      <c r="F11" s="12">
        <v>-220.96999999999997</v>
      </c>
      <c r="G11" s="13">
        <v>108</v>
      </c>
      <c r="H11" s="36">
        <f t="shared" si="0"/>
        <v>1.9699999999999704</v>
      </c>
      <c r="I11" s="5">
        <f t="shared" si="0"/>
        <v>189</v>
      </c>
    </row>
    <row r="12" spans="2:9" ht="14.65" thickBot="1" x14ac:dyDescent="0.5">
      <c r="B12" s="4" t="s">
        <v>147</v>
      </c>
      <c r="C12" s="1">
        <v>-213</v>
      </c>
      <c r="D12" s="33">
        <v>-27</v>
      </c>
      <c r="E12" s="10" t="s">
        <v>79</v>
      </c>
      <c r="F12" s="12">
        <v>-210.68</v>
      </c>
      <c r="G12" s="13">
        <v>107.17</v>
      </c>
      <c r="H12" s="36">
        <f t="shared" si="0"/>
        <v>2.3199999999999932</v>
      </c>
      <c r="I12" s="5">
        <f t="shared" si="0"/>
        <v>134.17000000000002</v>
      </c>
    </row>
    <row r="13" spans="2:9" x14ac:dyDescent="0.45">
      <c r="B13" s="25" t="s">
        <v>148</v>
      </c>
      <c r="C13" s="1">
        <v>-105</v>
      </c>
      <c r="D13" s="33">
        <v>-12</v>
      </c>
      <c r="E13" s="10" t="s">
        <v>80</v>
      </c>
      <c r="F13" s="12">
        <v>-200.98</v>
      </c>
      <c r="G13" s="13">
        <v>107.67999999999999</v>
      </c>
      <c r="H13" s="36">
        <f t="shared" si="0"/>
        <v>95.97999999999999</v>
      </c>
      <c r="I13" s="5">
        <f t="shared" si="0"/>
        <v>119.67999999999999</v>
      </c>
    </row>
    <row r="14" spans="2:9" s="157" customFormat="1" ht="14.65" thickBot="1" x14ac:dyDescent="0.5">
      <c r="B14" s="158" t="s">
        <v>149</v>
      </c>
      <c r="C14" s="159">
        <v>17</v>
      </c>
      <c r="D14" s="160">
        <v>53</v>
      </c>
      <c r="E14" s="161" t="s">
        <v>81</v>
      </c>
      <c r="F14" s="162">
        <v>-191.04000000000002</v>
      </c>
      <c r="G14" s="163">
        <v>108.02000000000001</v>
      </c>
      <c r="H14" s="164">
        <f t="shared" si="0"/>
        <v>208.04000000000002</v>
      </c>
      <c r="I14" s="165">
        <f t="shared" si="0"/>
        <v>55.02000000000001</v>
      </c>
    </row>
    <row r="15" spans="2:9" s="157" customFormat="1" x14ac:dyDescent="0.45">
      <c r="B15" s="166" t="s">
        <v>150</v>
      </c>
      <c r="C15" s="159">
        <v>-127</v>
      </c>
      <c r="D15" s="160">
        <v>-59</v>
      </c>
      <c r="E15" s="161" t="s">
        <v>82</v>
      </c>
      <c r="F15" s="162">
        <v>-181</v>
      </c>
      <c r="G15" s="163">
        <v>107.89000000000001</v>
      </c>
      <c r="H15" s="164">
        <f t="shared" si="0"/>
        <v>54</v>
      </c>
      <c r="I15" s="165">
        <f t="shared" si="0"/>
        <v>166.89000000000001</v>
      </c>
    </row>
    <row r="16" spans="2:9" s="157" customFormat="1" ht="14.65" thickBot="1" x14ac:dyDescent="0.5">
      <c r="B16" s="158" t="s">
        <v>151</v>
      </c>
      <c r="C16" s="159">
        <v>134</v>
      </c>
      <c r="D16" s="160">
        <v>46</v>
      </c>
      <c r="E16" s="161" t="s">
        <v>83</v>
      </c>
      <c r="F16" s="162">
        <v>-171.01</v>
      </c>
      <c r="G16" s="163">
        <v>107.85</v>
      </c>
      <c r="H16" s="164">
        <f t="shared" si="0"/>
        <v>305.01</v>
      </c>
      <c r="I16" s="165">
        <f t="shared" si="0"/>
        <v>61.849999999999994</v>
      </c>
    </row>
    <row r="17" spans="2:9" s="157" customFormat="1" x14ac:dyDescent="0.45">
      <c r="B17" s="166" t="s">
        <v>152</v>
      </c>
      <c r="C17" s="159">
        <v>229</v>
      </c>
      <c r="D17" s="160">
        <v>63</v>
      </c>
      <c r="E17" s="161" t="s">
        <v>84</v>
      </c>
      <c r="F17" s="162">
        <v>-161.4</v>
      </c>
      <c r="G17" s="163">
        <v>107.50999999999999</v>
      </c>
      <c r="H17" s="164">
        <f t="shared" si="0"/>
        <v>390.4</v>
      </c>
      <c r="I17" s="165">
        <f t="shared" si="0"/>
        <v>44.509999999999991</v>
      </c>
    </row>
    <row r="18" spans="2:9" s="157" customFormat="1" ht="14.65" thickBot="1" x14ac:dyDescent="0.5">
      <c r="B18" s="158" t="s">
        <v>153</v>
      </c>
      <c r="C18" s="159">
        <v>51</v>
      </c>
      <c r="D18" s="160">
        <v>-14.000000000000002</v>
      </c>
      <c r="E18" s="161" t="s">
        <v>85</v>
      </c>
      <c r="F18" s="162">
        <v>-151.69</v>
      </c>
      <c r="G18" s="163">
        <v>107.67</v>
      </c>
      <c r="H18" s="164">
        <f t="shared" si="0"/>
        <v>202.69</v>
      </c>
      <c r="I18" s="165">
        <f t="shared" si="0"/>
        <v>121.67</v>
      </c>
    </row>
    <row r="19" spans="2:9" s="157" customFormat="1" x14ac:dyDescent="0.45">
      <c r="B19" s="166" t="s">
        <v>154</v>
      </c>
      <c r="C19" s="159">
        <v>-79</v>
      </c>
      <c r="D19" s="160">
        <v>0</v>
      </c>
      <c r="E19" s="161" t="s">
        <v>86</v>
      </c>
      <c r="F19" s="162">
        <v>-150.69999999999999</v>
      </c>
      <c r="G19" s="163">
        <v>97.8</v>
      </c>
      <c r="H19" s="164">
        <f t="shared" si="0"/>
        <v>71.699999999999989</v>
      </c>
      <c r="I19" s="165">
        <f t="shared" si="0"/>
        <v>97.8</v>
      </c>
    </row>
    <row r="20" spans="2:9" s="157" customFormat="1" ht="14.65" thickBot="1" x14ac:dyDescent="0.5">
      <c r="B20" s="158" t="s">
        <v>155</v>
      </c>
      <c r="C20" s="159">
        <v>187</v>
      </c>
      <c r="D20" s="160">
        <v>52</v>
      </c>
      <c r="E20" s="161" t="s">
        <v>87</v>
      </c>
      <c r="F20" s="162">
        <v>-151.44</v>
      </c>
      <c r="G20" s="163">
        <v>87.83</v>
      </c>
      <c r="H20" s="164">
        <f t="shared" si="0"/>
        <v>338.44</v>
      </c>
      <c r="I20" s="165">
        <f t="shared" si="0"/>
        <v>35.83</v>
      </c>
    </row>
    <row r="21" spans="2:9" s="157" customFormat="1" x14ac:dyDescent="0.45">
      <c r="B21" s="166" t="s">
        <v>156</v>
      </c>
      <c r="C21" s="159">
        <v>83</v>
      </c>
      <c r="D21" s="160">
        <v>28.000000000000004</v>
      </c>
      <c r="E21" s="161" t="s">
        <v>88</v>
      </c>
      <c r="F21" s="162">
        <v>-151.57999999999998</v>
      </c>
      <c r="G21" s="163">
        <v>78.12</v>
      </c>
      <c r="H21" s="164">
        <f t="shared" si="0"/>
        <v>234.57999999999998</v>
      </c>
      <c r="I21" s="165">
        <f t="shared" si="0"/>
        <v>50.120000000000005</v>
      </c>
    </row>
    <row r="22" spans="2:9" s="157" customFormat="1" ht="14.65" thickBot="1" x14ac:dyDescent="0.5">
      <c r="B22" s="158" t="s">
        <v>157</v>
      </c>
      <c r="C22" s="159">
        <v>-60</v>
      </c>
      <c r="D22" s="160">
        <v>7.0000000000000009</v>
      </c>
      <c r="E22" s="161" t="s">
        <v>89</v>
      </c>
      <c r="F22" s="162">
        <v>-151.68</v>
      </c>
      <c r="G22" s="163">
        <v>68.92</v>
      </c>
      <c r="H22" s="164">
        <f t="shared" si="0"/>
        <v>91.68</v>
      </c>
      <c r="I22" s="165">
        <f t="shared" si="0"/>
        <v>61.92</v>
      </c>
    </row>
    <row r="23" spans="2:9" x14ac:dyDescent="0.45">
      <c r="B23" s="25" t="s">
        <v>158</v>
      </c>
      <c r="C23" s="1">
        <v>-118</v>
      </c>
      <c r="D23" s="33">
        <v>-31</v>
      </c>
      <c r="E23" s="10" t="s">
        <v>90</v>
      </c>
      <c r="F23" s="12">
        <v>-151.9</v>
      </c>
      <c r="G23" s="13">
        <v>58.55</v>
      </c>
      <c r="H23" s="36">
        <f t="shared" si="0"/>
        <v>33.900000000000006</v>
      </c>
      <c r="I23" s="5">
        <f t="shared" si="0"/>
        <v>89.55</v>
      </c>
    </row>
    <row r="24" spans="2:9" ht="14.65" thickBot="1" x14ac:dyDescent="0.5">
      <c r="B24" s="4" t="s">
        <v>159</v>
      </c>
      <c r="C24" s="1">
        <v>-145</v>
      </c>
      <c r="D24" s="33">
        <v>-75</v>
      </c>
      <c r="E24" s="10" t="s">
        <v>91</v>
      </c>
      <c r="F24" s="12">
        <v>-150.88</v>
      </c>
      <c r="G24" s="13">
        <v>49.31</v>
      </c>
      <c r="H24" s="36">
        <f t="shared" si="0"/>
        <v>5.8799999999999955</v>
      </c>
      <c r="I24" s="5">
        <f t="shared" si="0"/>
        <v>124.31</v>
      </c>
    </row>
    <row r="25" spans="2:9" x14ac:dyDescent="0.45">
      <c r="B25" s="25" t="s">
        <v>160</v>
      </c>
      <c r="C25" s="1">
        <v>-132</v>
      </c>
      <c r="D25" s="33">
        <v>-45</v>
      </c>
      <c r="E25" s="10" t="s">
        <v>92</v>
      </c>
      <c r="F25" s="12">
        <v>-151.65</v>
      </c>
      <c r="G25" s="13">
        <v>39.130000000000003</v>
      </c>
      <c r="H25" s="36">
        <f t="shared" si="0"/>
        <v>19.650000000000006</v>
      </c>
      <c r="I25" s="5">
        <f t="shared" si="0"/>
        <v>84.13</v>
      </c>
    </row>
    <row r="26" spans="2:9" ht="14.65" thickBot="1" x14ac:dyDescent="0.5">
      <c r="B26" s="4" t="s">
        <v>161</v>
      </c>
      <c r="C26" s="1">
        <v>-122</v>
      </c>
      <c r="D26" s="33">
        <v>-31</v>
      </c>
      <c r="E26" s="10" t="s">
        <v>93</v>
      </c>
      <c r="F26" s="12">
        <v>-160.49</v>
      </c>
      <c r="G26" s="13">
        <v>38.450000000000003</v>
      </c>
      <c r="H26" s="36">
        <f t="shared" si="0"/>
        <v>38.490000000000009</v>
      </c>
      <c r="I26" s="5">
        <f t="shared" si="0"/>
        <v>69.45</v>
      </c>
    </row>
    <row r="27" spans="2:9" x14ac:dyDescent="0.45">
      <c r="B27" s="25" t="s">
        <v>162</v>
      </c>
      <c r="C27" s="1">
        <v>-168</v>
      </c>
      <c r="D27" s="33">
        <v>-52</v>
      </c>
      <c r="E27" s="10" t="s">
        <v>94</v>
      </c>
      <c r="F27" s="12">
        <v>-170.89000000000001</v>
      </c>
      <c r="G27" s="13">
        <v>38.68</v>
      </c>
      <c r="H27" s="36">
        <f t="shared" si="0"/>
        <v>2.8900000000000148</v>
      </c>
      <c r="I27" s="5">
        <f t="shared" si="0"/>
        <v>90.68</v>
      </c>
    </row>
    <row r="28" spans="2:9" ht="14.65" thickBot="1" x14ac:dyDescent="0.5">
      <c r="B28" s="4" t="s">
        <v>163</v>
      </c>
      <c r="C28" s="1">
        <v>-200</v>
      </c>
      <c r="D28" s="33">
        <v>-57.999999999999993</v>
      </c>
      <c r="E28" s="10" t="s">
        <v>95</v>
      </c>
      <c r="F28" s="12">
        <v>-181.13</v>
      </c>
      <c r="G28" s="13">
        <v>38.28</v>
      </c>
      <c r="H28" s="36">
        <f t="shared" si="0"/>
        <v>18.870000000000005</v>
      </c>
      <c r="I28" s="5">
        <f t="shared" si="0"/>
        <v>96.28</v>
      </c>
    </row>
    <row r="29" spans="2:9" x14ac:dyDescent="0.45">
      <c r="B29" s="25" t="s">
        <v>164</v>
      </c>
      <c r="C29" s="1">
        <v>-162</v>
      </c>
      <c r="D29" s="33">
        <v>-5</v>
      </c>
      <c r="E29" s="10" t="s">
        <v>96</v>
      </c>
      <c r="F29" s="12">
        <v>-191.38</v>
      </c>
      <c r="G29" s="13">
        <v>38.549999999999997</v>
      </c>
      <c r="H29" s="36">
        <f t="shared" si="0"/>
        <v>29.379999999999995</v>
      </c>
      <c r="I29" s="5">
        <f t="shared" si="0"/>
        <v>43.55</v>
      </c>
    </row>
    <row r="30" spans="2:9" ht="14.65" thickBot="1" x14ac:dyDescent="0.5">
      <c r="B30" s="4" t="s">
        <v>165</v>
      </c>
      <c r="C30" s="1">
        <v>-211</v>
      </c>
      <c r="D30" s="33">
        <v>-74</v>
      </c>
      <c r="E30" s="10" t="s">
        <v>97</v>
      </c>
      <c r="F30" s="12">
        <v>-201.20999999999998</v>
      </c>
      <c r="G30" s="13">
        <v>38.799999999999997</v>
      </c>
      <c r="H30" s="36">
        <f t="shared" si="0"/>
        <v>9.7900000000000205</v>
      </c>
      <c r="I30" s="5">
        <f t="shared" si="0"/>
        <v>112.8</v>
      </c>
    </row>
    <row r="31" spans="2:9" x14ac:dyDescent="0.45">
      <c r="B31" s="25" t="s">
        <v>166</v>
      </c>
      <c r="C31" s="1">
        <v>-224.00000000000003</v>
      </c>
      <c r="D31" s="33">
        <v>-81</v>
      </c>
      <c r="E31" s="10" t="s">
        <v>98</v>
      </c>
      <c r="F31" s="12">
        <v>-210.65</v>
      </c>
      <c r="G31" s="13">
        <v>38.36</v>
      </c>
      <c r="H31" s="36">
        <f t="shared" si="0"/>
        <v>13.350000000000023</v>
      </c>
      <c r="I31" s="5">
        <f t="shared" si="0"/>
        <v>119.36</v>
      </c>
    </row>
    <row r="32" spans="2:9" ht="14.65" thickBot="1" x14ac:dyDescent="0.5">
      <c r="B32" s="4" t="s">
        <v>167</v>
      </c>
      <c r="C32" s="1">
        <v>-223</v>
      </c>
      <c r="D32" s="33">
        <v>-80</v>
      </c>
      <c r="E32" s="10" t="s">
        <v>99</v>
      </c>
      <c r="F32" s="12">
        <v>-221.46999999999997</v>
      </c>
      <c r="G32" s="13">
        <v>38.480000000000004</v>
      </c>
      <c r="H32" s="36">
        <f t="shared" si="0"/>
        <v>1.5300000000000296</v>
      </c>
      <c r="I32" s="5">
        <f t="shared" si="0"/>
        <v>118.48</v>
      </c>
    </row>
    <row r="33" spans="2:10" ht="14.65" thickBot="1" x14ac:dyDescent="0.5">
      <c r="B33" s="25" t="s">
        <v>168</v>
      </c>
      <c r="C33" s="7">
        <v>-130</v>
      </c>
      <c r="D33" s="34">
        <v>6</v>
      </c>
      <c r="E33" s="11" t="s">
        <v>100</v>
      </c>
      <c r="F33" s="14">
        <v>-191.57999999999998</v>
      </c>
      <c r="G33" s="15">
        <v>77.92</v>
      </c>
      <c r="H33" s="37">
        <f t="shared" si="0"/>
        <v>61.579999999999984</v>
      </c>
      <c r="I33" s="8">
        <f t="shared" si="0"/>
        <v>71.92</v>
      </c>
    </row>
    <row r="34" spans="2:10" ht="14.65" thickBot="1" x14ac:dyDescent="0.5">
      <c r="G34" s="28" t="s">
        <v>273</v>
      </c>
      <c r="H34" s="46">
        <f>AVERAGE(H3:H33)</f>
        <v>75.024838709677425</v>
      </c>
      <c r="I34" s="47">
        <f>AVERAGE(I3:I33)</f>
        <v>91.105806451612906</v>
      </c>
      <c r="J34" t="s">
        <v>38</v>
      </c>
    </row>
    <row r="35" spans="2:10" ht="14.65" thickBot="1" x14ac:dyDescent="0.5">
      <c r="F35" s="79" t="s">
        <v>274</v>
      </c>
      <c r="G35" s="80"/>
      <c r="H35" s="81">
        <f>AVERAGE(H3:I33)</f>
        <v>83.065322580645159</v>
      </c>
      <c r="I35" s="82"/>
      <c r="J35" t="s">
        <v>38</v>
      </c>
    </row>
    <row r="36" spans="2:10" ht="14.65" thickBot="1" x14ac:dyDescent="0.5">
      <c r="H36" s="39"/>
      <c r="I36" s="39"/>
    </row>
    <row r="37" spans="2:10" ht="14.65" thickBot="1" x14ac:dyDescent="0.5">
      <c r="F37" s="79" t="s">
        <v>275</v>
      </c>
      <c r="G37" s="167"/>
      <c r="H37" s="50">
        <f>_xlfn.STDEV.S(H3:H33)</f>
        <v>109.66174452594269</v>
      </c>
      <c r="I37" s="51">
        <f>_xlfn.STDEV.S(I3:I33)</f>
        <v>43.115741191525629</v>
      </c>
      <c r="J37" t="s">
        <v>38</v>
      </c>
    </row>
    <row r="38" spans="2:10" ht="14.65" thickBot="1" x14ac:dyDescent="0.5">
      <c r="F38" s="21" t="s">
        <v>276</v>
      </c>
      <c r="G38" s="22"/>
      <c r="H38" s="68">
        <f>_xlfn.STDEV.S(H3:H33,I3:I33)</f>
        <v>83.031519014734627</v>
      </c>
      <c r="I38" s="69"/>
      <c r="J38" t="s">
        <v>38</v>
      </c>
    </row>
    <row r="39" spans="2:10" x14ac:dyDescent="0.45">
      <c r="H39" s="39"/>
      <c r="I39" s="39"/>
    </row>
    <row r="40" spans="2:10" x14ac:dyDescent="0.45">
      <c r="B40" s="169" t="s">
        <v>280</v>
      </c>
      <c r="C40" s="169"/>
      <c r="D40" s="169"/>
      <c r="E40" s="23">
        <v>62</v>
      </c>
      <c r="G40" s="23" t="s">
        <v>37</v>
      </c>
      <c r="H40" s="39"/>
      <c r="I40" s="38">
        <f>(H38/(SQRT(62)))</f>
        <v>10.545013459890029</v>
      </c>
      <c r="J40" t="s">
        <v>38</v>
      </c>
    </row>
    <row r="41" spans="2:10" x14ac:dyDescent="0.45">
      <c r="B41" s="23" t="s">
        <v>279</v>
      </c>
      <c r="E41" s="170">
        <v>0.95</v>
      </c>
      <c r="H41" s="38"/>
      <c r="I41" s="168">
        <f>E42*(H38/(SQRT(62)))</f>
        <v>21.195477054378955</v>
      </c>
      <c r="J41" t="s">
        <v>38</v>
      </c>
    </row>
    <row r="42" spans="2:10" x14ac:dyDescent="0.45">
      <c r="B42" s="23" t="s">
        <v>281</v>
      </c>
      <c r="E42" s="23">
        <v>2.0099999999999998</v>
      </c>
      <c r="G42" s="23" t="s">
        <v>277</v>
      </c>
      <c r="I42" s="23" t="s">
        <v>137</v>
      </c>
      <c r="J42" t="s">
        <v>38</v>
      </c>
    </row>
    <row r="44" spans="2:10" x14ac:dyDescent="0.45">
      <c r="D44" s="39"/>
    </row>
    <row r="45" spans="2:10" x14ac:dyDescent="0.45">
      <c r="D45" s="39"/>
    </row>
  </sheetData>
  <mergeCells count="8">
    <mergeCell ref="F37:G37"/>
    <mergeCell ref="H38:I38"/>
    <mergeCell ref="B1:D1"/>
    <mergeCell ref="E1:G1"/>
    <mergeCell ref="H1:H2"/>
    <mergeCell ref="I1:I2"/>
    <mergeCell ref="F35:G35"/>
    <mergeCell ref="H35:I35"/>
  </mergeCells>
  <phoneticPr fontId="2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53887-AD66-4D20-B905-0F0C09E07F9B}">
  <dimension ref="B1:J46"/>
  <sheetViews>
    <sheetView zoomScale="90" zoomScaleNormal="130" workbookViewId="0">
      <selection activeCell="B2" sqref="B2:E2"/>
    </sheetView>
  </sheetViews>
  <sheetFormatPr baseColWidth="10" defaultRowHeight="14.25" x14ac:dyDescent="0.45"/>
  <sheetData>
    <row r="1" spans="2:10" x14ac:dyDescent="0.45">
      <c r="B1" s="70" t="s">
        <v>31</v>
      </c>
      <c r="C1" s="71"/>
      <c r="D1" s="72"/>
      <c r="E1" s="73" t="s">
        <v>32</v>
      </c>
      <c r="F1" s="74"/>
      <c r="G1" s="74"/>
      <c r="H1" s="75" t="s">
        <v>35</v>
      </c>
      <c r="I1" s="77" t="s">
        <v>36</v>
      </c>
    </row>
    <row r="2" spans="2:10" ht="14.65" thickBot="1" x14ac:dyDescent="0.5">
      <c r="B2" s="172" t="s">
        <v>282</v>
      </c>
      <c r="C2" s="2" t="s">
        <v>34</v>
      </c>
      <c r="D2" s="3" t="s">
        <v>33</v>
      </c>
      <c r="E2" s="171" t="s">
        <v>282</v>
      </c>
      <c r="F2" s="20" t="s">
        <v>34</v>
      </c>
      <c r="G2" s="20" t="s">
        <v>33</v>
      </c>
      <c r="H2" s="76"/>
      <c r="I2" s="78"/>
    </row>
    <row r="3" spans="2:10" ht="14.65" thickBot="1" x14ac:dyDescent="0.5">
      <c r="B3" s="25" t="s">
        <v>169</v>
      </c>
      <c r="C3" s="26">
        <v>-227</v>
      </c>
      <c r="D3" s="27">
        <v>13</v>
      </c>
      <c r="E3" s="30" t="s">
        <v>101</v>
      </c>
      <c r="F3" s="44">
        <v>-230.89000000000001</v>
      </c>
      <c r="G3" s="45">
        <v>38.799999999999997</v>
      </c>
      <c r="H3" s="16">
        <f>ABS(C3-F3)</f>
        <v>3.8900000000000148</v>
      </c>
      <c r="I3" s="18">
        <f>ABS(D3-G3)</f>
        <v>25.799999999999997</v>
      </c>
      <c r="J3">
        <f>H3+I3</f>
        <v>29.690000000000012</v>
      </c>
    </row>
    <row r="4" spans="2:10" ht="14.65" thickBot="1" x14ac:dyDescent="0.5">
      <c r="B4" s="4" t="s">
        <v>170</v>
      </c>
      <c r="C4" s="1">
        <v>-263</v>
      </c>
      <c r="D4" s="5">
        <v>16</v>
      </c>
      <c r="E4" s="30" t="s">
        <v>102</v>
      </c>
      <c r="F4" s="12">
        <v>-230.65</v>
      </c>
      <c r="G4" s="13">
        <v>49.04</v>
      </c>
      <c r="H4" s="4">
        <f t="shared" ref="H4:I33" si="0">ABS(C4-F4)</f>
        <v>32.349999999999994</v>
      </c>
      <c r="I4" s="5">
        <f t="shared" si="0"/>
        <v>33.04</v>
      </c>
      <c r="J4">
        <f t="shared" ref="J4:J33" si="1">H4+I4</f>
        <v>65.389999999999986</v>
      </c>
    </row>
    <row r="5" spans="2:10" ht="14.65" thickBot="1" x14ac:dyDescent="0.5">
      <c r="B5" s="25" t="s">
        <v>171</v>
      </c>
      <c r="C5" s="1">
        <v>-238</v>
      </c>
      <c r="D5" s="5">
        <v>3</v>
      </c>
      <c r="E5" s="30" t="s">
        <v>103</v>
      </c>
      <c r="F5" s="12">
        <v>-230.66</v>
      </c>
      <c r="G5" s="13">
        <v>58.89</v>
      </c>
      <c r="H5" s="4">
        <f t="shared" si="0"/>
        <v>7.3400000000000034</v>
      </c>
      <c r="I5" s="5">
        <f t="shared" si="0"/>
        <v>55.89</v>
      </c>
      <c r="J5">
        <f t="shared" si="1"/>
        <v>63.230000000000004</v>
      </c>
    </row>
    <row r="6" spans="2:10" ht="14.65" thickBot="1" x14ac:dyDescent="0.5">
      <c r="B6" s="4" t="s">
        <v>172</v>
      </c>
      <c r="C6" s="1">
        <v>-245.00000000000003</v>
      </c>
      <c r="D6" s="5">
        <v>34</v>
      </c>
      <c r="E6" s="30" t="s">
        <v>104</v>
      </c>
      <c r="F6" s="12">
        <v>-229.86999999999998</v>
      </c>
      <c r="G6" s="13">
        <v>69.09</v>
      </c>
      <c r="H6" s="4">
        <f t="shared" si="0"/>
        <v>15.130000000000052</v>
      </c>
      <c r="I6" s="5">
        <f t="shared" si="0"/>
        <v>35.090000000000003</v>
      </c>
      <c r="J6">
        <f t="shared" si="1"/>
        <v>50.220000000000056</v>
      </c>
    </row>
    <row r="7" spans="2:10" ht="14.65" thickBot="1" x14ac:dyDescent="0.5">
      <c r="B7" s="25" t="s">
        <v>173</v>
      </c>
      <c r="C7" s="1">
        <v>-237</v>
      </c>
      <c r="D7" s="5">
        <v>18</v>
      </c>
      <c r="E7" s="30" t="s">
        <v>105</v>
      </c>
      <c r="F7" s="12">
        <v>-230.91</v>
      </c>
      <c r="G7" s="13">
        <v>78.72999999999999</v>
      </c>
      <c r="H7" s="4">
        <f t="shared" si="0"/>
        <v>6.0900000000000034</v>
      </c>
      <c r="I7" s="5">
        <f t="shared" si="0"/>
        <v>60.72999999999999</v>
      </c>
      <c r="J7">
        <f t="shared" si="1"/>
        <v>66.819999999999993</v>
      </c>
    </row>
    <row r="8" spans="2:10" ht="14.65" thickBot="1" x14ac:dyDescent="0.5">
      <c r="B8" s="4" t="s">
        <v>174</v>
      </c>
      <c r="C8" s="1">
        <v>-246</v>
      </c>
      <c r="D8" s="5">
        <v>40</v>
      </c>
      <c r="E8" s="30" t="s">
        <v>106</v>
      </c>
      <c r="F8" s="12">
        <v>-230.49</v>
      </c>
      <c r="G8" s="13">
        <v>88.62</v>
      </c>
      <c r="H8" s="4">
        <f t="shared" si="0"/>
        <v>15.509999999999991</v>
      </c>
      <c r="I8" s="5">
        <f t="shared" si="0"/>
        <v>48.620000000000005</v>
      </c>
      <c r="J8">
        <f t="shared" si="1"/>
        <v>64.13</v>
      </c>
    </row>
    <row r="9" spans="2:10" ht="14.65" thickBot="1" x14ac:dyDescent="0.5">
      <c r="B9" s="25" t="s">
        <v>175</v>
      </c>
      <c r="C9" s="1">
        <v>-239</v>
      </c>
      <c r="D9" s="5">
        <v>56.000000000000007</v>
      </c>
      <c r="E9" s="30" t="s">
        <v>107</v>
      </c>
      <c r="F9" s="12">
        <v>-230.34</v>
      </c>
      <c r="G9" s="13">
        <v>99.02000000000001</v>
      </c>
      <c r="H9" s="4">
        <f t="shared" si="0"/>
        <v>8.6599999999999966</v>
      </c>
      <c r="I9" s="5">
        <f t="shared" si="0"/>
        <v>43.02</v>
      </c>
      <c r="J9">
        <f t="shared" si="1"/>
        <v>51.68</v>
      </c>
    </row>
    <row r="10" spans="2:10" ht="14.65" thickBot="1" x14ac:dyDescent="0.5">
      <c r="B10" s="4" t="s">
        <v>176</v>
      </c>
      <c r="C10" s="1">
        <v>-242</v>
      </c>
      <c r="D10" s="5">
        <v>-127</v>
      </c>
      <c r="E10" s="30" t="s">
        <v>108</v>
      </c>
      <c r="F10" s="12">
        <v>-231.08</v>
      </c>
      <c r="G10" s="13">
        <v>107.77000000000001</v>
      </c>
      <c r="H10" s="4">
        <f t="shared" si="0"/>
        <v>10.919999999999987</v>
      </c>
      <c r="I10" s="5">
        <f t="shared" si="0"/>
        <v>234.77</v>
      </c>
      <c r="J10">
        <f t="shared" si="1"/>
        <v>245.69</v>
      </c>
    </row>
    <row r="11" spans="2:10" ht="14.65" thickBot="1" x14ac:dyDescent="0.5">
      <c r="B11" s="25" t="s">
        <v>177</v>
      </c>
      <c r="C11" s="1">
        <v>-256</v>
      </c>
      <c r="D11" s="5">
        <v>61</v>
      </c>
      <c r="E11" s="30" t="s">
        <v>109</v>
      </c>
      <c r="F11" s="12">
        <v>-220.66</v>
      </c>
      <c r="G11" s="13">
        <v>109.34</v>
      </c>
      <c r="H11" s="4">
        <f t="shared" si="0"/>
        <v>35.340000000000003</v>
      </c>
      <c r="I11" s="5">
        <f t="shared" si="0"/>
        <v>48.34</v>
      </c>
      <c r="J11">
        <f t="shared" si="1"/>
        <v>83.68</v>
      </c>
    </row>
    <row r="12" spans="2:10" ht="14.65" thickBot="1" x14ac:dyDescent="0.5">
      <c r="B12" s="4" t="s">
        <v>178</v>
      </c>
      <c r="C12" s="1">
        <v>-267</v>
      </c>
      <c r="D12" s="5">
        <v>89</v>
      </c>
      <c r="E12" s="30" t="s">
        <v>110</v>
      </c>
      <c r="F12" s="12">
        <v>-210.9</v>
      </c>
      <c r="G12" s="13">
        <v>107.71</v>
      </c>
      <c r="H12" s="4">
        <f t="shared" si="0"/>
        <v>56.099999999999994</v>
      </c>
      <c r="I12" s="5">
        <f t="shared" si="0"/>
        <v>18.709999999999994</v>
      </c>
      <c r="J12">
        <f t="shared" si="1"/>
        <v>74.809999999999988</v>
      </c>
    </row>
    <row r="13" spans="2:10" ht="14.65" thickBot="1" x14ac:dyDescent="0.5">
      <c r="B13" s="25" t="s">
        <v>179</v>
      </c>
      <c r="C13" s="1">
        <v>-223</v>
      </c>
      <c r="D13" s="5">
        <v>35</v>
      </c>
      <c r="E13" s="30" t="s">
        <v>111</v>
      </c>
      <c r="F13" s="12">
        <v>-200.75</v>
      </c>
      <c r="G13" s="13">
        <v>107.96</v>
      </c>
      <c r="H13" s="4">
        <f t="shared" si="0"/>
        <v>22.25</v>
      </c>
      <c r="I13" s="5">
        <f t="shared" si="0"/>
        <v>72.959999999999994</v>
      </c>
      <c r="J13">
        <f t="shared" si="1"/>
        <v>95.21</v>
      </c>
    </row>
    <row r="14" spans="2:10" ht="14.65" thickBot="1" x14ac:dyDescent="0.5">
      <c r="B14" s="4" t="s">
        <v>180</v>
      </c>
      <c r="C14" s="1">
        <v>-196</v>
      </c>
      <c r="D14" s="5">
        <v>71</v>
      </c>
      <c r="E14" s="30" t="s">
        <v>112</v>
      </c>
      <c r="F14" s="12">
        <v>-190.99</v>
      </c>
      <c r="G14" s="13">
        <v>107.96</v>
      </c>
      <c r="H14" s="4">
        <f t="shared" si="0"/>
        <v>5.0099999999999909</v>
      </c>
      <c r="I14" s="5">
        <f t="shared" si="0"/>
        <v>36.959999999999994</v>
      </c>
      <c r="J14">
        <f t="shared" si="1"/>
        <v>41.969999999999985</v>
      </c>
    </row>
    <row r="15" spans="2:10" ht="14.65" thickBot="1" x14ac:dyDescent="0.5">
      <c r="B15" s="25" t="s">
        <v>181</v>
      </c>
      <c r="C15" s="1">
        <v>-191</v>
      </c>
      <c r="D15" s="5">
        <v>38</v>
      </c>
      <c r="E15" s="30" t="s">
        <v>113</v>
      </c>
      <c r="F15" s="12">
        <v>-180.89000000000001</v>
      </c>
      <c r="G15" s="13">
        <v>107.80999999999999</v>
      </c>
      <c r="H15" s="4">
        <f t="shared" si="0"/>
        <v>10.109999999999985</v>
      </c>
      <c r="I15" s="5">
        <f t="shared" si="0"/>
        <v>69.809999999999988</v>
      </c>
      <c r="J15">
        <f t="shared" si="1"/>
        <v>79.919999999999973</v>
      </c>
    </row>
    <row r="16" spans="2:10" ht="14.65" thickBot="1" x14ac:dyDescent="0.5">
      <c r="B16" s="4" t="s">
        <v>182</v>
      </c>
      <c r="C16" s="1">
        <v>-176</v>
      </c>
      <c r="D16" s="5">
        <v>60</v>
      </c>
      <c r="E16" s="30" t="s">
        <v>114</v>
      </c>
      <c r="F16" s="12">
        <v>-170.53</v>
      </c>
      <c r="G16" s="13">
        <v>107.72</v>
      </c>
      <c r="H16" s="4">
        <f t="shared" si="0"/>
        <v>5.4699999999999989</v>
      </c>
      <c r="I16" s="5">
        <f t="shared" si="0"/>
        <v>47.72</v>
      </c>
      <c r="J16">
        <f t="shared" si="1"/>
        <v>53.19</v>
      </c>
    </row>
    <row r="17" spans="2:10" ht="14.65" thickBot="1" x14ac:dyDescent="0.5">
      <c r="B17" s="25" t="s">
        <v>183</v>
      </c>
      <c r="C17" s="1">
        <v>-168</v>
      </c>
      <c r="D17" s="5">
        <v>84</v>
      </c>
      <c r="E17" s="30" t="s">
        <v>115</v>
      </c>
      <c r="F17" s="12">
        <v>-160.84</v>
      </c>
      <c r="G17" s="13">
        <v>108.58</v>
      </c>
      <c r="H17" s="4">
        <f t="shared" si="0"/>
        <v>7.1599999999999966</v>
      </c>
      <c r="I17" s="5">
        <f t="shared" si="0"/>
        <v>24.58</v>
      </c>
      <c r="J17">
        <f t="shared" si="1"/>
        <v>31.739999999999995</v>
      </c>
    </row>
    <row r="18" spans="2:10" ht="14.65" thickBot="1" x14ac:dyDescent="0.5">
      <c r="B18" s="4" t="s">
        <v>184</v>
      </c>
      <c r="C18" s="1">
        <v>-156</v>
      </c>
      <c r="D18" s="5">
        <v>59</v>
      </c>
      <c r="E18" s="30" t="s">
        <v>116</v>
      </c>
      <c r="F18" s="12">
        <v>-150.57999999999998</v>
      </c>
      <c r="G18" s="13">
        <v>107.6</v>
      </c>
      <c r="H18" s="4">
        <f t="shared" si="0"/>
        <v>5.4200000000000159</v>
      </c>
      <c r="I18" s="5">
        <f t="shared" si="0"/>
        <v>48.599999999999994</v>
      </c>
      <c r="J18">
        <f t="shared" si="1"/>
        <v>54.02000000000001</v>
      </c>
    </row>
    <row r="19" spans="2:10" ht="14.65" thickBot="1" x14ac:dyDescent="0.5">
      <c r="B19" s="25" t="s">
        <v>185</v>
      </c>
      <c r="C19" s="1">
        <v>-158</v>
      </c>
      <c r="D19" s="5">
        <v>55.000000000000007</v>
      </c>
      <c r="E19" s="30" t="s">
        <v>117</v>
      </c>
      <c r="F19" s="12">
        <v>-151.02000000000001</v>
      </c>
      <c r="G19" s="13">
        <v>98.02000000000001</v>
      </c>
      <c r="H19" s="4">
        <f t="shared" si="0"/>
        <v>6.9799999999999898</v>
      </c>
      <c r="I19" s="5">
        <f t="shared" si="0"/>
        <v>43.02</v>
      </c>
      <c r="J19">
        <f t="shared" si="1"/>
        <v>49.999999999999993</v>
      </c>
    </row>
    <row r="20" spans="2:10" ht="14.65" thickBot="1" x14ac:dyDescent="0.5">
      <c r="B20" s="4" t="s">
        <v>186</v>
      </c>
      <c r="C20" s="1">
        <v>-154</v>
      </c>
      <c r="D20" s="5">
        <v>56.000000000000007</v>
      </c>
      <c r="E20" s="30" t="s">
        <v>118</v>
      </c>
      <c r="F20" s="12">
        <v>-152.05000000000001</v>
      </c>
      <c r="G20" s="13">
        <v>88.36</v>
      </c>
      <c r="H20" s="4">
        <f t="shared" si="0"/>
        <v>1.9499999999999886</v>
      </c>
      <c r="I20" s="5">
        <f t="shared" si="0"/>
        <v>32.359999999999992</v>
      </c>
      <c r="J20">
        <f t="shared" si="1"/>
        <v>34.309999999999981</v>
      </c>
    </row>
    <row r="21" spans="2:10" ht="14.65" thickBot="1" x14ac:dyDescent="0.5">
      <c r="B21" s="25" t="s">
        <v>187</v>
      </c>
      <c r="C21" s="1">
        <v>-135</v>
      </c>
      <c r="D21" s="5">
        <v>69</v>
      </c>
      <c r="E21" s="30" t="s">
        <v>119</v>
      </c>
      <c r="F21" s="12">
        <v>-151.69</v>
      </c>
      <c r="G21" s="13">
        <v>78.47999999999999</v>
      </c>
      <c r="H21" s="4">
        <f t="shared" si="0"/>
        <v>16.689999999999998</v>
      </c>
      <c r="I21" s="5">
        <f t="shared" si="0"/>
        <v>9.4799999999999898</v>
      </c>
      <c r="J21">
        <f t="shared" si="1"/>
        <v>26.169999999999987</v>
      </c>
    </row>
    <row r="22" spans="2:10" ht="14.65" thickBot="1" x14ac:dyDescent="0.5">
      <c r="B22" s="4" t="s">
        <v>188</v>
      </c>
      <c r="C22" s="1">
        <v>-161</v>
      </c>
      <c r="D22" s="5">
        <v>21</v>
      </c>
      <c r="E22" s="30" t="s">
        <v>120</v>
      </c>
      <c r="F22" s="12">
        <v>-151.76</v>
      </c>
      <c r="G22" s="13">
        <v>68.75</v>
      </c>
      <c r="H22" s="4">
        <f t="shared" si="0"/>
        <v>9.2400000000000091</v>
      </c>
      <c r="I22" s="5">
        <f t="shared" si="0"/>
        <v>47.75</v>
      </c>
      <c r="J22">
        <f t="shared" si="1"/>
        <v>56.990000000000009</v>
      </c>
    </row>
    <row r="23" spans="2:10" ht="14.65" thickBot="1" x14ac:dyDescent="0.5">
      <c r="B23" s="25" t="s">
        <v>189</v>
      </c>
      <c r="C23" s="1">
        <v>-154</v>
      </c>
      <c r="D23" s="5">
        <v>6</v>
      </c>
      <c r="E23" s="30" t="s">
        <v>121</v>
      </c>
      <c r="F23" s="12">
        <v>-151.80000000000001</v>
      </c>
      <c r="G23" s="13">
        <v>58.54</v>
      </c>
      <c r="H23" s="4">
        <f t="shared" si="0"/>
        <v>2.1999999999999886</v>
      </c>
      <c r="I23" s="5">
        <f t="shared" si="0"/>
        <v>52.54</v>
      </c>
      <c r="J23">
        <f t="shared" si="1"/>
        <v>54.739999999999988</v>
      </c>
    </row>
    <row r="24" spans="2:10" ht="14.65" thickBot="1" x14ac:dyDescent="0.5">
      <c r="B24" s="4" t="s">
        <v>190</v>
      </c>
      <c r="C24" s="1">
        <v>-147</v>
      </c>
      <c r="D24" s="5">
        <v>-6</v>
      </c>
      <c r="E24" s="30" t="s">
        <v>122</v>
      </c>
      <c r="F24" s="12">
        <v>-151.88</v>
      </c>
      <c r="G24" s="13">
        <v>49.13</v>
      </c>
      <c r="H24" s="4">
        <f t="shared" si="0"/>
        <v>4.8799999999999955</v>
      </c>
      <c r="I24" s="5">
        <f t="shared" si="0"/>
        <v>55.13</v>
      </c>
      <c r="J24">
        <f t="shared" si="1"/>
        <v>60.01</v>
      </c>
    </row>
    <row r="25" spans="2:10" ht="14.65" thickBot="1" x14ac:dyDescent="0.5">
      <c r="B25" s="25" t="s">
        <v>191</v>
      </c>
      <c r="C25" s="1">
        <v>-144</v>
      </c>
      <c r="D25" s="5">
        <v>-43</v>
      </c>
      <c r="E25" s="30" t="s">
        <v>123</v>
      </c>
      <c r="F25" s="12">
        <v>-151.06</v>
      </c>
      <c r="G25" s="13">
        <v>39.369999999999997</v>
      </c>
      <c r="H25" s="4">
        <f t="shared" si="0"/>
        <v>7.0600000000000023</v>
      </c>
      <c r="I25" s="5">
        <f t="shared" si="0"/>
        <v>82.37</v>
      </c>
      <c r="J25">
        <f t="shared" si="1"/>
        <v>89.43</v>
      </c>
    </row>
    <row r="26" spans="2:10" ht="14.65" thickBot="1" x14ac:dyDescent="0.5">
      <c r="B26" s="4" t="s">
        <v>192</v>
      </c>
      <c r="C26" s="1">
        <v>-157</v>
      </c>
      <c r="D26" s="5">
        <v>-5</v>
      </c>
      <c r="E26" s="30" t="s">
        <v>124</v>
      </c>
      <c r="F26" s="12">
        <v>-161.24</v>
      </c>
      <c r="G26" s="13">
        <v>39.08</v>
      </c>
      <c r="H26" s="4">
        <f t="shared" si="0"/>
        <v>4.2400000000000091</v>
      </c>
      <c r="I26" s="5">
        <f t="shared" si="0"/>
        <v>44.08</v>
      </c>
      <c r="J26">
        <f t="shared" si="1"/>
        <v>48.320000000000007</v>
      </c>
    </row>
    <row r="27" spans="2:10" ht="14.65" thickBot="1" x14ac:dyDescent="0.5">
      <c r="B27" s="25" t="s">
        <v>193</v>
      </c>
      <c r="C27" s="1">
        <v>-165</v>
      </c>
      <c r="D27" s="5">
        <v>15</v>
      </c>
      <c r="E27" s="30" t="s">
        <v>125</v>
      </c>
      <c r="F27" s="12">
        <v>-170.51</v>
      </c>
      <c r="G27" s="13">
        <v>38.769999999999996</v>
      </c>
      <c r="H27" s="4">
        <f t="shared" si="0"/>
        <v>5.5099999999999909</v>
      </c>
      <c r="I27" s="5">
        <f t="shared" si="0"/>
        <v>23.769999999999996</v>
      </c>
      <c r="J27">
        <f t="shared" si="1"/>
        <v>29.279999999999987</v>
      </c>
    </row>
    <row r="28" spans="2:10" ht="14.65" thickBot="1" x14ac:dyDescent="0.5">
      <c r="B28" s="4" t="s">
        <v>194</v>
      </c>
      <c r="C28" s="1">
        <v>-194</v>
      </c>
      <c r="D28" s="5">
        <v>-48</v>
      </c>
      <c r="E28" s="30" t="s">
        <v>126</v>
      </c>
      <c r="F28" s="12">
        <v>-180.45</v>
      </c>
      <c r="G28" s="13">
        <v>38.71</v>
      </c>
      <c r="H28" s="4">
        <f t="shared" si="0"/>
        <v>13.550000000000011</v>
      </c>
      <c r="I28" s="5">
        <f t="shared" si="0"/>
        <v>86.710000000000008</v>
      </c>
      <c r="J28">
        <f t="shared" si="1"/>
        <v>100.26000000000002</v>
      </c>
    </row>
    <row r="29" spans="2:10" ht="14.65" thickBot="1" x14ac:dyDescent="0.5">
      <c r="B29" s="25" t="s">
        <v>195</v>
      </c>
      <c r="C29" s="1">
        <v>-190</v>
      </c>
      <c r="D29" s="5">
        <v>-3</v>
      </c>
      <c r="E29" s="30" t="s">
        <v>127</v>
      </c>
      <c r="F29" s="12">
        <v>-191.51</v>
      </c>
      <c r="G29" s="13">
        <v>38.160000000000004</v>
      </c>
      <c r="H29" s="4">
        <f t="shared" si="0"/>
        <v>1.5099999999999909</v>
      </c>
      <c r="I29" s="5">
        <f t="shared" si="0"/>
        <v>41.160000000000004</v>
      </c>
      <c r="J29">
        <f t="shared" si="1"/>
        <v>42.669999999999995</v>
      </c>
    </row>
    <row r="30" spans="2:10" ht="14.65" thickBot="1" x14ac:dyDescent="0.5">
      <c r="B30" s="4" t="s">
        <v>196</v>
      </c>
      <c r="C30" s="1">
        <v>-200.99999999999997</v>
      </c>
      <c r="D30" s="5">
        <v>-16</v>
      </c>
      <c r="E30" s="30" t="s">
        <v>128</v>
      </c>
      <c r="F30" s="12">
        <v>-200.74</v>
      </c>
      <c r="G30" s="13">
        <v>38.480000000000004</v>
      </c>
      <c r="H30" s="4">
        <f t="shared" si="0"/>
        <v>0.25999999999996248</v>
      </c>
      <c r="I30" s="5">
        <f t="shared" si="0"/>
        <v>54.480000000000004</v>
      </c>
      <c r="J30">
        <f t="shared" si="1"/>
        <v>54.739999999999966</v>
      </c>
    </row>
    <row r="31" spans="2:10" ht="14.65" thickBot="1" x14ac:dyDescent="0.5">
      <c r="B31" s="25" t="s">
        <v>197</v>
      </c>
      <c r="C31" s="1">
        <v>-211</v>
      </c>
      <c r="D31" s="5">
        <v>-105</v>
      </c>
      <c r="E31" s="30" t="s">
        <v>129</v>
      </c>
      <c r="F31" s="12">
        <v>-210.95999999999998</v>
      </c>
      <c r="G31" s="13">
        <v>38.64</v>
      </c>
      <c r="H31" s="4">
        <f t="shared" si="0"/>
        <v>4.0000000000020464E-2</v>
      </c>
      <c r="I31" s="5">
        <f t="shared" si="0"/>
        <v>143.63999999999999</v>
      </c>
      <c r="J31">
        <f t="shared" si="1"/>
        <v>143.68</v>
      </c>
    </row>
    <row r="32" spans="2:10" ht="14.65" thickBot="1" x14ac:dyDescent="0.5">
      <c r="B32" s="4" t="s">
        <v>198</v>
      </c>
      <c r="C32" s="1">
        <v>-220.00000000000003</v>
      </c>
      <c r="D32" s="5">
        <v>-2</v>
      </c>
      <c r="E32" s="30" t="s">
        <v>130</v>
      </c>
      <c r="F32" s="12">
        <v>-220.69</v>
      </c>
      <c r="G32" s="13">
        <v>38.79</v>
      </c>
      <c r="H32" s="4">
        <f t="shared" si="0"/>
        <v>0.6899999999999693</v>
      </c>
      <c r="I32" s="5">
        <f t="shared" si="0"/>
        <v>40.79</v>
      </c>
      <c r="J32">
        <f t="shared" si="1"/>
        <v>41.479999999999968</v>
      </c>
    </row>
    <row r="33" spans="2:10" ht="14.65" thickBot="1" x14ac:dyDescent="0.5">
      <c r="B33" s="25" t="s">
        <v>199</v>
      </c>
      <c r="C33" s="7">
        <v>-210</v>
      </c>
      <c r="D33" s="8">
        <v>8</v>
      </c>
      <c r="E33" s="30" t="s">
        <v>131</v>
      </c>
      <c r="F33" s="14">
        <v>-190.97</v>
      </c>
      <c r="G33" s="15">
        <v>78.650000000000006</v>
      </c>
      <c r="H33" s="6">
        <f t="shared" si="0"/>
        <v>19.03</v>
      </c>
      <c r="I33" s="8">
        <f t="shared" si="0"/>
        <v>70.650000000000006</v>
      </c>
      <c r="J33">
        <f t="shared" si="1"/>
        <v>89.68</v>
      </c>
    </row>
    <row r="34" spans="2:10" ht="14.65" thickBot="1" x14ac:dyDescent="0.5">
      <c r="G34" s="28" t="s">
        <v>273</v>
      </c>
      <c r="H34" s="46">
        <f>AVERAGE(H3:H33)</f>
        <v>10.986451612903224</v>
      </c>
      <c r="I34" s="47">
        <f>AVERAGE(I3:I33)</f>
        <v>55.889354838709686</v>
      </c>
      <c r="J34" t="s">
        <v>38</v>
      </c>
    </row>
    <row r="35" spans="2:10" ht="14.65" thickBot="1" x14ac:dyDescent="0.5">
      <c r="F35" s="79" t="s">
        <v>274</v>
      </c>
      <c r="G35" s="80"/>
      <c r="H35" s="81">
        <f>AVERAGE(H3:I33)</f>
        <v>33.437903225806444</v>
      </c>
      <c r="I35" s="82"/>
      <c r="J35" t="s">
        <v>38</v>
      </c>
    </row>
    <row r="36" spans="2:10" ht="14.65" thickBot="1" x14ac:dyDescent="0.5"/>
    <row r="37" spans="2:10" ht="14.65" thickBot="1" x14ac:dyDescent="0.5">
      <c r="F37" s="79" t="s">
        <v>275</v>
      </c>
      <c r="G37" s="167"/>
      <c r="H37" s="48">
        <f>_xlfn.STDEV.S(H3:H33)</f>
        <v>11.965918142342749</v>
      </c>
      <c r="I37" s="49">
        <f>_xlfn.STDEV.S(I3:I33)</f>
        <v>41.481550351570661</v>
      </c>
      <c r="J37" t="s">
        <v>38</v>
      </c>
    </row>
    <row r="38" spans="2:10" ht="14.65" thickBot="1" x14ac:dyDescent="0.5">
      <c r="F38" s="21" t="s">
        <v>276</v>
      </c>
      <c r="G38" s="22"/>
      <c r="H38" s="68">
        <f>_xlfn.STDEV.S(H3:H33,I3:I33)</f>
        <v>37.802173288946371</v>
      </c>
      <c r="I38" s="69"/>
      <c r="J38" t="s">
        <v>38</v>
      </c>
    </row>
    <row r="40" spans="2:10" x14ac:dyDescent="0.45">
      <c r="B40" s="169" t="s">
        <v>280</v>
      </c>
      <c r="E40" s="23">
        <v>62</v>
      </c>
      <c r="G40" s="23" t="s">
        <v>134</v>
      </c>
      <c r="I40" s="38">
        <f>(H38/(SQRT(62)))</f>
        <v>4.8008808085793984</v>
      </c>
      <c r="J40" t="s">
        <v>38</v>
      </c>
    </row>
    <row r="41" spans="2:10" x14ac:dyDescent="0.45">
      <c r="B41" s="23" t="s">
        <v>279</v>
      </c>
      <c r="E41" s="170">
        <v>0.95</v>
      </c>
      <c r="G41" s="23"/>
      <c r="H41" s="23"/>
      <c r="I41" s="168">
        <f>E42*(H38/(SQRT(62)))</f>
        <v>9.6497704252445899</v>
      </c>
      <c r="J41" t="s">
        <v>38</v>
      </c>
    </row>
    <row r="42" spans="2:10" x14ac:dyDescent="0.45">
      <c r="B42" s="23" t="s">
        <v>281</v>
      </c>
      <c r="E42" s="23">
        <v>2.0099999999999998</v>
      </c>
      <c r="G42" s="23" t="s">
        <v>277</v>
      </c>
      <c r="I42" s="23" t="s">
        <v>135</v>
      </c>
      <c r="J42" t="s">
        <v>38</v>
      </c>
    </row>
    <row r="45" spans="2:10" x14ac:dyDescent="0.45">
      <c r="D45" s="39"/>
    </row>
    <row r="46" spans="2:10" x14ac:dyDescent="0.45">
      <c r="D46" s="39"/>
    </row>
  </sheetData>
  <mergeCells count="8">
    <mergeCell ref="F37:G37"/>
    <mergeCell ref="H38:I38"/>
    <mergeCell ref="B1:D1"/>
    <mergeCell ref="E1:G1"/>
    <mergeCell ref="H1:H2"/>
    <mergeCell ref="I1:I2"/>
    <mergeCell ref="F35:G35"/>
    <mergeCell ref="H35:I35"/>
  </mergeCells>
  <phoneticPr fontId="2" type="noConversion"/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3CDF-F1A7-4821-9905-8162675EC8FA}">
  <dimension ref="B1:J46"/>
  <sheetViews>
    <sheetView zoomScale="69" zoomScaleNormal="100" workbookViewId="0">
      <selection activeCell="B2" sqref="B2:E2"/>
    </sheetView>
  </sheetViews>
  <sheetFormatPr baseColWidth="10" defaultRowHeight="14.25" x14ac:dyDescent="0.45"/>
  <sheetData>
    <row r="1" spans="2:9" x14ac:dyDescent="0.45">
      <c r="B1" s="70" t="s">
        <v>31</v>
      </c>
      <c r="C1" s="71"/>
      <c r="D1" s="72"/>
      <c r="E1" s="73" t="s">
        <v>32</v>
      </c>
      <c r="F1" s="74"/>
      <c r="G1" s="74"/>
      <c r="H1" s="75" t="s">
        <v>35</v>
      </c>
      <c r="I1" s="77" t="s">
        <v>36</v>
      </c>
    </row>
    <row r="2" spans="2:9" ht="14.65" thickBot="1" x14ac:dyDescent="0.5">
      <c r="B2" s="172" t="s">
        <v>282</v>
      </c>
      <c r="C2" s="2" t="s">
        <v>34</v>
      </c>
      <c r="D2" s="3" t="s">
        <v>33</v>
      </c>
      <c r="E2" s="171" t="s">
        <v>282</v>
      </c>
      <c r="F2" s="20" t="s">
        <v>132</v>
      </c>
      <c r="G2" s="20" t="s">
        <v>133</v>
      </c>
      <c r="H2" s="76"/>
      <c r="I2" s="78"/>
    </row>
    <row r="3" spans="2:9" x14ac:dyDescent="0.45">
      <c r="B3" s="25" t="s">
        <v>200</v>
      </c>
      <c r="C3" s="26">
        <v>-227</v>
      </c>
      <c r="D3" s="27">
        <v>26</v>
      </c>
      <c r="E3" s="30" t="s">
        <v>39</v>
      </c>
      <c r="F3" s="44">
        <v>-231.31</v>
      </c>
      <c r="G3" s="45">
        <v>38.9</v>
      </c>
      <c r="H3" s="16">
        <f>ABS(C3-F3)</f>
        <v>4.3100000000000023</v>
      </c>
      <c r="I3" s="18">
        <f>ABS(D3-G3)</f>
        <v>12.899999999999999</v>
      </c>
    </row>
    <row r="4" spans="2:9" ht="14.65" thickBot="1" x14ac:dyDescent="0.5">
      <c r="B4" s="4" t="s">
        <v>201</v>
      </c>
      <c r="C4" s="1">
        <v>-227</v>
      </c>
      <c r="D4" s="5">
        <v>18</v>
      </c>
      <c r="E4" s="24" t="s">
        <v>40</v>
      </c>
      <c r="F4" s="12">
        <v>-231.34</v>
      </c>
      <c r="G4" s="13">
        <v>48.62</v>
      </c>
      <c r="H4" s="4">
        <f t="shared" ref="H4:I33" si="0">ABS(C4-F4)</f>
        <v>4.3400000000000034</v>
      </c>
      <c r="I4" s="5">
        <f t="shared" si="0"/>
        <v>30.619999999999997</v>
      </c>
    </row>
    <row r="5" spans="2:9" x14ac:dyDescent="0.45">
      <c r="B5" s="25" t="s">
        <v>202</v>
      </c>
      <c r="C5" s="1">
        <v>-222.00000000000003</v>
      </c>
      <c r="D5" s="5">
        <v>72</v>
      </c>
      <c r="E5" s="24" t="s">
        <v>41</v>
      </c>
      <c r="F5" s="12">
        <v>-230.89000000000001</v>
      </c>
      <c r="G5" s="13">
        <v>58</v>
      </c>
      <c r="H5" s="4">
        <f t="shared" si="0"/>
        <v>8.8899999999999864</v>
      </c>
      <c r="I5" s="5">
        <f t="shared" si="0"/>
        <v>14</v>
      </c>
    </row>
    <row r="6" spans="2:9" ht="14.65" thickBot="1" x14ac:dyDescent="0.5">
      <c r="B6" s="4" t="s">
        <v>203</v>
      </c>
      <c r="C6" s="1">
        <v>-225.99999999999997</v>
      </c>
      <c r="D6" s="5">
        <v>78</v>
      </c>
      <c r="E6" s="24" t="s">
        <v>42</v>
      </c>
      <c r="F6" s="12">
        <v>-230.67</v>
      </c>
      <c r="G6" s="13">
        <v>68.489999999999995</v>
      </c>
      <c r="H6" s="4">
        <f t="shared" si="0"/>
        <v>4.6700000000000159</v>
      </c>
      <c r="I6" s="5">
        <f t="shared" si="0"/>
        <v>9.5100000000000051</v>
      </c>
    </row>
    <row r="7" spans="2:9" x14ac:dyDescent="0.45">
      <c r="B7" s="25" t="s">
        <v>204</v>
      </c>
      <c r="C7" s="1">
        <v>-229.99999999999997</v>
      </c>
      <c r="D7" s="5">
        <v>48</v>
      </c>
      <c r="E7" s="24" t="s">
        <v>43</v>
      </c>
      <c r="F7" s="12">
        <v>-230.82</v>
      </c>
      <c r="G7" s="13">
        <v>77.789999999999992</v>
      </c>
      <c r="H7" s="4">
        <f t="shared" si="0"/>
        <v>0.8200000000000216</v>
      </c>
      <c r="I7" s="5">
        <f t="shared" si="0"/>
        <v>29.789999999999992</v>
      </c>
    </row>
    <row r="8" spans="2:9" ht="14.65" thickBot="1" x14ac:dyDescent="0.5">
      <c r="B8" s="4" t="s">
        <v>205</v>
      </c>
      <c r="C8" s="1">
        <v>-235</v>
      </c>
      <c r="D8" s="5">
        <v>88</v>
      </c>
      <c r="E8" s="24" t="s">
        <v>44</v>
      </c>
      <c r="F8" s="12">
        <v>-231.14000000000001</v>
      </c>
      <c r="G8" s="13">
        <v>88.15</v>
      </c>
      <c r="H8" s="4">
        <f t="shared" si="0"/>
        <v>3.8599999999999852</v>
      </c>
      <c r="I8" s="5">
        <f t="shared" si="0"/>
        <v>0.15000000000000568</v>
      </c>
    </row>
    <row r="9" spans="2:9" x14ac:dyDescent="0.45">
      <c r="B9" s="25" t="s">
        <v>206</v>
      </c>
      <c r="C9" s="1">
        <v>-234</v>
      </c>
      <c r="D9" s="5">
        <v>99</v>
      </c>
      <c r="E9" s="24" t="s">
        <v>45</v>
      </c>
      <c r="F9" s="12">
        <v>-230.35999999999999</v>
      </c>
      <c r="G9" s="13">
        <v>97.51</v>
      </c>
      <c r="H9" s="4">
        <f t="shared" si="0"/>
        <v>3.6400000000000148</v>
      </c>
      <c r="I9" s="5">
        <f t="shared" si="0"/>
        <v>1.4899999999999949</v>
      </c>
    </row>
    <row r="10" spans="2:9" ht="14.65" thickBot="1" x14ac:dyDescent="0.5">
      <c r="B10" s="4" t="s">
        <v>207</v>
      </c>
      <c r="C10" s="1">
        <v>-236</v>
      </c>
      <c r="D10" s="5">
        <v>101</v>
      </c>
      <c r="E10" s="24" t="s">
        <v>46</v>
      </c>
      <c r="F10" s="12">
        <v>-231.10999999999999</v>
      </c>
      <c r="G10" s="13">
        <v>107.30999999999999</v>
      </c>
      <c r="H10" s="4">
        <f t="shared" si="0"/>
        <v>4.8900000000000148</v>
      </c>
      <c r="I10" s="5">
        <f t="shared" si="0"/>
        <v>6.3099999999999881</v>
      </c>
    </row>
    <row r="11" spans="2:9" x14ac:dyDescent="0.45">
      <c r="B11" s="25" t="s">
        <v>208</v>
      </c>
      <c r="C11" s="1">
        <v>-225.99999999999997</v>
      </c>
      <c r="D11" s="5">
        <v>129</v>
      </c>
      <c r="E11" s="24" t="s">
        <v>47</v>
      </c>
      <c r="F11" s="12">
        <v>-221.25</v>
      </c>
      <c r="G11" s="13">
        <v>107.60999999999999</v>
      </c>
      <c r="H11" s="4">
        <f t="shared" si="0"/>
        <v>4.7499999999999716</v>
      </c>
      <c r="I11" s="5">
        <f t="shared" si="0"/>
        <v>21.390000000000015</v>
      </c>
    </row>
    <row r="12" spans="2:9" ht="14.65" thickBot="1" x14ac:dyDescent="0.5">
      <c r="B12" s="4" t="s">
        <v>209</v>
      </c>
      <c r="C12" s="1">
        <v>-211</v>
      </c>
      <c r="D12" s="5">
        <v>134</v>
      </c>
      <c r="E12" s="24" t="s">
        <v>48</v>
      </c>
      <c r="F12" s="12">
        <v>-210.59</v>
      </c>
      <c r="G12" s="13">
        <v>107.8</v>
      </c>
      <c r="H12" s="4">
        <f t="shared" si="0"/>
        <v>0.40999999999999659</v>
      </c>
      <c r="I12" s="5">
        <f t="shared" si="0"/>
        <v>26.200000000000003</v>
      </c>
    </row>
    <row r="13" spans="2:9" x14ac:dyDescent="0.45">
      <c r="B13" s="25" t="s">
        <v>210</v>
      </c>
      <c r="C13" s="1">
        <v>-202.99999999999997</v>
      </c>
      <c r="D13" s="5">
        <v>115.99999999999999</v>
      </c>
      <c r="E13" s="24" t="s">
        <v>49</v>
      </c>
      <c r="F13" s="12">
        <v>-201.77</v>
      </c>
      <c r="G13" s="13">
        <v>107.30999999999999</v>
      </c>
      <c r="H13" s="4">
        <f t="shared" si="0"/>
        <v>1.2299999999999613</v>
      </c>
      <c r="I13" s="5">
        <f t="shared" si="0"/>
        <v>8.6899999999999977</v>
      </c>
    </row>
    <row r="14" spans="2:9" ht="14.65" thickBot="1" x14ac:dyDescent="0.5">
      <c r="B14" s="4" t="s">
        <v>211</v>
      </c>
      <c r="C14" s="1">
        <v>-189</v>
      </c>
      <c r="D14" s="5">
        <v>124</v>
      </c>
      <c r="E14" s="24" t="s">
        <v>50</v>
      </c>
      <c r="F14" s="12">
        <v>-191.7</v>
      </c>
      <c r="G14" s="13">
        <v>107.72</v>
      </c>
      <c r="H14" s="4">
        <f t="shared" si="0"/>
        <v>2.6999999999999886</v>
      </c>
      <c r="I14" s="5">
        <f t="shared" si="0"/>
        <v>16.28</v>
      </c>
    </row>
    <row r="15" spans="2:9" x14ac:dyDescent="0.45">
      <c r="B15" s="25" t="s">
        <v>212</v>
      </c>
      <c r="C15" s="1">
        <v>-179</v>
      </c>
      <c r="D15" s="5">
        <v>108</v>
      </c>
      <c r="E15" s="24" t="s">
        <v>51</v>
      </c>
      <c r="F15" s="12">
        <v>-181.32</v>
      </c>
      <c r="G15" s="13">
        <v>107.42</v>
      </c>
      <c r="H15" s="4">
        <f t="shared" si="0"/>
        <v>2.3199999999999932</v>
      </c>
      <c r="I15" s="5">
        <f t="shared" si="0"/>
        <v>0.57999999999999829</v>
      </c>
    </row>
    <row r="16" spans="2:9" ht="14.65" thickBot="1" x14ac:dyDescent="0.5">
      <c r="B16" s="4" t="s">
        <v>213</v>
      </c>
      <c r="C16" s="1">
        <v>-169</v>
      </c>
      <c r="D16" s="5">
        <v>104</v>
      </c>
      <c r="E16" s="24" t="s">
        <v>52</v>
      </c>
      <c r="F16" s="12">
        <v>-171.27</v>
      </c>
      <c r="G16" s="13">
        <v>108.00999999999999</v>
      </c>
      <c r="H16" s="4">
        <f t="shared" si="0"/>
        <v>2.2700000000000102</v>
      </c>
      <c r="I16" s="5">
        <f t="shared" si="0"/>
        <v>4.0099999999999909</v>
      </c>
    </row>
    <row r="17" spans="2:9" x14ac:dyDescent="0.45">
      <c r="B17" s="25" t="s">
        <v>214</v>
      </c>
      <c r="C17" s="1">
        <v>-156</v>
      </c>
      <c r="D17" s="5">
        <v>127</v>
      </c>
      <c r="E17" s="24" t="s">
        <v>53</v>
      </c>
      <c r="F17" s="12">
        <v>-160.82999999999998</v>
      </c>
      <c r="G17" s="13">
        <v>107.75999999999999</v>
      </c>
      <c r="H17" s="4">
        <f t="shared" si="0"/>
        <v>4.8299999999999841</v>
      </c>
      <c r="I17" s="5">
        <f t="shared" si="0"/>
        <v>19.240000000000009</v>
      </c>
    </row>
    <row r="18" spans="2:9" ht="14.65" thickBot="1" x14ac:dyDescent="0.5">
      <c r="B18" s="4" t="s">
        <v>215</v>
      </c>
      <c r="C18" s="1">
        <v>-145</v>
      </c>
      <c r="D18" s="5">
        <v>111.00000000000001</v>
      </c>
      <c r="E18" s="24" t="s">
        <v>54</v>
      </c>
      <c r="F18" s="12">
        <v>-151.63</v>
      </c>
      <c r="G18" s="13">
        <v>107.46</v>
      </c>
      <c r="H18" s="4">
        <f t="shared" si="0"/>
        <v>6.6299999999999955</v>
      </c>
      <c r="I18" s="5">
        <f t="shared" si="0"/>
        <v>3.5400000000000205</v>
      </c>
    </row>
    <row r="19" spans="2:9" x14ac:dyDescent="0.45">
      <c r="B19" s="25" t="s">
        <v>216</v>
      </c>
      <c r="C19" s="1">
        <v>-147</v>
      </c>
      <c r="D19" s="5">
        <v>103</v>
      </c>
      <c r="E19" s="24" t="s">
        <v>55</v>
      </c>
      <c r="F19" s="12">
        <v>-150.82</v>
      </c>
      <c r="G19" s="13">
        <v>98.13</v>
      </c>
      <c r="H19" s="4">
        <f t="shared" si="0"/>
        <v>3.8199999999999932</v>
      </c>
      <c r="I19" s="5">
        <f t="shared" si="0"/>
        <v>4.8700000000000045</v>
      </c>
    </row>
    <row r="20" spans="2:9" ht="14.65" thickBot="1" x14ac:dyDescent="0.5">
      <c r="B20" s="4" t="s">
        <v>217</v>
      </c>
      <c r="C20" s="1">
        <v>-143</v>
      </c>
      <c r="D20" s="5">
        <v>93</v>
      </c>
      <c r="E20" s="24" t="s">
        <v>56</v>
      </c>
      <c r="F20" s="12">
        <v>-150.89000000000001</v>
      </c>
      <c r="G20" s="13">
        <v>87.679999999999993</v>
      </c>
      <c r="H20" s="4">
        <f t="shared" si="0"/>
        <v>7.8900000000000148</v>
      </c>
      <c r="I20" s="5">
        <f t="shared" si="0"/>
        <v>5.3200000000000074</v>
      </c>
    </row>
    <row r="21" spans="2:9" x14ac:dyDescent="0.45">
      <c r="B21" s="25" t="s">
        <v>218</v>
      </c>
      <c r="C21" s="1">
        <v>-139</v>
      </c>
      <c r="D21" s="5">
        <v>84</v>
      </c>
      <c r="E21" s="24" t="s">
        <v>57</v>
      </c>
      <c r="F21" s="12">
        <v>-151.59</v>
      </c>
      <c r="G21" s="13">
        <v>78.47</v>
      </c>
      <c r="H21" s="4">
        <f t="shared" si="0"/>
        <v>12.590000000000003</v>
      </c>
      <c r="I21" s="5">
        <f t="shared" si="0"/>
        <v>5.5300000000000011</v>
      </c>
    </row>
    <row r="22" spans="2:9" ht="14.65" thickBot="1" x14ac:dyDescent="0.5">
      <c r="B22" s="4" t="s">
        <v>219</v>
      </c>
      <c r="C22" s="1">
        <v>-151</v>
      </c>
      <c r="D22" s="5">
        <v>56.000000000000007</v>
      </c>
      <c r="E22" s="24" t="s">
        <v>58</v>
      </c>
      <c r="F22" s="12">
        <v>-151.69</v>
      </c>
      <c r="G22" s="13">
        <v>69.13</v>
      </c>
      <c r="H22" s="4">
        <f t="shared" si="0"/>
        <v>0.68999999999999773</v>
      </c>
      <c r="I22" s="5">
        <f t="shared" si="0"/>
        <v>13.129999999999988</v>
      </c>
    </row>
    <row r="23" spans="2:9" x14ac:dyDescent="0.45">
      <c r="B23" s="25" t="s">
        <v>220</v>
      </c>
      <c r="C23" s="1">
        <v>-143</v>
      </c>
      <c r="D23" s="5">
        <v>51</v>
      </c>
      <c r="E23" s="24" t="s">
        <v>59</v>
      </c>
      <c r="F23" s="12">
        <v>-151.18</v>
      </c>
      <c r="G23" s="13">
        <v>58.279999999999994</v>
      </c>
      <c r="H23" s="4">
        <f t="shared" si="0"/>
        <v>8.1800000000000068</v>
      </c>
      <c r="I23" s="5">
        <f t="shared" si="0"/>
        <v>7.279999999999994</v>
      </c>
    </row>
    <row r="24" spans="2:9" ht="14.65" thickBot="1" x14ac:dyDescent="0.5">
      <c r="B24" s="4" t="s">
        <v>221</v>
      </c>
      <c r="C24" s="1">
        <v>-133</v>
      </c>
      <c r="D24" s="5">
        <v>30</v>
      </c>
      <c r="E24" s="24" t="s">
        <v>60</v>
      </c>
      <c r="F24" s="12">
        <v>-151.13</v>
      </c>
      <c r="G24" s="13">
        <v>48.53</v>
      </c>
      <c r="H24" s="4">
        <f t="shared" si="0"/>
        <v>18.129999999999995</v>
      </c>
      <c r="I24" s="5">
        <f t="shared" si="0"/>
        <v>18.53</v>
      </c>
    </row>
    <row r="25" spans="2:9" x14ac:dyDescent="0.45">
      <c r="B25" s="25" t="s">
        <v>222</v>
      </c>
      <c r="C25" s="1">
        <v>-142</v>
      </c>
      <c r="D25" s="5">
        <v>-8</v>
      </c>
      <c r="E25" s="24" t="s">
        <v>61</v>
      </c>
      <c r="F25" s="12">
        <v>-151.35999999999999</v>
      </c>
      <c r="G25" s="13">
        <v>39.239999999999995</v>
      </c>
      <c r="H25" s="4">
        <f t="shared" si="0"/>
        <v>9.3599999999999852</v>
      </c>
      <c r="I25" s="5">
        <f t="shared" si="0"/>
        <v>47.239999999999995</v>
      </c>
    </row>
    <row r="26" spans="2:9" ht="14.65" thickBot="1" x14ac:dyDescent="0.5">
      <c r="B26" s="4" t="s">
        <v>223</v>
      </c>
      <c r="C26" s="1">
        <v>-152</v>
      </c>
      <c r="D26" s="5">
        <v>14.000000000000002</v>
      </c>
      <c r="E26" s="24" t="s">
        <v>62</v>
      </c>
      <c r="F26" s="12">
        <v>-161.02000000000001</v>
      </c>
      <c r="G26" s="13">
        <v>38.9</v>
      </c>
      <c r="H26" s="4">
        <f t="shared" si="0"/>
        <v>9.0200000000000102</v>
      </c>
      <c r="I26" s="5">
        <f t="shared" si="0"/>
        <v>24.9</v>
      </c>
    </row>
    <row r="27" spans="2:9" x14ac:dyDescent="0.45">
      <c r="B27" s="25" t="s">
        <v>224</v>
      </c>
      <c r="C27" s="1">
        <v>-166</v>
      </c>
      <c r="D27" s="5">
        <v>5</v>
      </c>
      <c r="E27" s="24" t="s">
        <v>63</v>
      </c>
      <c r="F27" s="12">
        <v>-170.72</v>
      </c>
      <c r="G27" s="13">
        <v>38.739999999999995</v>
      </c>
      <c r="H27" s="4">
        <f t="shared" si="0"/>
        <v>4.7199999999999989</v>
      </c>
      <c r="I27" s="5">
        <f t="shared" si="0"/>
        <v>33.739999999999995</v>
      </c>
    </row>
    <row r="28" spans="2:9" ht="14.65" thickBot="1" x14ac:dyDescent="0.5">
      <c r="B28" s="4" t="s">
        <v>225</v>
      </c>
      <c r="C28" s="1">
        <v>-181</v>
      </c>
      <c r="D28" s="5">
        <v>3</v>
      </c>
      <c r="E28" s="24" t="s">
        <v>64</v>
      </c>
      <c r="F28" s="12">
        <v>-180.78</v>
      </c>
      <c r="G28" s="13">
        <v>38.32</v>
      </c>
      <c r="H28" s="4">
        <f t="shared" si="0"/>
        <v>0.21999999999999886</v>
      </c>
      <c r="I28" s="5">
        <f t="shared" si="0"/>
        <v>35.32</v>
      </c>
    </row>
    <row r="29" spans="2:9" x14ac:dyDescent="0.45">
      <c r="B29" s="25" t="s">
        <v>226</v>
      </c>
      <c r="C29" s="1">
        <v>-187</v>
      </c>
      <c r="D29" s="5">
        <v>28.999999999999996</v>
      </c>
      <c r="E29" s="24" t="s">
        <v>65</v>
      </c>
      <c r="F29" s="12">
        <v>-190.54000000000002</v>
      </c>
      <c r="G29" s="13">
        <v>38.21</v>
      </c>
      <c r="H29" s="4">
        <f t="shared" si="0"/>
        <v>3.5400000000000205</v>
      </c>
      <c r="I29" s="5">
        <f t="shared" si="0"/>
        <v>9.2100000000000044</v>
      </c>
    </row>
    <row r="30" spans="2:9" ht="14.65" thickBot="1" x14ac:dyDescent="0.5">
      <c r="B30" s="4" t="s">
        <v>227</v>
      </c>
      <c r="C30" s="1">
        <v>-190</v>
      </c>
      <c r="D30" s="5">
        <v>18</v>
      </c>
      <c r="E30" s="24" t="s">
        <v>66</v>
      </c>
      <c r="F30" s="12">
        <v>-200.18</v>
      </c>
      <c r="G30" s="13">
        <v>38.56</v>
      </c>
      <c r="H30" s="4">
        <f t="shared" si="0"/>
        <v>10.180000000000007</v>
      </c>
      <c r="I30" s="5">
        <f t="shared" si="0"/>
        <v>20.560000000000002</v>
      </c>
    </row>
    <row r="31" spans="2:9" x14ac:dyDescent="0.45">
      <c r="B31" s="25" t="s">
        <v>228</v>
      </c>
      <c r="C31" s="1">
        <v>-204</v>
      </c>
      <c r="D31" s="5">
        <v>-5</v>
      </c>
      <c r="E31" s="24" t="s">
        <v>67</v>
      </c>
      <c r="F31" s="12">
        <v>-210.69</v>
      </c>
      <c r="G31" s="13">
        <v>38.53</v>
      </c>
      <c r="H31" s="4">
        <f t="shared" si="0"/>
        <v>6.6899999999999977</v>
      </c>
      <c r="I31" s="5">
        <f t="shared" si="0"/>
        <v>43.53</v>
      </c>
    </row>
    <row r="32" spans="2:9" ht="14.65" thickBot="1" x14ac:dyDescent="0.5">
      <c r="B32" s="4" t="s">
        <v>229</v>
      </c>
      <c r="C32" s="1">
        <v>-212</v>
      </c>
      <c r="D32" s="5">
        <v>36</v>
      </c>
      <c r="E32" s="24" t="s">
        <v>68</v>
      </c>
      <c r="F32" s="12">
        <v>-220.91</v>
      </c>
      <c r="G32" s="13">
        <v>38.619999999999997</v>
      </c>
      <c r="H32" s="4">
        <f t="shared" si="0"/>
        <v>8.9099999999999966</v>
      </c>
      <c r="I32" s="5">
        <f t="shared" si="0"/>
        <v>2.6199999999999974</v>
      </c>
    </row>
    <row r="33" spans="2:10" ht="14.65" thickBot="1" x14ac:dyDescent="0.5">
      <c r="B33" s="25" t="s">
        <v>230</v>
      </c>
      <c r="C33" s="7">
        <v>-190</v>
      </c>
      <c r="D33" s="8">
        <v>94</v>
      </c>
      <c r="E33" s="31" t="s">
        <v>69</v>
      </c>
      <c r="F33" s="14">
        <v>-191.92000000000002</v>
      </c>
      <c r="G33" s="15">
        <v>77.599999999999994</v>
      </c>
      <c r="H33" s="6">
        <f t="shared" si="0"/>
        <v>1.9200000000000159</v>
      </c>
      <c r="I33" s="8">
        <f t="shared" si="0"/>
        <v>16.400000000000006</v>
      </c>
    </row>
    <row r="34" spans="2:10" ht="14.65" thickBot="1" x14ac:dyDescent="0.5">
      <c r="G34" s="28" t="s">
        <v>273</v>
      </c>
      <c r="H34" s="46">
        <f>AVERAGE(H3:H33)</f>
        <v>5.3683870967741933</v>
      </c>
      <c r="I34" s="47">
        <f>AVERAGE(I3:I33)</f>
        <v>15.899354838709677</v>
      </c>
      <c r="J34" t="s">
        <v>38</v>
      </c>
    </row>
    <row r="35" spans="2:10" ht="14.65" thickBot="1" x14ac:dyDescent="0.5">
      <c r="F35" s="79" t="s">
        <v>274</v>
      </c>
      <c r="G35" s="80"/>
      <c r="H35" s="81">
        <f>AVERAGE(H3:I33)</f>
        <v>10.633870967741936</v>
      </c>
      <c r="I35" s="82"/>
      <c r="J35" t="s">
        <v>38</v>
      </c>
    </row>
    <row r="36" spans="2:10" ht="14.65" thickBot="1" x14ac:dyDescent="0.5">
      <c r="H36" s="39"/>
      <c r="I36" s="39"/>
    </row>
    <row r="37" spans="2:10" ht="14.65" thickBot="1" x14ac:dyDescent="0.5">
      <c r="F37" s="79" t="s">
        <v>275</v>
      </c>
      <c r="G37" s="167"/>
      <c r="H37" s="48">
        <f>_xlfn.STDEV.S(H3:H33)</f>
        <v>3.9735098647368798</v>
      </c>
      <c r="I37" s="49">
        <f>_xlfn.STDEV.S(I3:I33)</f>
        <v>12.824732079198608</v>
      </c>
      <c r="J37" t="s">
        <v>38</v>
      </c>
    </row>
    <row r="38" spans="2:10" ht="14.65" thickBot="1" x14ac:dyDescent="0.5">
      <c r="F38" s="21" t="s">
        <v>276</v>
      </c>
      <c r="G38" s="22"/>
      <c r="H38" s="68">
        <f>_xlfn.STDEV.S(H3:H33,I3:I33)</f>
        <v>10.808956419022314</v>
      </c>
      <c r="I38" s="69"/>
      <c r="J38" t="s">
        <v>38</v>
      </c>
    </row>
    <row r="39" spans="2:10" x14ac:dyDescent="0.45">
      <c r="H39" s="39"/>
      <c r="I39" s="39"/>
    </row>
    <row r="40" spans="2:10" x14ac:dyDescent="0.45">
      <c r="B40" s="169" t="s">
        <v>280</v>
      </c>
      <c r="E40" s="23">
        <v>62</v>
      </c>
      <c r="G40" s="23" t="s">
        <v>37</v>
      </c>
      <c r="H40" s="39"/>
      <c r="I40" s="38">
        <f>(H38/(SQRT(62)))</f>
        <v>1.3727388379553582</v>
      </c>
      <c r="J40" t="s">
        <v>38</v>
      </c>
    </row>
    <row r="41" spans="2:10" x14ac:dyDescent="0.45">
      <c r="B41" s="23" t="s">
        <v>279</v>
      </c>
      <c r="E41" s="170">
        <v>0.95</v>
      </c>
      <c r="H41" s="38"/>
      <c r="I41" s="168">
        <f>E42*(H38/(SQRT(62)))</f>
        <v>2.7592050642902697</v>
      </c>
      <c r="J41" t="s">
        <v>38</v>
      </c>
    </row>
    <row r="42" spans="2:10" x14ac:dyDescent="0.45">
      <c r="B42" s="23" t="s">
        <v>281</v>
      </c>
      <c r="E42" s="23">
        <v>2.0099999999999998</v>
      </c>
      <c r="G42" s="23" t="s">
        <v>277</v>
      </c>
      <c r="I42" s="38" t="s">
        <v>136</v>
      </c>
      <c r="J42" t="s">
        <v>38</v>
      </c>
    </row>
    <row r="45" spans="2:10" x14ac:dyDescent="0.45">
      <c r="D45" s="39"/>
    </row>
    <row r="46" spans="2:10" x14ac:dyDescent="0.45">
      <c r="D46" s="39"/>
    </row>
  </sheetData>
  <mergeCells count="8">
    <mergeCell ref="F37:G37"/>
    <mergeCell ref="H38:I38"/>
    <mergeCell ref="B1:D1"/>
    <mergeCell ref="E1:G1"/>
    <mergeCell ref="H1:H2"/>
    <mergeCell ref="I1:I2"/>
    <mergeCell ref="F35:G35"/>
    <mergeCell ref="H35:I35"/>
  </mergeCells>
  <phoneticPr fontId="2" type="noConversion"/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2C6A-9D46-4638-95B5-8CB5AC025441}">
  <dimension ref="B1:J46"/>
  <sheetViews>
    <sheetView topLeftCell="A18" zoomScale="106" zoomScaleNormal="100" workbookViewId="0">
      <selection activeCell="L9" sqref="L9"/>
    </sheetView>
  </sheetViews>
  <sheetFormatPr baseColWidth="10" defaultRowHeight="14.25" x14ac:dyDescent="0.45"/>
  <sheetData>
    <row r="1" spans="2:9" x14ac:dyDescent="0.45">
      <c r="B1" s="70" t="s">
        <v>31</v>
      </c>
      <c r="C1" s="71"/>
      <c r="D1" s="72"/>
      <c r="E1" s="73" t="s">
        <v>32</v>
      </c>
      <c r="F1" s="74"/>
      <c r="G1" s="74"/>
      <c r="H1" s="75" t="s">
        <v>35</v>
      </c>
      <c r="I1" s="77" t="s">
        <v>36</v>
      </c>
    </row>
    <row r="2" spans="2:9" ht="14.65" thickBot="1" x14ac:dyDescent="0.5">
      <c r="B2" s="172" t="s">
        <v>282</v>
      </c>
      <c r="C2" s="2" t="s">
        <v>34</v>
      </c>
      <c r="D2" s="3" t="s">
        <v>33</v>
      </c>
      <c r="E2" s="171" t="s">
        <v>282</v>
      </c>
      <c r="F2" s="20" t="s">
        <v>34</v>
      </c>
      <c r="G2" s="20" t="s">
        <v>33</v>
      </c>
      <c r="H2" s="76"/>
      <c r="I2" s="78"/>
    </row>
    <row r="3" spans="2:9" x14ac:dyDescent="0.45">
      <c r="B3" s="16" t="s">
        <v>231</v>
      </c>
      <c r="C3" s="17">
        <v>-229</v>
      </c>
      <c r="D3" s="18">
        <v>33</v>
      </c>
      <c r="E3" s="19" t="s">
        <v>0</v>
      </c>
      <c r="F3" s="40">
        <v>-228.95</v>
      </c>
      <c r="G3" s="41">
        <v>40.25</v>
      </c>
      <c r="H3" s="16">
        <f>ABS(C3-F3)</f>
        <v>5.0000000000011369E-2</v>
      </c>
      <c r="I3" s="18">
        <f>ABS(D3-G3)</f>
        <v>7.25</v>
      </c>
    </row>
    <row r="4" spans="2:9" x14ac:dyDescent="0.45">
      <c r="B4" s="4" t="s">
        <v>232</v>
      </c>
      <c r="C4" s="1">
        <v>-229</v>
      </c>
      <c r="D4" s="5">
        <v>43</v>
      </c>
      <c r="E4" s="10" t="s">
        <v>1</v>
      </c>
      <c r="F4" s="12">
        <v>-228.86999999999998</v>
      </c>
      <c r="G4" s="42">
        <v>50.08</v>
      </c>
      <c r="H4" s="4">
        <f t="shared" ref="H4:H33" si="0">ABS(C4-F4)</f>
        <v>0.13000000000002387</v>
      </c>
      <c r="I4" s="5">
        <f t="shared" ref="I4:I33" si="1">ABS(D4-G4)</f>
        <v>7.0799999999999983</v>
      </c>
    </row>
    <row r="5" spans="2:9" x14ac:dyDescent="0.45">
      <c r="B5" s="16" t="s">
        <v>233</v>
      </c>
      <c r="C5" s="1">
        <v>-222.00000000000003</v>
      </c>
      <c r="D5" s="5">
        <v>54</v>
      </c>
      <c r="E5" s="10" t="s">
        <v>2</v>
      </c>
      <c r="F5" s="12">
        <v>-228.94</v>
      </c>
      <c r="G5" s="42">
        <v>59.529999999999994</v>
      </c>
      <c r="H5" s="4">
        <f t="shared" si="0"/>
        <v>6.9399999999999693</v>
      </c>
      <c r="I5" s="5">
        <f t="shared" si="1"/>
        <v>5.529999999999994</v>
      </c>
    </row>
    <row r="6" spans="2:9" x14ac:dyDescent="0.45">
      <c r="B6" s="4" t="s">
        <v>234</v>
      </c>
      <c r="C6" s="1">
        <v>-225</v>
      </c>
      <c r="D6" s="5">
        <v>61</v>
      </c>
      <c r="E6" s="10" t="s">
        <v>3</v>
      </c>
      <c r="F6" s="12">
        <v>-228.75</v>
      </c>
      <c r="G6" s="42">
        <v>69.489999999999995</v>
      </c>
      <c r="H6" s="4">
        <f t="shared" si="0"/>
        <v>3.75</v>
      </c>
      <c r="I6" s="5">
        <f t="shared" si="1"/>
        <v>8.4899999999999949</v>
      </c>
    </row>
    <row r="7" spans="2:9" x14ac:dyDescent="0.45">
      <c r="B7" s="16" t="s">
        <v>235</v>
      </c>
      <c r="C7" s="1">
        <v>-224.00000000000003</v>
      </c>
      <c r="D7" s="5">
        <v>73</v>
      </c>
      <c r="E7" s="10" t="s">
        <v>4</v>
      </c>
      <c r="F7" s="12">
        <v>-228.45</v>
      </c>
      <c r="G7" s="42">
        <v>79.570000000000007</v>
      </c>
      <c r="H7" s="4">
        <f t="shared" si="0"/>
        <v>4.4499999999999602</v>
      </c>
      <c r="I7" s="5">
        <f t="shared" si="1"/>
        <v>6.5700000000000074</v>
      </c>
    </row>
    <row r="8" spans="2:9" x14ac:dyDescent="0.45">
      <c r="B8" s="4" t="s">
        <v>236</v>
      </c>
      <c r="C8" s="1">
        <v>-222.00000000000003</v>
      </c>
      <c r="D8" s="5">
        <v>82</v>
      </c>
      <c r="E8" s="10" t="s">
        <v>5</v>
      </c>
      <c r="F8" s="12">
        <v>-228.69</v>
      </c>
      <c r="G8" s="42">
        <v>88.74</v>
      </c>
      <c r="H8" s="4">
        <f t="shared" si="0"/>
        <v>6.6899999999999693</v>
      </c>
      <c r="I8" s="5">
        <f t="shared" si="1"/>
        <v>6.7399999999999949</v>
      </c>
    </row>
    <row r="9" spans="2:9" x14ac:dyDescent="0.45">
      <c r="B9" s="16" t="s">
        <v>237</v>
      </c>
      <c r="C9" s="1">
        <v>-223</v>
      </c>
      <c r="D9" s="5">
        <v>89</v>
      </c>
      <c r="E9" s="10" t="s">
        <v>6</v>
      </c>
      <c r="F9" s="12">
        <v>-228.89000000000001</v>
      </c>
      <c r="G9" s="42">
        <v>98.539999999999992</v>
      </c>
      <c r="H9" s="4">
        <f t="shared" si="0"/>
        <v>5.8900000000000148</v>
      </c>
      <c r="I9" s="5">
        <f t="shared" si="1"/>
        <v>9.539999999999992</v>
      </c>
    </row>
    <row r="10" spans="2:9" x14ac:dyDescent="0.45">
      <c r="B10" s="4" t="s">
        <v>238</v>
      </c>
      <c r="C10" s="1">
        <v>-231</v>
      </c>
      <c r="D10" s="5">
        <v>106</v>
      </c>
      <c r="E10" s="10" t="s">
        <v>7</v>
      </c>
      <c r="F10" s="12">
        <v>-229.1</v>
      </c>
      <c r="G10" s="42">
        <v>109.17999999999999</v>
      </c>
      <c r="H10" s="4">
        <f t="shared" si="0"/>
        <v>1.9000000000000057</v>
      </c>
      <c r="I10" s="5">
        <f t="shared" si="1"/>
        <v>3.1799999999999926</v>
      </c>
    </row>
    <row r="11" spans="2:9" x14ac:dyDescent="0.45">
      <c r="B11" s="16" t="s">
        <v>239</v>
      </c>
      <c r="C11" s="1">
        <v>-223</v>
      </c>
      <c r="D11" s="5">
        <v>106</v>
      </c>
      <c r="E11" s="10" t="s">
        <v>8</v>
      </c>
      <c r="F11" s="12">
        <v>-219.35</v>
      </c>
      <c r="G11" s="42">
        <v>109.28</v>
      </c>
      <c r="H11" s="4">
        <f t="shared" si="0"/>
        <v>3.6500000000000057</v>
      </c>
      <c r="I11" s="5">
        <f t="shared" si="1"/>
        <v>3.2800000000000011</v>
      </c>
    </row>
    <row r="12" spans="2:9" x14ac:dyDescent="0.45">
      <c r="B12" s="4" t="s">
        <v>240</v>
      </c>
      <c r="C12" s="1">
        <v>-213</v>
      </c>
      <c r="D12" s="5">
        <v>102</v>
      </c>
      <c r="E12" s="10" t="s">
        <v>9</v>
      </c>
      <c r="F12" s="12">
        <v>-209.7</v>
      </c>
      <c r="G12" s="42">
        <v>109.45</v>
      </c>
      <c r="H12" s="4">
        <f t="shared" si="0"/>
        <v>3.3000000000000114</v>
      </c>
      <c r="I12" s="5">
        <f t="shared" si="1"/>
        <v>7.4500000000000028</v>
      </c>
    </row>
    <row r="13" spans="2:9" x14ac:dyDescent="0.45">
      <c r="B13" s="16" t="s">
        <v>241</v>
      </c>
      <c r="C13" s="1">
        <v>-199</v>
      </c>
      <c r="D13" s="5">
        <v>99</v>
      </c>
      <c r="E13" s="10" t="s">
        <v>10</v>
      </c>
      <c r="F13" s="12">
        <v>-199.57</v>
      </c>
      <c r="G13" s="42">
        <v>109.25</v>
      </c>
      <c r="H13" s="4">
        <f t="shared" si="0"/>
        <v>0.56999999999999318</v>
      </c>
      <c r="I13" s="5">
        <f t="shared" si="1"/>
        <v>10.25</v>
      </c>
    </row>
    <row r="14" spans="2:9" x14ac:dyDescent="0.45">
      <c r="B14" s="4" t="s">
        <v>242</v>
      </c>
      <c r="C14" s="1">
        <v>-189</v>
      </c>
      <c r="D14" s="5">
        <v>94</v>
      </c>
      <c r="E14" s="10" t="s">
        <v>11</v>
      </c>
      <c r="F14" s="12">
        <v>-189.38</v>
      </c>
      <c r="G14" s="42">
        <v>109.27000000000001</v>
      </c>
      <c r="H14" s="4">
        <f t="shared" si="0"/>
        <v>0.37999999999999545</v>
      </c>
      <c r="I14" s="5">
        <f t="shared" si="1"/>
        <v>15.27000000000001</v>
      </c>
    </row>
    <row r="15" spans="2:9" x14ac:dyDescent="0.45">
      <c r="B15" s="16" t="s">
        <v>243</v>
      </c>
      <c r="C15" s="1">
        <v>-179</v>
      </c>
      <c r="D15" s="5">
        <v>93</v>
      </c>
      <c r="E15" s="10" t="s">
        <v>12</v>
      </c>
      <c r="F15" s="12">
        <v>-179.14000000000001</v>
      </c>
      <c r="G15" s="42">
        <v>109.14000000000001</v>
      </c>
      <c r="H15" s="4">
        <f t="shared" si="0"/>
        <v>0.14000000000001478</v>
      </c>
      <c r="I15" s="5">
        <f t="shared" si="1"/>
        <v>16.140000000000015</v>
      </c>
    </row>
    <row r="16" spans="2:9" x14ac:dyDescent="0.45">
      <c r="B16" s="4" t="s">
        <v>244</v>
      </c>
      <c r="C16" s="1">
        <v>-175</v>
      </c>
      <c r="D16" s="5">
        <v>95</v>
      </c>
      <c r="E16" s="10" t="s">
        <v>13</v>
      </c>
      <c r="F16" s="12">
        <v>-169.26</v>
      </c>
      <c r="G16" s="42">
        <v>109.38</v>
      </c>
      <c r="H16" s="4">
        <f t="shared" si="0"/>
        <v>5.7400000000000091</v>
      </c>
      <c r="I16" s="5">
        <f t="shared" si="1"/>
        <v>14.379999999999995</v>
      </c>
    </row>
    <row r="17" spans="2:9" x14ac:dyDescent="0.45">
      <c r="B17" s="16" t="s">
        <v>245</v>
      </c>
      <c r="C17" s="1">
        <v>-160</v>
      </c>
      <c r="D17" s="5">
        <v>96</v>
      </c>
      <c r="E17" s="10" t="s">
        <v>14</v>
      </c>
      <c r="F17" s="12">
        <v>-159.26</v>
      </c>
      <c r="G17" s="42">
        <v>109.7</v>
      </c>
      <c r="H17" s="4">
        <f t="shared" si="0"/>
        <v>0.74000000000000909</v>
      </c>
      <c r="I17" s="5">
        <f t="shared" si="1"/>
        <v>13.700000000000003</v>
      </c>
    </row>
    <row r="18" spans="2:9" x14ac:dyDescent="0.45">
      <c r="B18" s="4" t="s">
        <v>246</v>
      </c>
      <c r="C18" s="1">
        <v>-150</v>
      </c>
      <c r="D18" s="5">
        <v>91</v>
      </c>
      <c r="E18" s="10" t="s">
        <v>15</v>
      </c>
      <c r="F18" s="12">
        <v>-149.54000000000002</v>
      </c>
      <c r="G18" s="42">
        <v>109.92999999999999</v>
      </c>
      <c r="H18" s="4">
        <f t="shared" si="0"/>
        <v>0.45999999999997954</v>
      </c>
      <c r="I18" s="5">
        <f t="shared" si="1"/>
        <v>18.929999999999993</v>
      </c>
    </row>
    <row r="19" spans="2:9" x14ac:dyDescent="0.45">
      <c r="B19" s="16" t="s">
        <v>247</v>
      </c>
      <c r="C19" s="1">
        <v>-147</v>
      </c>
      <c r="D19" s="5">
        <v>80</v>
      </c>
      <c r="E19" s="10" t="s">
        <v>16</v>
      </c>
      <c r="F19" s="12">
        <v>-149.49</v>
      </c>
      <c r="G19" s="42">
        <v>100.4</v>
      </c>
      <c r="H19" s="4">
        <f t="shared" si="0"/>
        <v>2.4900000000000091</v>
      </c>
      <c r="I19" s="5">
        <f t="shared" si="1"/>
        <v>20.400000000000006</v>
      </c>
    </row>
    <row r="20" spans="2:9" x14ac:dyDescent="0.45">
      <c r="B20" s="4" t="s">
        <v>248</v>
      </c>
      <c r="C20" s="1">
        <v>-149</v>
      </c>
      <c r="D20" s="5">
        <v>75</v>
      </c>
      <c r="E20" s="10" t="s">
        <v>17</v>
      </c>
      <c r="F20" s="12">
        <v>-149.31</v>
      </c>
      <c r="G20" s="42">
        <v>90.460000000000008</v>
      </c>
      <c r="H20" s="4">
        <f t="shared" si="0"/>
        <v>0.31000000000000227</v>
      </c>
      <c r="I20" s="5">
        <f t="shared" si="1"/>
        <v>15.460000000000008</v>
      </c>
    </row>
    <row r="21" spans="2:9" x14ac:dyDescent="0.45">
      <c r="B21" s="16" t="s">
        <v>249</v>
      </c>
      <c r="C21" s="1">
        <v>-149</v>
      </c>
      <c r="D21" s="5">
        <v>62</v>
      </c>
      <c r="E21" s="10" t="s">
        <v>18</v>
      </c>
      <c r="F21" s="12">
        <v>-151.15</v>
      </c>
      <c r="G21" s="42">
        <v>80.56</v>
      </c>
      <c r="H21" s="4">
        <f t="shared" si="0"/>
        <v>2.1500000000000057</v>
      </c>
      <c r="I21" s="5">
        <f t="shared" si="1"/>
        <v>18.560000000000002</v>
      </c>
    </row>
    <row r="22" spans="2:9" x14ac:dyDescent="0.45">
      <c r="B22" s="4" t="s">
        <v>250</v>
      </c>
      <c r="C22" s="1">
        <v>-151</v>
      </c>
      <c r="D22" s="5">
        <v>55.000000000000007</v>
      </c>
      <c r="E22" s="10" t="s">
        <v>19</v>
      </c>
      <c r="F22" s="12">
        <v>-150.22999999999999</v>
      </c>
      <c r="G22" s="42">
        <v>70.22</v>
      </c>
      <c r="H22" s="4">
        <f t="shared" si="0"/>
        <v>0.77000000000001023</v>
      </c>
      <c r="I22" s="5">
        <f t="shared" si="1"/>
        <v>15.219999999999992</v>
      </c>
    </row>
    <row r="23" spans="2:9" x14ac:dyDescent="0.45">
      <c r="B23" s="16" t="s">
        <v>251</v>
      </c>
      <c r="C23" s="1">
        <v>-150</v>
      </c>
      <c r="D23" s="5">
        <v>32</v>
      </c>
      <c r="E23" s="10" t="s">
        <v>20</v>
      </c>
      <c r="F23" s="12">
        <v>-149.28</v>
      </c>
      <c r="G23" s="42">
        <v>60.320000000000007</v>
      </c>
      <c r="H23" s="4">
        <f t="shared" si="0"/>
        <v>0.71999999999999886</v>
      </c>
      <c r="I23" s="5">
        <f t="shared" si="1"/>
        <v>28.320000000000007</v>
      </c>
    </row>
    <row r="24" spans="2:9" x14ac:dyDescent="0.45">
      <c r="B24" s="4" t="s">
        <v>252</v>
      </c>
      <c r="C24" s="1">
        <v>-145</v>
      </c>
      <c r="D24" s="5">
        <v>28.000000000000004</v>
      </c>
      <c r="E24" s="10" t="s">
        <v>21</v>
      </c>
      <c r="F24" s="12">
        <v>-149.04000000000002</v>
      </c>
      <c r="G24" s="42">
        <v>50.46</v>
      </c>
      <c r="H24" s="4">
        <f t="shared" si="0"/>
        <v>4.0400000000000205</v>
      </c>
      <c r="I24" s="5">
        <f t="shared" si="1"/>
        <v>22.459999999999997</v>
      </c>
    </row>
    <row r="25" spans="2:9" x14ac:dyDescent="0.45">
      <c r="B25" s="16" t="s">
        <v>253</v>
      </c>
      <c r="C25" s="1">
        <v>-144</v>
      </c>
      <c r="D25" s="5">
        <v>22</v>
      </c>
      <c r="E25" s="10" t="s">
        <v>22</v>
      </c>
      <c r="F25" s="12">
        <v>-149.6</v>
      </c>
      <c r="G25" s="42">
        <v>40.519999999999996</v>
      </c>
      <c r="H25" s="4">
        <f t="shared" si="0"/>
        <v>5.5999999999999943</v>
      </c>
      <c r="I25" s="5">
        <f t="shared" si="1"/>
        <v>18.519999999999996</v>
      </c>
    </row>
    <row r="26" spans="2:9" x14ac:dyDescent="0.45">
      <c r="B26" s="4" t="s">
        <v>254</v>
      </c>
      <c r="C26" s="1">
        <v>-155</v>
      </c>
      <c r="D26" s="5">
        <v>24</v>
      </c>
      <c r="E26" s="10" t="s">
        <v>23</v>
      </c>
      <c r="F26" s="12">
        <v>-159.39000000000001</v>
      </c>
      <c r="G26" s="42">
        <v>40.11</v>
      </c>
      <c r="H26" s="4">
        <f t="shared" si="0"/>
        <v>4.3900000000000148</v>
      </c>
      <c r="I26" s="5">
        <f t="shared" si="1"/>
        <v>16.11</v>
      </c>
    </row>
    <row r="27" spans="2:9" x14ac:dyDescent="0.45">
      <c r="B27" s="16" t="s">
        <v>255</v>
      </c>
      <c r="C27" s="1">
        <v>-169</v>
      </c>
      <c r="D27" s="5">
        <v>27</v>
      </c>
      <c r="E27" s="10" t="s">
        <v>24</v>
      </c>
      <c r="F27" s="12">
        <v>-169.1</v>
      </c>
      <c r="G27" s="42">
        <v>39.96</v>
      </c>
      <c r="H27" s="4">
        <f t="shared" si="0"/>
        <v>9.9999999999994316E-2</v>
      </c>
      <c r="I27" s="5">
        <f t="shared" si="1"/>
        <v>12.96</v>
      </c>
    </row>
    <row r="28" spans="2:9" x14ac:dyDescent="0.45">
      <c r="B28" s="4" t="s">
        <v>256</v>
      </c>
      <c r="C28" s="1">
        <v>-175</v>
      </c>
      <c r="D28" s="5">
        <v>20</v>
      </c>
      <c r="E28" s="10" t="s">
        <v>25</v>
      </c>
      <c r="F28" s="12">
        <v>-178.57</v>
      </c>
      <c r="G28" s="42">
        <v>39.739999999999995</v>
      </c>
      <c r="H28" s="4">
        <f t="shared" si="0"/>
        <v>3.5699999999999932</v>
      </c>
      <c r="I28" s="5">
        <f t="shared" si="1"/>
        <v>19.739999999999995</v>
      </c>
    </row>
    <row r="29" spans="2:9" x14ac:dyDescent="0.45">
      <c r="B29" s="16" t="s">
        <v>257</v>
      </c>
      <c r="C29" s="1">
        <v>-186</v>
      </c>
      <c r="D29" s="5">
        <v>21</v>
      </c>
      <c r="E29" s="10" t="s">
        <v>26</v>
      </c>
      <c r="F29" s="12">
        <v>-188.66</v>
      </c>
      <c r="G29" s="42">
        <v>39.65</v>
      </c>
      <c r="H29" s="4">
        <f t="shared" si="0"/>
        <v>2.6599999999999966</v>
      </c>
      <c r="I29" s="5">
        <f t="shared" si="1"/>
        <v>18.649999999999999</v>
      </c>
    </row>
    <row r="30" spans="2:9" x14ac:dyDescent="0.45">
      <c r="B30" s="4" t="s">
        <v>258</v>
      </c>
      <c r="C30" s="1">
        <v>-200</v>
      </c>
      <c r="D30" s="5">
        <v>24</v>
      </c>
      <c r="E30" s="10" t="s">
        <v>27</v>
      </c>
      <c r="F30" s="12">
        <v>-198.9</v>
      </c>
      <c r="G30" s="42">
        <v>39.44</v>
      </c>
      <c r="H30" s="4">
        <f t="shared" si="0"/>
        <v>1.0999999999999943</v>
      </c>
      <c r="I30" s="5">
        <f t="shared" si="1"/>
        <v>15.439999999999998</v>
      </c>
    </row>
    <row r="31" spans="2:9" x14ac:dyDescent="0.45">
      <c r="B31" s="16" t="s">
        <v>259</v>
      </c>
      <c r="C31" s="1">
        <v>-208</v>
      </c>
      <c r="D31" s="5">
        <v>24</v>
      </c>
      <c r="E31" s="10" t="s">
        <v>28</v>
      </c>
      <c r="F31" s="12">
        <v>-208.69</v>
      </c>
      <c r="G31" s="42">
        <v>39.980000000000004</v>
      </c>
      <c r="H31" s="4">
        <f t="shared" si="0"/>
        <v>0.68999999999999773</v>
      </c>
      <c r="I31" s="5">
        <f t="shared" si="1"/>
        <v>15.980000000000004</v>
      </c>
    </row>
    <row r="32" spans="2:9" x14ac:dyDescent="0.45">
      <c r="B32" s="4" t="s">
        <v>260</v>
      </c>
      <c r="C32" s="1">
        <v>-218.00000000000003</v>
      </c>
      <c r="D32" s="5">
        <v>28.000000000000004</v>
      </c>
      <c r="E32" s="10" t="s">
        <v>29</v>
      </c>
      <c r="F32" s="12">
        <v>-218.3</v>
      </c>
      <c r="G32" s="42">
        <v>39.72</v>
      </c>
      <c r="H32" s="4">
        <f t="shared" si="0"/>
        <v>0.29999999999998295</v>
      </c>
      <c r="I32" s="5">
        <f t="shared" si="1"/>
        <v>11.719999999999995</v>
      </c>
    </row>
    <row r="33" spans="2:10" ht="14.65" thickBot="1" x14ac:dyDescent="0.5">
      <c r="B33" s="16" t="s">
        <v>261</v>
      </c>
      <c r="C33" s="7">
        <v>-200</v>
      </c>
      <c r="D33" s="8">
        <v>54</v>
      </c>
      <c r="E33" s="11" t="s">
        <v>30</v>
      </c>
      <c r="F33" s="14">
        <v>-189.95</v>
      </c>
      <c r="G33" s="43">
        <v>79.289999999999992</v>
      </c>
      <c r="H33" s="6">
        <f t="shared" si="0"/>
        <v>10.050000000000011</v>
      </c>
      <c r="I33" s="8">
        <f t="shared" si="1"/>
        <v>25.289999999999992</v>
      </c>
    </row>
    <row r="34" spans="2:10" ht="14.65" thickBot="1" x14ac:dyDescent="0.5">
      <c r="G34" s="28" t="s">
        <v>273</v>
      </c>
      <c r="H34" s="46">
        <f>AVERAGE(H3:H33)</f>
        <v>2.7006451612903226</v>
      </c>
      <c r="I34" s="47">
        <f>AVERAGE(I3:I33)</f>
        <v>13.826129032258065</v>
      </c>
      <c r="J34" t="s">
        <v>38</v>
      </c>
    </row>
    <row r="35" spans="2:10" ht="14.65" thickBot="1" x14ac:dyDescent="0.5">
      <c r="F35" s="79" t="s">
        <v>274</v>
      </c>
      <c r="G35" s="80"/>
      <c r="H35" s="81">
        <f>AVERAGE(H3:I33)</f>
        <v>8.2633870967741903</v>
      </c>
      <c r="I35" s="82"/>
      <c r="J35" t="s">
        <v>38</v>
      </c>
    </row>
    <row r="36" spans="2:10" ht="14.65" thickBot="1" x14ac:dyDescent="0.5">
      <c r="H36" s="39"/>
      <c r="I36" s="39"/>
    </row>
    <row r="37" spans="2:10" ht="14.65" thickBot="1" x14ac:dyDescent="0.5">
      <c r="F37" s="79" t="s">
        <v>275</v>
      </c>
      <c r="G37" s="167"/>
      <c r="H37" s="48">
        <f>_xlfn.STDEV.S(H3:H33)</f>
        <v>2.5755852868605347</v>
      </c>
      <c r="I37" s="49">
        <f>_xlfn.STDEV.S(I3:I33)</f>
        <v>6.3332528121649867</v>
      </c>
      <c r="J37" t="s">
        <v>38</v>
      </c>
    </row>
    <row r="38" spans="2:10" ht="14.65" thickBot="1" x14ac:dyDescent="0.5">
      <c r="F38" s="21" t="s">
        <v>276</v>
      </c>
      <c r="G38" s="22"/>
      <c r="H38" s="68">
        <f>_xlfn.STDEV.S(H3:H33,I3:I33)</f>
        <v>7.3783533512273944</v>
      </c>
      <c r="I38" s="69"/>
      <c r="J38" t="s">
        <v>38</v>
      </c>
    </row>
    <row r="39" spans="2:10" x14ac:dyDescent="0.45">
      <c r="H39" s="39"/>
      <c r="I39" s="39"/>
    </row>
    <row r="40" spans="2:10" x14ac:dyDescent="0.45">
      <c r="B40" s="169" t="s">
        <v>280</v>
      </c>
      <c r="E40" s="23">
        <v>62</v>
      </c>
      <c r="G40" s="23" t="s">
        <v>37</v>
      </c>
      <c r="H40" s="39"/>
      <c r="I40" s="38">
        <f>(H38/(SQRT(62)))</f>
        <v>0.93705181265816029</v>
      </c>
      <c r="J40" t="s">
        <v>38</v>
      </c>
    </row>
    <row r="41" spans="2:10" x14ac:dyDescent="0.45">
      <c r="B41" s="23" t="s">
        <v>279</v>
      </c>
      <c r="E41" s="170">
        <v>0.95</v>
      </c>
      <c r="H41" s="38"/>
      <c r="I41" s="168">
        <f>E42*(H38/(SQRT(62)))</f>
        <v>1.8834741434429019</v>
      </c>
      <c r="J41" t="s">
        <v>38</v>
      </c>
    </row>
    <row r="42" spans="2:10" x14ac:dyDescent="0.45">
      <c r="B42" s="23" t="s">
        <v>281</v>
      </c>
      <c r="E42" s="23">
        <v>2.0099999999999998</v>
      </c>
      <c r="G42" s="23" t="s">
        <v>277</v>
      </c>
      <c r="I42" s="38" t="s">
        <v>278</v>
      </c>
      <c r="J42" t="s">
        <v>38</v>
      </c>
    </row>
    <row r="45" spans="2:10" x14ac:dyDescent="0.45">
      <c r="D45" s="39"/>
    </row>
    <row r="46" spans="2:10" x14ac:dyDescent="0.45">
      <c r="D46" s="39"/>
    </row>
  </sheetData>
  <mergeCells count="8">
    <mergeCell ref="F37:G37"/>
    <mergeCell ref="H38:I38"/>
    <mergeCell ref="B1:D1"/>
    <mergeCell ref="E1:G1"/>
    <mergeCell ref="H1:H2"/>
    <mergeCell ref="I1:I2"/>
    <mergeCell ref="H35:I35"/>
    <mergeCell ref="F35:G35"/>
  </mergeCells>
  <phoneticPr fontId="2" type="noConversion"/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Comparison</vt:lpstr>
      <vt:lpstr>Scenario 1</vt:lpstr>
      <vt:lpstr>Scenario 2</vt:lpstr>
      <vt:lpstr>Scenario 3</vt:lpstr>
      <vt:lpstr>Scenario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 Neuber</dc:creator>
  <cp:lastModifiedBy>Till Neuber</cp:lastModifiedBy>
  <dcterms:created xsi:type="dcterms:W3CDTF">2022-08-10T07:00:51Z</dcterms:created>
  <dcterms:modified xsi:type="dcterms:W3CDTF">2022-10-14T09:02:24Z</dcterms:modified>
</cp:coreProperties>
</file>