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hidePivotFieldList="1"/>
  <bookViews>
    <workbookView xWindow="0" yWindow="45" windowWidth="15960" windowHeight="13740"/>
  </bookViews>
  <sheets>
    <sheet name="COPButton_Protein" sheetId="1" r:id="rId1"/>
    <sheet name="Sheet1" sheetId="2" r:id="rId2"/>
  </sheets>
  <calcPr calcId="145621" concurrentCalc="0"/>
  <pivotCaches>
    <pivotCache cacheId="10" r:id="rId3"/>
  </pivotCaches>
</workbook>
</file>

<file path=xl/calcChain.xml><?xml version="1.0" encoding="utf-8"?>
<calcChain xmlns="http://schemas.openxmlformats.org/spreadsheetml/2006/main">
  <c r="T310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950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G107" i="1"/>
  <c r="C107" i="1"/>
  <c r="C515" i="1"/>
  <c r="C99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6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3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9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3" i="1"/>
  <c r="E12" i="2"/>
  <c r="D12" i="2"/>
  <c r="C12" i="2"/>
</calcChain>
</file>

<file path=xl/sharedStrings.xml><?xml version="1.0" encoding="utf-8"?>
<sst xmlns="http://schemas.openxmlformats.org/spreadsheetml/2006/main" count="1688" uniqueCount="492">
  <si>
    <t>CenterOfThePlateChoices</t>
  </si>
  <si>
    <t>Beef</t>
  </si>
  <si>
    <t>Shoulder Clod</t>
  </si>
  <si>
    <t>COTP_KCAL_KEY : @157.0</t>
  </si>
  <si>
    <t>COTP_FAT_KEY : @7.0</t>
  </si>
  <si>
    <t>COTP_CHO_KEY : @0.0</t>
  </si>
  <si>
    <t>COTP_PROTEIN_KEY : @23.0</t>
  </si>
  <si>
    <t>Chuck Roll</t>
  </si>
  <si>
    <t>COTP_KCAL_KEY : @172.0</t>
  </si>
  <si>
    <t>COTP_FAT_KEY : @6.0</t>
  </si>
  <si>
    <t>COTP_PROTEIN_KEY : @21.0</t>
  </si>
  <si>
    <t>Brisket</t>
  </si>
  <si>
    <t>COTP_KCAL_KEY : @246.0</t>
  </si>
  <si>
    <t>COTP_FAT_KEY : @12.0</t>
  </si>
  <si>
    <t>COTP_PROTEIN_KEY : @34.0</t>
  </si>
  <si>
    <t>Short Ribs</t>
  </si>
  <si>
    <t>COTP_KCAL_KEY : @260.0</t>
  </si>
  <si>
    <t>COTP_FAT_KEY : @17.0</t>
  </si>
  <si>
    <t>COTP_CHO_KEY : @5.0</t>
  </si>
  <si>
    <t>COTP_PROTEIN_KEY : @20.0</t>
  </si>
  <si>
    <t>Flank Steak</t>
  </si>
  <si>
    <t>COTP_KCAL_KEY : @219.0</t>
  </si>
  <si>
    <t>COTP_FAT_KEY : @9.0</t>
  </si>
  <si>
    <t>COTP_PROTEIN_KEY : @31.0</t>
  </si>
  <si>
    <t>Skirt Steak</t>
  </si>
  <si>
    <t>COTP_KCAL_KEY : @239.0</t>
  </si>
  <si>
    <t>COTP_PROTEIN_KEY : @33.0</t>
  </si>
  <si>
    <t>Rib Roast Ready Netted</t>
  </si>
  <si>
    <t>COTP_KCAL_KEY : @397.0</t>
  </si>
  <si>
    <t>COTP_FAT_KEY : @32.0</t>
  </si>
  <si>
    <t>COTP_PROTEIN_KEY : @26.0</t>
  </si>
  <si>
    <t>Rib Roast Ready Cover Off</t>
  </si>
  <si>
    <t>Ribeye Roll Lip On</t>
  </si>
  <si>
    <t>Ribeye Roll Steak</t>
  </si>
  <si>
    <t>Strip Loin Steak</t>
  </si>
  <si>
    <t>COTP_KCAL_KEY : @194.0</t>
  </si>
  <si>
    <t>T-Bone Steak</t>
  </si>
  <si>
    <t>COTP_KCAL_KEY : @200.0</t>
  </si>
  <si>
    <t>COTP_FAT_KEY : @8.0</t>
  </si>
  <si>
    <t>COTP_PROTEIN_KEY : @30.0</t>
  </si>
  <si>
    <t>Full Tenderloin</t>
  </si>
  <si>
    <t>COTP_KCAL_KEY : @202.0</t>
  </si>
  <si>
    <t>COTP_PROTEIN_KEY : @32.0</t>
  </si>
  <si>
    <t>Tenderloin Steak</t>
  </si>
  <si>
    <t>Top Sirloin Butt Steak</t>
  </si>
  <si>
    <t>Bottom Sirloin</t>
  </si>
  <si>
    <t>Tri-Tip</t>
  </si>
  <si>
    <t>COTP_KCAL_KEY : @197.0</t>
  </si>
  <si>
    <t>COTP_FAT_KEY : @11.0</t>
  </si>
  <si>
    <t>Top Inside Round</t>
  </si>
  <si>
    <t>COTP_KCAL_KEY : @210.0</t>
  </si>
  <si>
    <t>COTP_PROTEIN_KEY : @36.0</t>
  </si>
  <si>
    <t>Top Round Steak</t>
  </si>
  <si>
    <t>Round Rump and Shank/Baron of Beef</t>
  </si>
  <si>
    <t>Bottom Round</t>
  </si>
  <si>
    <t>Beef for Stewing</t>
  </si>
  <si>
    <t>Ground Beef</t>
  </si>
  <si>
    <t>COTP_KCAL_KEY : @306.0</t>
  </si>
  <si>
    <t>COTP_FAT_KEY : @20.0</t>
  </si>
  <si>
    <t>Cube Steak</t>
  </si>
  <si>
    <t>Kobe Beef</t>
  </si>
  <si>
    <t>COTP_KCAL_KEY : @280.0</t>
  </si>
  <si>
    <t>COTP_CHO_KEY : @1.0</t>
  </si>
  <si>
    <t>COTP_PROTEIN_KEY : @18.0</t>
  </si>
  <si>
    <t>Wagyu Beef</t>
  </si>
  <si>
    <t>Veal</t>
  </si>
  <si>
    <t>Chuck Square Cut Neck off</t>
  </si>
  <si>
    <t>COTP_KCAL_KEY : @212.0</t>
  </si>
  <si>
    <t>COTP_FAT_KEY : @40.0</t>
  </si>
  <si>
    <t>COTP_PROTEIN_KEY : @44.0</t>
  </si>
  <si>
    <t>Chuck Shoulder Clod Roast tied</t>
  </si>
  <si>
    <t>COTP_PROTEIN_KEY : @27.0</t>
  </si>
  <si>
    <t>Hotel Rack 7 Rib</t>
  </si>
  <si>
    <t>COTP_KCAL_KEY : @258.0</t>
  </si>
  <si>
    <t>COTP_FAT_KEY : @16.0</t>
  </si>
  <si>
    <t>Rib Chops</t>
  </si>
  <si>
    <t>COTP_KCAL_KEY : @196.0</t>
  </si>
  <si>
    <t>COTP_FAT_KEY : @10.0</t>
  </si>
  <si>
    <t>Rack Ribeye</t>
  </si>
  <si>
    <t>Loin Trimmed</t>
  </si>
  <si>
    <t>COTP_KCAL_KEY : @245.0</t>
  </si>
  <si>
    <t>COTP_FAT_KEY : @14.0</t>
  </si>
  <si>
    <t>COTP_PROTEIN_KEY : @28.0</t>
  </si>
  <si>
    <t>Loin Chops</t>
  </si>
  <si>
    <t>Loin/Strip Loin Boneless</t>
  </si>
  <si>
    <t>Loin Butt Tenderloin</t>
  </si>
  <si>
    <t>COTP_KCAL_KEY : @238.0</t>
  </si>
  <si>
    <t>COTP_PROTEIN_KEY : @40.0</t>
  </si>
  <si>
    <t>Leg 3 Parts</t>
  </si>
  <si>
    <t>COTP_FAT_KEY : @5.0</t>
  </si>
  <si>
    <t>Leg</t>
  </si>
  <si>
    <t>Leg Shank off Boneless Roast Tied</t>
  </si>
  <si>
    <t>Cutlets</t>
  </si>
  <si>
    <t>COTP_KCAL_KEY : @233.0</t>
  </si>
  <si>
    <t>Leg Top Round</t>
  </si>
  <si>
    <t>Hind Shank</t>
  </si>
  <si>
    <t>Osso Bucco</t>
  </si>
  <si>
    <t>COTP_KCAL_KEY : @444.0</t>
  </si>
  <si>
    <t>COTP_PROTEIN_KEY : @11.0</t>
  </si>
  <si>
    <t>Fore Shank</t>
  </si>
  <si>
    <t>Breast</t>
  </si>
  <si>
    <t>Veal for Stewing</t>
  </si>
  <si>
    <t>Chicken</t>
  </si>
  <si>
    <t>Rock Cornish Game Hen</t>
  </si>
  <si>
    <t>COTP_KCAL_KEY : @240.0</t>
  </si>
  <si>
    <t>COTP_FAT_KEY : @15.0</t>
  </si>
  <si>
    <t>COTP_PROTEIN_KEY : @25.0</t>
  </si>
  <si>
    <t>Broiler</t>
  </si>
  <si>
    <t>Fryer</t>
  </si>
  <si>
    <t>Roaster</t>
  </si>
  <si>
    <t>Stewing Hen</t>
  </si>
  <si>
    <t>Capon</t>
  </si>
  <si>
    <t>Whole or Half</t>
  </si>
  <si>
    <t>Quarter</t>
  </si>
  <si>
    <t>Crown</t>
  </si>
  <si>
    <t>Whole Leg</t>
  </si>
  <si>
    <t>COTP_KCAL_KEY : @216.0</t>
  </si>
  <si>
    <t>Thigh</t>
  </si>
  <si>
    <t>COTP_KCAL_KEY : @279.0</t>
  </si>
  <si>
    <t>COTP_FAT_KEY : @18.0</t>
  </si>
  <si>
    <t>COTP_PROTEIN_KEY : @29.0</t>
  </si>
  <si>
    <t>Drumstick</t>
  </si>
  <si>
    <t>COTP_KCAL_KEY : @244.0</t>
  </si>
  <si>
    <t>COTP_FAT_KEY : @13.0</t>
  </si>
  <si>
    <t>Wing</t>
  </si>
  <si>
    <t>COTP_KCAL_KEY : @328.0</t>
  </si>
  <si>
    <t>COTP_FAT_KEY : @22.0</t>
  </si>
  <si>
    <t>Breast Fillet</t>
  </si>
  <si>
    <t>COTP_KCAL_KEY : @124.0</t>
  </si>
  <si>
    <t>COTP_FAT_KEY : @2.0</t>
  </si>
  <si>
    <t>Tenderloin of Breast</t>
  </si>
  <si>
    <t>Goujon</t>
  </si>
  <si>
    <t>Diced Chicken</t>
  </si>
  <si>
    <t>Minced Chicken</t>
  </si>
  <si>
    <t>COTP_KCAL_KEY : @180.0</t>
  </si>
  <si>
    <t>COTP_PROTEIN_KEY : @19.0</t>
  </si>
  <si>
    <t>Ground Chicken</t>
  </si>
  <si>
    <t>Turkey</t>
  </si>
  <si>
    <t>Tom, Turkey, Young Hen</t>
  </si>
  <si>
    <t>COTP_KCAL_KEY : @181.0</t>
  </si>
  <si>
    <t>Yearling Turkey</t>
  </si>
  <si>
    <t>Roaster Duckling</t>
  </si>
  <si>
    <t>COTP_FAT_KEY : @4.0</t>
  </si>
  <si>
    <t>Whole</t>
  </si>
  <si>
    <t>Boneless Breast</t>
  </si>
  <si>
    <t>Turkey Roll</t>
  </si>
  <si>
    <t>COTP_KCAL_KEY : @173.0</t>
  </si>
  <si>
    <t>COTP_KCAL_KEY : @192.0</t>
  </si>
  <si>
    <t>Breast Steak</t>
  </si>
  <si>
    <t>COTP_KCAL_KEY : @234.0</t>
  </si>
  <si>
    <t>Diced Turkey</t>
  </si>
  <si>
    <t>COTP_KCAL_KEY : @140.0</t>
  </si>
  <si>
    <t>COTP_PROTEIN_KEY : @17.0</t>
  </si>
  <si>
    <t>Minced Turkey</t>
  </si>
  <si>
    <t>Ground Turkey</t>
  </si>
  <si>
    <t>Goose or Gosling</t>
  </si>
  <si>
    <t>COTP_KCAL_KEY : @345.0</t>
  </si>
  <si>
    <t>COTP_FAT_KEY : @25.0</t>
  </si>
  <si>
    <t>Guinea Hen or Fowl</t>
  </si>
  <si>
    <t>COTP_KCAL_KEY : @330.0</t>
  </si>
  <si>
    <t>COTP_FAT_KEY : @23.0</t>
  </si>
  <si>
    <t>Poussin/Cornish Game Hen</t>
  </si>
  <si>
    <t>Squab</t>
  </si>
  <si>
    <t>COTP_KCAL_KEY : @153.0</t>
  </si>
  <si>
    <t>Ostrich</t>
  </si>
  <si>
    <t>Thigh Fan Fillet</t>
  </si>
  <si>
    <t>COTP_KCAL_KEY : @134.0</t>
  </si>
  <si>
    <t>COTP_FAT_KEY : @3.0</t>
  </si>
  <si>
    <t>Back Fillet</t>
  </si>
  <si>
    <t>Neck</t>
  </si>
  <si>
    <t>Pork</t>
  </si>
  <si>
    <t>Fresh Ham</t>
  </si>
  <si>
    <t>COTP_KCAL_KEY : @138.0</t>
  </si>
  <si>
    <t>COTP_PROTEIN_KEY : @22.0</t>
  </si>
  <si>
    <t>Ham Hocks</t>
  </si>
  <si>
    <t>COTP_KCAL_KEY : @305.0</t>
  </si>
  <si>
    <t>Bacon</t>
  </si>
  <si>
    <t>COTP_KCAL_KEY : @610.0</t>
  </si>
  <si>
    <t>COTP_FAT_KEY : @47.0</t>
  </si>
  <si>
    <t>COTP_CHO_KEY : @2.0</t>
  </si>
  <si>
    <t>COTP_PROTEIN_KEY : @42.0</t>
  </si>
  <si>
    <t>Slab Bacon</t>
  </si>
  <si>
    <t>Shoulder Boston Butt</t>
  </si>
  <si>
    <t>Shoulder Boston Butt/Boneless Tied</t>
  </si>
  <si>
    <t>Loin Boneless Tied</t>
  </si>
  <si>
    <t>COTP_KCAL_KEY : @273.0</t>
  </si>
  <si>
    <t>Loin Canadian Back</t>
  </si>
  <si>
    <t>Tenderloin</t>
  </si>
  <si>
    <t>COTP_KCAL_KEY : @185.0</t>
  </si>
  <si>
    <t>Loin Back Ribs</t>
  </si>
  <si>
    <t>COTP_KCAL_KEY : @371.0</t>
  </si>
  <si>
    <t>COTP_FAT_KEY : @29.0</t>
  </si>
  <si>
    <t>Boston Butt Steaks</t>
  </si>
  <si>
    <t>Shoulder Butt Boneless</t>
  </si>
  <si>
    <t>Pork Belly</t>
  </si>
  <si>
    <t>COTP_KCAL_KEY : @585.0</t>
  </si>
  <si>
    <t>COTP_FAT_KEY : @60.0</t>
  </si>
  <si>
    <t>Spare Ribs</t>
  </si>
  <si>
    <t>St. Louis Style Spare Ribs</t>
  </si>
  <si>
    <t>Loin Center Cut 8 Ribs</t>
  </si>
  <si>
    <t>Loin Chops Center Cut</t>
  </si>
  <si>
    <t>Loin Chops Center Cut Boneless</t>
  </si>
  <si>
    <t>Pancetta</t>
  </si>
  <si>
    <t>COTP_KCAL_KEY : @400.0</t>
  </si>
  <si>
    <t>COTP_PROTEIN_KEY : @24.0</t>
  </si>
  <si>
    <t>Ground Pork</t>
  </si>
  <si>
    <t>COTP_KCAL_KEY : @297.0</t>
  </si>
  <si>
    <t>COTP_FAT_KEY : @24.0</t>
  </si>
  <si>
    <t>Lamb</t>
  </si>
  <si>
    <t>Leg, Bone In</t>
  </si>
  <si>
    <t>COTP_KCAL_KEY : @290.0</t>
  </si>
  <si>
    <t xml:space="preserve"> Leg, Boneless</t>
  </si>
  <si>
    <t xml:space="preserve"> Loin Saddle, Trimmed</t>
  </si>
  <si>
    <t>COTP_FAT_KEY : @34.0</t>
  </si>
  <si>
    <t xml:space="preserve"> Loin Boneless</t>
  </si>
  <si>
    <t xml:space="preserve"> Loin Chops</t>
  </si>
  <si>
    <t xml:space="preserve"> Hotel Rack</t>
  </si>
  <si>
    <t>COTP_KCAL_KEY : @450.0</t>
  </si>
  <si>
    <t xml:space="preserve"> Rib Chops</t>
  </si>
  <si>
    <t xml:space="preserve"> Shoulder, Short Cut</t>
  </si>
  <si>
    <t>COTP_KCAL_KEY : @318.0</t>
  </si>
  <si>
    <t>Venison</t>
  </si>
  <si>
    <t>Rack</t>
  </si>
  <si>
    <t>COTP_KCAL_KEY : @179.0</t>
  </si>
  <si>
    <t>Shoulder, Bone In</t>
  </si>
  <si>
    <t>Haunch/Back Leg</t>
  </si>
  <si>
    <t>Saddle</t>
  </si>
  <si>
    <t>Loin/Loin Fillet</t>
  </si>
  <si>
    <t>T-Bone</t>
  </si>
  <si>
    <t>Chop/Cutlets</t>
  </si>
  <si>
    <t>Shank</t>
  </si>
  <si>
    <t>Mince/Ground</t>
  </si>
  <si>
    <t>Game</t>
  </si>
  <si>
    <t>Buffalo</t>
  </si>
  <si>
    <t>Wild Boar</t>
  </si>
  <si>
    <t>COTP_KCAL_KEY : @160.0</t>
  </si>
  <si>
    <t>Bear</t>
  </si>
  <si>
    <t>COTP_KCAL_KEY : @144.0</t>
  </si>
  <si>
    <t>COTP_FAT_KEY : @1.0</t>
  </si>
  <si>
    <t>Rattlesnake</t>
  </si>
  <si>
    <t>COTP_KCAL_KEY : @93.0</t>
  </si>
  <si>
    <t>Alligator</t>
  </si>
  <si>
    <t>COTP_PROTEIN_KEY : @9.0</t>
  </si>
  <si>
    <t>Pheasant</t>
  </si>
  <si>
    <t>Quail</t>
  </si>
  <si>
    <t>COTP_KCAL_KEY : @132.0</t>
  </si>
  <si>
    <t>Rabbit</t>
  </si>
  <si>
    <t>Partridge</t>
  </si>
  <si>
    <t>Wild Duck</t>
  </si>
  <si>
    <t>COTP_KCAL_KEY : @152.0</t>
  </si>
  <si>
    <t>Grouse</t>
  </si>
  <si>
    <t>COTP_KCAL_KEY : @142.0</t>
  </si>
  <si>
    <t>Squab/Pigeon</t>
  </si>
  <si>
    <t>Dove</t>
  </si>
  <si>
    <t>COTP_KCAL_KEY : @145.0</t>
  </si>
  <si>
    <t>Woodcock</t>
  </si>
  <si>
    <t>Snipe</t>
  </si>
  <si>
    <t>Teal</t>
  </si>
  <si>
    <t>COTP_KCAL_KEY : @177.0</t>
  </si>
  <si>
    <t>Duck</t>
  </si>
  <si>
    <t>Moose</t>
  </si>
  <si>
    <t xml:space="preserve"> </t>
  </si>
  <si>
    <t>Organ Meats – Offal Meats</t>
  </si>
  <si>
    <t>Kidney</t>
  </si>
  <si>
    <t>COTP_KCAL_KEY : @100.0</t>
  </si>
  <si>
    <t>Sweetbread</t>
  </si>
  <si>
    <t>COTP_KCAL_KEY : @293.0</t>
  </si>
  <si>
    <t>Brains</t>
  </si>
  <si>
    <t>COTP_PROTEIN_KEY : @14.0</t>
  </si>
  <si>
    <t>Liver</t>
  </si>
  <si>
    <t>COTP_KCAL_KEY : @190.0</t>
  </si>
  <si>
    <t>Tripe</t>
  </si>
  <si>
    <t>COTP_KCAL_KEY : @82.0</t>
  </si>
  <si>
    <t>COTP_PROTEIN_KEY : @15.0</t>
  </si>
  <si>
    <t>Caul Fat</t>
  </si>
  <si>
    <t>COTP_KCAL_KEY : @84.0</t>
  </si>
  <si>
    <t>COTP_PROTEIN_KEY : @16.0</t>
  </si>
  <si>
    <t>Oxtail</t>
  </si>
  <si>
    <t>COTP_KCAL_KEY : @164.0</t>
  </si>
  <si>
    <t>Heart</t>
  </si>
  <si>
    <t>COTP_KCAL_KEY : @184.0</t>
  </si>
  <si>
    <t>Tongue</t>
  </si>
  <si>
    <t>Tripe/Stomach</t>
  </si>
  <si>
    <t>Intestines</t>
  </si>
  <si>
    <t>COTP_KCAL_KEY : @208.0</t>
  </si>
  <si>
    <t>COTP_FAT_KEY : @19.0</t>
  </si>
  <si>
    <t>Testicles/Fry Oysters</t>
  </si>
  <si>
    <t>COTP_KCAL_KEY : @135.0</t>
  </si>
  <si>
    <t>Head Meat</t>
  </si>
  <si>
    <t>COTP_KCAL_KEY : @176.0</t>
  </si>
  <si>
    <t>Cheek/Jowl</t>
  </si>
  <si>
    <t>COTP_KCAL_KEY : @131.0</t>
  </si>
  <si>
    <t>Ear</t>
  </si>
  <si>
    <t>Feet</t>
  </si>
  <si>
    <t>COTP_KCAL_KEY : @201.0</t>
  </si>
  <si>
    <t>Spleen</t>
  </si>
  <si>
    <t>COTP_KCAL_KEY : @205.0</t>
  </si>
  <si>
    <t>COTP_PROTEIN_KEY : @37.0</t>
  </si>
  <si>
    <t>Skin</t>
  </si>
  <si>
    <t>COTP_KCAL_KEY : @600.0</t>
  </si>
  <si>
    <t>COTP_FAT_KEY : @36.0</t>
  </si>
  <si>
    <t>COTP_PROTEIN_KEY : @68.0</t>
  </si>
  <si>
    <t>Fat</t>
  </si>
  <si>
    <t>COTP_KCAL_KEY : @980.0</t>
  </si>
  <si>
    <t>COTP_FAT_KEY : @102.0</t>
  </si>
  <si>
    <t>COTP_PROTEIN_KEY : @0.0</t>
  </si>
  <si>
    <t>Bone</t>
  </si>
  <si>
    <t>COTP_KCAL_KEY : @206.0</t>
  </si>
  <si>
    <t>Tail/Ox Tail</t>
  </si>
  <si>
    <t xml:space="preserve"> //*** Fish ***</t>
  </si>
  <si>
    <t xml:space="preserve"> @{COTP_SECTIONTITLE_KEY : Fish</t>
  </si>
  <si>
    <t xml:space="preserve">   Round Fish</t>
  </si>
  <si>
    <t xml:space="preserve">  Trout</t>
  </si>
  <si>
    <t>COTP_KCAL_KEY : @186.0</t>
  </si>
  <si>
    <t xml:space="preserve">   Bass</t>
  </si>
  <si>
    <t>COTP_KCAL_KEY : @110.0</t>
  </si>
  <si>
    <t xml:space="preserve">   Perch</t>
  </si>
  <si>
    <t>COTP_KCAL_KEY : @146.0</t>
  </si>
  <si>
    <t xml:space="preserve">   Salmon</t>
  </si>
  <si>
    <t>COTP_KCAL_KEY : @270.0</t>
  </si>
  <si>
    <t xml:space="preserve">   Anchovy</t>
  </si>
  <si>
    <t xml:space="preserve">   Barramundi</t>
  </si>
  <si>
    <t xml:space="preserve">   Black Sea Bass</t>
  </si>
  <si>
    <t xml:space="preserve">   Bluefish</t>
  </si>
  <si>
    <t xml:space="preserve">   Branzino</t>
  </si>
  <si>
    <t xml:space="preserve">   Carp</t>
  </si>
  <si>
    <t xml:space="preserve">   Catfish</t>
  </si>
  <si>
    <t xml:space="preserve">   Black Cod/Butter Fish/Sablefish</t>
  </si>
  <si>
    <t>COTP_KCAL_KEY : @120.0</t>
  </si>
  <si>
    <t xml:space="preserve">   Chilean Sea Bass</t>
  </si>
  <si>
    <t xml:space="preserve">   Patagonia Tooth Fish</t>
  </si>
  <si>
    <t xml:space="preserve">   Cod</t>
  </si>
  <si>
    <t xml:space="preserve">   Grouper</t>
  </si>
  <si>
    <t>COTP_KCAL_KEY : @113.0</t>
  </si>
  <si>
    <t xml:space="preserve">   Haddock</t>
  </si>
  <si>
    <t xml:space="preserve">   Eel</t>
  </si>
  <si>
    <t>COTP_PROTEIN_KEY : @8.0</t>
  </si>
  <si>
    <t xml:space="preserve">   Mackerel</t>
  </si>
  <si>
    <t>COTP_KCAL_KEY : @230.0</t>
  </si>
  <si>
    <t xml:space="preserve">   Orange Roughy</t>
  </si>
  <si>
    <t>COTP_KCAL_KEY : @108.0</t>
  </si>
  <si>
    <t xml:space="preserve">   Pompano</t>
  </si>
  <si>
    <t xml:space="preserve">   Shad</t>
  </si>
  <si>
    <t xml:space="preserve">   Shark</t>
  </si>
  <si>
    <t>COTP_KCAL_KEY : @147.0</t>
  </si>
  <si>
    <t xml:space="preserve">   Snapper</t>
  </si>
  <si>
    <t xml:space="preserve">   Striped Bass</t>
  </si>
  <si>
    <t xml:space="preserve">   Sturgeon</t>
  </si>
  <si>
    <t xml:space="preserve">   Swordfish</t>
  </si>
  <si>
    <t xml:space="preserve">   Tilapia</t>
  </si>
  <si>
    <t>COTP_KCAL_KEY : @143.0</t>
  </si>
  <si>
    <t xml:space="preserve">   Tilefish/Gold Bass</t>
  </si>
  <si>
    <t xml:space="preserve">   Tuna Ani, Yellow Fin, Blue Skipper Jack</t>
  </si>
  <si>
    <t>COTP_KCAL_KEY : @175.0</t>
  </si>
  <si>
    <t xml:space="preserve">   Walleye</t>
  </si>
  <si>
    <t>COTP_KCAL_KEY : @105.0</t>
  </si>
  <si>
    <t xml:space="preserve">   Pike</t>
  </si>
  <si>
    <t xml:space="preserve">   Flat Fish</t>
  </si>
  <si>
    <t xml:space="preserve">  Flounder</t>
  </si>
  <si>
    <t xml:space="preserve">   Fluke</t>
  </si>
  <si>
    <t xml:space="preserve">   Dover Sole</t>
  </si>
  <si>
    <t xml:space="preserve">   Halibut</t>
  </si>
  <si>
    <t xml:space="preserve">   Turbot</t>
  </si>
  <si>
    <t>COTP_KCAL_KEY : @155.0</t>
  </si>
  <si>
    <t xml:space="preserve">   Non-Bony Fish</t>
  </si>
  <si>
    <t xml:space="preserve">  Skate</t>
  </si>
  <si>
    <t>COTP_KCAL_KEY : @104.0</t>
  </si>
  <si>
    <t xml:space="preserve">   Sharks</t>
  </si>
  <si>
    <t xml:space="preserve">   Monkfish</t>
  </si>
  <si>
    <t>COTP_KCAL_KEY : @86.0</t>
  </si>
  <si>
    <t xml:space="preserve">   Shellfish</t>
  </si>
  <si>
    <t xml:space="preserve">  Univalves: Single Shelled</t>
  </si>
  <si>
    <t xml:space="preserve">   Abalone</t>
  </si>
  <si>
    <t xml:space="preserve">   Sea Urchins</t>
  </si>
  <si>
    <t>COTP_KCAL_KEY : @284.0</t>
  </si>
  <si>
    <t xml:space="preserve">   Conch</t>
  </si>
  <si>
    <t>COTP_FAT_KEY : @0.0</t>
  </si>
  <si>
    <t xml:space="preserve">   Bivalve: Two shells joined by a hinge</t>
  </si>
  <si>
    <t xml:space="preserve">   Clams/Cockles</t>
  </si>
  <si>
    <t xml:space="preserve">   Mussels</t>
  </si>
  <si>
    <t xml:space="preserve">   Oysters</t>
  </si>
  <si>
    <t xml:space="preserve">   Scallops</t>
  </si>
  <si>
    <t xml:space="preserve">   Crustaceans: Jointed Exterior Skeletons or Shells</t>
  </si>
  <si>
    <t xml:space="preserve">   Lobster</t>
  </si>
  <si>
    <t>COTP_KCAL_KEY : @106.0</t>
  </si>
  <si>
    <t xml:space="preserve">   Periwinkle</t>
  </si>
  <si>
    <t xml:space="preserve">   Shrimp</t>
  </si>
  <si>
    <t xml:space="preserve">   Crayfish</t>
  </si>
  <si>
    <t>COTP_KCAL_KEY : @88.0</t>
  </si>
  <si>
    <t xml:space="preserve">   Crab</t>
  </si>
  <si>
    <t xml:space="preserve">   Langoustines</t>
  </si>
  <si>
    <t xml:space="preserve">   Pipi Clams New Zealand</t>
  </si>
  <si>
    <t xml:space="preserve">   Cephalopods</t>
  </si>
  <si>
    <t xml:space="preserve">  Squid or Calamari</t>
  </si>
  <si>
    <t xml:space="preserve">   Octopus</t>
  </si>
  <si>
    <t xml:space="preserve">   Cuttlefish</t>
  </si>
  <si>
    <t>COTP_KCAL_KEY : @89.0</t>
  </si>
  <si>
    <t xml:space="preserve">   Nautilus</t>
  </si>
  <si>
    <t xml:space="preserve">   Miscellaneous</t>
  </si>
  <si>
    <t xml:space="preserve">  Caviar/Fish Roe</t>
  </si>
  <si>
    <t xml:space="preserve">   Frogs Legs</t>
  </si>
  <si>
    <t xml:space="preserve">   Poke</t>
  </si>
  <si>
    <t xml:space="preserve">  Ahi Tuna</t>
  </si>
  <si>
    <t xml:space="preserve">   Tuna Varieties</t>
  </si>
  <si>
    <t xml:space="preserve">   Pacific Shrimp</t>
  </si>
  <si>
    <t xml:space="preserve">   Pollack</t>
  </si>
  <si>
    <t xml:space="preserve">   Squid</t>
  </si>
  <si>
    <t>//*** Dairy and Eggs ***</t>
  </si>
  <si>
    <t xml:space="preserve">  Eggs</t>
  </si>
  <si>
    <t xml:space="preserve">  Hen</t>
  </si>
  <si>
    <t xml:space="preserve">  Quail</t>
  </si>
  <si>
    <t xml:space="preserve">  Ostrich</t>
  </si>
  <si>
    <t xml:space="preserve">  Duck</t>
  </si>
  <si>
    <t xml:space="preserve">  Gull</t>
  </si>
  <si>
    <t xml:space="preserve">  Goose</t>
  </si>
  <si>
    <t xml:space="preserve">  Thousand Year</t>
  </si>
  <si>
    <t xml:space="preserve">  Salted</t>
  </si>
  <si>
    <t xml:space="preserve">  Milk</t>
  </si>
  <si>
    <t xml:space="preserve">  Cow</t>
  </si>
  <si>
    <t>COTP_KCAL_KEY : @60.0</t>
  </si>
  <si>
    <t>COTP_PROTEIN_KEY : @4.0</t>
  </si>
  <si>
    <t xml:space="preserve">  Sheep</t>
  </si>
  <si>
    <t xml:space="preserve">  Buffalo</t>
  </si>
  <si>
    <t xml:space="preserve">  Goat</t>
  </si>
  <si>
    <t xml:space="preserve">  Whole Cow</t>
  </si>
  <si>
    <t xml:space="preserve">  Reduced</t>
  </si>
  <si>
    <t xml:space="preserve">  Skim</t>
  </si>
  <si>
    <t xml:space="preserve">  Ymer</t>
  </si>
  <si>
    <t xml:space="preserve">  Condensed</t>
  </si>
  <si>
    <t xml:space="preserve">  Jersey</t>
  </si>
  <si>
    <t xml:space="preserve">  Buttermilk</t>
  </si>
  <si>
    <t xml:space="preserve">  Swedish</t>
  </si>
  <si>
    <t xml:space="preserve">  Evaporated</t>
  </si>
  <si>
    <t xml:space="preserve">  Cream</t>
  </si>
  <si>
    <t xml:space="preserve">  Light</t>
  </si>
  <si>
    <t xml:space="preserve">  Heavy</t>
  </si>
  <si>
    <t>COTP_KCAL_KEY : @413.0</t>
  </si>
  <si>
    <t>COTP_FAT_KEY : @44.0</t>
  </si>
  <si>
    <t>COTP_PROTEIN_KEY : @3.0</t>
  </si>
  <si>
    <t xml:space="preserve">  Whipping</t>
  </si>
  <si>
    <t xml:space="preserve">  Sour</t>
  </si>
  <si>
    <t xml:space="preserve">  Crème Fraiche</t>
  </si>
  <si>
    <t xml:space="preserve">  Clotted</t>
  </si>
  <si>
    <t xml:space="preserve">  Yogurt</t>
  </si>
  <si>
    <t>COTP_KCAL_KEY : @68.0</t>
  </si>
  <si>
    <t xml:space="preserve">  Skyr</t>
  </si>
  <si>
    <t xml:space="preserve">  Kashk</t>
  </si>
  <si>
    <t xml:space="preserve">  Butter</t>
  </si>
  <si>
    <t xml:space="preserve">  Unsalted</t>
  </si>
  <si>
    <t>COTP_KCAL_KEY : @809.0</t>
  </si>
  <si>
    <t>COTP_FAT_KEY : @92.0</t>
  </si>
  <si>
    <t xml:space="preserve">  French</t>
  </si>
  <si>
    <t xml:space="preserve">  Irish</t>
  </si>
  <si>
    <t xml:space="preserve">  Locally produced</t>
  </si>
  <si>
    <t xml:space="preserve">  Indian Ghee</t>
  </si>
  <si>
    <t xml:space="preserve">   Almonds</t>
  </si>
  <si>
    <t xml:space="preserve">   Brazil Nuts</t>
  </si>
  <si>
    <t xml:space="preserve">   Candlenuts</t>
  </si>
  <si>
    <t xml:space="preserve">   Cashews</t>
  </si>
  <si>
    <t xml:space="preserve">   Chestnuts</t>
  </si>
  <si>
    <t xml:space="preserve">   Chocolate</t>
  </si>
  <si>
    <t xml:space="preserve">   Coconuts</t>
  </si>
  <si>
    <t xml:space="preserve">   Gingko Nuts</t>
  </si>
  <si>
    <t xml:space="preserve">   Hazelnut</t>
  </si>
  <si>
    <t xml:space="preserve">   Linseed</t>
  </si>
  <si>
    <t xml:space="preserve">   Lotus Nuts</t>
  </si>
  <si>
    <t xml:space="preserve">   Lupin Seeds</t>
  </si>
  <si>
    <t xml:space="preserve">   Macadamias</t>
  </si>
  <si>
    <t xml:space="preserve">   Peanuts</t>
  </si>
  <si>
    <t xml:space="preserve">   Pecans</t>
  </si>
  <si>
    <t xml:space="preserve">   Pine Nuts</t>
  </si>
  <si>
    <t xml:space="preserve">   Pistachios</t>
  </si>
  <si>
    <t xml:space="preserve">   Poppy Seeds</t>
  </si>
  <si>
    <t xml:space="preserve">   Pumpkin Seeds</t>
  </si>
  <si>
    <t xml:space="preserve">   Sesame Seeds</t>
  </si>
  <si>
    <t xml:space="preserve">   Sunflower Seeds</t>
  </si>
  <si>
    <t xml:space="preserve">   Tiger Nuts</t>
  </si>
  <si>
    <t xml:space="preserve">   Walnuts</t>
  </si>
  <si>
    <t>Group</t>
  </si>
  <si>
    <t>Type</t>
  </si>
  <si>
    <t>Nutrition</t>
  </si>
  <si>
    <t>Value</t>
  </si>
  <si>
    <t>Nuts and Seeds</t>
  </si>
  <si>
    <t>Grand Total</t>
  </si>
  <si>
    <t xml:space="preserve">COTP_CHO_KEY : </t>
  </si>
  <si>
    <t xml:space="preserve">COTP_FAT_KEY : </t>
  </si>
  <si>
    <t xml:space="preserve">COTP_KCAL_KEY : </t>
  </si>
  <si>
    <t xml:space="preserve">COTP_PROTEIN_KEY : </t>
  </si>
  <si>
    <t>#VALUE!</t>
  </si>
  <si>
    <t>Max of Value</t>
  </si>
  <si>
    <t xml:space="preserve">                data.add(new CopListdata("Non-Bony Fish", "0", "0", "0", "0", R.drawable.ic_keyboard_arrow_right_black_24dp));</t>
  </si>
  <si>
    <t xml:space="preserve">                data.add(new CopListdata("Poke", "0", "0", "0", "0", R.drawable.ic_keyboard_arrow_right_black_24dp));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</si>
</sst>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49" fontId="2" fillId="3" borderId="8" xfId="0" applyNumberFormat="1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12" xfId="0" pivotButton="1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er home" refreshedDate="41803.869735300927" createdVersion="5" refreshedVersion="4" minRefreshableVersion="3" recordCount="1031">
  <cacheSource type="worksheet">
    <worksheetSource ref="E2:H1033" sheet="COPButton_Protein"/>
  </cacheSource>
  <cacheFields count="4">
    <cacheField name="Group" numFmtId="0">
      <sharedItems containsBlank="1" count="27">
        <s v="Beef"/>
        <s v="Veal"/>
        <s v="Chicken"/>
        <s v="Turkey"/>
        <s v="Ostrich"/>
        <s v="Pork"/>
        <s v="Lamb"/>
        <s v="Venison"/>
        <s v="Game"/>
        <s v="Organ Meats – Offal Meats"/>
        <s v=" //*** Fish ***"/>
        <s v=" @{COTP_SECTIONTITLE_KEY : Fish"/>
        <s v="   Round Fish"/>
        <s v="   Flat Fish"/>
        <s v="   Non-Bony Fish"/>
        <s v="   Shellfish"/>
        <s v="   Cephalopods"/>
        <s v="   Miscellaneous"/>
        <s v="   Poke"/>
        <s v="//*** Dairy and Eggs ***"/>
        <s v="  Eggs"/>
        <s v="  Milk"/>
        <s v="  Yogurt"/>
        <s v="  Butter"/>
        <s v="Nuts and Seeds"/>
        <m u="1"/>
        <s v="COTP_SECTIONTITLE_KEY : Dairy and Eggs" u="1"/>
      </sharedItems>
    </cacheField>
    <cacheField name="Type" numFmtId="0">
      <sharedItems containsMixedTypes="1" containsNumber="1" containsInteger="1" minValue="999" maxValue="999" count="287">
        <s v="Shoulder Clod"/>
        <s v="Chuck Roll"/>
        <s v="Brisket"/>
        <s v="Short Ribs"/>
        <s v="Flank Steak"/>
        <s v="Skirt Steak"/>
        <s v="Rib Roast Ready Netted"/>
        <s v="Rib Roast Ready Cover Off"/>
        <s v="Ribeye Roll Lip On"/>
        <s v="Ribeye Roll Steak"/>
        <s v="Strip Loin Steak"/>
        <s v="T-Bone Steak"/>
        <s v="Full Tenderloin"/>
        <s v="Tenderloin Steak"/>
        <s v="Top Sirloin Butt Steak"/>
        <s v="Bottom Sirloin"/>
        <s v="Tri-Tip"/>
        <s v="Top Inside Round"/>
        <s v="Top Round Steak"/>
        <s v="Round Rump and Shank/Baron of Beef"/>
        <s v="Bottom Round"/>
        <s v="Beef for Stewing"/>
        <s v="Ground Beef"/>
        <s v="Cube Steak"/>
        <s v="Kobe Beef"/>
        <s v="Wagyu Beef"/>
        <s v=""/>
        <s v="Chuck Square Cut Neck off"/>
        <s v="Chuck Shoulder Clod Roast tied"/>
        <s v="Hotel Rack 7 Rib"/>
        <s v="Rib Chops"/>
        <s v="Rack Ribeye"/>
        <s v="Loin Trimmed"/>
        <s v="Loin Chops"/>
        <s v="Loin/Strip Loin Boneless"/>
        <s v="Loin Butt Tenderloin"/>
        <s v="Leg 3 Parts"/>
        <s v="Leg"/>
        <s v="Leg Shank off Boneless Roast Tied"/>
        <s v="Cutlets"/>
        <s v="Leg Top Round"/>
        <s v="Hind Shank"/>
        <s v="Osso Bucco"/>
        <s v="Fore Shank"/>
        <s v="Breast"/>
        <s v="Veal for Stewing"/>
        <s v="Rock Cornish Game Hen"/>
        <s v="Broiler"/>
        <s v="Fryer"/>
        <s v="Roaster"/>
        <s v="Stewing Hen"/>
        <s v="Capon"/>
        <s v="Whole or Half"/>
        <s v="Quarter"/>
        <s v="Crown"/>
        <s v="Whole Leg"/>
        <s v="Thigh"/>
        <s v="Drumstick"/>
        <s v="Wing"/>
        <s v="Breast Fillet"/>
        <s v="Tenderloin of Breast"/>
        <s v="Goujon"/>
        <s v="Diced Chicken"/>
        <s v="Minced Chicken"/>
        <s v="Ground Chicken"/>
        <s v="Tom, Turkey, Young Hen"/>
        <s v="Yearling Turkey"/>
        <s v="Roaster Duckling"/>
        <s v="Whole"/>
        <s v="Boneless Breast"/>
        <s v="Turkey Roll"/>
        <s v="Breast Steak"/>
        <s v="Diced Turkey"/>
        <s v="Minced Turkey"/>
        <s v="Ground Turkey"/>
        <s v="Goose or Gosling"/>
        <s v="Guinea Hen or Fowl"/>
        <s v="Poussin/Cornish Game Hen"/>
        <s v="Squab"/>
        <s v="Thigh Fan Fillet"/>
        <s v="Back Fillet"/>
        <s v="Neck"/>
        <s v="Fresh Ham"/>
        <s v="Ham Hocks"/>
        <s v="Bacon"/>
        <s v="Slab Bacon"/>
        <s v="Shoulder Boston Butt"/>
        <s v="Shoulder Boston Butt/Boneless Tied"/>
        <s v="Loin Boneless Tied"/>
        <s v="Loin Canadian Back"/>
        <s v="Tenderloin"/>
        <s v="Loin Back Ribs"/>
        <s v="Boston Butt Steaks"/>
        <s v="Shoulder Butt Boneless"/>
        <s v="Pork Belly"/>
        <s v="Spare Ribs"/>
        <s v="St. Louis Style Spare Ribs"/>
        <s v="Loin Center Cut 8 Ribs"/>
        <s v="Loin Chops Center Cut"/>
        <s v="Loin Chops Center Cut Boneless"/>
        <s v="Pancetta"/>
        <s v="Ground Pork"/>
        <s v="Leg, Bone In"/>
        <s v=" Leg, Boneless"/>
        <s v=" Loin Saddle, Trimmed"/>
        <s v=" Loin Boneless"/>
        <s v=" Loin Chops"/>
        <s v=" Hotel Rack"/>
        <s v=" Rib Chops"/>
        <s v=" Shoulder, Short Cut"/>
        <s v="Rack"/>
        <s v="Shoulder, Bone In"/>
        <s v="Haunch/Back Leg"/>
        <s v="Saddle"/>
        <s v="Loin/Loin Fillet"/>
        <s v="T-Bone"/>
        <s v="Chop/Cutlets"/>
        <s v="Shank"/>
        <s v="Mince/Ground"/>
        <s v="Buffalo"/>
        <s v="Venison"/>
        <s v="Wild Boar"/>
        <s v="Bear"/>
        <s v="Rattlesnake"/>
        <s v="Ostrich"/>
        <s v="Alligator"/>
        <s v="Pheasant"/>
        <s v="Quail"/>
        <s v="Rabbit"/>
        <s v="Partridge"/>
        <s v="Wild Duck"/>
        <s v="Grouse"/>
        <s v="Squab/Pigeon"/>
        <s v="Dove"/>
        <s v="Woodcock"/>
        <s v="Snipe"/>
        <s v="Teal"/>
        <s v="Duck"/>
        <s v="Moose"/>
        <s v="Kidney"/>
        <s v="Sweetbread"/>
        <s v="Brains"/>
        <s v="Liver"/>
        <s v="Tripe"/>
        <s v="Caul Fat"/>
        <s v="Oxtail"/>
        <s v="Heart"/>
        <s v="Tongue"/>
        <s v="Tripe/Stomach"/>
        <s v="Intestines"/>
        <s v="Testicles/Fry Oysters"/>
        <s v="Head Meat"/>
        <s v="Cheek/Jowl"/>
        <s v="Ear"/>
        <s v="Feet"/>
        <s v="Spleen"/>
        <s v="Skin"/>
        <s v="Fat"/>
        <s v="Bone"/>
        <s v="Tail/Ox Tail"/>
        <s v="  Trout"/>
        <s v="   Bass"/>
        <s v="   Perch"/>
        <s v="   Salmon"/>
        <s v="   Anchovy"/>
        <s v="   Barramundi"/>
        <s v="   Black Sea Bass"/>
        <s v="   Bluefish"/>
        <s v="   Branzino"/>
        <s v="   Carp"/>
        <s v="   Catfish"/>
        <s v="   Black Cod/Butter Fish/Sablefish"/>
        <s v="   Chilean Sea Bass"/>
        <s v="   Patagonia Tooth Fish"/>
        <s v="   Cod"/>
        <s v="   Grouper"/>
        <s v="   Haddock"/>
        <s v="   Eel"/>
        <s v="   Mackerel"/>
        <s v="   Orange Roughy"/>
        <s v="   Pompano"/>
        <s v="   Shad"/>
        <s v="   Shark"/>
        <s v="   Snapper"/>
        <s v="   Striped Bass"/>
        <s v="   Sturgeon"/>
        <s v="   Swordfish"/>
        <s v="   Tilapia"/>
        <s v="   Tilefish/Gold Bass"/>
        <s v="   Tuna Ani, Yellow Fin, Blue Skipper Jack"/>
        <s v="   Walleye"/>
        <s v="   Pike"/>
        <s v="  Flounder"/>
        <s v="   Fluke"/>
        <s v="   Dover Sole"/>
        <s v="   Halibut"/>
        <s v="   Turbot"/>
        <s v="  Skate"/>
        <s v="   Sharks"/>
        <s v="   Monkfish"/>
        <s v="  Univalves: Single Shelled"/>
        <s v="   Abalone"/>
        <s v="   Sea Urchins"/>
        <s v="   Conch"/>
        <s v="   Bivalve: Two shells joined by a hinge"/>
        <s v="   Clams/Cockles"/>
        <s v="   Mussels"/>
        <s v="   Oysters"/>
        <s v="   Scallops"/>
        <s v="   Crustaceans: Jointed Exterior Skeletons or Shells"/>
        <s v="   Lobster"/>
        <s v="   Periwinkle"/>
        <s v="   Shrimp"/>
        <s v="   Crayfish"/>
        <s v="   Crab"/>
        <s v="   Langoustines"/>
        <s v="   Pipi Clams New Zealand"/>
        <s v="  Squid or Calamari"/>
        <s v="   Octopus"/>
        <s v="   Cuttlefish"/>
        <s v="   Nautilus"/>
        <s v="  Caviar/Fish Roe"/>
        <s v="   Frogs Legs"/>
        <s v="  Ahi Tuna"/>
        <s v="   Tuna Varieties"/>
        <s v="   Pacific Shrimp"/>
        <s v="   Pollack"/>
        <s v="   Squid"/>
        <s v="  Hen"/>
        <s v="  Quail"/>
        <s v="  Ostrich"/>
        <s v="  Duck"/>
        <s v="  Gull"/>
        <s v="  Goose"/>
        <s v="  Thousand Year"/>
        <s v="  Salted"/>
        <s v="  Cow"/>
        <s v="  Sheep"/>
        <s v="  Buffalo"/>
        <s v="  Goat"/>
        <s v="  Whole Cow"/>
        <s v="  Reduced"/>
        <s v="  Skim"/>
        <s v="  Ymer"/>
        <s v="  Condensed"/>
        <s v="  Jersey"/>
        <s v="  Buttermilk"/>
        <s v="  Swedish"/>
        <s v="  Evaporated"/>
        <s v="  Cream"/>
        <s v="  Light"/>
        <s v="  Heavy"/>
        <s v="  Whipping"/>
        <s v="  Sour"/>
        <s v="  Crème Fraiche"/>
        <s v="  Clotted"/>
        <s v="  Skyr"/>
        <s v="  Kashk"/>
        <s v="  Unsalted"/>
        <s v="  French"/>
        <s v="  Irish"/>
        <s v="  Locally produced"/>
        <s v="  Indian Ghee"/>
        <s v="   Almonds"/>
        <s v="   Brazil Nuts"/>
        <s v="   Candlenuts"/>
        <s v="   Cashews"/>
        <s v="   Chestnuts"/>
        <s v="   Chocolate"/>
        <s v="   Coconuts"/>
        <s v="   Gingko Nuts"/>
        <s v="   Hazelnut"/>
        <s v="   Linseed"/>
        <s v="   Lotus Nuts"/>
        <s v="   Lupin Seeds"/>
        <s v="   Macadamias"/>
        <s v="   Peanuts"/>
        <s v="   Pecans"/>
        <s v="   Pine Nuts"/>
        <s v="   Pistachios"/>
        <s v="   Poppy Seeds"/>
        <s v="   Pumpkin Seeds"/>
        <s v="   Sesame Seeds"/>
        <s v="   Sunflower Seeds"/>
        <s v="   Tiger Nuts"/>
        <s v="   Walnuts"/>
        <n v="999" u="1"/>
      </sharedItems>
    </cacheField>
    <cacheField name="Nutrition" numFmtId="0">
      <sharedItems containsBlank="1" count="7">
        <s v="COTP_KCAL_KEY : "/>
        <s v="COTP_FAT_KEY : "/>
        <s v="COTP_CHO_KEY : "/>
        <s v="COTP_PROTEIN_KEY : "/>
        <e v="#VALUE!"/>
        <s v=""/>
        <m u="1"/>
      </sharedItems>
    </cacheField>
    <cacheField name="Value" numFmtId="0">
      <sharedItems containsSemiMixedTypes="0" containsString="0" containsNumber="1" containsInteger="1" minValue="0" maxValue="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">
  <r>
    <x v="0"/>
    <x v="0"/>
    <x v="0"/>
    <n v="157"/>
  </r>
  <r>
    <x v="0"/>
    <x v="0"/>
    <x v="1"/>
    <n v="7"/>
  </r>
  <r>
    <x v="0"/>
    <x v="0"/>
    <x v="2"/>
    <n v="0"/>
  </r>
  <r>
    <x v="0"/>
    <x v="0"/>
    <x v="3"/>
    <n v="23"/>
  </r>
  <r>
    <x v="0"/>
    <x v="1"/>
    <x v="0"/>
    <n v="172"/>
  </r>
  <r>
    <x v="0"/>
    <x v="1"/>
    <x v="1"/>
    <n v="6"/>
  </r>
  <r>
    <x v="0"/>
    <x v="1"/>
    <x v="2"/>
    <n v="0"/>
  </r>
  <r>
    <x v="0"/>
    <x v="1"/>
    <x v="3"/>
    <n v="21"/>
  </r>
  <r>
    <x v="0"/>
    <x v="2"/>
    <x v="0"/>
    <n v="246"/>
  </r>
  <r>
    <x v="0"/>
    <x v="2"/>
    <x v="1"/>
    <n v="12"/>
  </r>
  <r>
    <x v="0"/>
    <x v="2"/>
    <x v="2"/>
    <n v="0"/>
  </r>
  <r>
    <x v="0"/>
    <x v="2"/>
    <x v="3"/>
    <n v="34"/>
  </r>
  <r>
    <x v="0"/>
    <x v="3"/>
    <x v="0"/>
    <n v="260"/>
  </r>
  <r>
    <x v="0"/>
    <x v="3"/>
    <x v="1"/>
    <n v="17"/>
  </r>
  <r>
    <x v="0"/>
    <x v="3"/>
    <x v="2"/>
    <n v="5"/>
  </r>
  <r>
    <x v="0"/>
    <x v="3"/>
    <x v="3"/>
    <n v="20"/>
  </r>
  <r>
    <x v="0"/>
    <x v="4"/>
    <x v="0"/>
    <n v="219"/>
  </r>
  <r>
    <x v="0"/>
    <x v="4"/>
    <x v="1"/>
    <n v="9"/>
  </r>
  <r>
    <x v="0"/>
    <x v="4"/>
    <x v="2"/>
    <n v="0"/>
  </r>
  <r>
    <x v="0"/>
    <x v="4"/>
    <x v="3"/>
    <n v="31"/>
  </r>
  <r>
    <x v="0"/>
    <x v="5"/>
    <x v="0"/>
    <n v="239"/>
  </r>
  <r>
    <x v="0"/>
    <x v="5"/>
    <x v="1"/>
    <n v="12"/>
  </r>
  <r>
    <x v="0"/>
    <x v="5"/>
    <x v="2"/>
    <n v="0"/>
  </r>
  <r>
    <x v="0"/>
    <x v="5"/>
    <x v="3"/>
    <n v="33"/>
  </r>
  <r>
    <x v="0"/>
    <x v="6"/>
    <x v="0"/>
    <n v="397"/>
  </r>
  <r>
    <x v="0"/>
    <x v="6"/>
    <x v="1"/>
    <n v="32"/>
  </r>
  <r>
    <x v="0"/>
    <x v="6"/>
    <x v="2"/>
    <n v="0"/>
  </r>
  <r>
    <x v="0"/>
    <x v="6"/>
    <x v="3"/>
    <n v="26"/>
  </r>
  <r>
    <x v="0"/>
    <x v="7"/>
    <x v="0"/>
    <n v="397"/>
  </r>
  <r>
    <x v="0"/>
    <x v="7"/>
    <x v="1"/>
    <n v="32"/>
  </r>
  <r>
    <x v="0"/>
    <x v="7"/>
    <x v="2"/>
    <n v="0"/>
  </r>
  <r>
    <x v="0"/>
    <x v="7"/>
    <x v="3"/>
    <n v="26"/>
  </r>
  <r>
    <x v="0"/>
    <x v="8"/>
    <x v="0"/>
    <n v="397"/>
  </r>
  <r>
    <x v="0"/>
    <x v="8"/>
    <x v="1"/>
    <n v="32"/>
  </r>
  <r>
    <x v="0"/>
    <x v="8"/>
    <x v="2"/>
    <n v="0"/>
  </r>
  <r>
    <x v="0"/>
    <x v="8"/>
    <x v="3"/>
    <n v="26"/>
  </r>
  <r>
    <x v="0"/>
    <x v="9"/>
    <x v="0"/>
    <n v="397"/>
  </r>
  <r>
    <x v="0"/>
    <x v="9"/>
    <x v="1"/>
    <n v="32"/>
  </r>
  <r>
    <x v="0"/>
    <x v="9"/>
    <x v="2"/>
    <n v="0"/>
  </r>
  <r>
    <x v="0"/>
    <x v="9"/>
    <x v="3"/>
    <n v="26"/>
  </r>
  <r>
    <x v="0"/>
    <x v="10"/>
    <x v="0"/>
    <n v="194"/>
  </r>
  <r>
    <x v="0"/>
    <x v="10"/>
    <x v="1"/>
    <n v="6"/>
  </r>
  <r>
    <x v="0"/>
    <x v="10"/>
    <x v="2"/>
    <n v="0"/>
  </r>
  <r>
    <x v="0"/>
    <x v="10"/>
    <x v="3"/>
    <n v="23"/>
  </r>
  <r>
    <x v="0"/>
    <x v="11"/>
    <x v="0"/>
    <n v="200"/>
  </r>
  <r>
    <x v="0"/>
    <x v="11"/>
    <x v="1"/>
    <n v="8"/>
  </r>
  <r>
    <x v="0"/>
    <x v="11"/>
    <x v="2"/>
    <n v="0"/>
  </r>
  <r>
    <x v="0"/>
    <x v="11"/>
    <x v="3"/>
    <n v="30"/>
  </r>
  <r>
    <x v="0"/>
    <x v="12"/>
    <x v="0"/>
    <n v="202"/>
  </r>
  <r>
    <x v="0"/>
    <x v="12"/>
    <x v="1"/>
    <n v="7"/>
  </r>
  <r>
    <x v="0"/>
    <x v="12"/>
    <x v="2"/>
    <n v="0"/>
  </r>
  <r>
    <x v="0"/>
    <x v="12"/>
    <x v="3"/>
    <n v="32"/>
  </r>
  <r>
    <x v="0"/>
    <x v="13"/>
    <x v="0"/>
    <n v="194"/>
  </r>
  <r>
    <x v="0"/>
    <x v="13"/>
    <x v="1"/>
    <n v="6"/>
  </r>
  <r>
    <x v="0"/>
    <x v="13"/>
    <x v="2"/>
    <n v="0"/>
  </r>
  <r>
    <x v="0"/>
    <x v="13"/>
    <x v="3"/>
    <n v="23"/>
  </r>
  <r>
    <x v="0"/>
    <x v="14"/>
    <x v="0"/>
    <n v="194"/>
  </r>
  <r>
    <x v="0"/>
    <x v="14"/>
    <x v="1"/>
    <n v="6"/>
  </r>
  <r>
    <x v="0"/>
    <x v="14"/>
    <x v="2"/>
    <n v="0"/>
  </r>
  <r>
    <x v="0"/>
    <x v="14"/>
    <x v="3"/>
    <n v="23"/>
  </r>
  <r>
    <x v="0"/>
    <x v="15"/>
    <x v="0"/>
    <n v="194"/>
  </r>
  <r>
    <x v="0"/>
    <x v="15"/>
    <x v="1"/>
    <n v="6"/>
  </r>
  <r>
    <x v="0"/>
    <x v="15"/>
    <x v="2"/>
    <n v="0"/>
  </r>
  <r>
    <x v="0"/>
    <x v="15"/>
    <x v="3"/>
    <n v="23"/>
  </r>
  <r>
    <x v="0"/>
    <x v="16"/>
    <x v="0"/>
    <n v="197"/>
  </r>
  <r>
    <x v="0"/>
    <x v="16"/>
    <x v="1"/>
    <n v="11"/>
  </r>
  <r>
    <x v="0"/>
    <x v="16"/>
    <x v="2"/>
    <n v="0"/>
  </r>
  <r>
    <x v="0"/>
    <x v="16"/>
    <x v="3"/>
    <n v="23"/>
  </r>
  <r>
    <x v="0"/>
    <x v="17"/>
    <x v="0"/>
    <n v="210"/>
  </r>
  <r>
    <x v="0"/>
    <x v="17"/>
    <x v="1"/>
    <n v="6"/>
  </r>
  <r>
    <x v="0"/>
    <x v="17"/>
    <x v="2"/>
    <n v="0"/>
  </r>
  <r>
    <x v="0"/>
    <x v="17"/>
    <x v="3"/>
    <n v="36"/>
  </r>
  <r>
    <x v="0"/>
    <x v="18"/>
    <x v="0"/>
    <n v="210"/>
  </r>
  <r>
    <x v="0"/>
    <x v="18"/>
    <x v="1"/>
    <n v="6"/>
  </r>
  <r>
    <x v="0"/>
    <x v="18"/>
    <x v="2"/>
    <n v="0"/>
  </r>
  <r>
    <x v="0"/>
    <x v="18"/>
    <x v="3"/>
    <n v="36"/>
  </r>
  <r>
    <x v="0"/>
    <x v="19"/>
    <x v="0"/>
    <n v="210"/>
  </r>
  <r>
    <x v="0"/>
    <x v="19"/>
    <x v="1"/>
    <n v="6"/>
  </r>
  <r>
    <x v="0"/>
    <x v="19"/>
    <x v="2"/>
    <n v="0"/>
  </r>
  <r>
    <x v="0"/>
    <x v="19"/>
    <x v="3"/>
    <n v="36"/>
  </r>
  <r>
    <x v="0"/>
    <x v="20"/>
    <x v="0"/>
    <n v="210"/>
  </r>
  <r>
    <x v="0"/>
    <x v="20"/>
    <x v="1"/>
    <n v="6"/>
  </r>
  <r>
    <x v="0"/>
    <x v="20"/>
    <x v="2"/>
    <n v="0"/>
  </r>
  <r>
    <x v="0"/>
    <x v="20"/>
    <x v="3"/>
    <n v="36"/>
  </r>
  <r>
    <x v="0"/>
    <x v="21"/>
    <x v="0"/>
    <n v="210"/>
  </r>
  <r>
    <x v="0"/>
    <x v="21"/>
    <x v="1"/>
    <n v="6"/>
  </r>
  <r>
    <x v="0"/>
    <x v="21"/>
    <x v="2"/>
    <n v="0"/>
  </r>
  <r>
    <x v="0"/>
    <x v="21"/>
    <x v="3"/>
    <n v="36"/>
  </r>
  <r>
    <x v="0"/>
    <x v="22"/>
    <x v="0"/>
    <n v="306"/>
  </r>
  <r>
    <x v="0"/>
    <x v="22"/>
    <x v="1"/>
    <n v="20"/>
  </r>
  <r>
    <x v="0"/>
    <x v="22"/>
    <x v="2"/>
    <n v="0"/>
  </r>
  <r>
    <x v="0"/>
    <x v="22"/>
    <x v="3"/>
    <n v="30"/>
  </r>
  <r>
    <x v="0"/>
    <x v="23"/>
    <x v="0"/>
    <n v="210"/>
  </r>
  <r>
    <x v="0"/>
    <x v="23"/>
    <x v="1"/>
    <n v="6"/>
  </r>
  <r>
    <x v="0"/>
    <x v="23"/>
    <x v="2"/>
    <n v="0"/>
  </r>
  <r>
    <x v="0"/>
    <x v="23"/>
    <x v="3"/>
    <n v="36"/>
  </r>
  <r>
    <x v="0"/>
    <x v="24"/>
    <x v="0"/>
    <n v="280"/>
  </r>
  <r>
    <x v="0"/>
    <x v="24"/>
    <x v="1"/>
    <n v="20"/>
  </r>
  <r>
    <x v="0"/>
    <x v="24"/>
    <x v="2"/>
    <n v="1"/>
  </r>
  <r>
    <x v="0"/>
    <x v="24"/>
    <x v="3"/>
    <n v="18"/>
  </r>
  <r>
    <x v="0"/>
    <x v="25"/>
    <x v="0"/>
    <n v="280"/>
  </r>
  <r>
    <x v="0"/>
    <x v="25"/>
    <x v="1"/>
    <n v="20"/>
  </r>
  <r>
    <x v="0"/>
    <x v="25"/>
    <x v="2"/>
    <n v="1"/>
  </r>
  <r>
    <x v="0"/>
    <x v="25"/>
    <x v="3"/>
    <n v="18"/>
  </r>
  <r>
    <x v="1"/>
    <x v="26"/>
    <x v="4"/>
    <n v="0"/>
  </r>
  <r>
    <x v="1"/>
    <x v="27"/>
    <x v="0"/>
    <n v="212"/>
  </r>
  <r>
    <x v="1"/>
    <x v="27"/>
    <x v="1"/>
    <n v="40"/>
  </r>
  <r>
    <x v="1"/>
    <x v="27"/>
    <x v="2"/>
    <n v="0"/>
  </r>
  <r>
    <x v="1"/>
    <x v="27"/>
    <x v="3"/>
    <n v="44"/>
  </r>
  <r>
    <x v="1"/>
    <x v="28"/>
    <x v="0"/>
    <n v="212"/>
  </r>
  <r>
    <x v="1"/>
    <x v="28"/>
    <x v="1"/>
    <n v="40"/>
  </r>
  <r>
    <x v="1"/>
    <x v="28"/>
    <x v="2"/>
    <n v="0"/>
  </r>
  <r>
    <x v="1"/>
    <x v="28"/>
    <x v="3"/>
    <n v="27"/>
  </r>
  <r>
    <x v="1"/>
    <x v="29"/>
    <x v="0"/>
    <n v="258"/>
  </r>
  <r>
    <x v="1"/>
    <x v="29"/>
    <x v="1"/>
    <n v="16"/>
  </r>
  <r>
    <x v="1"/>
    <x v="29"/>
    <x v="2"/>
    <n v="0"/>
  </r>
  <r>
    <x v="1"/>
    <x v="29"/>
    <x v="3"/>
    <n v="21"/>
  </r>
  <r>
    <x v="1"/>
    <x v="30"/>
    <x v="0"/>
    <n v="196"/>
  </r>
  <r>
    <x v="1"/>
    <x v="30"/>
    <x v="1"/>
    <n v="10"/>
  </r>
  <r>
    <x v="1"/>
    <x v="30"/>
    <x v="2"/>
    <n v="0"/>
  </r>
  <r>
    <x v="1"/>
    <x v="30"/>
    <x v="3"/>
    <n v="21"/>
  </r>
  <r>
    <x v="1"/>
    <x v="31"/>
    <x v="0"/>
    <n v="258"/>
  </r>
  <r>
    <x v="1"/>
    <x v="31"/>
    <x v="1"/>
    <n v="16"/>
  </r>
  <r>
    <x v="1"/>
    <x v="31"/>
    <x v="2"/>
    <n v="0"/>
  </r>
  <r>
    <x v="1"/>
    <x v="31"/>
    <x v="3"/>
    <n v="27"/>
  </r>
  <r>
    <x v="1"/>
    <x v="32"/>
    <x v="0"/>
    <n v="245"/>
  </r>
  <r>
    <x v="1"/>
    <x v="32"/>
    <x v="1"/>
    <n v="14"/>
  </r>
  <r>
    <x v="1"/>
    <x v="32"/>
    <x v="2"/>
    <n v="0"/>
  </r>
  <r>
    <x v="1"/>
    <x v="32"/>
    <x v="3"/>
    <n v="28"/>
  </r>
  <r>
    <x v="1"/>
    <x v="33"/>
    <x v="0"/>
    <n v="245"/>
  </r>
  <r>
    <x v="1"/>
    <x v="33"/>
    <x v="1"/>
    <n v="14"/>
  </r>
  <r>
    <x v="1"/>
    <x v="33"/>
    <x v="2"/>
    <n v="0"/>
  </r>
  <r>
    <x v="1"/>
    <x v="33"/>
    <x v="3"/>
    <n v="28"/>
  </r>
  <r>
    <x v="1"/>
    <x v="34"/>
    <x v="0"/>
    <n v="245"/>
  </r>
  <r>
    <x v="1"/>
    <x v="34"/>
    <x v="1"/>
    <n v="14"/>
  </r>
  <r>
    <x v="1"/>
    <x v="34"/>
    <x v="2"/>
    <n v="0"/>
  </r>
  <r>
    <x v="1"/>
    <x v="34"/>
    <x v="3"/>
    <n v="28"/>
  </r>
  <r>
    <x v="1"/>
    <x v="35"/>
    <x v="0"/>
    <n v="238"/>
  </r>
  <r>
    <x v="1"/>
    <x v="35"/>
    <x v="1"/>
    <n v="7"/>
  </r>
  <r>
    <x v="1"/>
    <x v="35"/>
    <x v="2"/>
    <n v="0"/>
  </r>
  <r>
    <x v="1"/>
    <x v="35"/>
    <x v="3"/>
    <n v="40"/>
  </r>
  <r>
    <x v="1"/>
    <x v="36"/>
    <x v="0"/>
    <n v="212"/>
  </r>
  <r>
    <x v="1"/>
    <x v="36"/>
    <x v="1"/>
    <n v="5"/>
  </r>
  <r>
    <x v="1"/>
    <x v="36"/>
    <x v="2"/>
    <n v="0"/>
  </r>
  <r>
    <x v="1"/>
    <x v="36"/>
    <x v="3"/>
    <n v="40"/>
  </r>
  <r>
    <x v="1"/>
    <x v="37"/>
    <x v="0"/>
    <n v="212"/>
  </r>
  <r>
    <x v="1"/>
    <x v="37"/>
    <x v="1"/>
    <n v="5"/>
  </r>
  <r>
    <x v="1"/>
    <x v="37"/>
    <x v="2"/>
    <n v="0"/>
  </r>
  <r>
    <x v="1"/>
    <x v="37"/>
    <x v="3"/>
    <n v="40"/>
  </r>
  <r>
    <x v="1"/>
    <x v="38"/>
    <x v="0"/>
    <n v="212"/>
  </r>
  <r>
    <x v="1"/>
    <x v="38"/>
    <x v="1"/>
    <n v="5"/>
  </r>
  <r>
    <x v="1"/>
    <x v="38"/>
    <x v="2"/>
    <n v="0"/>
  </r>
  <r>
    <x v="1"/>
    <x v="38"/>
    <x v="3"/>
    <n v="40"/>
  </r>
  <r>
    <x v="1"/>
    <x v="39"/>
    <x v="0"/>
    <n v="233"/>
  </r>
  <r>
    <x v="1"/>
    <x v="39"/>
    <x v="1"/>
    <n v="7"/>
  </r>
  <r>
    <x v="1"/>
    <x v="39"/>
    <x v="2"/>
    <n v="0"/>
  </r>
  <r>
    <x v="1"/>
    <x v="39"/>
    <x v="3"/>
    <n v="32"/>
  </r>
  <r>
    <x v="1"/>
    <x v="40"/>
    <x v="0"/>
    <n v="212"/>
  </r>
  <r>
    <x v="1"/>
    <x v="40"/>
    <x v="1"/>
    <n v="7"/>
  </r>
  <r>
    <x v="1"/>
    <x v="40"/>
    <x v="2"/>
    <n v="0"/>
  </r>
  <r>
    <x v="1"/>
    <x v="40"/>
    <x v="3"/>
    <n v="40"/>
  </r>
  <r>
    <x v="1"/>
    <x v="41"/>
    <x v="0"/>
    <n v="212"/>
  </r>
  <r>
    <x v="1"/>
    <x v="41"/>
    <x v="1"/>
    <n v="7"/>
  </r>
  <r>
    <x v="1"/>
    <x v="41"/>
    <x v="2"/>
    <n v="0"/>
  </r>
  <r>
    <x v="1"/>
    <x v="41"/>
    <x v="3"/>
    <n v="40"/>
  </r>
  <r>
    <x v="1"/>
    <x v="42"/>
    <x v="0"/>
    <n v="444"/>
  </r>
  <r>
    <x v="1"/>
    <x v="42"/>
    <x v="1"/>
    <n v="10"/>
  </r>
  <r>
    <x v="1"/>
    <x v="42"/>
    <x v="2"/>
    <n v="0"/>
  </r>
  <r>
    <x v="1"/>
    <x v="42"/>
    <x v="3"/>
    <n v="11"/>
  </r>
  <r>
    <x v="1"/>
    <x v="43"/>
    <x v="0"/>
    <n v="212"/>
  </r>
  <r>
    <x v="1"/>
    <x v="43"/>
    <x v="1"/>
    <n v="7"/>
  </r>
  <r>
    <x v="1"/>
    <x v="43"/>
    <x v="2"/>
    <n v="0"/>
  </r>
  <r>
    <x v="1"/>
    <x v="43"/>
    <x v="3"/>
    <n v="40"/>
  </r>
  <r>
    <x v="1"/>
    <x v="44"/>
    <x v="0"/>
    <n v="212"/>
  </r>
  <r>
    <x v="1"/>
    <x v="44"/>
    <x v="1"/>
    <n v="7"/>
  </r>
  <r>
    <x v="1"/>
    <x v="44"/>
    <x v="2"/>
    <n v="0"/>
  </r>
  <r>
    <x v="1"/>
    <x v="44"/>
    <x v="3"/>
    <n v="40"/>
  </r>
  <r>
    <x v="1"/>
    <x v="23"/>
    <x v="0"/>
    <n v="212"/>
  </r>
  <r>
    <x v="1"/>
    <x v="23"/>
    <x v="1"/>
    <n v="7"/>
  </r>
  <r>
    <x v="1"/>
    <x v="23"/>
    <x v="2"/>
    <n v="0"/>
  </r>
  <r>
    <x v="1"/>
    <x v="23"/>
    <x v="3"/>
    <n v="40"/>
  </r>
  <r>
    <x v="1"/>
    <x v="45"/>
    <x v="0"/>
    <n v="212"/>
  </r>
  <r>
    <x v="1"/>
    <x v="45"/>
    <x v="1"/>
    <n v="7"/>
  </r>
  <r>
    <x v="1"/>
    <x v="45"/>
    <x v="2"/>
    <n v="0"/>
  </r>
  <r>
    <x v="1"/>
    <x v="45"/>
    <x v="3"/>
    <n v="40"/>
  </r>
  <r>
    <x v="2"/>
    <x v="26"/>
    <x v="4"/>
    <n v="0"/>
  </r>
  <r>
    <x v="2"/>
    <x v="46"/>
    <x v="0"/>
    <n v="240"/>
  </r>
  <r>
    <x v="2"/>
    <x v="46"/>
    <x v="1"/>
    <n v="15"/>
  </r>
  <r>
    <x v="2"/>
    <x v="46"/>
    <x v="2"/>
    <n v="0"/>
  </r>
  <r>
    <x v="2"/>
    <x v="46"/>
    <x v="3"/>
    <n v="25"/>
  </r>
  <r>
    <x v="2"/>
    <x v="47"/>
    <x v="0"/>
    <n v="260"/>
  </r>
  <r>
    <x v="2"/>
    <x v="47"/>
    <x v="1"/>
    <n v="17"/>
  </r>
  <r>
    <x v="2"/>
    <x v="47"/>
    <x v="2"/>
    <n v="0"/>
  </r>
  <r>
    <x v="2"/>
    <x v="47"/>
    <x v="3"/>
    <n v="21"/>
  </r>
  <r>
    <x v="2"/>
    <x v="48"/>
    <x v="0"/>
    <n v="260"/>
  </r>
  <r>
    <x v="2"/>
    <x v="48"/>
    <x v="1"/>
    <n v="17"/>
  </r>
  <r>
    <x v="2"/>
    <x v="48"/>
    <x v="2"/>
    <n v="0"/>
  </r>
  <r>
    <x v="2"/>
    <x v="48"/>
    <x v="3"/>
    <n v="21"/>
  </r>
  <r>
    <x v="2"/>
    <x v="49"/>
    <x v="0"/>
    <n v="260"/>
  </r>
  <r>
    <x v="2"/>
    <x v="49"/>
    <x v="1"/>
    <n v="17"/>
  </r>
  <r>
    <x v="2"/>
    <x v="49"/>
    <x v="2"/>
    <n v="0"/>
  </r>
  <r>
    <x v="2"/>
    <x v="49"/>
    <x v="3"/>
    <n v="21"/>
  </r>
  <r>
    <x v="2"/>
    <x v="50"/>
    <x v="0"/>
    <n v="260"/>
  </r>
  <r>
    <x v="2"/>
    <x v="50"/>
    <x v="1"/>
    <n v="17"/>
  </r>
  <r>
    <x v="2"/>
    <x v="50"/>
    <x v="2"/>
    <n v="0"/>
  </r>
  <r>
    <x v="2"/>
    <x v="50"/>
    <x v="3"/>
    <n v="21"/>
  </r>
  <r>
    <x v="2"/>
    <x v="51"/>
    <x v="0"/>
    <n v="260"/>
  </r>
  <r>
    <x v="2"/>
    <x v="51"/>
    <x v="1"/>
    <n v="17"/>
  </r>
  <r>
    <x v="2"/>
    <x v="51"/>
    <x v="2"/>
    <n v="0"/>
  </r>
  <r>
    <x v="2"/>
    <x v="51"/>
    <x v="3"/>
    <n v="21"/>
  </r>
  <r>
    <x v="2"/>
    <x v="52"/>
    <x v="0"/>
    <n v="260"/>
  </r>
  <r>
    <x v="2"/>
    <x v="52"/>
    <x v="1"/>
    <n v="17"/>
  </r>
  <r>
    <x v="2"/>
    <x v="52"/>
    <x v="2"/>
    <n v="0"/>
  </r>
  <r>
    <x v="2"/>
    <x v="52"/>
    <x v="3"/>
    <n v="21"/>
  </r>
  <r>
    <x v="2"/>
    <x v="53"/>
    <x v="0"/>
    <n v="260"/>
  </r>
  <r>
    <x v="2"/>
    <x v="53"/>
    <x v="1"/>
    <n v="17"/>
  </r>
  <r>
    <x v="2"/>
    <x v="53"/>
    <x v="2"/>
    <n v="0"/>
  </r>
  <r>
    <x v="2"/>
    <x v="53"/>
    <x v="3"/>
    <n v="21"/>
  </r>
  <r>
    <x v="2"/>
    <x v="54"/>
    <x v="0"/>
    <n v="260"/>
  </r>
  <r>
    <x v="2"/>
    <x v="54"/>
    <x v="1"/>
    <n v="17"/>
  </r>
  <r>
    <x v="2"/>
    <x v="54"/>
    <x v="2"/>
    <n v="0"/>
  </r>
  <r>
    <x v="2"/>
    <x v="54"/>
    <x v="3"/>
    <n v="21"/>
  </r>
  <r>
    <x v="2"/>
    <x v="55"/>
    <x v="0"/>
    <n v="216"/>
  </r>
  <r>
    <x v="2"/>
    <x v="55"/>
    <x v="1"/>
    <n v="10"/>
  </r>
  <r>
    <x v="2"/>
    <x v="55"/>
    <x v="2"/>
    <n v="0"/>
  </r>
  <r>
    <x v="2"/>
    <x v="55"/>
    <x v="3"/>
    <n v="31"/>
  </r>
  <r>
    <x v="2"/>
    <x v="56"/>
    <x v="0"/>
    <n v="279"/>
  </r>
  <r>
    <x v="2"/>
    <x v="56"/>
    <x v="1"/>
    <n v="18"/>
  </r>
  <r>
    <x v="2"/>
    <x v="56"/>
    <x v="2"/>
    <n v="0"/>
  </r>
  <r>
    <x v="2"/>
    <x v="56"/>
    <x v="3"/>
    <n v="29"/>
  </r>
  <r>
    <x v="2"/>
    <x v="57"/>
    <x v="0"/>
    <n v="244"/>
  </r>
  <r>
    <x v="2"/>
    <x v="57"/>
    <x v="1"/>
    <n v="13"/>
  </r>
  <r>
    <x v="2"/>
    <x v="57"/>
    <x v="2"/>
    <n v="0"/>
  </r>
  <r>
    <x v="2"/>
    <x v="57"/>
    <x v="3"/>
    <n v="31"/>
  </r>
  <r>
    <x v="2"/>
    <x v="58"/>
    <x v="0"/>
    <n v="328"/>
  </r>
  <r>
    <x v="2"/>
    <x v="58"/>
    <x v="1"/>
    <n v="22"/>
  </r>
  <r>
    <x v="2"/>
    <x v="58"/>
    <x v="2"/>
    <n v="0"/>
  </r>
  <r>
    <x v="2"/>
    <x v="58"/>
    <x v="3"/>
    <n v="31"/>
  </r>
  <r>
    <x v="2"/>
    <x v="59"/>
    <x v="0"/>
    <n v="124"/>
  </r>
  <r>
    <x v="2"/>
    <x v="59"/>
    <x v="1"/>
    <n v="2"/>
  </r>
  <r>
    <x v="2"/>
    <x v="59"/>
    <x v="2"/>
    <n v="0"/>
  </r>
  <r>
    <x v="2"/>
    <x v="59"/>
    <x v="3"/>
    <n v="26"/>
  </r>
  <r>
    <x v="2"/>
    <x v="60"/>
    <x v="0"/>
    <n v="124"/>
  </r>
  <r>
    <x v="2"/>
    <x v="60"/>
    <x v="1"/>
    <n v="2"/>
  </r>
  <r>
    <x v="2"/>
    <x v="60"/>
    <x v="2"/>
    <n v="0"/>
  </r>
  <r>
    <x v="2"/>
    <x v="60"/>
    <x v="3"/>
    <n v="26"/>
  </r>
  <r>
    <x v="2"/>
    <x v="61"/>
    <x v="0"/>
    <n v="124"/>
  </r>
  <r>
    <x v="2"/>
    <x v="61"/>
    <x v="1"/>
    <n v="2"/>
  </r>
  <r>
    <x v="2"/>
    <x v="61"/>
    <x v="2"/>
    <n v="0"/>
  </r>
  <r>
    <x v="2"/>
    <x v="61"/>
    <x v="3"/>
    <n v="26"/>
  </r>
  <r>
    <x v="2"/>
    <x v="62"/>
    <x v="0"/>
    <n v="124"/>
  </r>
  <r>
    <x v="2"/>
    <x v="62"/>
    <x v="1"/>
    <n v="2"/>
  </r>
  <r>
    <x v="2"/>
    <x v="62"/>
    <x v="2"/>
    <n v="0"/>
  </r>
  <r>
    <x v="2"/>
    <x v="62"/>
    <x v="3"/>
    <n v="26"/>
  </r>
  <r>
    <x v="2"/>
    <x v="63"/>
    <x v="0"/>
    <n v="180"/>
  </r>
  <r>
    <x v="2"/>
    <x v="63"/>
    <x v="1"/>
    <n v="11"/>
  </r>
  <r>
    <x v="2"/>
    <x v="63"/>
    <x v="2"/>
    <n v="0"/>
  </r>
  <r>
    <x v="2"/>
    <x v="63"/>
    <x v="3"/>
    <n v="19"/>
  </r>
  <r>
    <x v="2"/>
    <x v="64"/>
    <x v="0"/>
    <n v="180"/>
  </r>
  <r>
    <x v="2"/>
    <x v="64"/>
    <x v="1"/>
    <n v="11"/>
  </r>
  <r>
    <x v="2"/>
    <x v="64"/>
    <x v="2"/>
    <n v="0"/>
  </r>
  <r>
    <x v="2"/>
    <x v="64"/>
    <x v="3"/>
    <n v="19"/>
  </r>
  <r>
    <x v="3"/>
    <x v="26"/>
    <x v="4"/>
    <n v="0"/>
  </r>
  <r>
    <x v="3"/>
    <x v="65"/>
    <x v="0"/>
    <n v="181"/>
  </r>
  <r>
    <x v="3"/>
    <x v="65"/>
    <x v="1"/>
    <n v="5"/>
  </r>
  <r>
    <x v="3"/>
    <x v="65"/>
    <x v="2"/>
    <n v="0"/>
  </r>
  <r>
    <x v="3"/>
    <x v="65"/>
    <x v="3"/>
    <n v="32"/>
  </r>
  <r>
    <x v="3"/>
    <x v="66"/>
    <x v="0"/>
    <n v="181"/>
  </r>
  <r>
    <x v="3"/>
    <x v="66"/>
    <x v="1"/>
    <n v="5"/>
  </r>
  <r>
    <x v="3"/>
    <x v="66"/>
    <x v="2"/>
    <n v="0"/>
  </r>
  <r>
    <x v="3"/>
    <x v="66"/>
    <x v="3"/>
    <n v="32"/>
  </r>
  <r>
    <x v="3"/>
    <x v="67"/>
    <x v="0"/>
    <n v="180"/>
  </r>
  <r>
    <x v="3"/>
    <x v="67"/>
    <x v="1"/>
    <n v="4"/>
  </r>
  <r>
    <x v="3"/>
    <x v="67"/>
    <x v="2"/>
    <n v="0"/>
  </r>
  <r>
    <x v="3"/>
    <x v="67"/>
    <x v="3"/>
    <n v="20"/>
  </r>
  <r>
    <x v="3"/>
    <x v="68"/>
    <x v="0"/>
    <n v="210"/>
  </r>
  <r>
    <x v="3"/>
    <x v="68"/>
    <x v="1"/>
    <n v="6"/>
  </r>
  <r>
    <x v="3"/>
    <x v="68"/>
    <x v="2"/>
    <n v="0"/>
  </r>
  <r>
    <x v="3"/>
    <x v="68"/>
    <x v="3"/>
    <n v="36"/>
  </r>
  <r>
    <x v="3"/>
    <x v="54"/>
    <x v="0"/>
    <n v="181"/>
  </r>
  <r>
    <x v="3"/>
    <x v="54"/>
    <x v="1"/>
    <n v="5"/>
  </r>
  <r>
    <x v="3"/>
    <x v="54"/>
    <x v="2"/>
    <n v="0"/>
  </r>
  <r>
    <x v="3"/>
    <x v="54"/>
    <x v="3"/>
    <n v="32"/>
  </r>
  <r>
    <x v="3"/>
    <x v="69"/>
    <x v="0"/>
    <n v="181"/>
  </r>
  <r>
    <x v="3"/>
    <x v="69"/>
    <x v="1"/>
    <n v="5"/>
  </r>
  <r>
    <x v="3"/>
    <x v="69"/>
    <x v="2"/>
    <n v="0"/>
  </r>
  <r>
    <x v="3"/>
    <x v="69"/>
    <x v="3"/>
    <n v="32"/>
  </r>
  <r>
    <x v="3"/>
    <x v="70"/>
    <x v="0"/>
    <n v="173"/>
  </r>
  <r>
    <x v="3"/>
    <x v="70"/>
    <x v="1"/>
    <n v="4"/>
  </r>
  <r>
    <x v="3"/>
    <x v="70"/>
    <x v="2"/>
    <n v="0"/>
  </r>
  <r>
    <x v="3"/>
    <x v="70"/>
    <x v="3"/>
    <n v="33"/>
  </r>
  <r>
    <x v="3"/>
    <x v="37"/>
    <x v="0"/>
    <n v="192"/>
  </r>
  <r>
    <x v="3"/>
    <x v="37"/>
    <x v="1"/>
    <n v="6"/>
  </r>
  <r>
    <x v="3"/>
    <x v="37"/>
    <x v="2"/>
    <n v="0"/>
  </r>
  <r>
    <x v="3"/>
    <x v="37"/>
    <x v="3"/>
    <n v="32"/>
  </r>
  <r>
    <x v="3"/>
    <x v="57"/>
    <x v="0"/>
    <n v="192"/>
  </r>
  <r>
    <x v="3"/>
    <x v="57"/>
    <x v="1"/>
    <n v="6"/>
  </r>
  <r>
    <x v="3"/>
    <x v="57"/>
    <x v="2"/>
    <n v="0"/>
  </r>
  <r>
    <x v="3"/>
    <x v="57"/>
    <x v="3"/>
    <n v="32"/>
  </r>
  <r>
    <x v="3"/>
    <x v="71"/>
    <x v="0"/>
    <n v="173"/>
  </r>
  <r>
    <x v="3"/>
    <x v="71"/>
    <x v="1"/>
    <n v="4"/>
  </r>
  <r>
    <x v="3"/>
    <x v="71"/>
    <x v="2"/>
    <n v="0"/>
  </r>
  <r>
    <x v="3"/>
    <x v="71"/>
    <x v="3"/>
    <n v="33"/>
  </r>
  <r>
    <x v="3"/>
    <x v="58"/>
    <x v="0"/>
    <n v="234"/>
  </r>
  <r>
    <x v="3"/>
    <x v="58"/>
    <x v="1"/>
    <n v="11"/>
  </r>
  <r>
    <x v="3"/>
    <x v="58"/>
    <x v="2"/>
    <n v="0"/>
  </r>
  <r>
    <x v="3"/>
    <x v="58"/>
    <x v="3"/>
    <n v="31"/>
  </r>
  <r>
    <x v="3"/>
    <x v="72"/>
    <x v="0"/>
    <n v="140"/>
  </r>
  <r>
    <x v="3"/>
    <x v="72"/>
    <x v="1"/>
    <n v="8"/>
  </r>
  <r>
    <x v="3"/>
    <x v="72"/>
    <x v="2"/>
    <n v="0"/>
  </r>
  <r>
    <x v="3"/>
    <x v="72"/>
    <x v="3"/>
    <n v="17"/>
  </r>
  <r>
    <x v="3"/>
    <x v="73"/>
    <x v="0"/>
    <n v="140"/>
  </r>
  <r>
    <x v="3"/>
    <x v="73"/>
    <x v="1"/>
    <n v="8"/>
  </r>
  <r>
    <x v="3"/>
    <x v="73"/>
    <x v="2"/>
    <n v="0"/>
  </r>
  <r>
    <x v="3"/>
    <x v="73"/>
    <x v="3"/>
    <n v="17"/>
  </r>
  <r>
    <x v="3"/>
    <x v="74"/>
    <x v="0"/>
    <n v="140"/>
  </r>
  <r>
    <x v="3"/>
    <x v="74"/>
    <x v="1"/>
    <n v="8"/>
  </r>
  <r>
    <x v="3"/>
    <x v="74"/>
    <x v="2"/>
    <n v="0"/>
  </r>
  <r>
    <x v="3"/>
    <x v="74"/>
    <x v="3"/>
    <n v="17"/>
  </r>
  <r>
    <x v="3"/>
    <x v="75"/>
    <x v="0"/>
    <n v="345"/>
  </r>
  <r>
    <x v="3"/>
    <x v="75"/>
    <x v="1"/>
    <n v="25"/>
  </r>
  <r>
    <x v="3"/>
    <x v="75"/>
    <x v="2"/>
    <n v="0"/>
  </r>
  <r>
    <x v="3"/>
    <x v="75"/>
    <x v="3"/>
    <n v="29"/>
  </r>
  <r>
    <x v="3"/>
    <x v="76"/>
    <x v="0"/>
    <n v="330"/>
  </r>
  <r>
    <x v="3"/>
    <x v="76"/>
    <x v="1"/>
    <n v="23"/>
  </r>
  <r>
    <x v="3"/>
    <x v="76"/>
    <x v="2"/>
    <n v="0"/>
  </r>
  <r>
    <x v="3"/>
    <x v="76"/>
    <x v="3"/>
    <n v="28"/>
  </r>
  <r>
    <x v="3"/>
    <x v="77"/>
    <x v="0"/>
    <n v="240"/>
  </r>
  <r>
    <x v="3"/>
    <x v="77"/>
    <x v="1"/>
    <n v="15"/>
  </r>
  <r>
    <x v="3"/>
    <x v="77"/>
    <x v="2"/>
    <n v="0"/>
  </r>
  <r>
    <x v="3"/>
    <x v="77"/>
    <x v="3"/>
    <n v="25"/>
  </r>
  <r>
    <x v="3"/>
    <x v="78"/>
    <x v="0"/>
    <n v="153"/>
  </r>
  <r>
    <x v="3"/>
    <x v="78"/>
    <x v="1"/>
    <n v="2"/>
  </r>
  <r>
    <x v="3"/>
    <x v="78"/>
    <x v="2"/>
    <n v="0"/>
  </r>
  <r>
    <x v="3"/>
    <x v="78"/>
    <x v="3"/>
    <n v="23"/>
  </r>
  <r>
    <x v="4"/>
    <x v="26"/>
    <x v="4"/>
    <n v="0"/>
  </r>
  <r>
    <x v="4"/>
    <x v="79"/>
    <x v="0"/>
    <n v="134"/>
  </r>
  <r>
    <x v="4"/>
    <x v="79"/>
    <x v="1"/>
    <n v="3"/>
  </r>
  <r>
    <x v="4"/>
    <x v="79"/>
    <x v="2"/>
    <n v="0"/>
  </r>
  <r>
    <x v="4"/>
    <x v="79"/>
    <x v="3"/>
    <n v="28"/>
  </r>
  <r>
    <x v="4"/>
    <x v="80"/>
    <x v="0"/>
    <n v="134"/>
  </r>
  <r>
    <x v="4"/>
    <x v="80"/>
    <x v="1"/>
    <n v="3"/>
  </r>
  <r>
    <x v="4"/>
    <x v="80"/>
    <x v="2"/>
    <n v="0"/>
  </r>
  <r>
    <x v="4"/>
    <x v="80"/>
    <x v="3"/>
    <n v="28"/>
  </r>
  <r>
    <x v="4"/>
    <x v="81"/>
    <x v="0"/>
    <n v="134"/>
  </r>
  <r>
    <x v="4"/>
    <x v="81"/>
    <x v="1"/>
    <n v="3"/>
  </r>
  <r>
    <x v="4"/>
    <x v="81"/>
    <x v="2"/>
    <n v="0"/>
  </r>
  <r>
    <x v="4"/>
    <x v="81"/>
    <x v="3"/>
    <n v="28"/>
  </r>
  <r>
    <x v="5"/>
    <x v="26"/>
    <x v="4"/>
    <n v="0"/>
  </r>
  <r>
    <x v="5"/>
    <x v="82"/>
    <x v="0"/>
    <n v="138"/>
  </r>
  <r>
    <x v="5"/>
    <x v="82"/>
    <x v="1"/>
    <n v="5"/>
  </r>
  <r>
    <x v="5"/>
    <x v="82"/>
    <x v="2"/>
    <n v="0"/>
  </r>
  <r>
    <x v="5"/>
    <x v="82"/>
    <x v="3"/>
    <n v="22"/>
  </r>
  <r>
    <x v="5"/>
    <x v="83"/>
    <x v="0"/>
    <n v="305"/>
  </r>
  <r>
    <x v="5"/>
    <x v="83"/>
    <x v="1"/>
    <n v="22"/>
  </r>
  <r>
    <x v="5"/>
    <x v="83"/>
    <x v="2"/>
    <n v="0"/>
  </r>
  <r>
    <x v="5"/>
    <x v="83"/>
    <x v="3"/>
    <n v="26"/>
  </r>
  <r>
    <x v="5"/>
    <x v="84"/>
    <x v="0"/>
    <n v="610"/>
  </r>
  <r>
    <x v="5"/>
    <x v="84"/>
    <x v="1"/>
    <n v="47"/>
  </r>
  <r>
    <x v="5"/>
    <x v="84"/>
    <x v="2"/>
    <n v="2"/>
  </r>
  <r>
    <x v="5"/>
    <x v="84"/>
    <x v="3"/>
    <n v="42"/>
  </r>
  <r>
    <x v="5"/>
    <x v="85"/>
    <x v="0"/>
    <n v="610"/>
  </r>
  <r>
    <x v="5"/>
    <x v="85"/>
    <x v="1"/>
    <n v="47"/>
  </r>
  <r>
    <x v="5"/>
    <x v="85"/>
    <x v="2"/>
    <n v="2"/>
  </r>
  <r>
    <x v="5"/>
    <x v="85"/>
    <x v="3"/>
    <n v="42"/>
  </r>
  <r>
    <x v="5"/>
    <x v="86"/>
    <x v="0"/>
    <n v="305"/>
  </r>
  <r>
    <x v="5"/>
    <x v="86"/>
    <x v="1"/>
    <n v="22"/>
  </r>
  <r>
    <x v="5"/>
    <x v="86"/>
    <x v="2"/>
    <n v="0"/>
  </r>
  <r>
    <x v="5"/>
    <x v="86"/>
    <x v="3"/>
    <n v="26"/>
  </r>
  <r>
    <x v="5"/>
    <x v="87"/>
    <x v="0"/>
    <n v="305"/>
  </r>
  <r>
    <x v="5"/>
    <x v="87"/>
    <x v="1"/>
    <n v="22"/>
  </r>
  <r>
    <x v="5"/>
    <x v="87"/>
    <x v="2"/>
    <n v="0"/>
  </r>
  <r>
    <x v="5"/>
    <x v="87"/>
    <x v="3"/>
    <n v="26"/>
  </r>
  <r>
    <x v="5"/>
    <x v="88"/>
    <x v="0"/>
    <n v="273"/>
  </r>
  <r>
    <x v="5"/>
    <x v="88"/>
    <x v="1"/>
    <n v="15"/>
  </r>
  <r>
    <x v="5"/>
    <x v="88"/>
    <x v="2"/>
    <n v="0"/>
  </r>
  <r>
    <x v="5"/>
    <x v="88"/>
    <x v="3"/>
    <n v="33"/>
  </r>
  <r>
    <x v="5"/>
    <x v="89"/>
    <x v="0"/>
    <n v="273"/>
  </r>
  <r>
    <x v="5"/>
    <x v="89"/>
    <x v="1"/>
    <n v="15"/>
  </r>
  <r>
    <x v="5"/>
    <x v="89"/>
    <x v="2"/>
    <n v="0"/>
  </r>
  <r>
    <x v="5"/>
    <x v="89"/>
    <x v="3"/>
    <n v="33"/>
  </r>
  <r>
    <x v="5"/>
    <x v="90"/>
    <x v="0"/>
    <n v="185"/>
  </r>
  <r>
    <x v="5"/>
    <x v="90"/>
    <x v="1"/>
    <n v="5"/>
  </r>
  <r>
    <x v="5"/>
    <x v="90"/>
    <x v="2"/>
    <n v="0"/>
  </r>
  <r>
    <x v="5"/>
    <x v="90"/>
    <x v="3"/>
    <n v="32"/>
  </r>
  <r>
    <x v="5"/>
    <x v="91"/>
    <x v="0"/>
    <n v="371"/>
  </r>
  <r>
    <x v="5"/>
    <x v="91"/>
    <x v="1"/>
    <n v="29"/>
  </r>
  <r>
    <x v="5"/>
    <x v="91"/>
    <x v="2"/>
    <n v="0"/>
  </r>
  <r>
    <x v="5"/>
    <x v="91"/>
    <x v="3"/>
    <n v="26"/>
  </r>
  <r>
    <x v="5"/>
    <x v="92"/>
    <x v="0"/>
    <n v="305"/>
  </r>
  <r>
    <x v="5"/>
    <x v="92"/>
    <x v="1"/>
    <n v="22"/>
  </r>
  <r>
    <x v="5"/>
    <x v="92"/>
    <x v="2"/>
    <n v="0"/>
  </r>
  <r>
    <x v="5"/>
    <x v="92"/>
    <x v="3"/>
    <n v="26"/>
  </r>
  <r>
    <x v="5"/>
    <x v="93"/>
    <x v="0"/>
    <n v="305"/>
  </r>
  <r>
    <x v="5"/>
    <x v="93"/>
    <x v="1"/>
    <n v="22"/>
  </r>
  <r>
    <x v="5"/>
    <x v="93"/>
    <x v="2"/>
    <n v="0"/>
  </r>
  <r>
    <x v="5"/>
    <x v="93"/>
    <x v="3"/>
    <n v="26"/>
  </r>
  <r>
    <x v="5"/>
    <x v="94"/>
    <x v="0"/>
    <n v="585"/>
  </r>
  <r>
    <x v="5"/>
    <x v="94"/>
    <x v="1"/>
    <n v="60"/>
  </r>
  <r>
    <x v="5"/>
    <x v="94"/>
    <x v="2"/>
    <n v="0"/>
  </r>
  <r>
    <x v="5"/>
    <x v="94"/>
    <x v="3"/>
    <n v="11"/>
  </r>
  <r>
    <x v="5"/>
    <x v="95"/>
    <x v="0"/>
    <n v="371"/>
  </r>
  <r>
    <x v="5"/>
    <x v="95"/>
    <x v="1"/>
    <n v="29"/>
  </r>
  <r>
    <x v="5"/>
    <x v="95"/>
    <x v="2"/>
    <n v="0"/>
  </r>
  <r>
    <x v="5"/>
    <x v="95"/>
    <x v="3"/>
    <n v="26"/>
  </r>
  <r>
    <x v="5"/>
    <x v="96"/>
    <x v="0"/>
    <n v="371"/>
  </r>
  <r>
    <x v="5"/>
    <x v="96"/>
    <x v="1"/>
    <n v="29"/>
  </r>
  <r>
    <x v="5"/>
    <x v="96"/>
    <x v="2"/>
    <n v="0"/>
  </r>
  <r>
    <x v="5"/>
    <x v="96"/>
    <x v="3"/>
    <n v="26"/>
  </r>
  <r>
    <x v="5"/>
    <x v="97"/>
    <x v="0"/>
    <n v="371"/>
  </r>
  <r>
    <x v="5"/>
    <x v="97"/>
    <x v="1"/>
    <n v="29"/>
  </r>
  <r>
    <x v="5"/>
    <x v="97"/>
    <x v="2"/>
    <n v="0"/>
  </r>
  <r>
    <x v="5"/>
    <x v="97"/>
    <x v="3"/>
    <n v="26"/>
  </r>
  <r>
    <x v="5"/>
    <x v="98"/>
    <x v="0"/>
    <n v="244"/>
  </r>
  <r>
    <x v="5"/>
    <x v="98"/>
    <x v="1"/>
    <n v="11"/>
  </r>
  <r>
    <x v="5"/>
    <x v="98"/>
    <x v="2"/>
    <n v="0"/>
  </r>
  <r>
    <x v="5"/>
    <x v="98"/>
    <x v="3"/>
    <n v="33"/>
  </r>
  <r>
    <x v="5"/>
    <x v="99"/>
    <x v="0"/>
    <n v="244"/>
  </r>
  <r>
    <x v="5"/>
    <x v="99"/>
    <x v="1"/>
    <n v="11"/>
  </r>
  <r>
    <x v="5"/>
    <x v="99"/>
    <x v="2"/>
    <n v="0"/>
  </r>
  <r>
    <x v="5"/>
    <x v="99"/>
    <x v="3"/>
    <n v="33"/>
  </r>
  <r>
    <x v="5"/>
    <x v="100"/>
    <x v="0"/>
    <n v="400"/>
  </r>
  <r>
    <x v="5"/>
    <x v="100"/>
    <x v="1"/>
    <n v="32"/>
  </r>
  <r>
    <x v="5"/>
    <x v="100"/>
    <x v="2"/>
    <n v="0"/>
  </r>
  <r>
    <x v="5"/>
    <x v="100"/>
    <x v="3"/>
    <n v="24"/>
  </r>
  <r>
    <x v="5"/>
    <x v="101"/>
    <x v="0"/>
    <n v="297"/>
  </r>
  <r>
    <x v="5"/>
    <x v="101"/>
    <x v="1"/>
    <n v="24"/>
  </r>
  <r>
    <x v="5"/>
    <x v="101"/>
    <x v="2"/>
    <n v="0"/>
  </r>
  <r>
    <x v="5"/>
    <x v="101"/>
    <x v="3"/>
    <n v="19"/>
  </r>
  <r>
    <x v="6"/>
    <x v="26"/>
    <x v="4"/>
    <n v="0"/>
  </r>
  <r>
    <x v="6"/>
    <x v="102"/>
    <x v="0"/>
    <n v="290"/>
  </r>
  <r>
    <x v="6"/>
    <x v="102"/>
    <x v="1"/>
    <n v="24"/>
  </r>
  <r>
    <x v="6"/>
    <x v="102"/>
    <x v="2"/>
    <n v="1"/>
  </r>
  <r>
    <x v="6"/>
    <x v="102"/>
    <x v="3"/>
    <n v="18"/>
  </r>
  <r>
    <x v="6"/>
    <x v="103"/>
    <x v="0"/>
    <n v="290"/>
  </r>
  <r>
    <x v="6"/>
    <x v="103"/>
    <x v="1"/>
    <n v="24"/>
  </r>
  <r>
    <x v="6"/>
    <x v="103"/>
    <x v="2"/>
    <n v="1"/>
  </r>
  <r>
    <x v="6"/>
    <x v="103"/>
    <x v="3"/>
    <n v="18"/>
  </r>
  <r>
    <x v="6"/>
    <x v="104"/>
    <x v="0"/>
    <n v="400"/>
  </r>
  <r>
    <x v="6"/>
    <x v="104"/>
    <x v="1"/>
    <n v="34"/>
  </r>
  <r>
    <x v="6"/>
    <x v="104"/>
    <x v="2"/>
    <n v="0"/>
  </r>
  <r>
    <x v="6"/>
    <x v="104"/>
    <x v="3"/>
    <n v="20"/>
  </r>
  <r>
    <x v="6"/>
    <x v="105"/>
    <x v="0"/>
    <n v="400"/>
  </r>
  <r>
    <x v="6"/>
    <x v="105"/>
    <x v="1"/>
    <n v="34"/>
  </r>
  <r>
    <x v="6"/>
    <x v="105"/>
    <x v="2"/>
    <n v="0"/>
  </r>
  <r>
    <x v="6"/>
    <x v="105"/>
    <x v="3"/>
    <n v="20"/>
  </r>
  <r>
    <x v="6"/>
    <x v="106"/>
    <x v="0"/>
    <n v="400"/>
  </r>
  <r>
    <x v="6"/>
    <x v="106"/>
    <x v="1"/>
    <n v="34"/>
  </r>
  <r>
    <x v="6"/>
    <x v="106"/>
    <x v="2"/>
    <n v="0"/>
  </r>
  <r>
    <x v="6"/>
    <x v="106"/>
    <x v="3"/>
    <n v="20"/>
  </r>
  <r>
    <x v="6"/>
    <x v="107"/>
    <x v="0"/>
    <n v="450"/>
  </r>
  <r>
    <x v="6"/>
    <x v="107"/>
    <x v="1"/>
    <n v="40"/>
  </r>
  <r>
    <x v="6"/>
    <x v="107"/>
    <x v="2"/>
    <n v="0"/>
  </r>
  <r>
    <x v="6"/>
    <x v="107"/>
    <x v="3"/>
    <n v="18"/>
  </r>
  <r>
    <x v="6"/>
    <x v="108"/>
    <x v="0"/>
    <n v="400"/>
  </r>
  <r>
    <x v="6"/>
    <x v="108"/>
    <x v="1"/>
    <n v="34"/>
  </r>
  <r>
    <x v="6"/>
    <x v="108"/>
    <x v="2"/>
    <n v="0"/>
  </r>
  <r>
    <x v="6"/>
    <x v="108"/>
    <x v="3"/>
    <n v="20"/>
  </r>
  <r>
    <x v="6"/>
    <x v="109"/>
    <x v="0"/>
    <n v="318"/>
  </r>
  <r>
    <x v="6"/>
    <x v="109"/>
    <x v="1"/>
    <n v="22"/>
  </r>
  <r>
    <x v="6"/>
    <x v="109"/>
    <x v="2"/>
    <n v="0"/>
  </r>
  <r>
    <x v="6"/>
    <x v="109"/>
    <x v="3"/>
    <n v="28"/>
  </r>
  <r>
    <x v="7"/>
    <x v="26"/>
    <x v="4"/>
    <n v="0"/>
  </r>
  <r>
    <x v="7"/>
    <x v="110"/>
    <x v="0"/>
    <n v="179"/>
  </r>
  <r>
    <x v="7"/>
    <x v="110"/>
    <x v="1"/>
    <n v="4"/>
  </r>
  <r>
    <x v="7"/>
    <x v="110"/>
    <x v="2"/>
    <n v="0"/>
  </r>
  <r>
    <x v="7"/>
    <x v="110"/>
    <x v="3"/>
    <n v="34"/>
  </r>
  <r>
    <x v="7"/>
    <x v="102"/>
    <x v="0"/>
    <n v="179"/>
  </r>
  <r>
    <x v="7"/>
    <x v="102"/>
    <x v="1"/>
    <n v="4"/>
  </r>
  <r>
    <x v="7"/>
    <x v="102"/>
    <x v="2"/>
    <n v="0"/>
  </r>
  <r>
    <x v="7"/>
    <x v="102"/>
    <x v="3"/>
    <n v="34"/>
  </r>
  <r>
    <x v="7"/>
    <x v="111"/>
    <x v="0"/>
    <n v="179"/>
  </r>
  <r>
    <x v="7"/>
    <x v="111"/>
    <x v="1"/>
    <n v="4"/>
  </r>
  <r>
    <x v="7"/>
    <x v="111"/>
    <x v="2"/>
    <n v="0"/>
  </r>
  <r>
    <x v="7"/>
    <x v="111"/>
    <x v="3"/>
    <n v="34"/>
  </r>
  <r>
    <x v="7"/>
    <x v="90"/>
    <x v="0"/>
    <n v="179"/>
  </r>
  <r>
    <x v="7"/>
    <x v="90"/>
    <x v="1"/>
    <n v="4"/>
  </r>
  <r>
    <x v="7"/>
    <x v="90"/>
    <x v="2"/>
    <n v="0"/>
  </r>
  <r>
    <x v="7"/>
    <x v="90"/>
    <x v="3"/>
    <n v="34"/>
  </r>
  <r>
    <x v="7"/>
    <x v="112"/>
    <x v="0"/>
    <n v="179"/>
  </r>
  <r>
    <x v="7"/>
    <x v="112"/>
    <x v="1"/>
    <n v="4"/>
  </r>
  <r>
    <x v="7"/>
    <x v="112"/>
    <x v="2"/>
    <n v="0"/>
  </r>
  <r>
    <x v="7"/>
    <x v="112"/>
    <x v="3"/>
    <n v="34"/>
  </r>
  <r>
    <x v="7"/>
    <x v="113"/>
    <x v="0"/>
    <n v="179"/>
  </r>
  <r>
    <x v="7"/>
    <x v="113"/>
    <x v="1"/>
    <n v="4"/>
  </r>
  <r>
    <x v="7"/>
    <x v="113"/>
    <x v="2"/>
    <n v="0"/>
  </r>
  <r>
    <x v="7"/>
    <x v="113"/>
    <x v="3"/>
    <n v="34"/>
  </r>
  <r>
    <x v="7"/>
    <x v="114"/>
    <x v="0"/>
    <n v="179"/>
  </r>
  <r>
    <x v="7"/>
    <x v="114"/>
    <x v="1"/>
    <n v="4"/>
  </r>
  <r>
    <x v="7"/>
    <x v="114"/>
    <x v="2"/>
    <n v="0"/>
  </r>
  <r>
    <x v="7"/>
    <x v="114"/>
    <x v="3"/>
    <n v="34"/>
  </r>
  <r>
    <x v="7"/>
    <x v="115"/>
    <x v="0"/>
    <n v="179"/>
  </r>
  <r>
    <x v="7"/>
    <x v="115"/>
    <x v="1"/>
    <n v="4"/>
  </r>
  <r>
    <x v="7"/>
    <x v="115"/>
    <x v="2"/>
    <n v="0"/>
  </r>
  <r>
    <x v="7"/>
    <x v="115"/>
    <x v="3"/>
    <n v="34"/>
  </r>
  <r>
    <x v="7"/>
    <x v="116"/>
    <x v="0"/>
    <n v="179"/>
  </r>
  <r>
    <x v="7"/>
    <x v="116"/>
    <x v="1"/>
    <n v="4"/>
  </r>
  <r>
    <x v="7"/>
    <x v="116"/>
    <x v="2"/>
    <n v="0"/>
  </r>
  <r>
    <x v="7"/>
    <x v="116"/>
    <x v="3"/>
    <n v="34"/>
  </r>
  <r>
    <x v="7"/>
    <x v="117"/>
    <x v="0"/>
    <n v="179"/>
  </r>
  <r>
    <x v="7"/>
    <x v="117"/>
    <x v="1"/>
    <n v="4"/>
  </r>
  <r>
    <x v="7"/>
    <x v="117"/>
    <x v="2"/>
    <n v="0"/>
  </r>
  <r>
    <x v="7"/>
    <x v="117"/>
    <x v="3"/>
    <n v="34"/>
  </r>
  <r>
    <x v="7"/>
    <x v="81"/>
    <x v="0"/>
    <n v="179"/>
  </r>
  <r>
    <x v="7"/>
    <x v="81"/>
    <x v="1"/>
    <n v="4"/>
  </r>
  <r>
    <x v="7"/>
    <x v="81"/>
    <x v="2"/>
    <n v="0"/>
  </r>
  <r>
    <x v="7"/>
    <x v="81"/>
    <x v="3"/>
    <n v="34"/>
  </r>
  <r>
    <x v="7"/>
    <x v="118"/>
    <x v="0"/>
    <n v="179"/>
  </r>
  <r>
    <x v="7"/>
    <x v="118"/>
    <x v="1"/>
    <n v="4"/>
  </r>
  <r>
    <x v="7"/>
    <x v="118"/>
    <x v="2"/>
    <n v="0"/>
  </r>
  <r>
    <x v="7"/>
    <x v="118"/>
    <x v="3"/>
    <n v="34"/>
  </r>
  <r>
    <x v="8"/>
    <x v="26"/>
    <x v="4"/>
    <n v="0"/>
  </r>
  <r>
    <x v="8"/>
    <x v="119"/>
    <x v="0"/>
    <n v="240"/>
  </r>
  <r>
    <x v="8"/>
    <x v="119"/>
    <x v="1"/>
    <n v="12"/>
  </r>
  <r>
    <x v="8"/>
    <x v="119"/>
    <x v="2"/>
    <n v="0"/>
  </r>
  <r>
    <x v="8"/>
    <x v="119"/>
    <x v="3"/>
    <n v="32"/>
  </r>
  <r>
    <x v="8"/>
    <x v="120"/>
    <x v="0"/>
    <n v="179"/>
  </r>
  <r>
    <x v="8"/>
    <x v="120"/>
    <x v="1"/>
    <n v="4"/>
  </r>
  <r>
    <x v="8"/>
    <x v="120"/>
    <x v="2"/>
    <n v="0"/>
  </r>
  <r>
    <x v="8"/>
    <x v="120"/>
    <x v="3"/>
    <n v="34"/>
  </r>
  <r>
    <x v="8"/>
    <x v="121"/>
    <x v="0"/>
    <n v="160"/>
  </r>
  <r>
    <x v="8"/>
    <x v="121"/>
    <x v="1"/>
    <n v="4"/>
  </r>
  <r>
    <x v="8"/>
    <x v="121"/>
    <x v="2"/>
    <n v="0"/>
  </r>
  <r>
    <x v="8"/>
    <x v="121"/>
    <x v="3"/>
    <n v="30"/>
  </r>
  <r>
    <x v="8"/>
    <x v="122"/>
    <x v="0"/>
    <n v="144"/>
  </r>
  <r>
    <x v="8"/>
    <x v="122"/>
    <x v="1"/>
    <n v="1"/>
  </r>
  <r>
    <x v="8"/>
    <x v="122"/>
    <x v="2"/>
    <n v="0"/>
  </r>
  <r>
    <x v="8"/>
    <x v="122"/>
    <x v="3"/>
    <n v="23"/>
  </r>
  <r>
    <x v="8"/>
    <x v="123"/>
    <x v="0"/>
    <n v="93"/>
  </r>
  <r>
    <x v="8"/>
    <x v="123"/>
    <x v="1"/>
    <n v="1"/>
  </r>
  <r>
    <x v="8"/>
    <x v="123"/>
    <x v="2"/>
    <n v="0"/>
  </r>
  <r>
    <x v="8"/>
    <x v="123"/>
    <x v="3"/>
    <n v="25"/>
  </r>
  <r>
    <x v="8"/>
    <x v="124"/>
    <x v="0"/>
    <n v="134"/>
  </r>
  <r>
    <x v="8"/>
    <x v="124"/>
    <x v="1"/>
    <n v="3"/>
  </r>
  <r>
    <x v="8"/>
    <x v="124"/>
    <x v="2"/>
    <n v="0"/>
  </r>
  <r>
    <x v="8"/>
    <x v="124"/>
    <x v="3"/>
    <n v="28"/>
  </r>
  <r>
    <x v="8"/>
    <x v="125"/>
    <x v="0"/>
    <n v="318"/>
  </r>
  <r>
    <x v="8"/>
    <x v="125"/>
    <x v="1"/>
    <n v="4"/>
  </r>
  <r>
    <x v="8"/>
    <x v="125"/>
    <x v="2"/>
    <n v="0"/>
  </r>
  <r>
    <x v="8"/>
    <x v="125"/>
    <x v="3"/>
    <n v="9"/>
  </r>
  <r>
    <x v="8"/>
    <x v="126"/>
    <x v="0"/>
    <n v="144"/>
  </r>
  <r>
    <x v="8"/>
    <x v="126"/>
    <x v="1"/>
    <n v="1"/>
  </r>
  <r>
    <x v="8"/>
    <x v="126"/>
    <x v="2"/>
    <n v="0"/>
  </r>
  <r>
    <x v="8"/>
    <x v="126"/>
    <x v="3"/>
    <n v="24"/>
  </r>
  <r>
    <x v="8"/>
    <x v="127"/>
    <x v="0"/>
    <n v="132"/>
  </r>
  <r>
    <x v="8"/>
    <x v="127"/>
    <x v="1"/>
    <n v="4"/>
  </r>
  <r>
    <x v="8"/>
    <x v="127"/>
    <x v="2"/>
    <n v="0"/>
  </r>
  <r>
    <x v="8"/>
    <x v="127"/>
    <x v="3"/>
    <n v="24"/>
  </r>
  <r>
    <x v="8"/>
    <x v="128"/>
    <x v="0"/>
    <n v="144"/>
  </r>
  <r>
    <x v="8"/>
    <x v="128"/>
    <x v="1"/>
    <n v="3"/>
  </r>
  <r>
    <x v="8"/>
    <x v="128"/>
    <x v="2"/>
    <n v="0"/>
  </r>
  <r>
    <x v="8"/>
    <x v="128"/>
    <x v="3"/>
    <n v="22"/>
  </r>
  <r>
    <x v="8"/>
    <x v="129"/>
    <x v="1"/>
    <n v="1"/>
  </r>
  <r>
    <x v="8"/>
    <x v="129"/>
    <x v="2"/>
    <n v="0"/>
  </r>
  <r>
    <x v="8"/>
    <x v="129"/>
    <x v="3"/>
    <n v="26"/>
  </r>
  <r>
    <x v="8"/>
    <x v="129"/>
    <x v="4"/>
    <n v="0"/>
  </r>
  <r>
    <x v="8"/>
    <x v="130"/>
    <x v="0"/>
    <n v="152"/>
  </r>
  <r>
    <x v="8"/>
    <x v="130"/>
    <x v="1"/>
    <n v="2"/>
  </r>
  <r>
    <x v="8"/>
    <x v="130"/>
    <x v="2"/>
    <n v="0"/>
  </r>
  <r>
    <x v="8"/>
    <x v="130"/>
    <x v="3"/>
    <n v="23"/>
  </r>
  <r>
    <x v="8"/>
    <x v="131"/>
    <x v="0"/>
    <n v="142"/>
  </r>
  <r>
    <x v="8"/>
    <x v="131"/>
    <x v="1"/>
    <n v="1"/>
  </r>
  <r>
    <x v="8"/>
    <x v="131"/>
    <x v="2"/>
    <n v="0"/>
  </r>
  <r>
    <x v="8"/>
    <x v="131"/>
    <x v="3"/>
    <n v="24"/>
  </r>
  <r>
    <x v="8"/>
    <x v="132"/>
    <x v="0"/>
    <n v="153"/>
  </r>
  <r>
    <x v="8"/>
    <x v="132"/>
    <x v="1"/>
    <n v="2"/>
  </r>
  <r>
    <x v="8"/>
    <x v="132"/>
    <x v="2"/>
    <n v="0"/>
  </r>
  <r>
    <x v="8"/>
    <x v="132"/>
    <x v="3"/>
    <n v="23"/>
  </r>
  <r>
    <x v="8"/>
    <x v="133"/>
    <x v="0"/>
    <n v="145"/>
  </r>
  <r>
    <x v="8"/>
    <x v="133"/>
    <x v="1"/>
    <n v="2"/>
  </r>
  <r>
    <x v="8"/>
    <x v="133"/>
    <x v="2"/>
    <n v="0"/>
  </r>
  <r>
    <x v="8"/>
    <x v="133"/>
    <x v="3"/>
    <n v="23"/>
  </r>
  <r>
    <x v="8"/>
    <x v="134"/>
    <x v="0"/>
    <n v="153"/>
  </r>
  <r>
    <x v="8"/>
    <x v="134"/>
    <x v="1"/>
    <n v="2"/>
  </r>
  <r>
    <x v="8"/>
    <x v="134"/>
    <x v="2"/>
    <n v="0"/>
  </r>
  <r>
    <x v="8"/>
    <x v="134"/>
    <x v="3"/>
    <n v="23"/>
  </r>
  <r>
    <x v="8"/>
    <x v="135"/>
    <x v="0"/>
    <n v="180"/>
  </r>
  <r>
    <x v="8"/>
    <x v="135"/>
    <x v="1"/>
    <n v="4"/>
  </r>
  <r>
    <x v="8"/>
    <x v="135"/>
    <x v="2"/>
    <n v="0"/>
  </r>
  <r>
    <x v="8"/>
    <x v="135"/>
    <x v="3"/>
    <n v="20"/>
  </r>
  <r>
    <x v="8"/>
    <x v="136"/>
    <x v="0"/>
    <n v="177"/>
  </r>
  <r>
    <x v="8"/>
    <x v="136"/>
    <x v="1"/>
    <n v="4"/>
  </r>
  <r>
    <x v="8"/>
    <x v="136"/>
    <x v="2"/>
    <n v="0"/>
  </r>
  <r>
    <x v="8"/>
    <x v="136"/>
    <x v="3"/>
    <n v="21"/>
  </r>
  <r>
    <x v="8"/>
    <x v="137"/>
    <x v="0"/>
    <n v="180"/>
  </r>
  <r>
    <x v="8"/>
    <x v="137"/>
    <x v="1"/>
    <n v="4"/>
  </r>
  <r>
    <x v="8"/>
    <x v="137"/>
    <x v="2"/>
    <n v="0"/>
  </r>
  <r>
    <x v="8"/>
    <x v="137"/>
    <x v="3"/>
    <n v="20"/>
  </r>
  <r>
    <x v="8"/>
    <x v="138"/>
    <x v="4"/>
    <n v="0"/>
  </r>
  <r>
    <x v="9"/>
    <x v="26"/>
    <x v="4"/>
    <n v="0"/>
  </r>
  <r>
    <x v="9"/>
    <x v="139"/>
    <x v="0"/>
    <n v="100"/>
  </r>
  <r>
    <x v="9"/>
    <x v="139"/>
    <x v="1"/>
    <n v="2"/>
  </r>
  <r>
    <x v="9"/>
    <x v="139"/>
    <x v="2"/>
    <n v="0"/>
  </r>
  <r>
    <x v="9"/>
    <x v="139"/>
    <x v="3"/>
    <n v="21"/>
  </r>
  <r>
    <x v="9"/>
    <x v="140"/>
    <x v="0"/>
    <n v="293"/>
  </r>
  <r>
    <x v="9"/>
    <x v="140"/>
    <x v="1"/>
    <n v="20"/>
  </r>
  <r>
    <x v="9"/>
    <x v="140"/>
    <x v="2"/>
    <n v="0"/>
  </r>
  <r>
    <x v="9"/>
    <x v="140"/>
    <x v="3"/>
    <n v="30"/>
  </r>
  <r>
    <x v="9"/>
    <x v="141"/>
    <x v="0"/>
    <n v="138"/>
  </r>
  <r>
    <x v="9"/>
    <x v="141"/>
    <x v="1"/>
    <n v="9"/>
  </r>
  <r>
    <x v="9"/>
    <x v="141"/>
    <x v="2"/>
    <n v="0"/>
  </r>
  <r>
    <x v="9"/>
    <x v="141"/>
    <x v="3"/>
    <n v="14"/>
  </r>
  <r>
    <x v="9"/>
    <x v="142"/>
    <x v="0"/>
    <n v="190"/>
  </r>
  <r>
    <x v="9"/>
    <x v="142"/>
    <x v="1"/>
    <n v="10"/>
  </r>
  <r>
    <x v="9"/>
    <x v="142"/>
    <x v="2"/>
    <n v="0"/>
  </r>
  <r>
    <x v="9"/>
    <x v="142"/>
    <x v="3"/>
    <n v="23"/>
  </r>
  <r>
    <x v="9"/>
    <x v="143"/>
    <x v="0"/>
    <n v="82"/>
  </r>
  <r>
    <x v="9"/>
    <x v="143"/>
    <x v="1"/>
    <n v="3"/>
  </r>
  <r>
    <x v="9"/>
    <x v="143"/>
    <x v="2"/>
    <n v="0"/>
  </r>
  <r>
    <x v="9"/>
    <x v="143"/>
    <x v="3"/>
    <n v="15"/>
  </r>
  <r>
    <x v="9"/>
    <x v="144"/>
    <x v="0"/>
    <n v="84"/>
  </r>
  <r>
    <x v="9"/>
    <x v="144"/>
    <x v="1"/>
    <n v="4"/>
  </r>
  <r>
    <x v="9"/>
    <x v="144"/>
    <x v="2"/>
    <n v="0"/>
  </r>
  <r>
    <x v="9"/>
    <x v="144"/>
    <x v="3"/>
    <n v="16"/>
  </r>
  <r>
    <x v="9"/>
    <x v="145"/>
    <x v="0"/>
    <n v="164"/>
  </r>
  <r>
    <x v="9"/>
    <x v="145"/>
    <x v="1"/>
    <n v="9"/>
  </r>
  <r>
    <x v="9"/>
    <x v="145"/>
    <x v="2"/>
    <n v="0"/>
  </r>
  <r>
    <x v="9"/>
    <x v="145"/>
    <x v="3"/>
    <n v="20"/>
  </r>
  <r>
    <x v="9"/>
    <x v="146"/>
    <x v="0"/>
    <n v="184"/>
  </r>
  <r>
    <x v="9"/>
    <x v="146"/>
    <x v="1"/>
    <n v="3"/>
  </r>
  <r>
    <x v="9"/>
    <x v="146"/>
    <x v="2"/>
    <n v="0"/>
  </r>
  <r>
    <x v="9"/>
    <x v="146"/>
    <x v="3"/>
    <n v="21"/>
  </r>
  <r>
    <x v="9"/>
    <x v="142"/>
    <x v="0"/>
    <n v="184"/>
  </r>
  <r>
    <x v="9"/>
    <x v="142"/>
    <x v="1"/>
    <n v="3"/>
  </r>
  <r>
    <x v="9"/>
    <x v="142"/>
    <x v="2"/>
    <n v="0"/>
  </r>
  <r>
    <x v="9"/>
    <x v="142"/>
    <x v="3"/>
    <n v="21"/>
  </r>
  <r>
    <x v="9"/>
    <x v="147"/>
    <x v="0"/>
    <n v="184"/>
  </r>
  <r>
    <x v="9"/>
    <x v="147"/>
    <x v="1"/>
    <n v="3"/>
  </r>
  <r>
    <x v="9"/>
    <x v="147"/>
    <x v="2"/>
    <n v="0"/>
  </r>
  <r>
    <x v="9"/>
    <x v="147"/>
    <x v="3"/>
    <n v="21"/>
  </r>
  <r>
    <x v="9"/>
    <x v="148"/>
    <x v="0"/>
    <n v="184"/>
  </r>
  <r>
    <x v="9"/>
    <x v="148"/>
    <x v="1"/>
    <n v="3"/>
  </r>
  <r>
    <x v="9"/>
    <x v="148"/>
    <x v="2"/>
    <n v="0"/>
  </r>
  <r>
    <x v="9"/>
    <x v="148"/>
    <x v="3"/>
    <n v="21"/>
  </r>
  <r>
    <x v="9"/>
    <x v="149"/>
    <x v="0"/>
    <n v="208"/>
  </r>
  <r>
    <x v="9"/>
    <x v="149"/>
    <x v="1"/>
    <n v="19"/>
  </r>
  <r>
    <x v="9"/>
    <x v="149"/>
    <x v="2"/>
    <n v="0"/>
  </r>
  <r>
    <x v="9"/>
    <x v="149"/>
    <x v="3"/>
    <n v="9"/>
  </r>
  <r>
    <x v="9"/>
    <x v="150"/>
    <x v="0"/>
    <n v="135"/>
  </r>
  <r>
    <x v="9"/>
    <x v="150"/>
    <x v="1"/>
    <n v="3"/>
  </r>
  <r>
    <x v="9"/>
    <x v="150"/>
    <x v="2"/>
    <n v="0"/>
  </r>
  <r>
    <x v="9"/>
    <x v="150"/>
    <x v="3"/>
    <n v="26"/>
  </r>
  <r>
    <x v="9"/>
    <x v="151"/>
    <x v="0"/>
    <n v="176"/>
  </r>
  <r>
    <x v="9"/>
    <x v="151"/>
    <x v="1"/>
    <n v="12"/>
  </r>
  <r>
    <x v="9"/>
    <x v="151"/>
    <x v="2"/>
    <n v="0"/>
  </r>
  <r>
    <x v="9"/>
    <x v="151"/>
    <x v="3"/>
    <n v="16"/>
  </r>
  <r>
    <x v="9"/>
    <x v="152"/>
    <x v="0"/>
    <n v="131"/>
  </r>
  <r>
    <x v="9"/>
    <x v="152"/>
    <x v="1"/>
    <n v="5"/>
  </r>
  <r>
    <x v="9"/>
    <x v="152"/>
    <x v="2"/>
    <n v="0"/>
  </r>
  <r>
    <x v="9"/>
    <x v="152"/>
    <x v="3"/>
    <n v="22"/>
  </r>
  <r>
    <x v="9"/>
    <x v="153"/>
    <x v="0"/>
    <n v="176"/>
  </r>
  <r>
    <x v="9"/>
    <x v="153"/>
    <x v="1"/>
    <n v="11"/>
  </r>
  <r>
    <x v="9"/>
    <x v="153"/>
    <x v="2"/>
    <n v="0"/>
  </r>
  <r>
    <x v="9"/>
    <x v="153"/>
    <x v="3"/>
    <n v="19"/>
  </r>
  <r>
    <x v="9"/>
    <x v="154"/>
    <x v="0"/>
    <n v="201"/>
  </r>
  <r>
    <x v="9"/>
    <x v="154"/>
    <x v="1"/>
    <n v="14"/>
  </r>
  <r>
    <x v="9"/>
    <x v="154"/>
    <x v="2"/>
    <n v="0"/>
  </r>
  <r>
    <x v="9"/>
    <x v="154"/>
    <x v="3"/>
    <n v="9"/>
  </r>
  <r>
    <x v="9"/>
    <x v="81"/>
    <x v="0"/>
    <n v="305"/>
  </r>
  <r>
    <x v="9"/>
    <x v="81"/>
    <x v="1"/>
    <n v="22"/>
  </r>
  <r>
    <x v="9"/>
    <x v="81"/>
    <x v="2"/>
    <n v="0"/>
  </r>
  <r>
    <x v="9"/>
    <x v="81"/>
    <x v="3"/>
    <n v="26"/>
  </r>
  <r>
    <x v="9"/>
    <x v="155"/>
    <x v="0"/>
    <n v="205"/>
  </r>
  <r>
    <x v="9"/>
    <x v="155"/>
    <x v="1"/>
    <n v="4"/>
  </r>
  <r>
    <x v="9"/>
    <x v="155"/>
    <x v="2"/>
    <n v="0"/>
  </r>
  <r>
    <x v="9"/>
    <x v="155"/>
    <x v="3"/>
    <n v="37"/>
  </r>
  <r>
    <x v="9"/>
    <x v="156"/>
    <x v="0"/>
    <n v="600"/>
  </r>
  <r>
    <x v="9"/>
    <x v="156"/>
    <x v="1"/>
    <n v="36"/>
  </r>
  <r>
    <x v="9"/>
    <x v="156"/>
    <x v="2"/>
    <n v="0"/>
  </r>
  <r>
    <x v="9"/>
    <x v="156"/>
    <x v="3"/>
    <n v="68"/>
  </r>
  <r>
    <x v="9"/>
    <x v="157"/>
    <x v="0"/>
    <n v="980"/>
  </r>
  <r>
    <x v="9"/>
    <x v="157"/>
    <x v="1"/>
    <n v="102"/>
  </r>
  <r>
    <x v="9"/>
    <x v="157"/>
    <x v="2"/>
    <n v="0"/>
  </r>
  <r>
    <x v="9"/>
    <x v="157"/>
    <x v="3"/>
    <n v="0"/>
  </r>
  <r>
    <x v="9"/>
    <x v="158"/>
    <x v="0"/>
    <n v="206"/>
  </r>
  <r>
    <x v="9"/>
    <x v="158"/>
    <x v="1"/>
    <n v="14"/>
  </r>
  <r>
    <x v="9"/>
    <x v="158"/>
    <x v="2"/>
    <n v="0"/>
  </r>
  <r>
    <x v="9"/>
    <x v="158"/>
    <x v="3"/>
    <n v="17"/>
  </r>
  <r>
    <x v="9"/>
    <x v="159"/>
    <x v="0"/>
    <n v="164"/>
  </r>
  <r>
    <x v="9"/>
    <x v="159"/>
    <x v="1"/>
    <n v="9"/>
  </r>
  <r>
    <x v="9"/>
    <x v="159"/>
    <x v="2"/>
    <n v="0"/>
  </r>
  <r>
    <x v="9"/>
    <x v="159"/>
    <x v="3"/>
    <n v="20"/>
  </r>
  <r>
    <x v="10"/>
    <x v="26"/>
    <x v="4"/>
    <n v="0"/>
  </r>
  <r>
    <x v="11"/>
    <x v="26"/>
    <x v="4"/>
    <n v="0"/>
  </r>
  <r>
    <x v="12"/>
    <x v="26"/>
    <x v="4"/>
    <n v="0"/>
  </r>
  <r>
    <x v="12"/>
    <x v="160"/>
    <x v="0"/>
    <n v="186"/>
  </r>
  <r>
    <x v="12"/>
    <x v="160"/>
    <x v="1"/>
    <n v="8"/>
  </r>
  <r>
    <x v="12"/>
    <x v="160"/>
    <x v="2"/>
    <n v="0"/>
  </r>
  <r>
    <x v="12"/>
    <x v="160"/>
    <x v="3"/>
    <n v="25"/>
  </r>
  <r>
    <x v="12"/>
    <x v="161"/>
    <x v="0"/>
    <n v="110"/>
  </r>
  <r>
    <x v="12"/>
    <x v="161"/>
    <x v="1"/>
    <n v="2"/>
  </r>
  <r>
    <x v="12"/>
    <x v="161"/>
    <x v="2"/>
    <n v="0"/>
  </r>
  <r>
    <x v="12"/>
    <x v="161"/>
    <x v="3"/>
    <n v="21"/>
  </r>
  <r>
    <x v="12"/>
    <x v="162"/>
    <x v="0"/>
    <n v="146"/>
  </r>
  <r>
    <x v="12"/>
    <x v="162"/>
    <x v="1"/>
    <n v="4"/>
  </r>
  <r>
    <x v="12"/>
    <x v="162"/>
    <x v="2"/>
    <n v="0"/>
  </r>
  <r>
    <x v="12"/>
    <x v="162"/>
    <x v="3"/>
    <n v="28"/>
  </r>
  <r>
    <x v="12"/>
    <x v="163"/>
    <x v="0"/>
    <n v="270"/>
  </r>
  <r>
    <x v="12"/>
    <x v="163"/>
    <x v="1"/>
    <n v="19"/>
  </r>
  <r>
    <x v="12"/>
    <x v="163"/>
    <x v="2"/>
    <n v="0"/>
  </r>
  <r>
    <x v="12"/>
    <x v="163"/>
    <x v="3"/>
    <n v="32"/>
  </r>
  <r>
    <x v="12"/>
    <x v="164"/>
    <x v="0"/>
    <n v="176"/>
  </r>
  <r>
    <x v="12"/>
    <x v="164"/>
    <x v="1"/>
    <n v="8"/>
  </r>
  <r>
    <x v="12"/>
    <x v="164"/>
    <x v="2"/>
    <n v="0"/>
  </r>
  <r>
    <x v="12"/>
    <x v="164"/>
    <x v="3"/>
    <n v="28"/>
  </r>
  <r>
    <x v="12"/>
    <x v="165"/>
    <x v="0"/>
    <n v="110"/>
  </r>
  <r>
    <x v="12"/>
    <x v="165"/>
    <x v="1"/>
    <n v="2"/>
  </r>
  <r>
    <x v="12"/>
    <x v="165"/>
    <x v="2"/>
    <n v="0"/>
  </r>
  <r>
    <x v="12"/>
    <x v="165"/>
    <x v="3"/>
    <n v="21"/>
  </r>
  <r>
    <x v="12"/>
    <x v="166"/>
    <x v="0"/>
    <n v="110"/>
  </r>
  <r>
    <x v="12"/>
    <x v="166"/>
    <x v="1"/>
    <n v="2"/>
  </r>
  <r>
    <x v="12"/>
    <x v="166"/>
    <x v="2"/>
    <n v="0"/>
  </r>
  <r>
    <x v="12"/>
    <x v="166"/>
    <x v="3"/>
    <n v="21"/>
  </r>
  <r>
    <x v="12"/>
    <x v="167"/>
    <x v="0"/>
    <n v="140"/>
  </r>
  <r>
    <x v="12"/>
    <x v="167"/>
    <x v="1"/>
    <n v="5"/>
  </r>
  <r>
    <x v="12"/>
    <x v="167"/>
    <x v="2"/>
    <n v="0"/>
  </r>
  <r>
    <x v="12"/>
    <x v="167"/>
    <x v="3"/>
    <n v="23"/>
  </r>
  <r>
    <x v="12"/>
    <x v="168"/>
    <x v="0"/>
    <n v="110"/>
  </r>
  <r>
    <x v="12"/>
    <x v="168"/>
    <x v="1"/>
    <n v="2"/>
  </r>
  <r>
    <x v="12"/>
    <x v="168"/>
    <x v="2"/>
    <n v="0"/>
  </r>
  <r>
    <x v="12"/>
    <x v="168"/>
    <x v="3"/>
    <n v="21"/>
  </r>
  <r>
    <x v="12"/>
    <x v="169"/>
    <x v="0"/>
    <n v="144"/>
  </r>
  <r>
    <x v="12"/>
    <x v="169"/>
    <x v="1"/>
    <n v="6"/>
  </r>
  <r>
    <x v="12"/>
    <x v="169"/>
    <x v="2"/>
    <n v="0"/>
  </r>
  <r>
    <x v="12"/>
    <x v="169"/>
    <x v="3"/>
    <n v="20"/>
  </r>
  <r>
    <x v="12"/>
    <x v="170"/>
    <x v="0"/>
    <n v="173"/>
  </r>
  <r>
    <x v="12"/>
    <x v="170"/>
    <x v="1"/>
    <n v="12"/>
  </r>
  <r>
    <x v="12"/>
    <x v="170"/>
    <x v="2"/>
    <n v="0"/>
  </r>
  <r>
    <x v="12"/>
    <x v="170"/>
    <x v="3"/>
    <n v="22"/>
  </r>
  <r>
    <x v="12"/>
    <x v="171"/>
    <x v="0"/>
    <n v="120"/>
  </r>
  <r>
    <x v="12"/>
    <x v="171"/>
    <x v="1"/>
    <n v="4"/>
  </r>
  <r>
    <x v="12"/>
    <x v="171"/>
    <x v="2"/>
    <n v="0"/>
  </r>
  <r>
    <x v="12"/>
    <x v="171"/>
    <x v="3"/>
    <n v="27"/>
  </r>
  <r>
    <x v="12"/>
    <x v="172"/>
    <x v="0"/>
    <n v="110"/>
  </r>
  <r>
    <x v="12"/>
    <x v="172"/>
    <x v="1"/>
    <n v="2"/>
  </r>
  <r>
    <x v="12"/>
    <x v="172"/>
    <x v="2"/>
    <n v="0"/>
  </r>
  <r>
    <x v="12"/>
    <x v="172"/>
    <x v="3"/>
    <n v="21"/>
  </r>
  <r>
    <x v="12"/>
    <x v="173"/>
    <x v="0"/>
    <n v="110"/>
  </r>
  <r>
    <x v="12"/>
    <x v="173"/>
    <x v="1"/>
    <n v="2"/>
  </r>
  <r>
    <x v="12"/>
    <x v="173"/>
    <x v="2"/>
    <n v="0"/>
  </r>
  <r>
    <x v="12"/>
    <x v="173"/>
    <x v="3"/>
    <n v="21"/>
  </r>
  <r>
    <x v="12"/>
    <x v="174"/>
    <x v="0"/>
    <n v="120"/>
  </r>
  <r>
    <x v="12"/>
    <x v="174"/>
    <x v="1"/>
    <n v="4"/>
  </r>
  <r>
    <x v="12"/>
    <x v="174"/>
    <x v="2"/>
    <n v="0"/>
  </r>
  <r>
    <x v="12"/>
    <x v="174"/>
    <x v="3"/>
    <n v="27"/>
  </r>
  <r>
    <x v="12"/>
    <x v="175"/>
    <x v="0"/>
    <n v="113"/>
  </r>
  <r>
    <x v="12"/>
    <x v="175"/>
    <x v="1"/>
    <n v="2"/>
  </r>
  <r>
    <x v="12"/>
    <x v="175"/>
    <x v="2"/>
    <n v="0"/>
  </r>
  <r>
    <x v="12"/>
    <x v="175"/>
    <x v="3"/>
    <n v="23"/>
  </r>
  <r>
    <x v="12"/>
    <x v="176"/>
    <x v="0"/>
    <n v="132"/>
  </r>
  <r>
    <x v="12"/>
    <x v="176"/>
    <x v="1"/>
    <n v="4"/>
  </r>
  <r>
    <x v="12"/>
    <x v="176"/>
    <x v="2"/>
    <n v="0"/>
  </r>
  <r>
    <x v="12"/>
    <x v="176"/>
    <x v="3"/>
    <n v="28"/>
  </r>
  <r>
    <x v="12"/>
    <x v="177"/>
    <x v="0"/>
    <n v="200"/>
  </r>
  <r>
    <x v="12"/>
    <x v="177"/>
    <x v="1"/>
    <n v="6"/>
  </r>
  <r>
    <x v="12"/>
    <x v="177"/>
    <x v="2"/>
    <n v="0"/>
  </r>
  <r>
    <x v="12"/>
    <x v="177"/>
    <x v="3"/>
    <n v="8"/>
  </r>
  <r>
    <x v="12"/>
    <x v="178"/>
    <x v="0"/>
    <n v="230"/>
  </r>
  <r>
    <x v="12"/>
    <x v="178"/>
    <x v="1"/>
    <n v="16"/>
  </r>
  <r>
    <x v="12"/>
    <x v="178"/>
    <x v="2"/>
    <n v="0"/>
  </r>
  <r>
    <x v="12"/>
    <x v="178"/>
    <x v="3"/>
    <n v="21"/>
  </r>
  <r>
    <x v="12"/>
    <x v="179"/>
    <x v="0"/>
    <n v="108"/>
  </r>
  <r>
    <x v="12"/>
    <x v="179"/>
    <x v="1"/>
    <n v="4"/>
  </r>
  <r>
    <x v="12"/>
    <x v="179"/>
    <x v="2"/>
    <n v="0"/>
  </r>
  <r>
    <x v="12"/>
    <x v="179"/>
    <x v="3"/>
    <n v="21"/>
  </r>
  <r>
    <x v="12"/>
    <x v="180"/>
    <x v="0"/>
    <n v="238"/>
  </r>
  <r>
    <x v="12"/>
    <x v="180"/>
    <x v="1"/>
    <n v="14"/>
  </r>
  <r>
    <x v="12"/>
    <x v="180"/>
    <x v="2"/>
    <n v="0"/>
  </r>
  <r>
    <x v="12"/>
    <x v="180"/>
    <x v="3"/>
    <n v="27"/>
  </r>
  <r>
    <x v="12"/>
    <x v="181"/>
    <x v="0"/>
    <n v="280"/>
  </r>
  <r>
    <x v="12"/>
    <x v="181"/>
    <x v="1"/>
    <n v="20"/>
  </r>
  <r>
    <x v="12"/>
    <x v="181"/>
    <x v="2"/>
    <n v="0"/>
  </r>
  <r>
    <x v="12"/>
    <x v="181"/>
    <x v="3"/>
    <n v="24"/>
  </r>
  <r>
    <x v="12"/>
    <x v="182"/>
    <x v="0"/>
    <n v="147"/>
  </r>
  <r>
    <x v="12"/>
    <x v="182"/>
    <x v="1"/>
    <n v="5"/>
  </r>
  <r>
    <x v="12"/>
    <x v="182"/>
    <x v="2"/>
    <n v="0"/>
  </r>
  <r>
    <x v="12"/>
    <x v="182"/>
    <x v="3"/>
    <n v="24"/>
  </r>
  <r>
    <x v="12"/>
    <x v="183"/>
    <x v="0"/>
    <n v="113"/>
  </r>
  <r>
    <x v="12"/>
    <x v="183"/>
    <x v="1"/>
    <n v="2"/>
  </r>
  <r>
    <x v="12"/>
    <x v="183"/>
    <x v="2"/>
    <n v="0"/>
  </r>
  <r>
    <x v="12"/>
    <x v="183"/>
    <x v="3"/>
    <n v="23"/>
  </r>
  <r>
    <x v="12"/>
    <x v="184"/>
    <x v="0"/>
    <n v="110"/>
  </r>
  <r>
    <x v="12"/>
    <x v="184"/>
    <x v="1"/>
    <n v="2"/>
  </r>
  <r>
    <x v="12"/>
    <x v="184"/>
    <x v="2"/>
    <n v="0"/>
  </r>
  <r>
    <x v="12"/>
    <x v="184"/>
    <x v="3"/>
    <n v="21"/>
  </r>
  <r>
    <x v="12"/>
    <x v="185"/>
    <x v="0"/>
    <n v="144"/>
  </r>
  <r>
    <x v="12"/>
    <x v="185"/>
    <x v="1"/>
    <n v="6"/>
  </r>
  <r>
    <x v="12"/>
    <x v="185"/>
    <x v="2"/>
    <n v="0"/>
  </r>
  <r>
    <x v="12"/>
    <x v="185"/>
    <x v="3"/>
    <n v="20"/>
  </r>
  <r>
    <x v="12"/>
    <x v="186"/>
    <x v="0"/>
    <n v="160"/>
  </r>
  <r>
    <x v="12"/>
    <x v="186"/>
    <x v="1"/>
    <n v="12"/>
  </r>
  <r>
    <x v="12"/>
    <x v="186"/>
    <x v="2"/>
    <n v="0"/>
  </r>
  <r>
    <x v="12"/>
    <x v="186"/>
    <x v="3"/>
    <n v="21"/>
  </r>
  <r>
    <x v="12"/>
    <x v="187"/>
    <x v="0"/>
    <n v="143"/>
  </r>
  <r>
    <x v="12"/>
    <x v="187"/>
    <x v="1"/>
    <n v="6"/>
  </r>
  <r>
    <x v="12"/>
    <x v="187"/>
    <x v="2"/>
    <n v="0"/>
  </r>
  <r>
    <x v="12"/>
    <x v="187"/>
    <x v="3"/>
    <n v="29"/>
  </r>
  <r>
    <x v="12"/>
    <x v="188"/>
    <x v="0"/>
    <n v="142"/>
  </r>
  <r>
    <x v="12"/>
    <x v="188"/>
    <x v="1"/>
    <n v="6"/>
  </r>
  <r>
    <x v="12"/>
    <x v="188"/>
    <x v="2"/>
    <n v="0"/>
  </r>
  <r>
    <x v="12"/>
    <x v="188"/>
    <x v="3"/>
    <n v="28"/>
  </r>
  <r>
    <x v="12"/>
    <x v="189"/>
    <x v="0"/>
    <n v="175"/>
  </r>
  <r>
    <x v="12"/>
    <x v="189"/>
    <x v="1"/>
    <n v="4"/>
  </r>
  <r>
    <x v="12"/>
    <x v="189"/>
    <x v="2"/>
    <n v="0"/>
  </r>
  <r>
    <x v="12"/>
    <x v="189"/>
    <x v="3"/>
    <n v="34"/>
  </r>
  <r>
    <x v="12"/>
    <x v="190"/>
    <x v="0"/>
    <n v="105"/>
  </r>
  <r>
    <x v="12"/>
    <x v="190"/>
    <x v="1"/>
    <n v="2"/>
  </r>
  <r>
    <x v="12"/>
    <x v="190"/>
    <x v="2"/>
    <n v="0"/>
  </r>
  <r>
    <x v="12"/>
    <x v="190"/>
    <x v="3"/>
    <n v="22"/>
  </r>
  <r>
    <x v="12"/>
    <x v="191"/>
    <x v="0"/>
    <n v="105"/>
  </r>
  <r>
    <x v="12"/>
    <x v="191"/>
    <x v="1"/>
    <n v="2"/>
  </r>
  <r>
    <x v="12"/>
    <x v="191"/>
    <x v="2"/>
    <n v="0"/>
  </r>
  <r>
    <x v="12"/>
    <x v="191"/>
    <x v="3"/>
    <n v="22"/>
  </r>
  <r>
    <x v="13"/>
    <x v="26"/>
    <x v="4"/>
    <n v="0"/>
  </r>
  <r>
    <x v="13"/>
    <x v="192"/>
    <x v="0"/>
    <n v="134"/>
  </r>
  <r>
    <x v="13"/>
    <x v="192"/>
    <x v="1"/>
    <n v="4"/>
  </r>
  <r>
    <x v="13"/>
    <x v="192"/>
    <x v="2"/>
    <n v="0"/>
  </r>
  <r>
    <x v="13"/>
    <x v="192"/>
    <x v="3"/>
    <n v="25"/>
  </r>
  <r>
    <x v="13"/>
    <x v="193"/>
    <x v="0"/>
    <n v="160"/>
  </r>
  <r>
    <x v="13"/>
    <x v="193"/>
    <x v="1"/>
    <n v="4"/>
  </r>
  <r>
    <x v="13"/>
    <x v="193"/>
    <x v="2"/>
    <n v="0"/>
  </r>
  <r>
    <x v="13"/>
    <x v="193"/>
    <x v="3"/>
    <n v="32"/>
  </r>
  <r>
    <x v="13"/>
    <x v="194"/>
    <x v="0"/>
    <n v="134"/>
  </r>
  <r>
    <x v="13"/>
    <x v="194"/>
    <x v="1"/>
    <n v="4"/>
  </r>
  <r>
    <x v="13"/>
    <x v="194"/>
    <x v="2"/>
    <n v="0"/>
  </r>
  <r>
    <x v="13"/>
    <x v="194"/>
    <x v="3"/>
    <n v="25"/>
  </r>
  <r>
    <x v="13"/>
    <x v="195"/>
    <x v="0"/>
    <n v="160"/>
  </r>
  <r>
    <x v="13"/>
    <x v="195"/>
    <x v="1"/>
    <n v="4"/>
  </r>
  <r>
    <x v="13"/>
    <x v="195"/>
    <x v="2"/>
    <n v="0"/>
  </r>
  <r>
    <x v="13"/>
    <x v="195"/>
    <x v="3"/>
    <n v="32"/>
  </r>
  <r>
    <x v="13"/>
    <x v="196"/>
    <x v="0"/>
    <n v="155"/>
  </r>
  <r>
    <x v="13"/>
    <x v="196"/>
    <x v="1"/>
    <n v="4"/>
  </r>
  <r>
    <x v="13"/>
    <x v="196"/>
    <x v="2"/>
    <n v="0"/>
  </r>
  <r>
    <x v="13"/>
    <x v="196"/>
    <x v="3"/>
    <n v="30"/>
  </r>
  <r>
    <x v="14"/>
    <x v="26"/>
    <x v="4"/>
    <n v="0"/>
  </r>
  <r>
    <x v="14"/>
    <x v="197"/>
    <x v="0"/>
    <n v="104"/>
  </r>
  <r>
    <x v="14"/>
    <x v="197"/>
    <x v="1"/>
    <n v="2"/>
  </r>
  <r>
    <x v="14"/>
    <x v="197"/>
    <x v="2"/>
    <n v="0"/>
  </r>
  <r>
    <x v="14"/>
    <x v="197"/>
    <x v="3"/>
    <n v="18"/>
  </r>
  <r>
    <x v="14"/>
    <x v="198"/>
    <x v="0"/>
    <n v="147"/>
  </r>
  <r>
    <x v="14"/>
    <x v="198"/>
    <x v="1"/>
    <n v="5"/>
  </r>
  <r>
    <x v="14"/>
    <x v="198"/>
    <x v="2"/>
    <n v="0"/>
  </r>
  <r>
    <x v="14"/>
    <x v="198"/>
    <x v="3"/>
    <n v="24"/>
  </r>
  <r>
    <x v="14"/>
    <x v="199"/>
    <x v="0"/>
    <n v="86"/>
  </r>
  <r>
    <x v="14"/>
    <x v="199"/>
    <x v="1"/>
    <n v="2"/>
  </r>
  <r>
    <x v="14"/>
    <x v="199"/>
    <x v="2"/>
    <n v="0"/>
  </r>
  <r>
    <x v="14"/>
    <x v="199"/>
    <x v="3"/>
    <n v="16"/>
  </r>
  <r>
    <x v="15"/>
    <x v="26"/>
    <x v="4"/>
    <n v="0"/>
  </r>
  <r>
    <x v="15"/>
    <x v="200"/>
    <x v="4"/>
    <n v="0"/>
  </r>
  <r>
    <x v="15"/>
    <x v="201"/>
    <x v="0"/>
    <n v="120"/>
  </r>
  <r>
    <x v="15"/>
    <x v="201"/>
    <x v="1"/>
    <n v="1"/>
  </r>
  <r>
    <x v="15"/>
    <x v="201"/>
    <x v="2"/>
    <n v="0"/>
  </r>
  <r>
    <x v="15"/>
    <x v="201"/>
    <x v="3"/>
    <n v="19"/>
  </r>
  <r>
    <x v="15"/>
    <x v="202"/>
    <x v="0"/>
    <n v="284"/>
  </r>
  <r>
    <x v="15"/>
    <x v="202"/>
    <x v="1"/>
    <n v="20"/>
  </r>
  <r>
    <x v="15"/>
    <x v="202"/>
    <x v="2"/>
    <n v="5"/>
  </r>
  <r>
    <x v="15"/>
    <x v="202"/>
    <x v="3"/>
    <n v="28"/>
  </r>
  <r>
    <x v="15"/>
    <x v="203"/>
    <x v="0"/>
    <n v="120"/>
  </r>
  <r>
    <x v="15"/>
    <x v="203"/>
    <x v="1"/>
    <n v="0"/>
  </r>
  <r>
    <x v="15"/>
    <x v="203"/>
    <x v="2"/>
    <n v="0"/>
  </r>
  <r>
    <x v="15"/>
    <x v="203"/>
    <x v="3"/>
    <n v="26"/>
  </r>
  <r>
    <x v="15"/>
    <x v="204"/>
    <x v="4"/>
    <n v="0"/>
  </r>
  <r>
    <x v="15"/>
    <x v="205"/>
    <x v="0"/>
    <n v="144"/>
  </r>
  <r>
    <x v="15"/>
    <x v="205"/>
    <x v="1"/>
    <n v="4"/>
  </r>
  <r>
    <x v="15"/>
    <x v="205"/>
    <x v="2"/>
    <n v="0"/>
  </r>
  <r>
    <x v="15"/>
    <x v="205"/>
    <x v="3"/>
    <n v="24"/>
  </r>
  <r>
    <x v="15"/>
    <x v="206"/>
    <x v="0"/>
    <n v="100"/>
  </r>
  <r>
    <x v="15"/>
    <x v="206"/>
    <x v="1"/>
    <n v="3"/>
  </r>
  <r>
    <x v="15"/>
    <x v="206"/>
    <x v="2"/>
    <n v="0"/>
  </r>
  <r>
    <x v="15"/>
    <x v="206"/>
    <x v="3"/>
    <n v="14"/>
  </r>
  <r>
    <x v="15"/>
    <x v="207"/>
    <x v="0"/>
    <n v="135"/>
  </r>
  <r>
    <x v="15"/>
    <x v="207"/>
    <x v="1"/>
    <n v="8"/>
  </r>
  <r>
    <x v="15"/>
    <x v="207"/>
    <x v="2"/>
    <n v="0"/>
  </r>
  <r>
    <x v="15"/>
    <x v="207"/>
    <x v="3"/>
    <n v="14"/>
  </r>
  <r>
    <x v="15"/>
    <x v="208"/>
    <x v="0"/>
    <n v="186"/>
  </r>
  <r>
    <x v="15"/>
    <x v="208"/>
    <x v="1"/>
    <n v="4"/>
  </r>
  <r>
    <x v="15"/>
    <x v="208"/>
    <x v="2"/>
    <n v="0"/>
  </r>
  <r>
    <x v="15"/>
    <x v="208"/>
    <x v="3"/>
    <n v="36"/>
  </r>
  <r>
    <x v="15"/>
    <x v="209"/>
    <x v="4"/>
    <n v="0"/>
  </r>
  <r>
    <x v="15"/>
    <x v="210"/>
    <x v="0"/>
    <n v="106"/>
  </r>
  <r>
    <x v="15"/>
    <x v="210"/>
    <x v="1"/>
    <n v="2"/>
  </r>
  <r>
    <x v="15"/>
    <x v="210"/>
    <x v="2"/>
    <n v="0"/>
  </r>
  <r>
    <x v="15"/>
    <x v="210"/>
    <x v="3"/>
    <n v="24"/>
  </r>
  <r>
    <x v="15"/>
    <x v="211"/>
    <x v="0"/>
    <n v="144"/>
  </r>
  <r>
    <x v="15"/>
    <x v="211"/>
    <x v="1"/>
    <n v="4"/>
  </r>
  <r>
    <x v="15"/>
    <x v="211"/>
    <x v="2"/>
    <n v="0"/>
  </r>
  <r>
    <x v="15"/>
    <x v="211"/>
    <x v="3"/>
    <n v="24"/>
  </r>
  <r>
    <x v="15"/>
    <x v="212"/>
    <x v="0"/>
    <n v="135"/>
  </r>
  <r>
    <x v="15"/>
    <x v="212"/>
    <x v="1"/>
    <n v="4"/>
  </r>
  <r>
    <x v="15"/>
    <x v="212"/>
    <x v="2"/>
    <n v="0"/>
  </r>
  <r>
    <x v="15"/>
    <x v="212"/>
    <x v="3"/>
    <n v="28"/>
  </r>
  <r>
    <x v="15"/>
    <x v="213"/>
    <x v="0"/>
    <n v="88"/>
  </r>
  <r>
    <x v="15"/>
    <x v="213"/>
    <x v="1"/>
    <n v="1"/>
  </r>
  <r>
    <x v="15"/>
    <x v="213"/>
    <x v="2"/>
    <n v="0"/>
  </r>
  <r>
    <x v="15"/>
    <x v="213"/>
    <x v="3"/>
    <n v="18"/>
  </r>
  <r>
    <x v="15"/>
    <x v="214"/>
    <x v="0"/>
    <n v="135"/>
  </r>
  <r>
    <x v="15"/>
    <x v="214"/>
    <x v="1"/>
    <n v="4"/>
  </r>
  <r>
    <x v="15"/>
    <x v="214"/>
    <x v="2"/>
    <n v="0"/>
  </r>
  <r>
    <x v="15"/>
    <x v="214"/>
    <x v="3"/>
    <n v="28"/>
  </r>
  <r>
    <x v="15"/>
    <x v="215"/>
    <x v="0"/>
    <n v="110"/>
  </r>
  <r>
    <x v="15"/>
    <x v="215"/>
    <x v="1"/>
    <n v="2"/>
  </r>
  <r>
    <x v="15"/>
    <x v="215"/>
    <x v="2"/>
    <n v="0"/>
  </r>
  <r>
    <x v="15"/>
    <x v="215"/>
    <x v="3"/>
    <n v="23"/>
  </r>
  <r>
    <x v="15"/>
    <x v="216"/>
    <x v="0"/>
    <n v="144"/>
  </r>
  <r>
    <x v="15"/>
    <x v="216"/>
    <x v="1"/>
    <n v="4"/>
  </r>
  <r>
    <x v="15"/>
    <x v="216"/>
    <x v="2"/>
    <n v="0"/>
  </r>
  <r>
    <x v="15"/>
    <x v="216"/>
    <x v="3"/>
    <n v="24"/>
  </r>
  <r>
    <x v="16"/>
    <x v="26"/>
    <x v="4"/>
    <n v="0"/>
  </r>
  <r>
    <x v="16"/>
    <x v="217"/>
    <x v="0"/>
    <n v="104"/>
  </r>
  <r>
    <x v="16"/>
    <x v="217"/>
    <x v="1"/>
    <n v="2"/>
  </r>
  <r>
    <x v="16"/>
    <x v="217"/>
    <x v="2"/>
    <n v="0"/>
  </r>
  <r>
    <x v="16"/>
    <x v="217"/>
    <x v="3"/>
    <n v="18"/>
  </r>
  <r>
    <x v="16"/>
    <x v="218"/>
    <x v="0"/>
    <n v="93"/>
  </r>
  <r>
    <x v="16"/>
    <x v="218"/>
    <x v="1"/>
    <n v="1"/>
  </r>
  <r>
    <x v="16"/>
    <x v="218"/>
    <x v="2"/>
    <n v="0"/>
  </r>
  <r>
    <x v="16"/>
    <x v="218"/>
    <x v="3"/>
    <n v="17"/>
  </r>
  <r>
    <x v="16"/>
    <x v="219"/>
    <x v="0"/>
    <n v="89"/>
  </r>
  <r>
    <x v="16"/>
    <x v="219"/>
    <x v="1"/>
    <n v="1"/>
  </r>
  <r>
    <x v="16"/>
    <x v="219"/>
    <x v="2"/>
    <n v="0"/>
  </r>
  <r>
    <x v="16"/>
    <x v="219"/>
    <x v="3"/>
    <n v="18"/>
  </r>
  <r>
    <x v="16"/>
    <x v="220"/>
    <x v="0"/>
    <n v="89"/>
  </r>
  <r>
    <x v="16"/>
    <x v="220"/>
    <x v="1"/>
    <n v="1"/>
  </r>
  <r>
    <x v="16"/>
    <x v="220"/>
    <x v="2"/>
    <n v="0"/>
  </r>
  <r>
    <x v="16"/>
    <x v="220"/>
    <x v="3"/>
    <n v="18"/>
  </r>
  <r>
    <x v="17"/>
    <x v="26"/>
    <x v="4"/>
    <n v="0"/>
  </r>
  <r>
    <x v="17"/>
    <x v="221"/>
    <x v="0"/>
    <n v="284"/>
  </r>
  <r>
    <x v="17"/>
    <x v="221"/>
    <x v="1"/>
    <n v="20"/>
  </r>
  <r>
    <x v="17"/>
    <x v="221"/>
    <x v="2"/>
    <n v="5"/>
  </r>
  <r>
    <x v="17"/>
    <x v="221"/>
    <x v="3"/>
    <n v="28"/>
  </r>
  <r>
    <x v="17"/>
    <x v="222"/>
    <x v="0"/>
    <n v="318"/>
  </r>
  <r>
    <x v="17"/>
    <x v="222"/>
    <x v="1"/>
    <n v="4"/>
  </r>
  <r>
    <x v="17"/>
    <x v="222"/>
    <x v="2"/>
    <n v="0"/>
  </r>
  <r>
    <x v="17"/>
    <x v="222"/>
    <x v="3"/>
    <n v="9"/>
  </r>
  <r>
    <x v="18"/>
    <x v="26"/>
    <x v="5"/>
    <n v="0"/>
  </r>
  <r>
    <x v="18"/>
    <x v="223"/>
    <x v="5"/>
    <n v="0"/>
  </r>
  <r>
    <x v="18"/>
    <x v="224"/>
    <x v="5"/>
    <n v="0"/>
  </r>
  <r>
    <x v="18"/>
    <x v="195"/>
    <x v="5"/>
    <n v="0"/>
  </r>
  <r>
    <x v="18"/>
    <x v="163"/>
    <x v="5"/>
    <n v="0"/>
  </r>
  <r>
    <x v="18"/>
    <x v="208"/>
    <x v="5"/>
    <n v="0"/>
  </r>
  <r>
    <x v="18"/>
    <x v="225"/>
    <x v="5"/>
    <n v="0"/>
  </r>
  <r>
    <x v="18"/>
    <x v="226"/>
    <x v="5"/>
    <n v="0"/>
  </r>
  <r>
    <x v="18"/>
    <x v="218"/>
    <x v="5"/>
    <n v="0"/>
  </r>
  <r>
    <x v="18"/>
    <x v="227"/>
    <x v="5"/>
    <n v="0"/>
  </r>
  <r>
    <x v="18"/>
    <x v="227"/>
    <x v="0"/>
    <n v="245"/>
  </r>
  <r>
    <x v="18"/>
    <x v="227"/>
    <x v="1"/>
    <n v="7"/>
  </r>
  <r>
    <x v="18"/>
    <x v="227"/>
    <x v="2"/>
    <n v="0"/>
  </r>
  <r>
    <x v="19"/>
    <x v="26"/>
    <x v="5"/>
    <n v="0"/>
  </r>
  <r>
    <x v="20"/>
    <x v="26"/>
    <x v="5"/>
    <n v="0"/>
  </r>
  <r>
    <x v="20"/>
    <x v="228"/>
    <x v="0"/>
    <n v="176"/>
  </r>
  <r>
    <x v="20"/>
    <x v="228"/>
    <x v="1"/>
    <n v="12"/>
  </r>
  <r>
    <x v="20"/>
    <x v="228"/>
    <x v="2"/>
    <n v="0"/>
  </r>
  <r>
    <x v="20"/>
    <x v="228"/>
    <x v="3"/>
    <n v="15"/>
  </r>
  <r>
    <x v="20"/>
    <x v="229"/>
    <x v="5"/>
    <n v="0"/>
  </r>
  <r>
    <x v="20"/>
    <x v="230"/>
    <x v="5"/>
    <n v="0"/>
  </r>
  <r>
    <x v="20"/>
    <x v="231"/>
    <x v="5"/>
    <n v="0"/>
  </r>
  <r>
    <x v="20"/>
    <x v="232"/>
    <x v="5"/>
    <n v="0"/>
  </r>
  <r>
    <x v="20"/>
    <x v="233"/>
    <x v="5"/>
    <n v="0"/>
  </r>
  <r>
    <x v="20"/>
    <x v="234"/>
    <x v="5"/>
    <n v="0"/>
  </r>
  <r>
    <x v="20"/>
    <x v="235"/>
    <x v="5"/>
    <n v="0"/>
  </r>
  <r>
    <x v="21"/>
    <x v="26"/>
    <x v="5"/>
    <n v="0"/>
  </r>
  <r>
    <x v="21"/>
    <x v="236"/>
    <x v="0"/>
    <n v="60"/>
  </r>
  <r>
    <x v="21"/>
    <x v="236"/>
    <x v="1"/>
    <n v="5"/>
  </r>
  <r>
    <x v="21"/>
    <x v="236"/>
    <x v="2"/>
    <n v="0"/>
  </r>
  <r>
    <x v="21"/>
    <x v="236"/>
    <x v="3"/>
    <n v="4"/>
  </r>
  <r>
    <x v="21"/>
    <x v="237"/>
    <x v="5"/>
    <n v="0"/>
  </r>
  <r>
    <x v="21"/>
    <x v="238"/>
    <x v="5"/>
    <n v="0"/>
  </r>
  <r>
    <x v="21"/>
    <x v="239"/>
    <x v="5"/>
    <n v="0"/>
  </r>
  <r>
    <x v="21"/>
    <x v="240"/>
    <x v="5"/>
    <n v="0"/>
  </r>
  <r>
    <x v="21"/>
    <x v="241"/>
    <x v="5"/>
    <n v="0"/>
  </r>
  <r>
    <x v="21"/>
    <x v="242"/>
    <x v="5"/>
    <n v="0"/>
  </r>
  <r>
    <x v="21"/>
    <x v="243"/>
    <x v="5"/>
    <n v="0"/>
  </r>
  <r>
    <x v="21"/>
    <x v="244"/>
    <x v="5"/>
    <n v="0"/>
  </r>
  <r>
    <x v="21"/>
    <x v="245"/>
    <x v="5"/>
    <n v="0"/>
  </r>
  <r>
    <x v="21"/>
    <x v="246"/>
    <x v="5"/>
    <n v="0"/>
  </r>
  <r>
    <x v="21"/>
    <x v="247"/>
    <x v="5"/>
    <n v="0"/>
  </r>
  <r>
    <x v="21"/>
    <x v="248"/>
    <x v="5"/>
    <n v="0"/>
  </r>
  <r>
    <x v="21"/>
    <x v="249"/>
    <x v="5"/>
    <n v="0"/>
  </r>
  <r>
    <x v="21"/>
    <x v="250"/>
    <x v="5"/>
    <n v="0"/>
  </r>
  <r>
    <x v="21"/>
    <x v="251"/>
    <x v="0"/>
    <n v="413"/>
  </r>
  <r>
    <x v="21"/>
    <x v="251"/>
    <x v="1"/>
    <n v="44"/>
  </r>
  <r>
    <x v="21"/>
    <x v="251"/>
    <x v="2"/>
    <n v="0"/>
  </r>
  <r>
    <x v="21"/>
    <x v="251"/>
    <x v="3"/>
    <n v="3"/>
  </r>
  <r>
    <x v="21"/>
    <x v="252"/>
    <x v="5"/>
    <n v="0"/>
  </r>
  <r>
    <x v="21"/>
    <x v="253"/>
    <x v="5"/>
    <n v="0"/>
  </r>
  <r>
    <x v="21"/>
    <x v="254"/>
    <x v="5"/>
    <n v="0"/>
  </r>
  <r>
    <x v="21"/>
    <x v="255"/>
    <x v="5"/>
    <n v="0"/>
  </r>
  <r>
    <x v="22"/>
    <x v="26"/>
    <x v="5"/>
    <n v="0"/>
  </r>
  <r>
    <x v="22"/>
    <x v="236"/>
    <x v="0"/>
    <n v="68"/>
  </r>
  <r>
    <x v="22"/>
    <x v="236"/>
    <x v="1"/>
    <n v="4"/>
  </r>
  <r>
    <x v="22"/>
    <x v="236"/>
    <x v="2"/>
    <n v="0"/>
  </r>
  <r>
    <x v="22"/>
    <x v="236"/>
    <x v="3"/>
    <n v="4"/>
  </r>
  <r>
    <x v="22"/>
    <x v="239"/>
    <x v="5"/>
    <n v="0"/>
  </r>
  <r>
    <x v="22"/>
    <x v="237"/>
    <x v="5"/>
    <n v="0"/>
  </r>
  <r>
    <x v="22"/>
    <x v="239"/>
    <x v="5"/>
    <n v="0"/>
  </r>
  <r>
    <x v="22"/>
    <x v="256"/>
    <x v="5"/>
    <n v="0"/>
  </r>
  <r>
    <x v="22"/>
    <x v="257"/>
    <x v="5"/>
    <n v="0"/>
  </r>
  <r>
    <x v="23"/>
    <x v="26"/>
    <x v="5"/>
    <n v="0"/>
  </r>
  <r>
    <x v="23"/>
    <x v="258"/>
    <x v="0"/>
    <n v="809"/>
  </r>
  <r>
    <x v="23"/>
    <x v="258"/>
    <x v="1"/>
    <n v="92"/>
  </r>
  <r>
    <x v="23"/>
    <x v="258"/>
    <x v="2"/>
    <n v="0"/>
  </r>
  <r>
    <x v="23"/>
    <x v="258"/>
    <x v="3"/>
    <n v="4"/>
  </r>
  <r>
    <x v="23"/>
    <x v="235"/>
    <x v="5"/>
    <n v="0"/>
  </r>
  <r>
    <x v="23"/>
    <x v="259"/>
    <x v="5"/>
    <n v="0"/>
  </r>
  <r>
    <x v="23"/>
    <x v="239"/>
    <x v="5"/>
    <n v="0"/>
  </r>
  <r>
    <x v="23"/>
    <x v="260"/>
    <x v="5"/>
    <n v="0"/>
  </r>
  <r>
    <x v="23"/>
    <x v="261"/>
    <x v="5"/>
    <n v="0"/>
  </r>
  <r>
    <x v="23"/>
    <x v="262"/>
    <x v="5"/>
    <n v="0"/>
  </r>
  <r>
    <x v="24"/>
    <x v="26"/>
    <x v="5"/>
    <n v="0"/>
  </r>
  <r>
    <x v="24"/>
    <x v="263"/>
    <x v="5"/>
    <n v="0"/>
  </r>
  <r>
    <x v="24"/>
    <x v="264"/>
    <x v="5"/>
    <n v="0"/>
  </r>
  <r>
    <x v="24"/>
    <x v="265"/>
    <x v="5"/>
    <n v="0"/>
  </r>
  <r>
    <x v="24"/>
    <x v="266"/>
    <x v="5"/>
    <n v="0"/>
  </r>
  <r>
    <x v="24"/>
    <x v="267"/>
    <x v="5"/>
    <n v="0"/>
  </r>
  <r>
    <x v="24"/>
    <x v="268"/>
    <x v="5"/>
    <n v="0"/>
  </r>
  <r>
    <x v="24"/>
    <x v="269"/>
    <x v="5"/>
    <n v="0"/>
  </r>
  <r>
    <x v="24"/>
    <x v="270"/>
    <x v="5"/>
    <n v="0"/>
  </r>
  <r>
    <x v="24"/>
    <x v="271"/>
    <x v="5"/>
    <n v="0"/>
  </r>
  <r>
    <x v="24"/>
    <x v="272"/>
    <x v="5"/>
    <n v="0"/>
  </r>
  <r>
    <x v="24"/>
    <x v="273"/>
    <x v="5"/>
    <n v="0"/>
  </r>
  <r>
    <x v="24"/>
    <x v="274"/>
    <x v="5"/>
    <n v="0"/>
  </r>
  <r>
    <x v="24"/>
    <x v="275"/>
    <x v="5"/>
    <n v="0"/>
  </r>
  <r>
    <x v="24"/>
    <x v="276"/>
    <x v="5"/>
    <n v="0"/>
  </r>
  <r>
    <x v="24"/>
    <x v="277"/>
    <x v="5"/>
    <n v="0"/>
  </r>
  <r>
    <x v="24"/>
    <x v="278"/>
    <x v="5"/>
    <n v="0"/>
  </r>
  <r>
    <x v="24"/>
    <x v="279"/>
    <x v="5"/>
    <n v="0"/>
  </r>
  <r>
    <x v="24"/>
    <x v="280"/>
    <x v="5"/>
    <n v="0"/>
  </r>
  <r>
    <x v="24"/>
    <x v="281"/>
    <x v="5"/>
    <n v="0"/>
  </r>
  <r>
    <x v="24"/>
    <x v="282"/>
    <x v="5"/>
    <n v="0"/>
  </r>
  <r>
    <x v="24"/>
    <x v="283"/>
    <x v="5"/>
    <n v="0"/>
  </r>
  <r>
    <x v="24"/>
    <x v="284"/>
    <x v="5"/>
    <n v="0"/>
  </r>
  <r>
    <x v="24"/>
    <x v="285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itemPrintTitles="1" createdVersion="5" indent="0" compact="0" compactData="0" gridDropZones="1" multipleFieldFilters="0">
  <location ref="K2:S331" firstHeaderRow="1" firstDataRow="2" firstDataCol="2"/>
  <pivotFields count="4">
    <pivotField axis="axisRow" compact="0" outline="0" showAll="0" defaultSubtotal="0">
      <items count="27">
        <item x="16"/>
        <item x="13"/>
        <item x="17"/>
        <item x="14"/>
        <item x="18"/>
        <item x="12"/>
        <item x="15"/>
        <item x="23"/>
        <item x="20"/>
        <item x="21"/>
        <item x="22"/>
        <item x="10"/>
        <item x="11"/>
        <item x="19"/>
        <item x="0"/>
        <item x="2"/>
        <item m="1" x="26"/>
        <item x="8"/>
        <item x="6"/>
        <item x="24"/>
        <item x="9"/>
        <item x="4"/>
        <item x="5"/>
        <item x="3"/>
        <item x="1"/>
        <item x="7"/>
        <item m="1" x="25"/>
      </items>
    </pivotField>
    <pivotField axis="axisRow" compact="0" outline="0" showAll="0">
      <items count="288">
        <item m="1" x="286"/>
        <item x="201"/>
        <item x="263"/>
        <item x="164"/>
        <item x="165"/>
        <item x="161"/>
        <item x="204"/>
        <item x="171"/>
        <item x="166"/>
        <item x="167"/>
        <item x="168"/>
        <item x="264"/>
        <item x="265"/>
        <item x="169"/>
        <item x="266"/>
        <item x="170"/>
        <item x="267"/>
        <item x="172"/>
        <item x="268"/>
        <item x="205"/>
        <item x="269"/>
        <item x="174"/>
        <item x="203"/>
        <item x="214"/>
        <item x="213"/>
        <item x="209"/>
        <item x="219"/>
        <item x="194"/>
        <item x="177"/>
        <item x="193"/>
        <item x="222"/>
        <item x="270"/>
        <item x="175"/>
        <item x="176"/>
        <item x="195"/>
        <item x="271"/>
        <item x="215"/>
        <item x="272"/>
        <item x="210"/>
        <item x="273"/>
        <item x="274"/>
        <item x="275"/>
        <item x="178"/>
        <item x="199"/>
        <item x="206"/>
        <item x="220"/>
        <item x="218"/>
        <item x="179"/>
        <item x="207"/>
        <item x="225"/>
        <item x="173"/>
        <item x="276"/>
        <item x="277"/>
        <item x="162"/>
        <item x="211"/>
        <item x="191"/>
        <item x="278"/>
        <item x="216"/>
        <item x="279"/>
        <item x="226"/>
        <item x="180"/>
        <item x="280"/>
        <item x="281"/>
        <item x="163"/>
        <item x="208"/>
        <item x="202"/>
        <item x="282"/>
        <item x="181"/>
        <item x="182"/>
        <item x="198"/>
        <item x="212"/>
        <item x="183"/>
        <item x="227"/>
        <item x="184"/>
        <item x="185"/>
        <item x="283"/>
        <item x="186"/>
        <item x="284"/>
        <item x="187"/>
        <item x="188"/>
        <item x="189"/>
        <item x="224"/>
        <item x="196"/>
        <item x="190"/>
        <item x="285"/>
        <item x="223"/>
        <item x="238"/>
        <item x="246"/>
        <item x="221"/>
        <item x="255"/>
        <item x="244"/>
        <item x="236"/>
        <item x="249"/>
        <item x="254"/>
        <item x="231"/>
        <item x="248"/>
        <item x="192"/>
        <item x="259"/>
        <item x="239"/>
        <item x="233"/>
        <item x="232"/>
        <item x="251"/>
        <item x="228"/>
        <item x="262"/>
        <item x="260"/>
        <item x="245"/>
        <item x="257"/>
        <item x="250"/>
        <item x="261"/>
        <item x="230"/>
        <item x="229"/>
        <item x="241"/>
        <item x="235"/>
        <item x="237"/>
        <item x="197"/>
        <item x="242"/>
        <item x="256"/>
        <item x="253"/>
        <item x="217"/>
        <item x="247"/>
        <item x="234"/>
        <item x="160"/>
        <item x="200"/>
        <item x="258"/>
        <item x="252"/>
        <item x="240"/>
        <item x="243"/>
        <item x="107"/>
        <item x="103"/>
        <item x="105"/>
        <item x="106"/>
        <item x="104"/>
        <item x="108"/>
        <item x="109"/>
        <item x="125"/>
        <item x="80"/>
        <item x="84"/>
        <item x="122"/>
        <item x="21"/>
        <item x="158"/>
        <item x="69"/>
        <item x="92"/>
        <item x="20"/>
        <item x="15"/>
        <item x="141"/>
        <item x="44"/>
        <item x="59"/>
        <item x="71"/>
        <item x="2"/>
        <item x="47"/>
        <item x="119"/>
        <item x="51"/>
        <item x="144"/>
        <item x="152"/>
        <item x="116"/>
        <item x="1"/>
        <item x="28"/>
        <item x="27"/>
        <item x="54"/>
        <item x="23"/>
        <item x="39"/>
        <item x="62"/>
        <item x="72"/>
        <item x="133"/>
        <item x="57"/>
        <item x="137"/>
        <item x="153"/>
        <item x="157"/>
        <item x="154"/>
        <item x="4"/>
        <item x="43"/>
        <item x="82"/>
        <item x="48"/>
        <item x="12"/>
        <item x="75"/>
        <item x="61"/>
        <item x="22"/>
        <item x="64"/>
        <item x="101"/>
        <item x="74"/>
        <item x="131"/>
        <item x="76"/>
        <item x="83"/>
        <item x="112"/>
        <item x="151"/>
        <item x="146"/>
        <item x="41"/>
        <item x="29"/>
        <item x="149"/>
        <item x="139"/>
        <item x="24"/>
        <item x="37"/>
        <item x="36"/>
        <item x="38"/>
        <item x="40"/>
        <item x="102"/>
        <item x="142"/>
        <item x="91"/>
        <item x="88"/>
        <item x="35"/>
        <item x="89"/>
        <item x="97"/>
        <item x="33"/>
        <item x="98"/>
        <item x="99"/>
        <item x="32"/>
        <item x="114"/>
        <item x="34"/>
        <item x="118"/>
        <item x="63"/>
        <item x="73"/>
        <item x="138"/>
        <item x="81"/>
        <item x="42"/>
        <item x="124"/>
        <item x="145"/>
        <item x="100"/>
        <item x="129"/>
        <item x="126"/>
        <item x="94"/>
        <item x="77"/>
        <item x="127"/>
        <item x="53"/>
        <item x="128"/>
        <item x="110"/>
        <item x="31"/>
        <item x="123"/>
        <item x="30"/>
        <item x="7"/>
        <item x="6"/>
        <item x="8"/>
        <item x="9"/>
        <item x="49"/>
        <item x="67"/>
        <item x="46"/>
        <item x="19"/>
        <item x="113"/>
        <item x="117"/>
        <item x="3"/>
        <item x="86"/>
        <item x="87"/>
        <item x="93"/>
        <item x="0"/>
        <item x="111"/>
        <item x="156"/>
        <item x="5"/>
        <item x="85"/>
        <item x="135"/>
        <item x="95"/>
        <item x="155"/>
        <item x="78"/>
        <item x="132"/>
        <item x="96"/>
        <item x="50"/>
        <item x="10"/>
        <item x="140"/>
        <item x="159"/>
        <item x="115"/>
        <item x="11"/>
        <item x="136"/>
        <item x="90"/>
        <item x="60"/>
        <item x="13"/>
        <item x="150"/>
        <item x="56"/>
        <item x="79"/>
        <item x="65"/>
        <item x="147"/>
        <item x="17"/>
        <item x="18"/>
        <item x="14"/>
        <item x="143"/>
        <item x="148"/>
        <item x="16"/>
        <item x="70"/>
        <item x="45"/>
        <item x="120"/>
        <item x="25"/>
        <item x="68"/>
        <item x="55"/>
        <item x="52"/>
        <item x="121"/>
        <item x="130"/>
        <item x="58"/>
        <item x="134"/>
        <item x="66"/>
        <item x="26"/>
        <item t="default"/>
      </items>
    </pivotField>
    <pivotField axis="axisCol" compact="0" outline="0" showAll="0">
      <items count="8">
        <item x="5"/>
        <item x="2"/>
        <item x="1"/>
        <item x="0"/>
        <item x="3"/>
        <item x="4"/>
        <item m="1" x="6"/>
        <item t="default"/>
      </items>
    </pivotField>
    <pivotField dataField="1" compact="0" outline="0" showAll="0"/>
  </pivotFields>
  <rowFields count="2">
    <field x="0"/>
    <field x="1"/>
  </rowFields>
  <rowItems count="328">
    <i>
      <x/>
      <x v="26"/>
    </i>
    <i r="1">
      <x v="45"/>
    </i>
    <i r="1">
      <x v="46"/>
    </i>
    <i r="1">
      <x v="118"/>
    </i>
    <i r="1">
      <x v="286"/>
    </i>
    <i>
      <x v="1"/>
      <x v="27"/>
    </i>
    <i r="1">
      <x v="29"/>
    </i>
    <i r="1">
      <x v="34"/>
    </i>
    <i r="1">
      <x v="82"/>
    </i>
    <i r="1">
      <x v="96"/>
    </i>
    <i r="1">
      <x v="286"/>
    </i>
    <i>
      <x v="2"/>
      <x v="30"/>
    </i>
    <i r="1">
      <x v="88"/>
    </i>
    <i r="1">
      <x v="286"/>
    </i>
    <i>
      <x v="3"/>
      <x v="43"/>
    </i>
    <i r="1">
      <x v="69"/>
    </i>
    <i r="1">
      <x v="114"/>
    </i>
    <i r="1">
      <x v="286"/>
    </i>
    <i>
      <x v="4"/>
      <x v="34"/>
    </i>
    <i r="1">
      <x v="46"/>
    </i>
    <i r="1">
      <x v="49"/>
    </i>
    <i r="1">
      <x v="59"/>
    </i>
    <i r="1">
      <x v="63"/>
    </i>
    <i r="1">
      <x v="64"/>
    </i>
    <i r="1">
      <x v="72"/>
    </i>
    <i r="1">
      <x v="81"/>
    </i>
    <i r="1">
      <x v="85"/>
    </i>
    <i r="1">
      <x v="286"/>
    </i>
    <i>
      <x v="5"/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5"/>
    </i>
    <i r="1">
      <x v="17"/>
    </i>
    <i r="1">
      <x v="21"/>
    </i>
    <i r="1">
      <x v="28"/>
    </i>
    <i r="1">
      <x v="32"/>
    </i>
    <i r="1">
      <x v="33"/>
    </i>
    <i r="1">
      <x v="42"/>
    </i>
    <i r="1">
      <x v="47"/>
    </i>
    <i r="1">
      <x v="50"/>
    </i>
    <i r="1">
      <x v="53"/>
    </i>
    <i r="1">
      <x v="55"/>
    </i>
    <i r="1">
      <x v="60"/>
    </i>
    <i r="1">
      <x v="63"/>
    </i>
    <i r="1">
      <x v="67"/>
    </i>
    <i r="1">
      <x v="68"/>
    </i>
    <i r="1">
      <x v="71"/>
    </i>
    <i r="1">
      <x v="73"/>
    </i>
    <i r="1">
      <x v="74"/>
    </i>
    <i r="1">
      <x v="76"/>
    </i>
    <i r="1">
      <x v="78"/>
    </i>
    <i r="1">
      <x v="79"/>
    </i>
    <i r="1">
      <x v="80"/>
    </i>
    <i r="1">
      <x v="83"/>
    </i>
    <i r="1">
      <x v="121"/>
    </i>
    <i r="1">
      <x v="286"/>
    </i>
    <i>
      <x v="6"/>
      <x v="1"/>
    </i>
    <i r="1">
      <x v="6"/>
    </i>
    <i r="1">
      <x v="19"/>
    </i>
    <i r="1">
      <x v="22"/>
    </i>
    <i r="1">
      <x v="23"/>
    </i>
    <i r="1">
      <x v="24"/>
    </i>
    <i r="1">
      <x v="25"/>
    </i>
    <i r="1">
      <x v="36"/>
    </i>
    <i r="1">
      <x v="38"/>
    </i>
    <i r="1">
      <x v="44"/>
    </i>
    <i r="1">
      <x v="48"/>
    </i>
    <i r="1">
      <x v="54"/>
    </i>
    <i r="1">
      <x v="57"/>
    </i>
    <i r="1">
      <x v="64"/>
    </i>
    <i r="1">
      <x v="65"/>
    </i>
    <i r="1">
      <x v="70"/>
    </i>
    <i r="1">
      <x v="122"/>
    </i>
    <i r="1">
      <x v="286"/>
    </i>
    <i>
      <x v="7"/>
      <x v="97"/>
    </i>
    <i r="1">
      <x v="98"/>
    </i>
    <i r="1">
      <x v="103"/>
    </i>
    <i r="1">
      <x v="104"/>
    </i>
    <i r="1">
      <x v="108"/>
    </i>
    <i r="1">
      <x v="112"/>
    </i>
    <i r="1">
      <x v="123"/>
    </i>
    <i r="1">
      <x v="286"/>
    </i>
    <i>
      <x v="8"/>
      <x v="94"/>
    </i>
    <i r="1">
      <x v="99"/>
    </i>
    <i r="1">
      <x v="100"/>
    </i>
    <i r="1">
      <x v="102"/>
    </i>
    <i r="1">
      <x v="109"/>
    </i>
    <i r="1">
      <x v="110"/>
    </i>
    <i r="1">
      <x v="112"/>
    </i>
    <i r="1">
      <x v="120"/>
    </i>
    <i r="1">
      <x v="286"/>
    </i>
    <i>
      <x v="9"/>
      <x v="86"/>
    </i>
    <i r="1">
      <x v="87"/>
    </i>
    <i r="1">
      <x v="89"/>
    </i>
    <i r="1">
      <x v="90"/>
    </i>
    <i r="1">
      <x v="91"/>
    </i>
    <i r="1">
      <x v="92"/>
    </i>
    <i r="1">
      <x v="93"/>
    </i>
    <i r="1">
      <x v="95"/>
    </i>
    <i r="1">
      <x v="98"/>
    </i>
    <i r="1">
      <x v="101"/>
    </i>
    <i r="1">
      <x v="105"/>
    </i>
    <i r="1">
      <x v="107"/>
    </i>
    <i r="1">
      <x v="111"/>
    </i>
    <i r="1">
      <x v="113"/>
    </i>
    <i r="1">
      <x v="115"/>
    </i>
    <i r="1">
      <x v="117"/>
    </i>
    <i r="1">
      <x v="119"/>
    </i>
    <i r="1">
      <x v="124"/>
    </i>
    <i r="1">
      <x v="125"/>
    </i>
    <i r="1">
      <x v="126"/>
    </i>
    <i r="1">
      <x v="286"/>
    </i>
    <i>
      <x v="10"/>
      <x v="91"/>
    </i>
    <i r="1">
      <x v="98"/>
    </i>
    <i r="1">
      <x v="106"/>
    </i>
    <i r="1">
      <x v="113"/>
    </i>
    <i r="1">
      <x v="116"/>
    </i>
    <i r="1">
      <x v="286"/>
    </i>
    <i>
      <x v="11"/>
      <x v="286"/>
    </i>
    <i>
      <x v="12"/>
      <x v="286"/>
    </i>
    <i>
      <x v="13"/>
      <x v="286"/>
    </i>
    <i>
      <x v="14"/>
      <x v="138"/>
    </i>
    <i r="1">
      <x v="142"/>
    </i>
    <i r="1">
      <x v="143"/>
    </i>
    <i r="1">
      <x v="148"/>
    </i>
    <i r="1">
      <x v="155"/>
    </i>
    <i r="1">
      <x v="159"/>
    </i>
    <i r="1">
      <x v="169"/>
    </i>
    <i r="1">
      <x v="173"/>
    </i>
    <i r="1">
      <x v="176"/>
    </i>
    <i r="1">
      <x v="190"/>
    </i>
    <i r="1">
      <x v="228"/>
    </i>
    <i r="1">
      <x v="229"/>
    </i>
    <i r="1">
      <x v="230"/>
    </i>
    <i r="1">
      <x v="231"/>
    </i>
    <i r="1">
      <x v="235"/>
    </i>
    <i r="1">
      <x v="238"/>
    </i>
    <i r="1">
      <x v="242"/>
    </i>
    <i r="1">
      <x v="245"/>
    </i>
    <i r="1">
      <x v="254"/>
    </i>
    <i r="1">
      <x v="258"/>
    </i>
    <i r="1">
      <x v="262"/>
    </i>
    <i r="1">
      <x v="268"/>
    </i>
    <i r="1">
      <x v="269"/>
    </i>
    <i r="1">
      <x v="270"/>
    </i>
    <i r="1">
      <x v="273"/>
    </i>
    <i r="1">
      <x v="277"/>
    </i>
    <i>
      <x v="15"/>
      <x v="146"/>
    </i>
    <i r="1">
      <x v="149"/>
    </i>
    <i r="1">
      <x v="151"/>
    </i>
    <i r="1">
      <x v="158"/>
    </i>
    <i r="1">
      <x v="161"/>
    </i>
    <i r="1">
      <x v="164"/>
    </i>
    <i r="1">
      <x v="172"/>
    </i>
    <i r="1">
      <x v="175"/>
    </i>
    <i r="1">
      <x v="177"/>
    </i>
    <i r="1">
      <x v="209"/>
    </i>
    <i r="1">
      <x v="222"/>
    </i>
    <i r="1">
      <x v="232"/>
    </i>
    <i r="1">
      <x v="234"/>
    </i>
    <i r="1">
      <x v="253"/>
    </i>
    <i r="1">
      <x v="261"/>
    </i>
    <i r="1">
      <x v="264"/>
    </i>
    <i r="1">
      <x v="279"/>
    </i>
    <i r="1">
      <x v="280"/>
    </i>
    <i r="1">
      <x v="283"/>
    </i>
    <i r="1">
      <x v="286"/>
    </i>
    <i>
      <x v="17"/>
      <x v="134"/>
    </i>
    <i r="1">
      <x v="137"/>
    </i>
    <i r="1">
      <x v="150"/>
    </i>
    <i r="1">
      <x v="163"/>
    </i>
    <i r="1">
      <x v="165"/>
    </i>
    <i r="1">
      <x v="180"/>
    </i>
    <i r="1">
      <x v="211"/>
    </i>
    <i r="1">
      <x v="214"/>
    </i>
    <i r="1">
      <x v="217"/>
    </i>
    <i r="1">
      <x v="218"/>
    </i>
    <i r="1">
      <x v="221"/>
    </i>
    <i r="1">
      <x v="223"/>
    </i>
    <i r="1">
      <x v="226"/>
    </i>
    <i r="1">
      <x v="247"/>
    </i>
    <i r="1">
      <x v="251"/>
    </i>
    <i r="1">
      <x v="259"/>
    </i>
    <i r="1">
      <x v="276"/>
    </i>
    <i r="1">
      <x v="281"/>
    </i>
    <i r="1">
      <x v="282"/>
    </i>
    <i r="1">
      <x v="284"/>
    </i>
    <i r="1">
      <x v="286"/>
    </i>
    <i>
      <x v="18"/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95"/>
    </i>
    <i r="1">
      <x v="286"/>
    </i>
    <i>
      <x v="19"/>
      <x v="2"/>
    </i>
    <i r="1">
      <x v="11"/>
    </i>
    <i r="1">
      <x v="12"/>
    </i>
    <i r="1">
      <x v="14"/>
    </i>
    <i r="1">
      <x v="16"/>
    </i>
    <i r="1">
      <x v="18"/>
    </i>
    <i r="1">
      <x v="20"/>
    </i>
    <i r="1">
      <x v="31"/>
    </i>
    <i r="1">
      <x v="35"/>
    </i>
    <i r="1">
      <x v="37"/>
    </i>
    <i r="1">
      <x v="39"/>
    </i>
    <i r="1">
      <x v="40"/>
    </i>
    <i r="1">
      <x v="41"/>
    </i>
    <i r="1">
      <x v="51"/>
    </i>
    <i r="1">
      <x v="52"/>
    </i>
    <i r="1">
      <x v="56"/>
    </i>
    <i r="1">
      <x v="58"/>
    </i>
    <i r="1">
      <x v="61"/>
    </i>
    <i r="1">
      <x v="62"/>
    </i>
    <i r="1">
      <x v="66"/>
    </i>
    <i r="1">
      <x v="75"/>
    </i>
    <i r="1">
      <x v="77"/>
    </i>
    <i r="1">
      <x v="84"/>
    </i>
    <i r="1">
      <x v="286"/>
    </i>
    <i>
      <x v="20"/>
      <x v="139"/>
    </i>
    <i r="1">
      <x v="144"/>
    </i>
    <i r="1">
      <x v="152"/>
    </i>
    <i r="1">
      <x v="153"/>
    </i>
    <i r="1">
      <x v="166"/>
    </i>
    <i r="1">
      <x v="167"/>
    </i>
    <i r="1">
      <x v="168"/>
    </i>
    <i r="1">
      <x v="184"/>
    </i>
    <i r="1">
      <x v="185"/>
    </i>
    <i r="1">
      <x v="188"/>
    </i>
    <i r="1">
      <x v="189"/>
    </i>
    <i r="1">
      <x v="196"/>
    </i>
    <i r="1">
      <x v="212"/>
    </i>
    <i r="1">
      <x v="215"/>
    </i>
    <i r="1">
      <x v="244"/>
    </i>
    <i r="1">
      <x v="249"/>
    </i>
    <i r="1">
      <x v="255"/>
    </i>
    <i r="1">
      <x v="256"/>
    </i>
    <i r="1">
      <x v="263"/>
    </i>
    <i r="1">
      <x v="267"/>
    </i>
    <i r="1">
      <x v="271"/>
    </i>
    <i r="1">
      <x v="272"/>
    </i>
    <i r="1">
      <x v="286"/>
    </i>
    <i>
      <x v="21"/>
      <x v="135"/>
    </i>
    <i r="1">
      <x v="212"/>
    </i>
    <i r="1">
      <x v="265"/>
    </i>
    <i r="1">
      <x v="286"/>
    </i>
    <i>
      <x v="22"/>
      <x v="136"/>
    </i>
    <i r="1">
      <x v="141"/>
    </i>
    <i r="1">
      <x v="171"/>
    </i>
    <i r="1">
      <x v="178"/>
    </i>
    <i r="1">
      <x v="182"/>
    </i>
    <i r="1">
      <x v="197"/>
    </i>
    <i r="1">
      <x v="198"/>
    </i>
    <i r="1">
      <x v="200"/>
    </i>
    <i r="1">
      <x v="201"/>
    </i>
    <i r="1">
      <x v="203"/>
    </i>
    <i r="1">
      <x v="204"/>
    </i>
    <i r="1">
      <x v="216"/>
    </i>
    <i r="1">
      <x v="219"/>
    </i>
    <i r="1">
      <x v="239"/>
    </i>
    <i r="1">
      <x v="240"/>
    </i>
    <i r="1">
      <x v="241"/>
    </i>
    <i r="1">
      <x v="246"/>
    </i>
    <i r="1">
      <x v="248"/>
    </i>
    <i r="1">
      <x v="252"/>
    </i>
    <i r="1">
      <x v="260"/>
    </i>
    <i r="1">
      <x v="286"/>
    </i>
    <i>
      <x v="23"/>
      <x v="140"/>
    </i>
    <i r="1">
      <x v="147"/>
    </i>
    <i r="1">
      <x v="158"/>
    </i>
    <i r="1">
      <x v="162"/>
    </i>
    <i r="1">
      <x v="164"/>
    </i>
    <i r="1">
      <x v="174"/>
    </i>
    <i r="1">
      <x v="179"/>
    </i>
    <i r="1">
      <x v="181"/>
    </i>
    <i r="1">
      <x v="191"/>
    </i>
    <i r="1">
      <x v="210"/>
    </i>
    <i r="1">
      <x v="220"/>
    </i>
    <i r="1">
      <x v="233"/>
    </i>
    <i r="1">
      <x v="250"/>
    </i>
    <i r="1">
      <x v="266"/>
    </i>
    <i r="1">
      <x v="274"/>
    </i>
    <i r="1">
      <x v="278"/>
    </i>
    <i r="1">
      <x v="283"/>
    </i>
    <i r="1">
      <x v="285"/>
    </i>
    <i r="1">
      <x v="286"/>
    </i>
    <i>
      <x v="24"/>
      <x v="145"/>
    </i>
    <i r="1">
      <x v="156"/>
    </i>
    <i r="1">
      <x v="157"/>
    </i>
    <i r="1">
      <x v="159"/>
    </i>
    <i r="1">
      <x v="160"/>
    </i>
    <i r="1">
      <x v="170"/>
    </i>
    <i r="1">
      <x v="186"/>
    </i>
    <i r="1">
      <x v="187"/>
    </i>
    <i r="1">
      <x v="191"/>
    </i>
    <i r="1">
      <x v="192"/>
    </i>
    <i r="1">
      <x v="193"/>
    </i>
    <i r="1">
      <x v="194"/>
    </i>
    <i r="1">
      <x v="199"/>
    </i>
    <i r="1">
      <x v="202"/>
    </i>
    <i r="1">
      <x v="205"/>
    </i>
    <i r="1">
      <x v="207"/>
    </i>
    <i r="1">
      <x v="213"/>
    </i>
    <i r="1">
      <x v="225"/>
    </i>
    <i r="1">
      <x v="227"/>
    </i>
    <i r="1">
      <x v="275"/>
    </i>
    <i r="1">
      <x v="286"/>
    </i>
    <i>
      <x v="25"/>
      <x v="154"/>
    </i>
    <i r="1">
      <x v="183"/>
    </i>
    <i r="1">
      <x v="195"/>
    </i>
    <i r="1">
      <x v="206"/>
    </i>
    <i r="1">
      <x v="208"/>
    </i>
    <i r="1">
      <x v="212"/>
    </i>
    <i r="1">
      <x v="224"/>
    </i>
    <i r="1">
      <x v="236"/>
    </i>
    <i r="1">
      <x v="237"/>
    </i>
    <i r="1">
      <x v="243"/>
    </i>
    <i r="1">
      <x v="257"/>
    </i>
    <i r="1">
      <x v="260"/>
    </i>
    <i r="1">
      <x v="28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Value" fld="3" subtotal="max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033"/>
  <sheetViews>
    <sheetView showGridLines="0" tabSelected="1" topLeftCell="L1" zoomScale="80" zoomScaleNormal="80" workbookViewId="0">
      <pane ySplit="2" topLeftCell="A307" activePane="bottomLeft" state="frozen"/>
      <selection activeCell="C1" sqref="C1"/>
      <selection pane="bottomLeft" activeCell="O312" sqref="O312"/>
    </sheetView>
  </sheetViews>
  <sheetFormatPr defaultColWidth="8.42578125" defaultRowHeight="19.899999999999999" customHeight="1"/>
  <cols>
    <col min="1" max="1" width="38.42578125" style="1" customWidth="1"/>
    <col min="2" max="3" width="42.140625" style="1" customWidth="1"/>
    <col min="4" max="4" width="29.7109375" style="1" customWidth="1"/>
    <col min="5" max="5" width="33.5703125" style="1" bestFit="1" customWidth="1"/>
    <col min="6" max="6" width="25.42578125" style="1" customWidth="1"/>
    <col min="7" max="7" width="20.7109375" style="1" bestFit="1" customWidth="1"/>
    <col min="8" max="8" width="8.42578125" style="1" bestFit="1" customWidth="1"/>
    <col min="9" max="10" width="8.42578125" style="1" customWidth="1"/>
    <col min="11" max="11" width="46.85546875" style="1" customWidth="1"/>
    <col min="12" max="12" width="16.85546875" style="1" customWidth="1"/>
    <col min="13" max="13" width="16.5703125" style="1" customWidth="1"/>
    <col min="14" max="14" width="16.140625" style="1" customWidth="1"/>
    <col min="15" max="15" width="17.42578125" style="1" customWidth="1"/>
    <col min="16" max="16" width="20.7109375" style="1" customWidth="1"/>
    <col min="17" max="17" width="8.42578125" style="1" customWidth="1"/>
    <col min="18" max="18" width="6.5703125" style="1" customWidth="1"/>
    <col min="19" max="19" width="10.42578125" style="1" customWidth="1"/>
    <col min="20" max="20" width="41.28515625" style="1" customWidth="1"/>
    <col min="21" max="21" width="102.28515625" style="1" bestFit="1" customWidth="1"/>
    <col min="22" max="252" width="8.42578125" style="1" customWidth="1"/>
  </cols>
  <sheetData>
    <row r="1" spans="1:21" ht="27.6" customHeight="1">
      <c r="A1" s="15" t="s">
        <v>0</v>
      </c>
      <c r="B1" s="15"/>
      <c r="C1" s="15"/>
      <c r="D1" s="15"/>
      <c r="G1" s="15"/>
      <c r="H1" s="15"/>
      <c r="U1" s="1" t="s">
        <v>490</v>
      </c>
    </row>
    <row r="2" spans="1:21" ht="12.75">
      <c r="A2" s="2" t="s">
        <v>1</v>
      </c>
      <c r="B2" s="3"/>
      <c r="C2" s="3"/>
      <c r="D2" s="3"/>
      <c r="E2" s="16" t="s">
        <v>478</v>
      </c>
      <c r="F2" s="17" t="s">
        <v>479</v>
      </c>
      <c r="G2" s="17" t="s">
        <v>480</v>
      </c>
      <c r="H2" s="17" t="s">
        <v>481</v>
      </c>
      <c r="K2" s="19" t="s">
        <v>489</v>
      </c>
      <c r="L2" s="20"/>
      <c r="M2" s="19" t="s">
        <v>480</v>
      </c>
      <c r="N2" s="20"/>
      <c r="O2" s="20"/>
      <c r="P2" s="20"/>
      <c r="Q2" s="20"/>
      <c r="R2" s="20"/>
      <c r="S2" s="21"/>
      <c r="T2"/>
      <c r="U2" s="1" t="s">
        <v>491</v>
      </c>
    </row>
    <row r="3" spans="1:21" ht="38.25">
      <c r="A3" s="4"/>
      <c r="B3" s="5" t="s">
        <v>2</v>
      </c>
      <c r="C3" s="13" t="s">
        <v>2</v>
      </c>
      <c r="D3" s="6" t="s">
        <v>3</v>
      </c>
      <c r="E3" s="1" t="str">
        <f>IF(LEN(A3)=0,A2,A3)</f>
        <v>Beef</v>
      </c>
      <c r="F3" s="1" t="s">
        <v>2</v>
      </c>
      <c r="G3" t="str">
        <f>LEFT(D3,FIND("@",D3,1)-1)</f>
        <v xml:space="preserve">COTP_KCAL_KEY : </v>
      </c>
      <c r="H3">
        <f>IFERROR(VALUE(RIGHT(D3,LEN(D3)-FIND("@",D3,1))),0)</f>
        <v>157</v>
      </c>
      <c r="K3" s="19" t="s">
        <v>478</v>
      </c>
      <c r="L3" s="19" t="s">
        <v>479</v>
      </c>
      <c r="M3" s="22"/>
      <c r="N3" s="23" t="s">
        <v>484</v>
      </c>
      <c r="O3" s="23" t="s">
        <v>485</v>
      </c>
      <c r="P3" s="23" t="s">
        <v>486</v>
      </c>
      <c r="Q3" s="23" t="s">
        <v>487</v>
      </c>
      <c r="R3" s="23" t="s">
        <v>488</v>
      </c>
      <c r="S3" s="24" t="s">
        <v>483</v>
      </c>
      <c r="T3"/>
    </row>
    <row r="4" spans="1:21" ht="12.75">
      <c r="A4" s="7"/>
      <c r="B4" s="8"/>
      <c r="C4" s="14" t="s">
        <v>2</v>
      </c>
      <c r="D4" s="9" t="s">
        <v>4</v>
      </c>
      <c r="E4" s="1" t="str">
        <f t="shared" ref="E4:E67" si="0">IF(LEN(A4)=0,E3,A4)</f>
        <v>Beef</v>
      </c>
      <c r="F4" s="1" t="s">
        <v>2</v>
      </c>
      <c r="G4" t="str">
        <f t="shared" ref="G4:G67" si="1">LEFT(D4,FIND("@",D4,1)-1)</f>
        <v xml:space="preserve">COTP_FAT_KEY : </v>
      </c>
      <c r="H4">
        <f t="shared" ref="H4:H67" si="2">IFERROR(VALUE(RIGHT(D4,LEN(D4)-FIND("@",D4,1))),0)</f>
        <v>7</v>
      </c>
      <c r="K4" s="22" t="s">
        <v>392</v>
      </c>
      <c r="L4" s="22" t="s">
        <v>395</v>
      </c>
      <c r="M4" s="25"/>
      <c r="N4" s="26">
        <v>0</v>
      </c>
      <c r="O4" s="26">
        <v>1</v>
      </c>
      <c r="P4" s="26">
        <v>89</v>
      </c>
      <c r="Q4" s="26">
        <v>18</v>
      </c>
      <c r="R4" s="26"/>
      <c r="S4" s="27">
        <v>89</v>
      </c>
      <c r="T4" t="str">
        <f>IF(K4&gt;0,"break; case "&amp;""""&amp;"MainCOPbtn_"&amp;TRIM(K4)&amp;""""&amp;":","")</f>
        <v>break; case "MainCOPbtn_Cephalopods":</v>
      </c>
      <c r="U4" s="1" t="str">
        <f>IF(L4=0,"",IF(L4=999,K4,"data.add(new CopListdata"&amp;"("&amp;""""&amp;L4&amp;""""&amp;","&amp;""""&amp;P4&amp;""""&amp;","&amp;""""&amp;O4&amp;""""&amp;","&amp;""""&amp;N4&amp;""""&amp;","&amp;""""&amp;Q4&amp;""""&amp;","&amp;"R.drawable.mic_done_black_24dp"&amp;")"&amp;")"&amp;";"))</f>
        <v>data.add(new CopListdata("   Cuttlefish","89","1","0","18",R.drawable.mic_done_black_24dp));</v>
      </c>
    </row>
    <row r="5" spans="1:21" ht="20.100000000000001" customHeight="1">
      <c r="A5" s="7"/>
      <c r="B5" s="8"/>
      <c r="C5" s="14" t="s">
        <v>2</v>
      </c>
      <c r="D5" s="9" t="s">
        <v>5</v>
      </c>
      <c r="E5" s="1" t="str">
        <f t="shared" si="0"/>
        <v>Beef</v>
      </c>
      <c r="F5" s="1" t="s">
        <v>2</v>
      </c>
      <c r="G5" t="str">
        <f t="shared" si="1"/>
        <v xml:space="preserve">COTP_CHO_KEY : </v>
      </c>
      <c r="H5">
        <f t="shared" si="2"/>
        <v>0</v>
      </c>
      <c r="K5" s="33"/>
      <c r="L5" s="34" t="s">
        <v>397</v>
      </c>
      <c r="M5" s="35"/>
      <c r="N5" s="18">
        <v>0</v>
      </c>
      <c r="O5" s="18">
        <v>1</v>
      </c>
      <c r="P5" s="18">
        <v>89</v>
      </c>
      <c r="Q5" s="18">
        <v>18</v>
      </c>
      <c r="R5" s="18"/>
      <c r="S5" s="36">
        <v>89</v>
      </c>
      <c r="T5" t="str">
        <f t="shared" ref="T5:T68" si="3">IF(K5&gt;0,"break; case "&amp;""""&amp;"MainCOPbtn_"&amp;TRIM(K5)&amp;""""&amp;":","")</f>
        <v/>
      </c>
      <c r="U5" s="1" t="str">
        <f t="shared" ref="U5:U68" si="4">IF(L5=0,"",IF(L5=999,K5,"data.add(new CopListdata"&amp;"("&amp;""""&amp;L5&amp;""""&amp;","&amp;""""&amp;P5&amp;""""&amp;","&amp;""""&amp;O5&amp;""""&amp;","&amp;""""&amp;N5&amp;""""&amp;","&amp;""""&amp;Q5&amp;""""&amp;","&amp;"R.drawable.mic_done_black_24dp"&amp;")"&amp;")"&amp;";"))</f>
        <v>data.add(new CopListdata("   Nautilus","89","1","0","18",R.drawable.mic_done_black_24dp));</v>
      </c>
    </row>
    <row r="6" spans="1:21" ht="20.100000000000001" customHeight="1">
      <c r="A6" s="7"/>
      <c r="B6" s="8"/>
      <c r="C6" s="14" t="str">
        <f t="shared" ref="C6:C69" si="5">IF(A6&gt;0,999,IF(LEN(B6)&gt;0,B6,IF(LEN(B5)&gt;0,B5,IF(LEN(B4)&gt;0,B4,IF(LEN(B3)&gt;0,B3,999)))))</f>
        <v>Shoulder Clod</v>
      </c>
      <c r="D6" s="9" t="s">
        <v>6</v>
      </c>
      <c r="E6" s="1" t="str">
        <f t="shared" si="0"/>
        <v>Beef</v>
      </c>
      <c r="F6" s="1" t="s">
        <v>2</v>
      </c>
      <c r="G6" t="str">
        <f t="shared" si="1"/>
        <v xml:space="preserve">COTP_PROTEIN_KEY : </v>
      </c>
      <c r="H6">
        <f t="shared" si="2"/>
        <v>23</v>
      </c>
      <c r="K6" s="33"/>
      <c r="L6" s="34" t="s">
        <v>394</v>
      </c>
      <c r="M6" s="35"/>
      <c r="N6" s="18">
        <v>0</v>
      </c>
      <c r="O6" s="18">
        <v>1</v>
      </c>
      <c r="P6" s="18">
        <v>93</v>
      </c>
      <c r="Q6" s="18">
        <v>17</v>
      </c>
      <c r="R6" s="18"/>
      <c r="S6" s="36">
        <v>93</v>
      </c>
      <c r="T6" t="str">
        <f t="shared" si="3"/>
        <v/>
      </c>
      <c r="U6" s="1" t="str">
        <f t="shared" si="4"/>
        <v>data.add(new CopListdata("   Octopus","93","1","0","17",R.drawable.mic_done_black_24dp));</v>
      </c>
    </row>
    <row r="7" spans="1:21" ht="20.100000000000001" customHeight="1">
      <c r="A7" s="7"/>
      <c r="B7" s="10" t="s">
        <v>7</v>
      </c>
      <c r="C7" s="14" t="str">
        <f t="shared" si="5"/>
        <v>Chuck Roll</v>
      </c>
      <c r="D7" s="9" t="s">
        <v>8</v>
      </c>
      <c r="E7" s="1" t="str">
        <f t="shared" si="0"/>
        <v>Beef</v>
      </c>
      <c r="F7" s="1" t="str">
        <f t="shared" ref="F7:F72" si="6">IF(C7=999,"",IF(LEN(B7)&gt;0,B7,IF(LEN(B6)&gt;0,B6,IF(LEN(B5)&gt;0,B5,IF(LEN(B4)&gt;0,B4,999)))))</f>
        <v>Chuck Roll</v>
      </c>
      <c r="G7" t="str">
        <f t="shared" si="1"/>
        <v xml:space="preserve">COTP_KCAL_KEY : </v>
      </c>
      <c r="H7">
        <f t="shared" si="2"/>
        <v>172</v>
      </c>
      <c r="K7" s="33"/>
      <c r="L7" s="34" t="s">
        <v>393</v>
      </c>
      <c r="M7" s="35"/>
      <c r="N7" s="18">
        <v>0</v>
      </c>
      <c r="O7" s="18">
        <v>2</v>
      </c>
      <c r="P7" s="18">
        <v>104</v>
      </c>
      <c r="Q7" s="18">
        <v>18</v>
      </c>
      <c r="R7" s="18"/>
      <c r="S7" s="36">
        <v>104</v>
      </c>
      <c r="T7" t="str">
        <f t="shared" si="3"/>
        <v/>
      </c>
      <c r="U7" s="1" t="str">
        <f t="shared" si="4"/>
        <v>data.add(new CopListdata("  Squid or Calamari","104","2","0","18",R.drawable.mic_done_black_24dp));</v>
      </c>
    </row>
    <row r="8" spans="1:21" ht="20.100000000000001" customHeight="1">
      <c r="A8" s="7"/>
      <c r="B8" s="8"/>
      <c r="C8" s="14" t="str">
        <f t="shared" si="5"/>
        <v>Chuck Roll</v>
      </c>
      <c r="D8" s="9" t="s">
        <v>9</v>
      </c>
      <c r="E8" s="1" t="str">
        <f t="shared" si="0"/>
        <v>Beef</v>
      </c>
      <c r="F8" s="1" t="str">
        <f t="shared" si="6"/>
        <v>Chuck Roll</v>
      </c>
      <c r="G8" t="str">
        <f t="shared" si="1"/>
        <v xml:space="preserve">COTP_FAT_KEY : </v>
      </c>
      <c r="H8">
        <f t="shared" si="2"/>
        <v>6</v>
      </c>
      <c r="K8" s="33"/>
      <c r="L8" s="34"/>
      <c r="M8" s="35"/>
      <c r="N8" s="18"/>
      <c r="O8" s="18"/>
      <c r="P8" s="18"/>
      <c r="Q8" s="18"/>
      <c r="R8" s="18">
        <v>0</v>
      </c>
      <c r="S8" s="36">
        <v>0</v>
      </c>
      <c r="T8" t="str">
        <f t="shared" si="3"/>
        <v/>
      </c>
      <c r="U8" s="1" t="str">
        <f t="shared" si="4"/>
        <v/>
      </c>
    </row>
    <row r="9" spans="1:21" ht="20.100000000000001" customHeight="1">
      <c r="A9" s="7"/>
      <c r="B9" s="8"/>
      <c r="C9" s="14" t="str">
        <f t="shared" si="5"/>
        <v>Chuck Roll</v>
      </c>
      <c r="D9" s="9" t="s">
        <v>5</v>
      </c>
      <c r="E9" s="1" t="str">
        <f t="shared" si="0"/>
        <v>Beef</v>
      </c>
      <c r="F9" s="1" t="str">
        <f t="shared" si="6"/>
        <v>Chuck Roll</v>
      </c>
      <c r="G9" t="str">
        <f t="shared" si="1"/>
        <v xml:space="preserve">COTP_CHO_KEY : </v>
      </c>
      <c r="H9">
        <f t="shared" si="2"/>
        <v>0</v>
      </c>
      <c r="K9" s="22" t="s">
        <v>357</v>
      </c>
      <c r="L9" s="22" t="s">
        <v>360</v>
      </c>
      <c r="M9" s="25"/>
      <c r="N9" s="26">
        <v>0</v>
      </c>
      <c r="O9" s="26">
        <v>4</v>
      </c>
      <c r="P9" s="26">
        <v>134</v>
      </c>
      <c r="Q9" s="26">
        <v>25</v>
      </c>
      <c r="R9" s="26"/>
      <c r="S9" s="27">
        <v>134</v>
      </c>
      <c r="T9" t="str">
        <f t="shared" si="3"/>
        <v>break; case "MainCOPbtn_Flat Fish":</v>
      </c>
      <c r="U9" s="1" t="str">
        <f t="shared" si="4"/>
        <v>data.add(new CopListdata("   Dover Sole","134","4","0","25",R.drawable.mic_done_black_24dp));</v>
      </c>
    </row>
    <row r="10" spans="1:21" ht="20.100000000000001" customHeight="1">
      <c r="A10" s="7"/>
      <c r="B10" s="8"/>
      <c r="C10" s="14" t="str">
        <f t="shared" si="5"/>
        <v>Chuck Roll</v>
      </c>
      <c r="D10" s="9" t="s">
        <v>10</v>
      </c>
      <c r="E10" s="1" t="str">
        <f t="shared" si="0"/>
        <v>Beef</v>
      </c>
      <c r="F10" s="1" t="str">
        <f t="shared" si="6"/>
        <v>Chuck Roll</v>
      </c>
      <c r="G10" t="str">
        <f t="shared" si="1"/>
        <v xml:space="preserve">COTP_PROTEIN_KEY : </v>
      </c>
      <c r="H10">
        <f t="shared" si="2"/>
        <v>21</v>
      </c>
      <c r="K10" s="33"/>
      <c r="L10" s="34" t="s">
        <v>359</v>
      </c>
      <c r="M10" s="35"/>
      <c r="N10" s="18">
        <v>0</v>
      </c>
      <c r="O10" s="18">
        <v>4</v>
      </c>
      <c r="P10" s="18">
        <v>160</v>
      </c>
      <c r="Q10" s="18">
        <v>32</v>
      </c>
      <c r="R10" s="18"/>
      <c r="S10" s="36">
        <v>160</v>
      </c>
      <c r="T10" t="str">
        <f t="shared" si="3"/>
        <v/>
      </c>
      <c r="U10" s="1" t="str">
        <f t="shared" si="4"/>
        <v>data.add(new CopListdata("   Fluke","160","4","0","32",R.drawable.mic_done_black_24dp));</v>
      </c>
    </row>
    <row r="11" spans="1:21" ht="20.100000000000001" customHeight="1">
      <c r="A11" s="7"/>
      <c r="B11" s="10" t="s">
        <v>11</v>
      </c>
      <c r="C11" s="14" t="str">
        <f t="shared" si="5"/>
        <v>Brisket</v>
      </c>
      <c r="D11" s="9" t="s">
        <v>12</v>
      </c>
      <c r="E11" s="1" t="str">
        <f t="shared" si="0"/>
        <v>Beef</v>
      </c>
      <c r="F11" s="1" t="str">
        <f t="shared" si="6"/>
        <v>Brisket</v>
      </c>
      <c r="G11" t="str">
        <f t="shared" si="1"/>
        <v xml:space="preserve">COTP_KCAL_KEY : </v>
      </c>
      <c r="H11">
        <f t="shared" si="2"/>
        <v>246</v>
      </c>
      <c r="K11" s="33"/>
      <c r="L11" s="34" t="s">
        <v>361</v>
      </c>
      <c r="M11" s="35"/>
      <c r="N11" s="18">
        <v>0</v>
      </c>
      <c r="O11" s="18">
        <v>4</v>
      </c>
      <c r="P11" s="18">
        <v>160</v>
      </c>
      <c r="Q11" s="18">
        <v>32</v>
      </c>
      <c r="R11" s="18"/>
      <c r="S11" s="36">
        <v>160</v>
      </c>
      <c r="T11" t="str">
        <f t="shared" si="3"/>
        <v/>
      </c>
      <c r="U11" s="1" t="str">
        <f t="shared" si="4"/>
        <v>data.add(new CopListdata("   Halibut","160","4","0","32",R.drawable.mic_done_black_24dp));</v>
      </c>
    </row>
    <row r="12" spans="1:21" ht="20.100000000000001" customHeight="1">
      <c r="A12" s="7"/>
      <c r="B12" s="8"/>
      <c r="C12" s="14" t="str">
        <f t="shared" si="5"/>
        <v>Brisket</v>
      </c>
      <c r="D12" s="9" t="s">
        <v>13</v>
      </c>
      <c r="E12" s="1" t="str">
        <f t="shared" si="0"/>
        <v>Beef</v>
      </c>
      <c r="F12" s="1" t="str">
        <f t="shared" si="6"/>
        <v>Brisket</v>
      </c>
      <c r="G12" t="str">
        <f t="shared" si="1"/>
        <v xml:space="preserve">COTP_FAT_KEY : </v>
      </c>
      <c r="H12">
        <f t="shared" si="2"/>
        <v>12</v>
      </c>
      <c r="K12" s="33"/>
      <c r="L12" s="34" t="s">
        <v>362</v>
      </c>
      <c r="M12" s="35"/>
      <c r="N12" s="18">
        <v>0</v>
      </c>
      <c r="O12" s="18">
        <v>4</v>
      </c>
      <c r="P12" s="18">
        <v>155</v>
      </c>
      <c r="Q12" s="18">
        <v>30</v>
      </c>
      <c r="R12" s="18"/>
      <c r="S12" s="36">
        <v>155</v>
      </c>
      <c r="T12" t="str">
        <f t="shared" si="3"/>
        <v/>
      </c>
      <c r="U12" s="1" t="str">
        <f t="shared" si="4"/>
        <v>data.add(new CopListdata("   Turbot","155","4","0","30",R.drawable.mic_done_black_24dp));</v>
      </c>
    </row>
    <row r="13" spans="1:21" ht="20.100000000000001" customHeight="1">
      <c r="A13" s="7"/>
      <c r="B13" s="8"/>
      <c r="C13" s="14" t="str">
        <f t="shared" si="5"/>
        <v>Brisket</v>
      </c>
      <c r="D13" s="9" t="s">
        <v>5</v>
      </c>
      <c r="E13" s="1" t="str">
        <f t="shared" si="0"/>
        <v>Beef</v>
      </c>
      <c r="F13" s="1" t="str">
        <f t="shared" si="6"/>
        <v>Brisket</v>
      </c>
      <c r="G13" t="str">
        <f t="shared" si="1"/>
        <v xml:space="preserve">COTP_CHO_KEY : </v>
      </c>
      <c r="H13">
        <f t="shared" si="2"/>
        <v>0</v>
      </c>
      <c r="K13" s="33"/>
      <c r="L13" s="34" t="s">
        <v>358</v>
      </c>
      <c r="M13" s="35"/>
      <c r="N13" s="18">
        <v>0</v>
      </c>
      <c r="O13" s="18">
        <v>4</v>
      </c>
      <c r="P13" s="18">
        <v>134</v>
      </c>
      <c r="Q13" s="18">
        <v>25</v>
      </c>
      <c r="R13" s="18"/>
      <c r="S13" s="36">
        <v>134</v>
      </c>
      <c r="T13" t="str">
        <f t="shared" si="3"/>
        <v/>
      </c>
      <c r="U13" s="1" t="str">
        <f t="shared" si="4"/>
        <v>data.add(new CopListdata("  Flounder","134","4","0","25",R.drawable.mic_done_black_24dp));</v>
      </c>
    </row>
    <row r="14" spans="1:21" ht="20.100000000000001" customHeight="1">
      <c r="A14" s="7"/>
      <c r="B14" s="8"/>
      <c r="C14" s="14" t="str">
        <f t="shared" si="5"/>
        <v>Brisket</v>
      </c>
      <c r="D14" s="9" t="s">
        <v>14</v>
      </c>
      <c r="E14" s="1" t="str">
        <f t="shared" si="0"/>
        <v>Beef</v>
      </c>
      <c r="F14" s="1" t="str">
        <f t="shared" si="6"/>
        <v>Brisket</v>
      </c>
      <c r="G14" t="str">
        <f t="shared" si="1"/>
        <v xml:space="preserve">COTP_PROTEIN_KEY : </v>
      </c>
      <c r="H14">
        <f t="shared" si="2"/>
        <v>34</v>
      </c>
      <c r="K14" s="33"/>
      <c r="L14" s="34"/>
      <c r="M14" s="35"/>
      <c r="N14" s="18"/>
      <c r="O14" s="18"/>
      <c r="P14" s="18"/>
      <c r="Q14" s="18"/>
      <c r="R14" s="18">
        <v>0</v>
      </c>
      <c r="S14" s="36">
        <v>0</v>
      </c>
      <c r="T14" t="str">
        <f t="shared" si="3"/>
        <v/>
      </c>
      <c r="U14" s="1" t="str">
        <f t="shared" si="4"/>
        <v/>
      </c>
    </row>
    <row r="15" spans="1:21" ht="20.100000000000001" customHeight="1">
      <c r="A15" s="7"/>
      <c r="B15" s="10" t="s">
        <v>15</v>
      </c>
      <c r="C15" s="14" t="str">
        <f t="shared" si="5"/>
        <v>Short Ribs</v>
      </c>
      <c r="D15" s="9" t="s">
        <v>16</v>
      </c>
      <c r="E15" s="1" t="str">
        <f t="shared" si="0"/>
        <v>Beef</v>
      </c>
      <c r="F15" s="1" t="str">
        <f t="shared" si="6"/>
        <v>Short Ribs</v>
      </c>
      <c r="G15" t="str">
        <f t="shared" si="1"/>
        <v xml:space="preserve">COTP_KCAL_KEY : </v>
      </c>
      <c r="H15">
        <f t="shared" si="2"/>
        <v>260</v>
      </c>
      <c r="K15" s="22" t="s">
        <v>398</v>
      </c>
      <c r="L15" s="22" t="s">
        <v>400</v>
      </c>
      <c r="M15" s="25"/>
      <c r="N15" s="26">
        <v>0</v>
      </c>
      <c r="O15" s="26">
        <v>4</v>
      </c>
      <c r="P15" s="26">
        <v>318</v>
      </c>
      <c r="Q15" s="26">
        <v>9</v>
      </c>
      <c r="R15" s="26"/>
      <c r="S15" s="27">
        <v>318</v>
      </c>
      <c r="T15" t="str">
        <f t="shared" si="3"/>
        <v>break; case "MainCOPbtn_Miscellaneous":</v>
      </c>
      <c r="U15" s="1" t="str">
        <f t="shared" si="4"/>
        <v>data.add(new CopListdata("   Frogs Legs","318","4","0","9",R.drawable.mic_done_black_24dp));</v>
      </c>
    </row>
    <row r="16" spans="1:21" ht="20.100000000000001" customHeight="1">
      <c r="A16" s="7"/>
      <c r="B16" s="8"/>
      <c r="C16" s="14" t="str">
        <f t="shared" si="5"/>
        <v>Short Ribs</v>
      </c>
      <c r="D16" s="9" t="s">
        <v>17</v>
      </c>
      <c r="E16" s="1" t="str">
        <f t="shared" si="0"/>
        <v>Beef</v>
      </c>
      <c r="F16" s="1" t="str">
        <f t="shared" si="6"/>
        <v>Short Ribs</v>
      </c>
      <c r="G16" t="str">
        <f t="shared" si="1"/>
        <v xml:space="preserve">COTP_FAT_KEY : </v>
      </c>
      <c r="H16">
        <f t="shared" si="2"/>
        <v>17</v>
      </c>
      <c r="K16" s="33"/>
      <c r="L16" s="34" t="s">
        <v>399</v>
      </c>
      <c r="M16" s="35"/>
      <c r="N16" s="18">
        <v>5</v>
      </c>
      <c r="O16" s="18">
        <v>20</v>
      </c>
      <c r="P16" s="18">
        <v>284</v>
      </c>
      <c r="Q16" s="18">
        <v>28</v>
      </c>
      <c r="R16" s="18"/>
      <c r="S16" s="36">
        <v>284</v>
      </c>
      <c r="T16" t="str">
        <f t="shared" si="3"/>
        <v/>
      </c>
      <c r="U16" s="1" t="str">
        <f t="shared" si="4"/>
        <v>data.add(new CopListdata("  Caviar/Fish Roe","284","20","5","28",R.drawable.mic_done_black_24dp));</v>
      </c>
    </row>
    <row r="17" spans="1:21" ht="20.100000000000001" customHeight="1">
      <c r="A17" s="7"/>
      <c r="B17" s="8"/>
      <c r="C17" s="14" t="str">
        <f t="shared" si="5"/>
        <v>Short Ribs</v>
      </c>
      <c r="D17" s="9" t="s">
        <v>18</v>
      </c>
      <c r="E17" s="1" t="str">
        <f t="shared" si="0"/>
        <v>Beef</v>
      </c>
      <c r="F17" s="1" t="str">
        <f t="shared" si="6"/>
        <v>Short Ribs</v>
      </c>
      <c r="G17" t="str">
        <f t="shared" si="1"/>
        <v xml:space="preserve">COTP_CHO_KEY : </v>
      </c>
      <c r="H17">
        <f t="shared" si="2"/>
        <v>5</v>
      </c>
      <c r="K17" s="33"/>
      <c r="L17" s="34"/>
      <c r="M17" s="35"/>
      <c r="N17" s="18"/>
      <c r="O17" s="18"/>
      <c r="P17" s="18"/>
      <c r="Q17" s="18"/>
      <c r="R17" s="18">
        <v>0</v>
      </c>
      <c r="S17" s="36">
        <v>0</v>
      </c>
      <c r="T17" t="str">
        <f t="shared" si="3"/>
        <v/>
      </c>
      <c r="U17" s="1" t="str">
        <f t="shared" si="4"/>
        <v/>
      </c>
    </row>
    <row r="18" spans="1:21" ht="20.100000000000001" customHeight="1">
      <c r="A18" s="7"/>
      <c r="B18" s="8"/>
      <c r="C18" s="14" t="str">
        <f t="shared" si="5"/>
        <v>Short Ribs</v>
      </c>
      <c r="D18" s="9" t="s">
        <v>19</v>
      </c>
      <c r="E18" s="1" t="str">
        <f t="shared" si="0"/>
        <v>Beef</v>
      </c>
      <c r="F18" s="1" t="str">
        <f t="shared" si="6"/>
        <v>Short Ribs</v>
      </c>
      <c r="G18" t="str">
        <f t="shared" si="1"/>
        <v xml:space="preserve">COTP_PROTEIN_KEY : </v>
      </c>
      <c r="H18">
        <f t="shared" si="2"/>
        <v>20</v>
      </c>
      <c r="K18" s="22" t="s">
        <v>364</v>
      </c>
      <c r="L18" s="22" t="s">
        <v>368</v>
      </c>
      <c r="M18" s="25"/>
      <c r="N18" s="26">
        <v>0</v>
      </c>
      <c r="O18" s="26">
        <v>2</v>
      </c>
      <c r="P18" s="26">
        <v>86</v>
      </c>
      <c r="Q18" s="26">
        <v>16</v>
      </c>
      <c r="R18" s="26"/>
      <c r="S18" s="27">
        <v>86</v>
      </c>
      <c r="T18" t="str">
        <f t="shared" si="3"/>
        <v>break; case "MainCOPbtn_Non-Bony Fish":</v>
      </c>
      <c r="U18" s="1" t="str">
        <f t="shared" si="4"/>
        <v>data.add(new CopListdata("   Monkfish","86","2","0","16",R.drawable.mic_done_black_24dp));</v>
      </c>
    </row>
    <row r="19" spans="1:21" ht="20.100000000000001" customHeight="1">
      <c r="A19" s="7"/>
      <c r="B19" s="10" t="s">
        <v>20</v>
      </c>
      <c r="C19" s="14" t="str">
        <f t="shared" si="5"/>
        <v>Flank Steak</v>
      </c>
      <c r="D19" s="9" t="s">
        <v>21</v>
      </c>
      <c r="E19" s="1" t="str">
        <f t="shared" si="0"/>
        <v>Beef</v>
      </c>
      <c r="F19" s="1" t="str">
        <f t="shared" si="6"/>
        <v>Flank Steak</v>
      </c>
      <c r="G19" t="str">
        <f t="shared" si="1"/>
        <v xml:space="preserve">COTP_KCAL_KEY : </v>
      </c>
      <c r="H19">
        <f t="shared" si="2"/>
        <v>219</v>
      </c>
      <c r="K19" s="33"/>
      <c r="L19" s="34" t="s">
        <v>367</v>
      </c>
      <c r="M19" s="35"/>
      <c r="N19" s="18">
        <v>0</v>
      </c>
      <c r="O19" s="18">
        <v>5</v>
      </c>
      <c r="P19" s="18">
        <v>147</v>
      </c>
      <c r="Q19" s="18">
        <v>24</v>
      </c>
      <c r="R19" s="18"/>
      <c r="S19" s="36">
        <v>147</v>
      </c>
      <c r="T19" t="str">
        <f t="shared" si="3"/>
        <v/>
      </c>
      <c r="U19" s="1" t="str">
        <f t="shared" si="4"/>
        <v>data.add(new CopListdata("   Sharks","147","5","0","24",R.drawable.mic_done_black_24dp));</v>
      </c>
    </row>
    <row r="20" spans="1:21" ht="20.100000000000001" customHeight="1">
      <c r="A20" s="7"/>
      <c r="B20" s="8"/>
      <c r="C20" s="14" t="str">
        <f t="shared" si="5"/>
        <v>Flank Steak</v>
      </c>
      <c r="D20" s="9" t="s">
        <v>22</v>
      </c>
      <c r="E20" s="1" t="str">
        <f t="shared" si="0"/>
        <v>Beef</v>
      </c>
      <c r="F20" s="1" t="str">
        <f t="shared" si="6"/>
        <v>Flank Steak</v>
      </c>
      <c r="G20" t="str">
        <f t="shared" si="1"/>
        <v xml:space="preserve">COTP_FAT_KEY : </v>
      </c>
      <c r="H20">
        <f t="shared" si="2"/>
        <v>9</v>
      </c>
      <c r="K20" s="33"/>
      <c r="L20" s="34" t="s">
        <v>365</v>
      </c>
      <c r="M20" s="35"/>
      <c r="N20" s="18">
        <v>0</v>
      </c>
      <c r="O20" s="18">
        <v>2</v>
      </c>
      <c r="P20" s="18">
        <v>104</v>
      </c>
      <c r="Q20" s="18">
        <v>18</v>
      </c>
      <c r="R20" s="18"/>
      <c r="S20" s="36">
        <v>104</v>
      </c>
      <c r="T20" t="str">
        <f t="shared" si="3"/>
        <v/>
      </c>
      <c r="U20" s="1" t="str">
        <f t="shared" si="4"/>
        <v>data.add(new CopListdata("  Skate","104","2","0","18",R.drawable.mic_done_black_24dp));</v>
      </c>
    </row>
    <row r="21" spans="1:21" ht="20.100000000000001" customHeight="1">
      <c r="A21" s="7"/>
      <c r="B21" s="8"/>
      <c r="C21" s="14" t="str">
        <f t="shared" si="5"/>
        <v>Flank Steak</v>
      </c>
      <c r="D21" s="9" t="s">
        <v>5</v>
      </c>
      <c r="E21" s="1" t="str">
        <f t="shared" si="0"/>
        <v>Beef</v>
      </c>
      <c r="F21" s="1" t="str">
        <f t="shared" si="6"/>
        <v>Flank Steak</v>
      </c>
      <c r="G21" t="str">
        <f t="shared" si="1"/>
        <v xml:space="preserve">COTP_CHO_KEY : </v>
      </c>
      <c r="H21">
        <f t="shared" si="2"/>
        <v>0</v>
      </c>
      <c r="K21" s="33"/>
      <c r="L21" s="34"/>
      <c r="M21" s="35"/>
      <c r="N21" s="18"/>
      <c r="O21" s="18"/>
      <c r="P21" s="18"/>
      <c r="Q21" s="18"/>
      <c r="R21" s="18">
        <v>0</v>
      </c>
      <c r="S21" s="36">
        <v>0</v>
      </c>
      <c r="T21" t="str">
        <f t="shared" si="3"/>
        <v/>
      </c>
      <c r="U21" s="1" t="str">
        <f t="shared" si="4"/>
        <v/>
      </c>
    </row>
    <row r="22" spans="1:21" ht="20.100000000000001" customHeight="1">
      <c r="A22" s="7"/>
      <c r="B22" s="8"/>
      <c r="C22" s="14" t="str">
        <f t="shared" si="5"/>
        <v>Flank Steak</v>
      </c>
      <c r="D22" s="9" t="s">
        <v>23</v>
      </c>
      <c r="E22" s="1" t="str">
        <f t="shared" si="0"/>
        <v>Beef</v>
      </c>
      <c r="F22" s="1" t="str">
        <f t="shared" si="6"/>
        <v>Flank Steak</v>
      </c>
      <c r="G22" t="str">
        <f t="shared" si="1"/>
        <v xml:space="preserve">COTP_PROTEIN_KEY : </v>
      </c>
      <c r="H22">
        <f t="shared" si="2"/>
        <v>31</v>
      </c>
      <c r="K22" s="22" t="s">
        <v>401</v>
      </c>
      <c r="L22" s="22" t="s">
        <v>361</v>
      </c>
      <c r="M22" s="25">
        <v>0</v>
      </c>
      <c r="N22" s="26"/>
      <c r="O22" s="26"/>
      <c r="P22" s="26"/>
      <c r="Q22" s="26"/>
      <c r="R22" s="26"/>
      <c r="S22" s="27">
        <v>0</v>
      </c>
      <c r="T22" t="str">
        <f t="shared" si="3"/>
        <v>break; case "MainCOPbtn_Poke":</v>
      </c>
      <c r="U22" s="1" t="str">
        <f t="shared" si="4"/>
        <v>data.add(new CopListdata("   Halibut","","","","",R.drawable.mic_done_black_24dp));</v>
      </c>
    </row>
    <row r="23" spans="1:21" ht="20.100000000000001" customHeight="1">
      <c r="A23" s="7"/>
      <c r="B23" s="10" t="s">
        <v>24</v>
      </c>
      <c r="C23" s="14" t="str">
        <f t="shared" si="5"/>
        <v>Skirt Steak</v>
      </c>
      <c r="D23" s="9" t="s">
        <v>25</v>
      </c>
      <c r="E23" s="1" t="str">
        <f t="shared" si="0"/>
        <v>Beef</v>
      </c>
      <c r="F23" s="1" t="str">
        <f t="shared" si="6"/>
        <v>Skirt Steak</v>
      </c>
      <c r="G23" t="str">
        <f t="shared" si="1"/>
        <v xml:space="preserve">COTP_KCAL_KEY : </v>
      </c>
      <c r="H23">
        <f t="shared" si="2"/>
        <v>239</v>
      </c>
      <c r="K23" s="33"/>
      <c r="L23" s="34" t="s">
        <v>394</v>
      </c>
      <c r="M23" s="35">
        <v>0</v>
      </c>
      <c r="N23" s="18"/>
      <c r="O23" s="18"/>
      <c r="P23" s="18"/>
      <c r="Q23" s="18"/>
      <c r="R23" s="18"/>
      <c r="S23" s="36">
        <v>0</v>
      </c>
      <c r="T23" t="str">
        <f t="shared" si="3"/>
        <v/>
      </c>
      <c r="U23" s="1" t="str">
        <f t="shared" si="4"/>
        <v>data.add(new CopListdata("   Octopus","","","","",R.drawable.mic_done_black_24dp));</v>
      </c>
    </row>
    <row r="24" spans="1:21" ht="20.100000000000001" customHeight="1">
      <c r="A24" s="7"/>
      <c r="B24" s="8"/>
      <c r="C24" s="14" t="str">
        <f t="shared" si="5"/>
        <v>Skirt Steak</v>
      </c>
      <c r="D24" s="9" t="s">
        <v>13</v>
      </c>
      <c r="E24" s="1" t="str">
        <f t="shared" si="0"/>
        <v>Beef</v>
      </c>
      <c r="F24" s="1" t="str">
        <f t="shared" si="6"/>
        <v>Skirt Steak</v>
      </c>
      <c r="G24" t="str">
        <f t="shared" si="1"/>
        <v xml:space="preserve">COTP_FAT_KEY : </v>
      </c>
      <c r="H24">
        <f t="shared" si="2"/>
        <v>12</v>
      </c>
      <c r="K24" s="33"/>
      <c r="L24" s="34" t="s">
        <v>404</v>
      </c>
      <c r="M24" s="35">
        <v>0</v>
      </c>
      <c r="N24" s="18"/>
      <c r="O24" s="18"/>
      <c r="P24" s="18"/>
      <c r="Q24" s="18"/>
      <c r="R24" s="18"/>
      <c r="S24" s="36">
        <v>0</v>
      </c>
      <c r="T24" t="str">
        <f t="shared" si="3"/>
        <v/>
      </c>
      <c r="U24" s="1" t="str">
        <f t="shared" si="4"/>
        <v>data.add(new CopListdata("   Pacific Shrimp","","","","",R.drawable.mic_done_black_24dp));</v>
      </c>
    </row>
    <row r="25" spans="1:21" ht="20.100000000000001" customHeight="1">
      <c r="A25" s="7"/>
      <c r="B25" s="8"/>
      <c r="C25" s="14" t="str">
        <f t="shared" si="5"/>
        <v>Skirt Steak</v>
      </c>
      <c r="D25" s="9" t="s">
        <v>5</v>
      </c>
      <c r="E25" s="1" t="str">
        <f t="shared" si="0"/>
        <v>Beef</v>
      </c>
      <c r="F25" s="1" t="str">
        <f t="shared" si="6"/>
        <v>Skirt Steak</v>
      </c>
      <c r="G25" t="str">
        <f t="shared" si="1"/>
        <v xml:space="preserve">COTP_CHO_KEY : </v>
      </c>
      <c r="H25">
        <f t="shared" si="2"/>
        <v>0</v>
      </c>
      <c r="K25" s="33"/>
      <c r="L25" s="34" t="s">
        <v>405</v>
      </c>
      <c r="M25" s="35">
        <v>0</v>
      </c>
      <c r="N25" s="18"/>
      <c r="O25" s="18"/>
      <c r="P25" s="18"/>
      <c r="Q25" s="18"/>
      <c r="R25" s="18"/>
      <c r="S25" s="36">
        <v>0</v>
      </c>
      <c r="T25" t="str">
        <f t="shared" si="3"/>
        <v/>
      </c>
      <c r="U25" s="1" t="str">
        <f t="shared" si="4"/>
        <v>data.add(new CopListdata("   Pollack","","","","",R.drawable.mic_done_black_24dp));</v>
      </c>
    </row>
    <row r="26" spans="1:21" ht="20.100000000000001" customHeight="1">
      <c r="A26" s="7"/>
      <c r="B26" s="8"/>
      <c r="C26" s="14" t="str">
        <f t="shared" si="5"/>
        <v>Skirt Steak</v>
      </c>
      <c r="D26" s="9" t="s">
        <v>26</v>
      </c>
      <c r="E26" s="1" t="str">
        <f t="shared" si="0"/>
        <v>Beef</v>
      </c>
      <c r="F26" s="1" t="str">
        <f t="shared" si="6"/>
        <v>Skirt Steak</v>
      </c>
      <c r="G26" t="str">
        <f t="shared" si="1"/>
        <v xml:space="preserve">COTP_PROTEIN_KEY : </v>
      </c>
      <c r="H26">
        <f t="shared" si="2"/>
        <v>33</v>
      </c>
      <c r="K26" s="33"/>
      <c r="L26" s="34" t="s">
        <v>318</v>
      </c>
      <c r="M26" s="35">
        <v>0</v>
      </c>
      <c r="N26" s="18"/>
      <c r="O26" s="18"/>
      <c r="P26" s="18"/>
      <c r="Q26" s="18"/>
      <c r="R26" s="18"/>
      <c r="S26" s="36">
        <v>0</v>
      </c>
      <c r="T26" t="str">
        <f t="shared" si="3"/>
        <v/>
      </c>
      <c r="U26" s="1" t="str">
        <f t="shared" si="4"/>
        <v>data.add(new CopListdata("   Salmon","","","","",R.drawable.mic_done_black_24dp));</v>
      </c>
    </row>
    <row r="27" spans="1:21" ht="20.100000000000001" customHeight="1">
      <c r="A27" s="7"/>
      <c r="B27" s="10" t="s">
        <v>27</v>
      </c>
      <c r="C27" s="14" t="str">
        <f t="shared" si="5"/>
        <v>Rib Roast Ready Netted</v>
      </c>
      <c r="D27" s="9" t="s">
        <v>28</v>
      </c>
      <c r="E27" s="1" t="str">
        <f t="shared" si="0"/>
        <v>Beef</v>
      </c>
      <c r="F27" s="1" t="str">
        <f t="shared" si="6"/>
        <v>Rib Roast Ready Netted</v>
      </c>
      <c r="G27" t="str">
        <f t="shared" si="1"/>
        <v xml:space="preserve">COTP_KCAL_KEY : </v>
      </c>
      <c r="H27">
        <f t="shared" si="2"/>
        <v>397</v>
      </c>
      <c r="K27" s="33"/>
      <c r="L27" s="34" t="s">
        <v>381</v>
      </c>
      <c r="M27" s="35">
        <v>0</v>
      </c>
      <c r="N27" s="18"/>
      <c r="O27" s="18"/>
      <c r="P27" s="18"/>
      <c r="Q27" s="18"/>
      <c r="R27" s="18"/>
      <c r="S27" s="36">
        <v>0</v>
      </c>
      <c r="T27" t="str">
        <f t="shared" si="3"/>
        <v/>
      </c>
      <c r="U27" s="1" t="str">
        <f t="shared" si="4"/>
        <v>data.add(new CopListdata("   Scallops","","","","",R.drawable.mic_done_black_24dp));</v>
      </c>
    </row>
    <row r="28" spans="1:21" ht="20.100000000000001" customHeight="1">
      <c r="A28" s="7"/>
      <c r="B28" s="8"/>
      <c r="C28" s="14" t="str">
        <f t="shared" si="5"/>
        <v>Rib Roast Ready Netted</v>
      </c>
      <c r="D28" s="9" t="s">
        <v>29</v>
      </c>
      <c r="E28" s="1" t="str">
        <f t="shared" si="0"/>
        <v>Beef</v>
      </c>
      <c r="F28" s="1" t="str">
        <f t="shared" si="6"/>
        <v>Rib Roast Ready Netted</v>
      </c>
      <c r="G28" t="str">
        <f t="shared" si="1"/>
        <v xml:space="preserve">COTP_FAT_KEY : </v>
      </c>
      <c r="H28">
        <f t="shared" si="2"/>
        <v>32</v>
      </c>
      <c r="K28" s="33"/>
      <c r="L28" s="34" t="s">
        <v>406</v>
      </c>
      <c r="M28" s="35">
        <v>0</v>
      </c>
      <c r="N28" s="18">
        <v>0</v>
      </c>
      <c r="O28" s="18">
        <v>7</v>
      </c>
      <c r="P28" s="18">
        <v>245</v>
      </c>
      <c r="Q28" s="18"/>
      <c r="R28" s="18"/>
      <c r="S28" s="36">
        <v>245</v>
      </c>
      <c r="T28" t="str">
        <f t="shared" si="3"/>
        <v/>
      </c>
      <c r="U28" s="1" t="str">
        <f t="shared" si="4"/>
        <v>data.add(new CopListdata("   Squid","245","7","0","",R.drawable.mic_done_black_24dp));</v>
      </c>
    </row>
    <row r="29" spans="1:21" ht="20.100000000000001" customHeight="1">
      <c r="A29" s="7"/>
      <c r="B29" s="8"/>
      <c r="C29" s="14" t="str">
        <f t="shared" si="5"/>
        <v>Rib Roast Ready Netted</v>
      </c>
      <c r="D29" s="9" t="s">
        <v>5</v>
      </c>
      <c r="E29" s="1" t="str">
        <f t="shared" si="0"/>
        <v>Beef</v>
      </c>
      <c r="F29" s="1" t="str">
        <f t="shared" si="6"/>
        <v>Rib Roast Ready Netted</v>
      </c>
      <c r="G29" t="str">
        <f t="shared" si="1"/>
        <v xml:space="preserve">COTP_CHO_KEY : </v>
      </c>
      <c r="H29">
        <f t="shared" si="2"/>
        <v>0</v>
      </c>
      <c r="K29" s="33"/>
      <c r="L29" s="34" t="s">
        <v>403</v>
      </c>
      <c r="M29" s="35">
        <v>0</v>
      </c>
      <c r="N29" s="18"/>
      <c r="O29" s="18"/>
      <c r="P29" s="18"/>
      <c r="Q29" s="18"/>
      <c r="R29" s="18"/>
      <c r="S29" s="36">
        <v>0</v>
      </c>
      <c r="T29" t="str">
        <f t="shared" si="3"/>
        <v/>
      </c>
      <c r="U29" s="1" t="str">
        <f t="shared" si="4"/>
        <v>data.add(new CopListdata("   Tuna Varieties","","","","",R.drawable.mic_done_black_24dp));</v>
      </c>
    </row>
    <row r="30" spans="1:21" ht="20.100000000000001" customHeight="1">
      <c r="A30" s="7"/>
      <c r="B30" s="8"/>
      <c r="C30" s="14" t="str">
        <f t="shared" si="5"/>
        <v>Rib Roast Ready Netted</v>
      </c>
      <c r="D30" s="9" t="s">
        <v>30</v>
      </c>
      <c r="E30" s="1" t="str">
        <f t="shared" si="0"/>
        <v>Beef</v>
      </c>
      <c r="F30" s="1" t="str">
        <f t="shared" si="6"/>
        <v>Rib Roast Ready Netted</v>
      </c>
      <c r="G30" t="str">
        <f t="shared" si="1"/>
        <v xml:space="preserve">COTP_PROTEIN_KEY : </v>
      </c>
      <c r="H30">
        <f t="shared" si="2"/>
        <v>26</v>
      </c>
      <c r="K30" s="33"/>
      <c r="L30" s="34" t="s">
        <v>402</v>
      </c>
      <c r="M30" s="35">
        <v>0</v>
      </c>
      <c r="N30" s="18"/>
      <c r="O30" s="18"/>
      <c r="P30" s="18"/>
      <c r="Q30" s="18"/>
      <c r="R30" s="18"/>
      <c r="S30" s="36">
        <v>0</v>
      </c>
      <c r="T30" t="str">
        <f t="shared" si="3"/>
        <v/>
      </c>
      <c r="U30" s="1" t="str">
        <f t="shared" si="4"/>
        <v>data.add(new CopListdata("  Ahi Tuna","","","","",R.drawable.mic_done_black_24dp));</v>
      </c>
    </row>
    <row r="31" spans="1:21" ht="20.100000000000001" customHeight="1">
      <c r="A31" s="7"/>
      <c r="B31" s="10" t="s">
        <v>31</v>
      </c>
      <c r="C31" s="14" t="str">
        <f t="shared" si="5"/>
        <v>Rib Roast Ready Cover Off</v>
      </c>
      <c r="D31" s="9" t="s">
        <v>28</v>
      </c>
      <c r="E31" s="1" t="str">
        <f t="shared" si="0"/>
        <v>Beef</v>
      </c>
      <c r="F31" s="1" t="str">
        <f t="shared" si="6"/>
        <v>Rib Roast Ready Cover Off</v>
      </c>
      <c r="G31" t="str">
        <f t="shared" si="1"/>
        <v xml:space="preserve">COTP_KCAL_KEY : </v>
      </c>
      <c r="H31">
        <f t="shared" si="2"/>
        <v>397</v>
      </c>
      <c r="K31" s="33"/>
      <c r="L31" s="34"/>
      <c r="M31" s="35">
        <v>0</v>
      </c>
      <c r="N31" s="18"/>
      <c r="O31" s="18"/>
      <c r="P31" s="18"/>
      <c r="Q31" s="18"/>
      <c r="R31" s="18"/>
      <c r="S31" s="36">
        <v>0</v>
      </c>
      <c r="T31" t="str">
        <f t="shared" si="3"/>
        <v/>
      </c>
      <c r="U31" s="1" t="str">
        <f t="shared" si="4"/>
        <v/>
      </c>
    </row>
    <row r="32" spans="1:21" ht="20.100000000000001" customHeight="1">
      <c r="A32" s="7"/>
      <c r="B32" s="8"/>
      <c r="C32" s="14" t="str">
        <f t="shared" si="5"/>
        <v>Rib Roast Ready Cover Off</v>
      </c>
      <c r="D32" s="9" t="s">
        <v>29</v>
      </c>
      <c r="E32" s="1" t="str">
        <f t="shared" si="0"/>
        <v>Beef</v>
      </c>
      <c r="F32" s="1" t="str">
        <f t="shared" si="6"/>
        <v>Rib Roast Ready Cover Off</v>
      </c>
      <c r="G32" t="str">
        <f t="shared" si="1"/>
        <v xml:space="preserve">COTP_FAT_KEY : </v>
      </c>
      <c r="H32">
        <f t="shared" si="2"/>
        <v>32</v>
      </c>
      <c r="K32" s="22" t="s">
        <v>311</v>
      </c>
      <c r="L32" s="22" t="s">
        <v>320</v>
      </c>
      <c r="M32" s="25"/>
      <c r="N32" s="26">
        <v>0</v>
      </c>
      <c r="O32" s="26">
        <v>8</v>
      </c>
      <c r="P32" s="26">
        <v>176</v>
      </c>
      <c r="Q32" s="26">
        <v>28</v>
      </c>
      <c r="R32" s="26"/>
      <c r="S32" s="27">
        <v>176</v>
      </c>
      <c r="T32" t="str">
        <f t="shared" si="3"/>
        <v>break; case "MainCOPbtn_Round Fish":</v>
      </c>
      <c r="U32" s="1" t="str">
        <f t="shared" si="4"/>
        <v>data.add(new CopListdata("   Anchovy","176","8","0","28",R.drawable.mic_done_black_24dp));</v>
      </c>
    </row>
    <row r="33" spans="1:21" ht="20.100000000000001" customHeight="1">
      <c r="A33" s="7"/>
      <c r="B33" s="8"/>
      <c r="C33" s="14" t="str">
        <f t="shared" si="5"/>
        <v>Rib Roast Ready Cover Off</v>
      </c>
      <c r="D33" s="9" t="s">
        <v>5</v>
      </c>
      <c r="E33" s="1" t="str">
        <f t="shared" si="0"/>
        <v>Beef</v>
      </c>
      <c r="F33" s="1" t="str">
        <f t="shared" si="6"/>
        <v>Rib Roast Ready Cover Off</v>
      </c>
      <c r="G33" t="str">
        <f t="shared" si="1"/>
        <v xml:space="preserve">COTP_CHO_KEY : </v>
      </c>
      <c r="H33">
        <f t="shared" si="2"/>
        <v>0</v>
      </c>
      <c r="K33" s="33"/>
      <c r="L33" s="34" t="s">
        <v>321</v>
      </c>
      <c r="M33" s="35"/>
      <c r="N33" s="18">
        <v>0</v>
      </c>
      <c r="O33" s="18">
        <v>2</v>
      </c>
      <c r="P33" s="18">
        <v>110</v>
      </c>
      <c r="Q33" s="18">
        <v>21</v>
      </c>
      <c r="R33" s="18"/>
      <c r="S33" s="36">
        <v>110</v>
      </c>
      <c r="T33" t="str">
        <f t="shared" si="3"/>
        <v/>
      </c>
      <c r="U33" s="1" t="str">
        <f t="shared" si="4"/>
        <v>data.add(new CopListdata("   Barramundi","110","2","0","21",R.drawable.mic_done_black_24dp));</v>
      </c>
    </row>
    <row r="34" spans="1:21" ht="20.100000000000001" customHeight="1">
      <c r="A34" s="7"/>
      <c r="B34" s="8"/>
      <c r="C34" s="14" t="str">
        <f t="shared" si="5"/>
        <v>Rib Roast Ready Cover Off</v>
      </c>
      <c r="D34" s="9" t="s">
        <v>30</v>
      </c>
      <c r="E34" s="1" t="str">
        <f t="shared" si="0"/>
        <v>Beef</v>
      </c>
      <c r="F34" s="1" t="str">
        <f t="shared" si="6"/>
        <v>Rib Roast Ready Cover Off</v>
      </c>
      <c r="G34" t="str">
        <f t="shared" si="1"/>
        <v xml:space="preserve">COTP_PROTEIN_KEY : </v>
      </c>
      <c r="H34">
        <f t="shared" si="2"/>
        <v>26</v>
      </c>
      <c r="K34" s="33"/>
      <c r="L34" s="34" t="s">
        <v>314</v>
      </c>
      <c r="M34" s="35"/>
      <c r="N34" s="18">
        <v>0</v>
      </c>
      <c r="O34" s="18">
        <v>2</v>
      </c>
      <c r="P34" s="18">
        <v>110</v>
      </c>
      <c r="Q34" s="18">
        <v>21</v>
      </c>
      <c r="R34" s="18"/>
      <c r="S34" s="36">
        <v>110</v>
      </c>
      <c r="T34" t="str">
        <f t="shared" si="3"/>
        <v/>
      </c>
      <c r="U34" s="1" t="str">
        <f t="shared" si="4"/>
        <v>data.add(new CopListdata("   Bass","110","2","0","21",R.drawable.mic_done_black_24dp));</v>
      </c>
    </row>
    <row r="35" spans="1:21" ht="20.100000000000001" customHeight="1">
      <c r="A35" s="7"/>
      <c r="B35" s="10" t="s">
        <v>32</v>
      </c>
      <c r="C35" s="14" t="str">
        <f t="shared" si="5"/>
        <v>Ribeye Roll Lip On</v>
      </c>
      <c r="D35" s="9" t="s">
        <v>28</v>
      </c>
      <c r="E35" s="1" t="str">
        <f t="shared" si="0"/>
        <v>Beef</v>
      </c>
      <c r="F35" s="1" t="str">
        <f t="shared" si="6"/>
        <v>Ribeye Roll Lip On</v>
      </c>
      <c r="G35" t="str">
        <f t="shared" si="1"/>
        <v xml:space="preserve">COTP_KCAL_KEY : </v>
      </c>
      <c r="H35">
        <f t="shared" si="2"/>
        <v>397</v>
      </c>
      <c r="K35" s="33"/>
      <c r="L35" s="34" t="s">
        <v>327</v>
      </c>
      <c r="M35" s="35"/>
      <c r="N35" s="18">
        <v>0</v>
      </c>
      <c r="O35" s="18">
        <v>4</v>
      </c>
      <c r="P35" s="18">
        <v>120</v>
      </c>
      <c r="Q35" s="18">
        <v>27</v>
      </c>
      <c r="R35" s="18"/>
      <c r="S35" s="36">
        <v>120</v>
      </c>
      <c r="T35" t="str">
        <f t="shared" si="3"/>
        <v/>
      </c>
      <c r="U35" s="1" t="str">
        <f t="shared" si="4"/>
        <v>data.add(new CopListdata("   Black Cod/Butter Fish/Sablefish","120","4","0","27",R.drawable.mic_done_black_24dp));</v>
      </c>
    </row>
    <row r="36" spans="1:21" ht="20.100000000000001" customHeight="1">
      <c r="A36" s="7"/>
      <c r="B36" s="8"/>
      <c r="C36" s="14" t="str">
        <f t="shared" si="5"/>
        <v>Ribeye Roll Lip On</v>
      </c>
      <c r="D36" s="9" t="s">
        <v>29</v>
      </c>
      <c r="E36" s="1" t="str">
        <f t="shared" si="0"/>
        <v>Beef</v>
      </c>
      <c r="F36" s="1" t="str">
        <f t="shared" si="6"/>
        <v>Ribeye Roll Lip On</v>
      </c>
      <c r="G36" t="str">
        <f t="shared" si="1"/>
        <v xml:space="preserve">COTP_FAT_KEY : </v>
      </c>
      <c r="H36">
        <f t="shared" si="2"/>
        <v>32</v>
      </c>
      <c r="K36" s="33"/>
      <c r="L36" s="34" t="s">
        <v>322</v>
      </c>
      <c r="M36" s="35"/>
      <c r="N36" s="18">
        <v>0</v>
      </c>
      <c r="O36" s="18">
        <v>2</v>
      </c>
      <c r="P36" s="18">
        <v>110</v>
      </c>
      <c r="Q36" s="18">
        <v>21</v>
      </c>
      <c r="R36" s="18"/>
      <c r="S36" s="36">
        <v>110</v>
      </c>
      <c r="T36" t="str">
        <f t="shared" si="3"/>
        <v/>
      </c>
      <c r="U36" s="1" t="str">
        <f t="shared" si="4"/>
        <v>data.add(new CopListdata("   Black Sea Bass","110","2","0","21",R.drawable.mic_done_black_24dp));</v>
      </c>
    </row>
    <row r="37" spans="1:21" ht="20.100000000000001" customHeight="1">
      <c r="A37" s="7"/>
      <c r="B37" s="8"/>
      <c r="C37" s="14" t="str">
        <f t="shared" si="5"/>
        <v>Ribeye Roll Lip On</v>
      </c>
      <c r="D37" s="9" t="s">
        <v>5</v>
      </c>
      <c r="E37" s="1" t="str">
        <f t="shared" si="0"/>
        <v>Beef</v>
      </c>
      <c r="F37" s="1" t="str">
        <f t="shared" si="6"/>
        <v>Ribeye Roll Lip On</v>
      </c>
      <c r="G37" t="str">
        <f t="shared" si="1"/>
        <v xml:space="preserve">COTP_CHO_KEY : </v>
      </c>
      <c r="H37">
        <f t="shared" si="2"/>
        <v>0</v>
      </c>
      <c r="K37" s="33"/>
      <c r="L37" s="34" t="s">
        <v>323</v>
      </c>
      <c r="M37" s="35"/>
      <c r="N37" s="18">
        <v>0</v>
      </c>
      <c r="O37" s="18">
        <v>5</v>
      </c>
      <c r="P37" s="18">
        <v>140</v>
      </c>
      <c r="Q37" s="18">
        <v>23</v>
      </c>
      <c r="R37" s="18"/>
      <c r="S37" s="36">
        <v>140</v>
      </c>
      <c r="T37" t="str">
        <f t="shared" si="3"/>
        <v/>
      </c>
      <c r="U37" s="1" t="str">
        <f t="shared" si="4"/>
        <v>data.add(new CopListdata("   Bluefish","140","5","0","23",R.drawable.mic_done_black_24dp));</v>
      </c>
    </row>
    <row r="38" spans="1:21" ht="20.100000000000001" customHeight="1">
      <c r="A38" s="7"/>
      <c r="B38" s="8"/>
      <c r="C38" s="14" t="str">
        <f t="shared" si="5"/>
        <v>Ribeye Roll Lip On</v>
      </c>
      <c r="D38" s="9" t="s">
        <v>30</v>
      </c>
      <c r="E38" s="1" t="str">
        <f t="shared" si="0"/>
        <v>Beef</v>
      </c>
      <c r="F38" s="1" t="str">
        <f t="shared" si="6"/>
        <v>Ribeye Roll Lip On</v>
      </c>
      <c r="G38" t="str">
        <f t="shared" si="1"/>
        <v xml:space="preserve">COTP_PROTEIN_KEY : </v>
      </c>
      <c r="H38">
        <f t="shared" si="2"/>
        <v>26</v>
      </c>
      <c r="K38" s="33"/>
      <c r="L38" s="34" t="s">
        <v>324</v>
      </c>
      <c r="M38" s="35"/>
      <c r="N38" s="18">
        <v>0</v>
      </c>
      <c r="O38" s="18">
        <v>2</v>
      </c>
      <c r="P38" s="18">
        <v>110</v>
      </c>
      <c r="Q38" s="18">
        <v>21</v>
      </c>
      <c r="R38" s="18"/>
      <c r="S38" s="36">
        <v>110</v>
      </c>
      <c r="T38" t="str">
        <f t="shared" si="3"/>
        <v/>
      </c>
      <c r="U38" s="1" t="str">
        <f t="shared" si="4"/>
        <v>data.add(new CopListdata("   Branzino","110","2","0","21",R.drawable.mic_done_black_24dp));</v>
      </c>
    </row>
    <row r="39" spans="1:21" ht="20.100000000000001" customHeight="1">
      <c r="A39" s="7"/>
      <c r="B39" s="10" t="s">
        <v>33</v>
      </c>
      <c r="C39" s="14" t="str">
        <f t="shared" si="5"/>
        <v>Ribeye Roll Steak</v>
      </c>
      <c r="D39" s="9" t="s">
        <v>28</v>
      </c>
      <c r="E39" s="1" t="str">
        <f t="shared" si="0"/>
        <v>Beef</v>
      </c>
      <c r="F39" s="1" t="str">
        <f t="shared" si="6"/>
        <v>Ribeye Roll Steak</v>
      </c>
      <c r="G39" t="str">
        <f t="shared" si="1"/>
        <v xml:space="preserve">COTP_KCAL_KEY : </v>
      </c>
      <c r="H39">
        <f t="shared" si="2"/>
        <v>397</v>
      </c>
      <c r="K39" s="33"/>
      <c r="L39" s="34" t="s">
        <v>325</v>
      </c>
      <c r="M39" s="35"/>
      <c r="N39" s="18">
        <v>0</v>
      </c>
      <c r="O39" s="18">
        <v>6</v>
      </c>
      <c r="P39" s="18">
        <v>144</v>
      </c>
      <c r="Q39" s="18">
        <v>20</v>
      </c>
      <c r="R39" s="18"/>
      <c r="S39" s="36">
        <v>144</v>
      </c>
      <c r="T39" t="str">
        <f t="shared" si="3"/>
        <v/>
      </c>
      <c r="U39" s="1" t="str">
        <f t="shared" si="4"/>
        <v>data.add(new CopListdata("   Carp","144","6","0","20",R.drawable.mic_done_black_24dp));</v>
      </c>
    </row>
    <row r="40" spans="1:21" ht="20.100000000000001" customHeight="1">
      <c r="A40" s="7"/>
      <c r="B40" s="8"/>
      <c r="C40" s="14" t="str">
        <f t="shared" si="5"/>
        <v>Ribeye Roll Steak</v>
      </c>
      <c r="D40" s="9" t="s">
        <v>29</v>
      </c>
      <c r="E40" s="1" t="str">
        <f t="shared" si="0"/>
        <v>Beef</v>
      </c>
      <c r="F40" s="1" t="str">
        <f t="shared" si="6"/>
        <v>Ribeye Roll Steak</v>
      </c>
      <c r="G40" t="str">
        <f t="shared" si="1"/>
        <v xml:space="preserve">COTP_FAT_KEY : </v>
      </c>
      <c r="H40">
        <f t="shared" si="2"/>
        <v>32</v>
      </c>
      <c r="K40" s="33"/>
      <c r="L40" s="34" t="s">
        <v>326</v>
      </c>
      <c r="M40" s="35"/>
      <c r="N40" s="18">
        <v>0</v>
      </c>
      <c r="O40" s="18">
        <v>12</v>
      </c>
      <c r="P40" s="18">
        <v>173</v>
      </c>
      <c r="Q40" s="18">
        <v>22</v>
      </c>
      <c r="R40" s="18"/>
      <c r="S40" s="36">
        <v>173</v>
      </c>
      <c r="T40" t="str">
        <f t="shared" si="3"/>
        <v/>
      </c>
      <c r="U40" s="1" t="str">
        <f t="shared" si="4"/>
        <v>data.add(new CopListdata("   Catfish","173","12","0","22",R.drawable.mic_done_black_24dp));</v>
      </c>
    </row>
    <row r="41" spans="1:21" ht="20.100000000000001" customHeight="1">
      <c r="A41" s="7"/>
      <c r="B41" s="8"/>
      <c r="C41" s="14" t="str">
        <f t="shared" si="5"/>
        <v>Ribeye Roll Steak</v>
      </c>
      <c r="D41" s="9" t="s">
        <v>5</v>
      </c>
      <c r="E41" s="1" t="str">
        <f t="shared" si="0"/>
        <v>Beef</v>
      </c>
      <c r="F41" s="1" t="str">
        <f t="shared" si="6"/>
        <v>Ribeye Roll Steak</v>
      </c>
      <c r="G41" t="str">
        <f t="shared" si="1"/>
        <v xml:space="preserve">COTP_CHO_KEY : </v>
      </c>
      <c r="H41">
        <f t="shared" si="2"/>
        <v>0</v>
      </c>
      <c r="K41" s="33"/>
      <c r="L41" s="34" t="s">
        <v>329</v>
      </c>
      <c r="M41" s="35"/>
      <c r="N41" s="18">
        <v>0</v>
      </c>
      <c r="O41" s="18">
        <v>2</v>
      </c>
      <c r="P41" s="18">
        <v>110</v>
      </c>
      <c r="Q41" s="18">
        <v>21</v>
      </c>
      <c r="R41" s="18"/>
      <c r="S41" s="36">
        <v>110</v>
      </c>
      <c r="T41" t="str">
        <f t="shared" si="3"/>
        <v/>
      </c>
      <c r="U41" s="1" t="str">
        <f t="shared" si="4"/>
        <v>data.add(new CopListdata("   Chilean Sea Bass","110","2","0","21",R.drawable.mic_done_black_24dp));</v>
      </c>
    </row>
    <row r="42" spans="1:21" ht="20.100000000000001" customHeight="1">
      <c r="A42" s="7"/>
      <c r="B42" s="8"/>
      <c r="C42" s="14" t="str">
        <f t="shared" si="5"/>
        <v>Ribeye Roll Steak</v>
      </c>
      <c r="D42" s="9" t="s">
        <v>30</v>
      </c>
      <c r="E42" s="1" t="str">
        <f t="shared" si="0"/>
        <v>Beef</v>
      </c>
      <c r="F42" s="1" t="str">
        <f t="shared" si="6"/>
        <v>Ribeye Roll Steak</v>
      </c>
      <c r="G42" t="str">
        <f t="shared" si="1"/>
        <v xml:space="preserve">COTP_PROTEIN_KEY : </v>
      </c>
      <c r="H42">
        <f t="shared" si="2"/>
        <v>26</v>
      </c>
      <c r="K42" s="33"/>
      <c r="L42" s="34" t="s">
        <v>331</v>
      </c>
      <c r="M42" s="35"/>
      <c r="N42" s="18">
        <v>0</v>
      </c>
      <c r="O42" s="18">
        <v>4</v>
      </c>
      <c r="P42" s="18">
        <v>120</v>
      </c>
      <c r="Q42" s="18">
        <v>27</v>
      </c>
      <c r="R42" s="18"/>
      <c r="S42" s="36">
        <v>120</v>
      </c>
      <c r="T42" t="str">
        <f t="shared" si="3"/>
        <v/>
      </c>
      <c r="U42" s="1" t="str">
        <f t="shared" si="4"/>
        <v>data.add(new CopListdata("   Cod","120","4","0","27",R.drawable.mic_done_black_24dp));</v>
      </c>
    </row>
    <row r="43" spans="1:21" ht="20.100000000000001" customHeight="1">
      <c r="A43" s="7"/>
      <c r="B43" s="10" t="s">
        <v>34</v>
      </c>
      <c r="C43" s="14" t="str">
        <f t="shared" si="5"/>
        <v>Strip Loin Steak</v>
      </c>
      <c r="D43" s="9" t="s">
        <v>35</v>
      </c>
      <c r="E43" s="1" t="str">
        <f t="shared" si="0"/>
        <v>Beef</v>
      </c>
      <c r="F43" s="1" t="str">
        <f t="shared" si="6"/>
        <v>Strip Loin Steak</v>
      </c>
      <c r="G43" t="str">
        <f t="shared" si="1"/>
        <v xml:space="preserve">COTP_KCAL_KEY : </v>
      </c>
      <c r="H43">
        <f t="shared" si="2"/>
        <v>194</v>
      </c>
      <c r="K43" s="33"/>
      <c r="L43" s="34" t="s">
        <v>335</v>
      </c>
      <c r="M43" s="35"/>
      <c r="N43" s="18">
        <v>0</v>
      </c>
      <c r="O43" s="18">
        <v>6</v>
      </c>
      <c r="P43" s="18">
        <v>200</v>
      </c>
      <c r="Q43" s="18">
        <v>8</v>
      </c>
      <c r="R43" s="18"/>
      <c r="S43" s="36">
        <v>200</v>
      </c>
      <c r="T43" t="str">
        <f t="shared" si="3"/>
        <v/>
      </c>
      <c r="U43" s="1" t="str">
        <f t="shared" si="4"/>
        <v>data.add(new CopListdata("   Eel","200","6","0","8",R.drawable.mic_done_black_24dp));</v>
      </c>
    </row>
    <row r="44" spans="1:21" ht="20.100000000000001" customHeight="1">
      <c r="A44" s="7"/>
      <c r="B44" s="8"/>
      <c r="C44" s="14" t="str">
        <f t="shared" si="5"/>
        <v>Strip Loin Steak</v>
      </c>
      <c r="D44" s="9" t="s">
        <v>9</v>
      </c>
      <c r="E44" s="1" t="str">
        <f t="shared" si="0"/>
        <v>Beef</v>
      </c>
      <c r="F44" s="1" t="str">
        <f t="shared" si="6"/>
        <v>Strip Loin Steak</v>
      </c>
      <c r="G44" t="str">
        <f t="shared" si="1"/>
        <v xml:space="preserve">COTP_FAT_KEY : </v>
      </c>
      <c r="H44">
        <f t="shared" si="2"/>
        <v>6</v>
      </c>
      <c r="K44" s="33"/>
      <c r="L44" s="34" t="s">
        <v>332</v>
      </c>
      <c r="M44" s="35"/>
      <c r="N44" s="18">
        <v>0</v>
      </c>
      <c r="O44" s="18">
        <v>2</v>
      </c>
      <c r="P44" s="18">
        <v>113</v>
      </c>
      <c r="Q44" s="18">
        <v>23</v>
      </c>
      <c r="R44" s="18"/>
      <c r="S44" s="36">
        <v>113</v>
      </c>
      <c r="T44" t="str">
        <f t="shared" si="3"/>
        <v/>
      </c>
      <c r="U44" s="1" t="str">
        <f t="shared" si="4"/>
        <v>data.add(new CopListdata("   Grouper","113","2","0","23",R.drawable.mic_done_black_24dp));</v>
      </c>
    </row>
    <row r="45" spans="1:21" ht="20.100000000000001" customHeight="1">
      <c r="A45" s="7"/>
      <c r="B45" s="8"/>
      <c r="C45" s="14" t="str">
        <f t="shared" si="5"/>
        <v>Strip Loin Steak</v>
      </c>
      <c r="D45" s="9" t="s">
        <v>5</v>
      </c>
      <c r="E45" s="1" t="str">
        <f t="shared" si="0"/>
        <v>Beef</v>
      </c>
      <c r="F45" s="1" t="str">
        <f t="shared" si="6"/>
        <v>Strip Loin Steak</v>
      </c>
      <c r="G45" t="str">
        <f t="shared" si="1"/>
        <v xml:space="preserve">COTP_CHO_KEY : </v>
      </c>
      <c r="H45">
        <f t="shared" si="2"/>
        <v>0</v>
      </c>
      <c r="K45" s="33"/>
      <c r="L45" s="34" t="s">
        <v>334</v>
      </c>
      <c r="M45" s="35"/>
      <c r="N45" s="18">
        <v>0</v>
      </c>
      <c r="O45" s="18">
        <v>4</v>
      </c>
      <c r="P45" s="18">
        <v>132</v>
      </c>
      <c r="Q45" s="18">
        <v>28</v>
      </c>
      <c r="R45" s="18"/>
      <c r="S45" s="36">
        <v>132</v>
      </c>
      <c r="T45" t="str">
        <f t="shared" si="3"/>
        <v/>
      </c>
      <c r="U45" s="1" t="str">
        <f t="shared" si="4"/>
        <v>data.add(new CopListdata("   Haddock","132","4","0","28",R.drawable.mic_done_black_24dp));</v>
      </c>
    </row>
    <row r="46" spans="1:21" ht="20.100000000000001" customHeight="1">
      <c r="A46" s="7"/>
      <c r="B46" s="8"/>
      <c r="C46" s="14" t="str">
        <f t="shared" si="5"/>
        <v>Strip Loin Steak</v>
      </c>
      <c r="D46" s="9" t="s">
        <v>6</v>
      </c>
      <c r="E46" s="1" t="str">
        <f t="shared" si="0"/>
        <v>Beef</v>
      </c>
      <c r="F46" s="1" t="str">
        <f t="shared" si="6"/>
        <v>Strip Loin Steak</v>
      </c>
      <c r="G46" t="str">
        <f t="shared" si="1"/>
        <v xml:space="preserve">COTP_PROTEIN_KEY : </v>
      </c>
      <c r="H46">
        <f t="shared" si="2"/>
        <v>23</v>
      </c>
      <c r="K46" s="33"/>
      <c r="L46" s="34" t="s">
        <v>337</v>
      </c>
      <c r="M46" s="35"/>
      <c r="N46" s="18">
        <v>0</v>
      </c>
      <c r="O46" s="18">
        <v>16</v>
      </c>
      <c r="P46" s="18">
        <v>230</v>
      </c>
      <c r="Q46" s="18">
        <v>21</v>
      </c>
      <c r="R46" s="18"/>
      <c r="S46" s="36">
        <v>230</v>
      </c>
      <c r="T46" t="str">
        <f t="shared" si="3"/>
        <v/>
      </c>
      <c r="U46" s="1" t="str">
        <f t="shared" si="4"/>
        <v>data.add(new CopListdata("   Mackerel","230","16","0","21",R.drawable.mic_done_black_24dp));</v>
      </c>
    </row>
    <row r="47" spans="1:21" ht="20.100000000000001" customHeight="1">
      <c r="A47" s="7"/>
      <c r="B47" s="10" t="s">
        <v>36</v>
      </c>
      <c r="C47" s="14" t="str">
        <f t="shared" si="5"/>
        <v>T-Bone Steak</v>
      </c>
      <c r="D47" s="9" t="s">
        <v>37</v>
      </c>
      <c r="E47" s="1" t="str">
        <f t="shared" si="0"/>
        <v>Beef</v>
      </c>
      <c r="F47" s="1" t="str">
        <f t="shared" si="6"/>
        <v>T-Bone Steak</v>
      </c>
      <c r="G47" t="str">
        <f t="shared" si="1"/>
        <v xml:space="preserve">COTP_KCAL_KEY : </v>
      </c>
      <c r="H47">
        <f t="shared" si="2"/>
        <v>200</v>
      </c>
      <c r="K47" s="33"/>
      <c r="L47" s="34" t="s">
        <v>339</v>
      </c>
      <c r="M47" s="35"/>
      <c r="N47" s="18">
        <v>0</v>
      </c>
      <c r="O47" s="18">
        <v>4</v>
      </c>
      <c r="P47" s="18">
        <v>108</v>
      </c>
      <c r="Q47" s="18">
        <v>21</v>
      </c>
      <c r="R47" s="18"/>
      <c r="S47" s="36">
        <v>108</v>
      </c>
      <c r="T47" t="str">
        <f t="shared" si="3"/>
        <v/>
      </c>
      <c r="U47" s="1" t="str">
        <f t="shared" si="4"/>
        <v>data.add(new CopListdata("   Orange Roughy","108","4","0","21",R.drawable.mic_done_black_24dp));</v>
      </c>
    </row>
    <row r="48" spans="1:21" ht="20.100000000000001" customHeight="1">
      <c r="A48" s="7"/>
      <c r="B48" s="8"/>
      <c r="C48" s="14" t="str">
        <f t="shared" si="5"/>
        <v>T-Bone Steak</v>
      </c>
      <c r="D48" s="9" t="s">
        <v>38</v>
      </c>
      <c r="E48" s="1" t="str">
        <f t="shared" si="0"/>
        <v>Beef</v>
      </c>
      <c r="F48" s="1" t="str">
        <f t="shared" si="6"/>
        <v>T-Bone Steak</v>
      </c>
      <c r="G48" t="str">
        <f t="shared" si="1"/>
        <v xml:space="preserve">COTP_FAT_KEY : </v>
      </c>
      <c r="H48">
        <f t="shared" si="2"/>
        <v>8</v>
      </c>
      <c r="K48" s="33"/>
      <c r="L48" s="34" t="s">
        <v>330</v>
      </c>
      <c r="M48" s="35"/>
      <c r="N48" s="18">
        <v>0</v>
      </c>
      <c r="O48" s="18">
        <v>2</v>
      </c>
      <c r="P48" s="18">
        <v>110</v>
      </c>
      <c r="Q48" s="18">
        <v>21</v>
      </c>
      <c r="R48" s="18"/>
      <c r="S48" s="36">
        <v>110</v>
      </c>
      <c r="T48" t="str">
        <f t="shared" si="3"/>
        <v/>
      </c>
      <c r="U48" s="1" t="str">
        <f t="shared" si="4"/>
        <v>data.add(new CopListdata("   Patagonia Tooth Fish","110","2","0","21",R.drawable.mic_done_black_24dp));</v>
      </c>
    </row>
    <row r="49" spans="1:21" ht="20.100000000000001" customHeight="1">
      <c r="A49" s="7"/>
      <c r="B49" s="8"/>
      <c r="C49" s="14" t="str">
        <f t="shared" si="5"/>
        <v>T-Bone Steak</v>
      </c>
      <c r="D49" s="9" t="s">
        <v>5</v>
      </c>
      <c r="E49" s="1" t="str">
        <f t="shared" si="0"/>
        <v>Beef</v>
      </c>
      <c r="F49" s="1" t="str">
        <f t="shared" si="6"/>
        <v>T-Bone Steak</v>
      </c>
      <c r="G49" t="str">
        <f t="shared" si="1"/>
        <v xml:space="preserve">COTP_CHO_KEY : </v>
      </c>
      <c r="H49">
        <f t="shared" si="2"/>
        <v>0</v>
      </c>
      <c r="K49" s="33"/>
      <c r="L49" s="34" t="s">
        <v>316</v>
      </c>
      <c r="M49" s="35"/>
      <c r="N49" s="18">
        <v>0</v>
      </c>
      <c r="O49" s="18">
        <v>4</v>
      </c>
      <c r="P49" s="18">
        <v>146</v>
      </c>
      <c r="Q49" s="18">
        <v>28</v>
      </c>
      <c r="R49" s="18"/>
      <c r="S49" s="36">
        <v>146</v>
      </c>
      <c r="T49" t="str">
        <f t="shared" si="3"/>
        <v/>
      </c>
      <c r="U49" s="1" t="str">
        <f t="shared" si="4"/>
        <v>data.add(new CopListdata("   Perch","146","4","0","28",R.drawable.mic_done_black_24dp));</v>
      </c>
    </row>
    <row r="50" spans="1:21" ht="20.100000000000001" customHeight="1">
      <c r="A50" s="7"/>
      <c r="B50" s="8"/>
      <c r="C50" s="14" t="str">
        <f t="shared" si="5"/>
        <v>T-Bone Steak</v>
      </c>
      <c r="D50" s="9" t="s">
        <v>39</v>
      </c>
      <c r="E50" s="1" t="str">
        <f t="shared" si="0"/>
        <v>Beef</v>
      </c>
      <c r="F50" s="1" t="str">
        <f t="shared" si="6"/>
        <v>T-Bone Steak</v>
      </c>
      <c r="G50" t="str">
        <f t="shared" si="1"/>
        <v xml:space="preserve">COTP_PROTEIN_KEY : </v>
      </c>
      <c r="H50">
        <f t="shared" si="2"/>
        <v>30</v>
      </c>
      <c r="K50" s="33"/>
      <c r="L50" s="34" t="s">
        <v>356</v>
      </c>
      <c r="M50" s="35"/>
      <c r="N50" s="18">
        <v>0</v>
      </c>
      <c r="O50" s="18">
        <v>2</v>
      </c>
      <c r="P50" s="18">
        <v>105</v>
      </c>
      <c r="Q50" s="18">
        <v>22</v>
      </c>
      <c r="R50" s="18"/>
      <c r="S50" s="36">
        <v>105</v>
      </c>
      <c r="T50" t="str">
        <f t="shared" si="3"/>
        <v/>
      </c>
      <c r="U50" s="1" t="str">
        <f t="shared" si="4"/>
        <v>data.add(new CopListdata("   Pike","105","2","0","22",R.drawable.mic_done_black_24dp));</v>
      </c>
    </row>
    <row r="51" spans="1:21" ht="20.100000000000001" customHeight="1">
      <c r="A51" s="7"/>
      <c r="B51" s="10" t="s">
        <v>40</v>
      </c>
      <c r="C51" s="14" t="str">
        <f t="shared" si="5"/>
        <v>Full Tenderloin</v>
      </c>
      <c r="D51" s="9" t="s">
        <v>41</v>
      </c>
      <c r="E51" s="1" t="str">
        <f t="shared" si="0"/>
        <v>Beef</v>
      </c>
      <c r="F51" s="1" t="str">
        <f t="shared" si="6"/>
        <v>Full Tenderloin</v>
      </c>
      <c r="G51" t="str">
        <f t="shared" si="1"/>
        <v xml:space="preserve">COTP_KCAL_KEY : </v>
      </c>
      <c r="H51">
        <f t="shared" si="2"/>
        <v>202</v>
      </c>
      <c r="K51" s="33"/>
      <c r="L51" s="34" t="s">
        <v>341</v>
      </c>
      <c r="M51" s="35"/>
      <c r="N51" s="18">
        <v>0</v>
      </c>
      <c r="O51" s="18">
        <v>14</v>
      </c>
      <c r="P51" s="18">
        <v>238</v>
      </c>
      <c r="Q51" s="18">
        <v>27</v>
      </c>
      <c r="R51" s="18"/>
      <c r="S51" s="36">
        <v>238</v>
      </c>
      <c r="T51" t="str">
        <f t="shared" si="3"/>
        <v/>
      </c>
      <c r="U51" s="1" t="str">
        <f t="shared" si="4"/>
        <v>data.add(new CopListdata("   Pompano","238","14","0","27",R.drawable.mic_done_black_24dp));</v>
      </c>
    </row>
    <row r="52" spans="1:21" ht="20.100000000000001" customHeight="1">
      <c r="A52" s="7"/>
      <c r="B52" s="8"/>
      <c r="C52" s="14" t="str">
        <f t="shared" si="5"/>
        <v>Full Tenderloin</v>
      </c>
      <c r="D52" s="9" t="s">
        <v>4</v>
      </c>
      <c r="E52" s="1" t="str">
        <f t="shared" si="0"/>
        <v>Beef</v>
      </c>
      <c r="F52" s="1" t="str">
        <f t="shared" si="6"/>
        <v>Full Tenderloin</v>
      </c>
      <c r="G52" t="str">
        <f t="shared" si="1"/>
        <v xml:space="preserve">COTP_FAT_KEY : </v>
      </c>
      <c r="H52">
        <f t="shared" si="2"/>
        <v>7</v>
      </c>
      <c r="K52" s="33"/>
      <c r="L52" s="34" t="s">
        <v>318</v>
      </c>
      <c r="M52" s="35"/>
      <c r="N52" s="18">
        <v>0</v>
      </c>
      <c r="O52" s="18">
        <v>19</v>
      </c>
      <c r="P52" s="18">
        <v>270</v>
      </c>
      <c r="Q52" s="18">
        <v>32</v>
      </c>
      <c r="R52" s="18"/>
      <c r="S52" s="36">
        <v>270</v>
      </c>
      <c r="T52" t="str">
        <f t="shared" si="3"/>
        <v/>
      </c>
      <c r="U52" s="1" t="str">
        <f t="shared" si="4"/>
        <v>data.add(new CopListdata("   Salmon","270","19","0","32",R.drawable.mic_done_black_24dp));</v>
      </c>
    </row>
    <row r="53" spans="1:21" ht="20.100000000000001" customHeight="1">
      <c r="A53" s="7"/>
      <c r="B53" s="8"/>
      <c r="C53" s="14" t="str">
        <f t="shared" si="5"/>
        <v>Full Tenderloin</v>
      </c>
      <c r="D53" s="9" t="s">
        <v>5</v>
      </c>
      <c r="E53" s="1" t="str">
        <f t="shared" si="0"/>
        <v>Beef</v>
      </c>
      <c r="F53" s="1" t="str">
        <f t="shared" si="6"/>
        <v>Full Tenderloin</v>
      </c>
      <c r="G53" t="str">
        <f t="shared" si="1"/>
        <v xml:space="preserve">COTP_CHO_KEY : </v>
      </c>
      <c r="H53">
        <f t="shared" si="2"/>
        <v>0</v>
      </c>
      <c r="K53" s="33"/>
      <c r="L53" s="34" t="s">
        <v>342</v>
      </c>
      <c r="M53" s="35"/>
      <c r="N53" s="18">
        <v>0</v>
      </c>
      <c r="O53" s="18">
        <v>20</v>
      </c>
      <c r="P53" s="18">
        <v>280</v>
      </c>
      <c r="Q53" s="18">
        <v>24</v>
      </c>
      <c r="R53" s="18"/>
      <c r="S53" s="36">
        <v>280</v>
      </c>
      <c r="T53" t="str">
        <f t="shared" si="3"/>
        <v/>
      </c>
      <c r="U53" s="1" t="str">
        <f t="shared" si="4"/>
        <v>data.add(new CopListdata("   Shad","280","20","0","24",R.drawable.mic_done_black_24dp));</v>
      </c>
    </row>
    <row r="54" spans="1:21" ht="20.100000000000001" customHeight="1">
      <c r="A54" s="7"/>
      <c r="B54" s="8"/>
      <c r="C54" s="14" t="str">
        <f t="shared" si="5"/>
        <v>Full Tenderloin</v>
      </c>
      <c r="D54" s="9" t="s">
        <v>42</v>
      </c>
      <c r="E54" s="1" t="str">
        <f t="shared" si="0"/>
        <v>Beef</v>
      </c>
      <c r="F54" s="1" t="str">
        <f t="shared" si="6"/>
        <v>Full Tenderloin</v>
      </c>
      <c r="G54" t="str">
        <f t="shared" si="1"/>
        <v xml:space="preserve">COTP_PROTEIN_KEY : </v>
      </c>
      <c r="H54">
        <f t="shared" si="2"/>
        <v>32</v>
      </c>
      <c r="K54" s="33"/>
      <c r="L54" s="34" t="s">
        <v>343</v>
      </c>
      <c r="M54" s="35"/>
      <c r="N54" s="18">
        <v>0</v>
      </c>
      <c r="O54" s="18">
        <v>5</v>
      </c>
      <c r="P54" s="18">
        <v>147</v>
      </c>
      <c r="Q54" s="18">
        <v>24</v>
      </c>
      <c r="R54" s="18"/>
      <c r="S54" s="36">
        <v>147</v>
      </c>
      <c r="T54" t="str">
        <f t="shared" si="3"/>
        <v/>
      </c>
      <c r="U54" s="1" t="str">
        <f t="shared" si="4"/>
        <v>data.add(new CopListdata("   Shark","147","5","0","24",R.drawable.mic_done_black_24dp));</v>
      </c>
    </row>
    <row r="55" spans="1:21" ht="20.100000000000001" customHeight="1">
      <c r="A55" s="7"/>
      <c r="B55" s="10" t="s">
        <v>43</v>
      </c>
      <c r="C55" s="14" t="str">
        <f t="shared" si="5"/>
        <v>Tenderloin Steak</v>
      </c>
      <c r="D55" s="9" t="s">
        <v>35</v>
      </c>
      <c r="E55" s="1" t="str">
        <f t="shared" si="0"/>
        <v>Beef</v>
      </c>
      <c r="F55" s="1" t="str">
        <f t="shared" si="6"/>
        <v>Tenderloin Steak</v>
      </c>
      <c r="G55" t="str">
        <f t="shared" si="1"/>
        <v xml:space="preserve">COTP_KCAL_KEY : </v>
      </c>
      <c r="H55">
        <f t="shared" si="2"/>
        <v>194</v>
      </c>
      <c r="K55" s="33"/>
      <c r="L55" s="34" t="s">
        <v>345</v>
      </c>
      <c r="M55" s="35"/>
      <c r="N55" s="18">
        <v>0</v>
      </c>
      <c r="O55" s="18">
        <v>2</v>
      </c>
      <c r="P55" s="18">
        <v>113</v>
      </c>
      <c r="Q55" s="18">
        <v>23</v>
      </c>
      <c r="R55" s="18"/>
      <c r="S55" s="36">
        <v>113</v>
      </c>
      <c r="T55" t="str">
        <f t="shared" si="3"/>
        <v/>
      </c>
      <c r="U55" s="1" t="str">
        <f t="shared" si="4"/>
        <v>data.add(new CopListdata("   Snapper","113","2","0","23",R.drawable.mic_done_black_24dp));</v>
      </c>
    </row>
    <row r="56" spans="1:21" ht="20.100000000000001" customHeight="1">
      <c r="A56" s="7"/>
      <c r="B56" s="8"/>
      <c r="C56" s="14" t="str">
        <f t="shared" si="5"/>
        <v>Tenderloin Steak</v>
      </c>
      <c r="D56" s="9" t="s">
        <v>9</v>
      </c>
      <c r="E56" s="1" t="str">
        <f t="shared" si="0"/>
        <v>Beef</v>
      </c>
      <c r="F56" s="1" t="str">
        <f t="shared" si="6"/>
        <v>Tenderloin Steak</v>
      </c>
      <c r="G56" t="str">
        <f t="shared" si="1"/>
        <v xml:space="preserve">COTP_FAT_KEY : </v>
      </c>
      <c r="H56">
        <f t="shared" si="2"/>
        <v>6</v>
      </c>
      <c r="K56" s="33"/>
      <c r="L56" s="34" t="s">
        <v>346</v>
      </c>
      <c r="M56" s="35"/>
      <c r="N56" s="18">
        <v>0</v>
      </c>
      <c r="O56" s="18">
        <v>2</v>
      </c>
      <c r="P56" s="18">
        <v>110</v>
      </c>
      <c r="Q56" s="18">
        <v>21</v>
      </c>
      <c r="R56" s="18"/>
      <c r="S56" s="36">
        <v>110</v>
      </c>
      <c r="T56" t="str">
        <f t="shared" si="3"/>
        <v/>
      </c>
      <c r="U56" s="1" t="str">
        <f t="shared" si="4"/>
        <v>data.add(new CopListdata("   Striped Bass","110","2","0","21",R.drawable.mic_done_black_24dp));</v>
      </c>
    </row>
    <row r="57" spans="1:21" ht="20.100000000000001" customHeight="1">
      <c r="A57" s="7"/>
      <c r="B57" s="8"/>
      <c r="C57" s="14" t="str">
        <f t="shared" si="5"/>
        <v>Tenderloin Steak</v>
      </c>
      <c r="D57" s="9" t="s">
        <v>5</v>
      </c>
      <c r="E57" s="1" t="str">
        <f t="shared" si="0"/>
        <v>Beef</v>
      </c>
      <c r="F57" s="1" t="str">
        <f t="shared" si="6"/>
        <v>Tenderloin Steak</v>
      </c>
      <c r="G57" t="str">
        <f t="shared" si="1"/>
        <v xml:space="preserve">COTP_CHO_KEY : </v>
      </c>
      <c r="H57">
        <f t="shared" si="2"/>
        <v>0</v>
      </c>
      <c r="K57" s="33"/>
      <c r="L57" s="34" t="s">
        <v>347</v>
      </c>
      <c r="M57" s="35"/>
      <c r="N57" s="18">
        <v>0</v>
      </c>
      <c r="O57" s="18">
        <v>6</v>
      </c>
      <c r="P57" s="18">
        <v>144</v>
      </c>
      <c r="Q57" s="18">
        <v>20</v>
      </c>
      <c r="R57" s="18"/>
      <c r="S57" s="36">
        <v>144</v>
      </c>
      <c r="T57" t="str">
        <f t="shared" si="3"/>
        <v/>
      </c>
      <c r="U57" s="1" t="str">
        <f t="shared" si="4"/>
        <v>data.add(new CopListdata("   Sturgeon","144","6","0","20",R.drawable.mic_done_black_24dp));</v>
      </c>
    </row>
    <row r="58" spans="1:21" ht="20.100000000000001" customHeight="1">
      <c r="A58" s="7"/>
      <c r="B58" s="8"/>
      <c r="C58" s="14" t="str">
        <f t="shared" si="5"/>
        <v>Tenderloin Steak</v>
      </c>
      <c r="D58" s="9" t="s">
        <v>6</v>
      </c>
      <c r="E58" s="1" t="str">
        <f t="shared" si="0"/>
        <v>Beef</v>
      </c>
      <c r="F58" s="1" t="str">
        <f t="shared" si="6"/>
        <v>Tenderloin Steak</v>
      </c>
      <c r="G58" t="str">
        <f t="shared" si="1"/>
        <v xml:space="preserve">COTP_PROTEIN_KEY : </v>
      </c>
      <c r="H58">
        <f t="shared" si="2"/>
        <v>23</v>
      </c>
      <c r="K58" s="33"/>
      <c r="L58" s="34" t="s">
        <v>348</v>
      </c>
      <c r="M58" s="35"/>
      <c r="N58" s="18">
        <v>0</v>
      </c>
      <c r="O58" s="18">
        <v>12</v>
      </c>
      <c r="P58" s="18">
        <v>160</v>
      </c>
      <c r="Q58" s="18">
        <v>21</v>
      </c>
      <c r="R58" s="18"/>
      <c r="S58" s="36">
        <v>160</v>
      </c>
      <c r="T58" t="str">
        <f t="shared" si="3"/>
        <v/>
      </c>
      <c r="U58" s="1" t="str">
        <f t="shared" si="4"/>
        <v>data.add(new CopListdata("   Swordfish","160","12","0","21",R.drawable.mic_done_black_24dp));</v>
      </c>
    </row>
    <row r="59" spans="1:21" ht="20.100000000000001" customHeight="1">
      <c r="A59" s="7"/>
      <c r="B59" s="10" t="s">
        <v>44</v>
      </c>
      <c r="C59" s="14" t="str">
        <f t="shared" si="5"/>
        <v>Top Sirloin Butt Steak</v>
      </c>
      <c r="D59" s="9" t="s">
        <v>35</v>
      </c>
      <c r="E59" s="1" t="str">
        <f t="shared" si="0"/>
        <v>Beef</v>
      </c>
      <c r="F59" s="1" t="str">
        <f t="shared" si="6"/>
        <v>Top Sirloin Butt Steak</v>
      </c>
      <c r="G59" t="str">
        <f t="shared" si="1"/>
        <v xml:space="preserve">COTP_KCAL_KEY : </v>
      </c>
      <c r="H59">
        <f t="shared" si="2"/>
        <v>194</v>
      </c>
      <c r="K59" s="33"/>
      <c r="L59" s="34" t="s">
        <v>349</v>
      </c>
      <c r="M59" s="35"/>
      <c r="N59" s="18">
        <v>0</v>
      </c>
      <c r="O59" s="18">
        <v>6</v>
      </c>
      <c r="P59" s="18">
        <v>143</v>
      </c>
      <c r="Q59" s="18">
        <v>29</v>
      </c>
      <c r="R59" s="18"/>
      <c r="S59" s="36">
        <v>143</v>
      </c>
      <c r="T59" t="str">
        <f t="shared" si="3"/>
        <v/>
      </c>
      <c r="U59" s="1" t="str">
        <f t="shared" si="4"/>
        <v>data.add(new CopListdata("   Tilapia","143","6","0","29",R.drawable.mic_done_black_24dp));</v>
      </c>
    </row>
    <row r="60" spans="1:21" ht="20.100000000000001" customHeight="1">
      <c r="A60" s="7"/>
      <c r="B60" s="8"/>
      <c r="C60" s="14" t="str">
        <f t="shared" si="5"/>
        <v>Top Sirloin Butt Steak</v>
      </c>
      <c r="D60" s="9" t="s">
        <v>9</v>
      </c>
      <c r="E60" s="1" t="str">
        <f t="shared" si="0"/>
        <v>Beef</v>
      </c>
      <c r="F60" s="1" t="str">
        <f t="shared" si="6"/>
        <v>Top Sirloin Butt Steak</v>
      </c>
      <c r="G60" t="str">
        <f t="shared" si="1"/>
        <v xml:space="preserve">COTP_FAT_KEY : </v>
      </c>
      <c r="H60">
        <f t="shared" si="2"/>
        <v>6</v>
      </c>
      <c r="K60" s="33"/>
      <c r="L60" s="34" t="s">
        <v>351</v>
      </c>
      <c r="M60" s="35"/>
      <c r="N60" s="18">
        <v>0</v>
      </c>
      <c r="O60" s="18">
        <v>6</v>
      </c>
      <c r="P60" s="18">
        <v>142</v>
      </c>
      <c r="Q60" s="18">
        <v>28</v>
      </c>
      <c r="R60" s="18"/>
      <c r="S60" s="36">
        <v>142</v>
      </c>
      <c r="T60" t="str">
        <f t="shared" si="3"/>
        <v/>
      </c>
      <c r="U60" s="1" t="str">
        <f t="shared" si="4"/>
        <v>data.add(new CopListdata("   Tilefish/Gold Bass","142","6","0","28",R.drawable.mic_done_black_24dp));</v>
      </c>
    </row>
    <row r="61" spans="1:21" ht="20.100000000000001" customHeight="1">
      <c r="A61" s="7"/>
      <c r="B61" s="8"/>
      <c r="C61" s="14" t="str">
        <f t="shared" si="5"/>
        <v>Top Sirloin Butt Steak</v>
      </c>
      <c r="D61" s="9" t="s">
        <v>5</v>
      </c>
      <c r="E61" s="1" t="str">
        <f t="shared" si="0"/>
        <v>Beef</v>
      </c>
      <c r="F61" s="1" t="str">
        <f t="shared" si="6"/>
        <v>Top Sirloin Butt Steak</v>
      </c>
      <c r="G61" t="str">
        <f t="shared" si="1"/>
        <v xml:space="preserve">COTP_CHO_KEY : </v>
      </c>
      <c r="H61">
        <f t="shared" si="2"/>
        <v>0</v>
      </c>
      <c r="K61" s="33"/>
      <c r="L61" s="34" t="s">
        <v>352</v>
      </c>
      <c r="M61" s="35"/>
      <c r="N61" s="18">
        <v>0</v>
      </c>
      <c r="O61" s="18">
        <v>4</v>
      </c>
      <c r="P61" s="18">
        <v>175</v>
      </c>
      <c r="Q61" s="18">
        <v>34</v>
      </c>
      <c r="R61" s="18"/>
      <c r="S61" s="36">
        <v>175</v>
      </c>
      <c r="T61" t="str">
        <f t="shared" si="3"/>
        <v/>
      </c>
      <c r="U61" s="1" t="str">
        <f t="shared" si="4"/>
        <v>data.add(new CopListdata("   Tuna Ani, Yellow Fin, Blue Skipper Jack","175","4","0","34",R.drawable.mic_done_black_24dp));</v>
      </c>
    </row>
    <row r="62" spans="1:21" ht="20.100000000000001" customHeight="1">
      <c r="A62" s="7"/>
      <c r="B62" s="8"/>
      <c r="C62" s="14" t="str">
        <f t="shared" si="5"/>
        <v>Top Sirloin Butt Steak</v>
      </c>
      <c r="D62" s="9" t="s">
        <v>6</v>
      </c>
      <c r="E62" s="1" t="str">
        <f t="shared" si="0"/>
        <v>Beef</v>
      </c>
      <c r="F62" s="1" t="str">
        <f t="shared" si="6"/>
        <v>Top Sirloin Butt Steak</v>
      </c>
      <c r="G62" t="str">
        <f t="shared" si="1"/>
        <v xml:space="preserve">COTP_PROTEIN_KEY : </v>
      </c>
      <c r="H62">
        <f t="shared" si="2"/>
        <v>23</v>
      </c>
      <c r="K62" s="33"/>
      <c r="L62" s="34" t="s">
        <v>354</v>
      </c>
      <c r="M62" s="35"/>
      <c r="N62" s="18">
        <v>0</v>
      </c>
      <c r="O62" s="18">
        <v>2</v>
      </c>
      <c r="P62" s="18">
        <v>105</v>
      </c>
      <c r="Q62" s="18">
        <v>22</v>
      </c>
      <c r="R62" s="18"/>
      <c r="S62" s="36">
        <v>105</v>
      </c>
      <c r="T62" t="str">
        <f t="shared" si="3"/>
        <v/>
      </c>
      <c r="U62" s="1" t="str">
        <f t="shared" si="4"/>
        <v>data.add(new CopListdata("   Walleye","105","2","0","22",R.drawable.mic_done_black_24dp));</v>
      </c>
    </row>
    <row r="63" spans="1:21" ht="20.100000000000001" customHeight="1">
      <c r="A63" s="7"/>
      <c r="B63" s="10" t="s">
        <v>45</v>
      </c>
      <c r="C63" s="14" t="str">
        <f t="shared" si="5"/>
        <v>Bottom Sirloin</v>
      </c>
      <c r="D63" s="9" t="s">
        <v>35</v>
      </c>
      <c r="E63" s="1" t="str">
        <f t="shared" si="0"/>
        <v>Beef</v>
      </c>
      <c r="F63" s="1" t="str">
        <f t="shared" si="6"/>
        <v>Bottom Sirloin</v>
      </c>
      <c r="G63" t="str">
        <f t="shared" si="1"/>
        <v xml:space="preserve">COTP_KCAL_KEY : </v>
      </c>
      <c r="H63">
        <f t="shared" si="2"/>
        <v>194</v>
      </c>
      <c r="K63" s="33"/>
      <c r="L63" s="34" t="s">
        <v>312</v>
      </c>
      <c r="M63" s="35"/>
      <c r="N63" s="18">
        <v>0</v>
      </c>
      <c r="O63" s="18">
        <v>8</v>
      </c>
      <c r="P63" s="18">
        <v>186</v>
      </c>
      <c r="Q63" s="18">
        <v>25</v>
      </c>
      <c r="R63" s="18"/>
      <c r="S63" s="36">
        <v>186</v>
      </c>
      <c r="T63" t="str">
        <f t="shared" si="3"/>
        <v/>
      </c>
      <c r="U63" s="1" t="str">
        <f t="shared" si="4"/>
        <v>data.add(new CopListdata("  Trout","186","8","0","25",R.drawable.mic_done_black_24dp));</v>
      </c>
    </row>
    <row r="64" spans="1:21" ht="20.100000000000001" customHeight="1">
      <c r="A64" s="7"/>
      <c r="B64" s="8"/>
      <c r="C64" s="14" t="str">
        <f t="shared" si="5"/>
        <v>Bottom Sirloin</v>
      </c>
      <c r="D64" s="9" t="s">
        <v>9</v>
      </c>
      <c r="E64" s="1" t="str">
        <f t="shared" si="0"/>
        <v>Beef</v>
      </c>
      <c r="F64" s="1" t="str">
        <f t="shared" si="6"/>
        <v>Bottom Sirloin</v>
      </c>
      <c r="G64" t="str">
        <f t="shared" si="1"/>
        <v xml:space="preserve">COTP_FAT_KEY : </v>
      </c>
      <c r="H64">
        <f t="shared" si="2"/>
        <v>6</v>
      </c>
      <c r="K64" s="33"/>
      <c r="L64" s="34"/>
      <c r="M64" s="35"/>
      <c r="N64" s="18"/>
      <c r="O64" s="18"/>
      <c r="P64" s="18"/>
      <c r="Q64" s="18"/>
      <c r="R64" s="18">
        <v>0</v>
      </c>
      <c r="S64" s="36">
        <v>0</v>
      </c>
      <c r="T64" t="str">
        <f t="shared" si="3"/>
        <v/>
      </c>
      <c r="U64" s="1" t="str">
        <f t="shared" si="4"/>
        <v/>
      </c>
    </row>
    <row r="65" spans="1:21" ht="20.100000000000001" customHeight="1">
      <c r="A65" s="7"/>
      <c r="B65" s="8"/>
      <c r="C65" s="14" t="str">
        <f t="shared" si="5"/>
        <v>Bottom Sirloin</v>
      </c>
      <c r="D65" s="9" t="s">
        <v>5</v>
      </c>
      <c r="E65" s="1" t="str">
        <f t="shared" si="0"/>
        <v>Beef</v>
      </c>
      <c r="F65" s="1" t="str">
        <f t="shared" si="6"/>
        <v>Bottom Sirloin</v>
      </c>
      <c r="G65" t="str">
        <f t="shared" si="1"/>
        <v xml:space="preserve">COTP_CHO_KEY : </v>
      </c>
      <c r="H65">
        <f t="shared" si="2"/>
        <v>0</v>
      </c>
      <c r="K65" s="22" t="s">
        <v>370</v>
      </c>
      <c r="L65" s="22" t="s">
        <v>372</v>
      </c>
      <c r="M65" s="25"/>
      <c r="N65" s="26">
        <v>0</v>
      </c>
      <c r="O65" s="26">
        <v>1</v>
      </c>
      <c r="P65" s="26">
        <v>120</v>
      </c>
      <c r="Q65" s="26">
        <v>19</v>
      </c>
      <c r="R65" s="26"/>
      <c r="S65" s="27">
        <v>120</v>
      </c>
      <c r="T65" t="str">
        <f t="shared" si="3"/>
        <v>break; case "MainCOPbtn_Shellfish":</v>
      </c>
      <c r="U65" s="1" t="str">
        <f t="shared" si="4"/>
        <v>data.add(new CopListdata("   Abalone","120","1","0","19",R.drawable.mic_done_black_24dp));</v>
      </c>
    </row>
    <row r="66" spans="1:21" ht="20.100000000000001" customHeight="1">
      <c r="A66" s="7"/>
      <c r="B66" s="8"/>
      <c r="C66" s="14" t="str">
        <f t="shared" si="5"/>
        <v>Bottom Sirloin</v>
      </c>
      <c r="D66" s="9" t="s">
        <v>6</v>
      </c>
      <c r="E66" s="1" t="str">
        <f t="shared" si="0"/>
        <v>Beef</v>
      </c>
      <c r="F66" s="1" t="str">
        <f t="shared" si="6"/>
        <v>Bottom Sirloin</v>
      </c>
      <c r="G66" t="str">
        <f t="shared" si="1"/>
        <v xml:space="preserve">COTP_PROTEIN_KEY : </v>
      </c>
      <c r="H66">
        <f t="shared" si="2"/>
        <v>23</v>
      </c>
      <c r="K66" s="33"/>
      <c r="L66" s="34" t="s">
        <v>377</v>
      </c>
      <c r="M66" s="35"/>
      <c r="N66" s="18"/>
      <c r="O66" s="18"/>
      <c r="P66" s="18"/>
      <c r="Q66" s="18"/>
      <c r="R66" s="18">
        <v>0</v>
      </c>
      <c r="S66" s="36">
        <v>0</v>
      </c>
      <c r="T66" t="str">
        <f t="shared" si="3"/>
        <v/>
      </c>
      <c r="U66" s="1" t="str">
        <f t="shared" si="4"/>
        <v>data.add(new CopListdata("   Bivalve: Two shells joined by a hinge","","","","",R.drawable.mic_done_black_24dp));</v>
      </c>
    </row>
    <row r="67" spans="1:21" ht="20.100000000000001" customHeight="1">
      <c r="A67" s="7"/>
      <c r="B67" s="10" t="s">
        <v>46</v>
      </c>
      <c r="C67" s="14" t="str">
        <f t="shared" si="5"/>
        <v>Tri-Tip</v>
      </c>
      <c r="D67" s="9" t="s">
        <v>47</v>
      </c>
      <c r="E67" s="1" t="str">
        <f t="shared" si="0"/>
        <v>Beef</v>
      </c>
      <c r="F67" s="1" t="str">
        <f t="shared" si="6"/>
        <v>Tri-Tip</v>
      </c>
      <c r="G67" t="str">
        <f t="shared" si="1"/>
        <v xml:space="preserve">COTP_KCAL_KEY : </v>
      </c>
      <c r="H67">
        <f t="shared" si="2"/>
        <v>197</v>
      </c>
      <c r="K67" s="33"/>
      <c r="L67" s="34" t="s">
        <v>378</v>
      </c>
      <c r="M67" s="35"/>
      <c r="N67" s="18">
        <v>0</v>
      </c>
      <c r="O67" s="18">
        <v>4</v>
      </c>
      <c r="P67" s="18">
        <v>144</v>
      </c>
      <c r="Q67" s="18">
        <v>24</v>
      </c>
      <c r="R67" s="18"/>
      <c r="S67" s="36">
        <v>144</v>
      </c>
      <c r="T67" t="str">
        <f t="shared" si="3"/>
        <v/>
      </c>
      <c r="U67" s="1" t="str">
        <f t="shared" si="4"/>
        <v>data.add(new CopListdata("   Clams/Cockles","144","4","0","24",R.drawable.mic_done_black_24dp));</v>
      </c>
    </row>
    <row r="68" spans="1:21" ht="20.100000000000001" customHeight="1">
      <c r="A68" s="7"/>
      <c r="B68" s="8"/>
      <c r="C68" s="14" t="str">
        <f t="shared" si="5"/>
        <v>Tri-Tip</v>
      </c>
      <c r="D68" s="9" t="s">
        <v>48</v>
      </c>
      <c r="E68" s="1" t="str">
        <f t="shared" ref="E68:E95" si="7">IF(LEN(A68)=0,E67,A68)</f>
        <v>Beef</v>
      </c>
      <c r="F68" s="1" t="str">
        <f t="shared" si="6"/>
        <v>Tri-Tip</v>
      </c>
      <c r="G68" t="str">
        <f t="shared" ref="G68:G131" si="8">LEFT(D68,FIND("@",D68,1)-1)</f>
        <v xml:space="preserve">COTP_FAT_KEY : </v>
      </c>
      <c r="H68">
        <f t="shared" ref="H68:H131" si="9">IFERROR(VALUE(RIGHT(D68,LEN(D68)-FIND("@",D68,1))),0)</f>
        <v>11</v>
      </c>
      <c r="K68" s="33"/>
      <c r="L68" s="34" t="s">
        <v>375</v>
      </c>
      <c r="M68" s="35"/>
      <c r="N68" s="18">
        <v>0</v>
      </c>
      <c r="O68" s="18">
        <v>0</v>
      </c>
      <c r="P68" s="18">
        <v>120</v>
      </c>
      <c r="Q68" s="18">
        <v>26</v>
      </c>
      <c r="R68" s="18"/>
      <c r="S68" s="36">
        <v>120</v>
      </c>
      <c r="T68" t="str">
        <f t="shared" si="3"/>
        <v/>
      </c>
      <c r="U68" s="1" t="str">
        <f t="shared" si="4"/>
        <v>data.add(new CopListdata("   Conch","120","0","0","26",R.drawable.mic_done_black_24dp));</v>
      </c>
    </row>
    <row r="69" spans="1:21" ht="20.100000000000001" customHeight="1">
      <c r="A69" s="7"/>
      <c r="B69" s="8"/>
      <c r="C69" s="14" t="str">
        <f t="shared" si="5"/>
        <v>Tri-Tip</v>
      </c>
      <c r="D69" s="9" t="s">
        <v>5</v>
      </c>
      <c r="E69" s="1" t="str">
        <f t="shared" si="7"/>
        <v>Beef</v>
      </c>
      <c r="F69" s="1" t="str">
        <f t="shared" si="6"/>
        <v>Tri-Tip</v>
      </c>
      <c r="G69" t="str">
        <f t="shared" si="8"/>
        <v xml:space="preserve">COTP_CHO_KEY : </v>
      </c>
      <c r="H69">
        <f t="shared" si="9"/>
        <v>0</v>
      </c>
      <c r="K69" s="33"/>
      <c r="L69" s="34" t="s">
        <v>389</v>
      </c>
      <c r="M69" s="35"/>
      <c r="N69" s="18">
        <v>0</v>
      </c>
      <c r="O69" s="18">
        <v>4</v>
      </c>
      <c r="P69" s="18">
        <v>135</v>
      </c>
      <c r="Q69" s="18">
        <v>28</v>
      </c>
      <c r="R69" s="18"/>
      <c r="S69" s="36">
        <v>135</v>
      </c>
      <c r="T69" t="str">
        <f t="shared" ref="T69:T132" si="10">IF(K69&gt;0,"break; case "&amp;""""&amp;"MainCOPbtn_"&amp;TRIM(K69)&amp;""""&amp;":","")</f>
        <v/>
      </c>
      <c r="U69" s="1" t="str">
        <f t="shared" ref="U69:U132" si="11">IF(L69=0,"",IF(L69=999,K69,"data.add(new CopListdata"&amp;"("&amp;""""&amp;L69&amp;""""&amp;","&amp;""""&amp;P69&amp;""""&amp;","&amp;""""&amp;O69&amp;""""&amp;","&amp;""""&amp;N69&amp;""""&amp;","&amp;""""&amp;Q69&amp;""""&amp;","&amp;"R.drawable.mic_done_black_24dp"&amp;")"&amp;")"&amp;";"))</f>
        <v>data.add(new CopListdata("   Crab","135","4","0","28",R.drawable.mic_done_black_24dp));</v>
      </c>
    </row>
    <row r="70" spans="1:21" ht="20.100000000000001" customHeight="1">
      <c r="A70" s="7"/>
      <c r="B70" s="8"/>
      <c r="C70" s="14" t="str">
        <f t="shared" ref="C70:C133" si="12">IF(A70&gt;0,999,IF(LEN(B70)&gt;0,B70,IF(LEN(B69)&gt;0,B69,IF(LEN(B68)&gt;0,B68,IF(LEN(B67)&gt;0,B67,999)))))</f>
        <v>Tri-Tip</v>
      </c>
      <c r="D70" s="9" t="s">
        <v>6</v>
      </c>
      <c r="E70" s="1" t="str">
        <f t="shared" si="7"/>
        <v>Beef</v>
      </c>
      <c r="F70" s="1" t="str">
        <f t="shared" si="6"/>
        <v>Tri-Tip</v>
      </c>
      <c r="G70" t="str">
        <f t="shared" si="8"/>
        <v xml:space="preserve">COTP_PROTEIN_KEY : </v>
      </c>
      <c r="H70">
        <f t="shared" si="9"/>
        <v>23</v>
      </c>
      <c r="K70" s="33"/>
      <c r="L70" s="34" t="s">
        <v>387</v>
      </c>
      <c r="M70" s="35"/>
      <c r="N70" s="18">
        <v>0</v>
      </c>
      <c r="O70" s="18">
        <v>1</v>
      </c>
      <c r="P70" s="18">
        <v>88</v>
      </c>
      <c r="Q70" s="18">
        <v>18</v>
      </c>
      <c r="R70" s="18"/>
      <c r="S70" s="36">
        <v>88</v>
      </c>
      <c r="T70" t="str">
        <f t="shared" si="10"/>
        <v/>
      </c>
      <c r="U70" s="1" t="str">
        <f t="shared" si="11"/>
        <v>data.add(new CopListdata("   Crayfish","88","1","0","18",R.drawable.mic_done_black_24dp));</v>
      </c>
    </row>
    <row r="71" spans="1:21" ht="20.100000000000001" customHeight="1">
      <c r="A71" s="7"/>
      <c r="B71" s="10" t="s">
        <v>49</v>
      </c>
      <c r="C71" s="14" t="str">
        <f t="shared" si="12"/>
        <v>Top Inside Round</v>
      </c>
      <c r="D71" s="9" t="s">
        <v>50</v>
      </c>
      <c r="E71" s="1" t="str">
        <f t="shared" si="7"/>
        <v>Beef</v>
      </c>
      <c r="F71" s="1" t="str">
        <f t="shared" si="6"/>
        <v>Top Inside Round</v>
      </c>
      <c r="G71" t="str">
        <f t="shared" si="8"/>
        <v xml:space="preserve">COTP_KCAL_KEY : </v>
      </c>
      <c r="H71">
        <f t="shared" si="9"/>
        <v>210</v>
      </c>
      <c r="K71" s="33"/>
      <c r="L71" s="34" t="s">
        <v>382</v>
      </c>
      <c r="M71" s="35"/>
      <c r="N71" s="18"/>
      <c r="O71" s="18"/>
      <c r="P71" s="18"/>
      <c r="Q71" s="18"/>
      <c r="R71" s="18">
        <v>0</v>
      </c>
      <c r="S71" s="36">
        <v>0</v>
      </c>
      <c r="T71" t="str">
        <f t="shared" si="10"/>
        <v/>
      </c>
      <c r="U71" s="1" t="str">
        <f t="shared" si="11"/>
        <v>data.add(new CopListdata("   Crustaceans: Jointed Exterior Skeletons or Shells","","","","",R.drawable.mic_done_black_24dp));</v>
      </c>
    </row>
    <row r="72" spans="1:21" ht="20.100000000000001" customHeight="1">
      <c r="A72" s="7"/>
      <c r="B72" s="8"/>
      <c r="C72" s="14" t="str">
        <f t="shared" si="12"/>
        <v>Top Inside Round</v>
      </c>
      <c r="D72" s="9" t="s">
        <v>9</v>
      </c>
      <c r="E72" s="1" t="str">
        <f t="shared" si="7"/>
        <v>Beef</v>
      </c>
      <c r="F72" s="1" t="str">
        <f t="shared" si="6"/>
        <v>Top Inside Round</v>
      </c>
      <c r="G72" t="str">
        <f t="shared" si="8"/>
        <v xml:space="preserve">COTP_FAT_KEY : </v>
      </c>
      <c r="H72">
        <f t="shared" si="9"/>
        <v>6</v>
      </c>
      <c r="K72" s="33"/>
      <c r="L72" s="34" t="s">
        <v>390</v>
      </c>
      <c r="M72" s="35"/>
      <c r="N72" s="18">
        <v>0</v>
      </c>
      <c r="O72" s="18">
        <v>2</v>
      </c>
      <c r="P72" s="18">
        <v>110</v>
      </c>
      <c r="Q72" s="18">
        <v>23</v>
      </c>
      <c r="R72" s="18"/>
      <c r="S72" s="36">
        <v>110</v>
      </c>
      <c r="T72" t="str">
        <f t="shared" si="10"/>
        <v/>
      </c>
      <c r="U72" s="1" t="str">
        <f t="shared" si="11"/>
        <v>data.add(new CopListdata("   Langoustines","110","2","0","23",R.drawable.mic_done_black_24dp));</v>
      </c>
    </row>
    <row r="73" spans="1:21" ht="20.100000000000001" customHeight="1">
      <c r="A73" s="7"/>
      <c r="B73" s="8"/>
      <c r="C73" s="14" t="str">
        <f t="shared" si="12"/>
        <v>Top Inside Round</v>
      </c>
      <c r="D73" s="9" t="s">
        <v>5</v>
      </c>
      <c r="E73" s="1" t="str">
        <f t="shared" si="7"/>
        <v>Beef</v>
      </c>
      <c r="F73" s="1" t="str">
        <f t="shared" ref="F73:F136" si="13">IF(C73=999,"",IF(LEN(B73)&gt;0,B73,IF(LEN(B72)&gt;0,B72,IF(LEN(B71)&gt;0,B71,IF(LEN(B70)&gt;0,B70,999)))))</f>
        <v>Top Inside Round</v>
      </c>
      <c r="G73" t="str">
        <f t="shared" si="8"/>
        <v xml:space="preserve">COTP_CHO_KEY : </v>
      </c>
      <c r="H73">
        <f t="shared" si="9"/>
        <v>0</v>
      </c>
      <c r="K73" s="33"/>
      <c r="L73" s="34" t="s">
        <v>383</v>
      </c>
      <c r="M73" s="35"/>
      <c r="N73" s="18">
        <v>0</v>
      </c>
      <c r="O73" s="18">
        <v>2</v>
      </c>
      <c r="P73" s="18">
        <v>106</v>
      </c>
      <c r="Q73" s="18">
        <v>24</v>
      </c>
      <c r="R73" s="18"/>
      <c r="S73" s="36">
        <v>106</v>
      </c>
      <c r="T73" t="str">
        <f t="shared" si="10"/>
        <v/>
      </c>
      <c r="U73" s="1" t="str">
        <f t="shared" si="11"/>
        <v>data.add(new CopListdata("   Lobster","106","2","0","24",R.drawable.mic_done_black_24dp));</v>
      </c>
    </row>
    <row r="74" spans="1:21" ht="20.100000000000001" customHeight="1">
      <c r="A74" s="7"/>
      <c r="B74" s="8"/>
      <c r="C74" s="14" t="str">
        <f t="shared" si="12"/>
        <v>Top Inside Round</v>
      </c>
      <c r="D74" s="9" t="s">
        <v>51</v>
      </c>
      <c r="E74" s="1" t="str">
        <f t="shared" si="7"/>
        <v>Beef</v>
      </c>
      <c r="F74" s="1" t="str">
        <f t="shared" si="13"/>
        <v>Top Inside Round</v>
      </c>
      <c r="G74" t="str">
        <f t="shared" si="8"/>
        <v xml:space="preserve">COTP_PROTEIN_KEY : </v>
      </c>
      <c r="H74">
        <f t="shared" si="9"/>
        <v>36</v>
      </c>
      <c r="K74" s="33"/>
      <c r="L74" s="34" t="s">
        <v>379</v>
      </c>
      <c r="M74" s="35"/>
      <c r="N74" s="18">
        <v>0</v>
      </c>
      <c r="O74" s="18">
        <v>3</v>
      </c>
      <c r="P74" s="18">
        <v>100</v>
      </c>
      <c r="Q74" s="18">
        <v>14</v>
      </c>
      <c r="R74" s="18"/>
      <c r="S74" s="36">
        <v>100</v>
      </c>
      <c r="T74" t="str">
        <f t="shared" si="10"/>
        <v/>
      </c>
      <c r="U74" s="1" t="str">
        <f t="shared" si="11"/>
        <v>data.add(new CopListdata("   Mussels","100","3","0","14",R.drawable.mic_done_black_24dp));</v>
      </c>
    </row>
    <row r="75" spans="1:21" ht="20.100000000000001" customHeight="1">
      <c r="A75" s="7"/>
      <c r="B75" s="10" t="s">
        <v>52</v>
      </c>
      <c r="C75" s="14" t="str">
        <f t="shared" si="12"/>
        <v>Top Round Steak</v>
      </c>
      <c r="D75" s="9" t="s">
        <v>50</v>
      </c>
      <c r="E75" s="1" t="str">
        <f t="shared" si="7"/>
        <v>Beef</v>
      </c>
      <c r="F75" s="1" t="str">
        <f t="shared" si="13"/>
        <v>Top Round Steak</v>
      </c>
      <c r="G75" t="str">
        <f t="shared" si="8"/>
        <v xml:space="preserve">COTP_KCAL_KEY : </v>
      </c>
      <c r="H75">
        <f t="shared" si="9"/>
        <v>210</v>
      </c>
      <c r="K75" s="33"/>
      <c r="L75" s="34" t="s">
        <v>380</v>
      </c>
      <c r="M75" s="35"/>
      <c r="N75" s="18">
        <v>0</v>
      </c>
      <c r="O75" s="18">
        <v>8</v>
      </c>
      <c r="P75" s="18">
        <v>135</v>
      </c>
      <c r="Q75" s="18">
        <v>14</v>
      </c>
      <c r="R75" s="18"/>
      <c r="S75" s="36">
        <v>135</v>
      </c>
      <c r="T75" t="str">
        <f t="shared" si="10"/>
        <v/>
      </c>
      <c r="U75" s="1" t="str">
        <f t="shared" si="11"/>
        <v>data.add(new CopListdata("   Oysters","135","8","0","14",R.drawable.mic_done_black_24dp));</v>
      </c>
    </row>
    <row r="76" spans="1:21" ht="20.100000000000001" customHeight="1">
      <c r="A76" s="7"/>
      <c r="B76" s="8"/>
      <c r="C76" s="14" t="str">
        <f t="shared" si="12"/>
        <v>Top Round Steak</v>
      </c>
      <c r="D76" s="9" t="s">
        <v>9</v>
      </c>
      <c r="E76" s="1" t="str">
        <f t="shared" si="7"/>
        <v>Beef</v>
      </c>
      <c r="F76" s="1" t="str">
        <f t="shared" si="13"/>
        <v>Top Round Steak</v>
      </c>
      <c r="G76" t="str">
        <f t="shared" si="8"/>
        <v xml:space="preserve">COTP_FAT_KEY : </v>
      </c>
      <c r="H76">
        <f t="shared" si="9"/>
        <v>6</v>
      </c>
      <c r="K76" s="33"/>
      <c r="L76" s="34" t="s">
        <v>385</v>
      </c>
      <c r="M76" s="35"/>
      <c r="N76" s="18">
        <v>0</v>
      </c>
      <c r="O76" s="18">
        <v>4</v>
      </c>
      <c r="P76" s="18">
        <v>144</v>
      </c>
      <c r="Q76" s="18">
        <v>24</v>
      </c>
      <c r="R76" s="18"/>
      <c r="S76" s="36">
        <v>144</v>
      </c>
      <c r="T76" t="str">
        <f t="shared" si="10"/>
        <v/>
      </c>
      <c r="U76" s="1" t="str">
        <f t="shared" si="11"/>
        <v>data.add(new CopListdata("   Periwinkle","144","4","0","24",R.drawable.mic_done_black_24dp));</v>
      </c>
    </row>
    <row r="77" spans="1:21" ht="20.100000000000001" customHeight="1">
      <c r="A77" s="7"/>
      <c r="B77" s="8"/>
      <c r="C77" s="14" t="str">
        <f t="shared" si="12"/>
        <v>Top Round Steak</v>
      </c>
      <c r="D77" s="9" t="s">
        <v>5</v>
      </c>
      <c r="E77" s="1" t="str">
        <f t="shared" si="7"/>
        <v>Beef</v>
      </c>
      <c r="F77" s="1" t="str">
        <f t="shared" si="13"/>
        <v>Top Round Steak</v>
      </c>
      <c r="G77" t="str">
        <f t="shared" si="8"/>
        <v xml:space="preserve">COTP_CHO_KEY : </v>
      </c>
      <c r="H77">
        <f t="shared" si="9"/>
        <v>0</v>
      </c>
      <c r="K77" s="33"/>
      <c r="L77" s="34" t="s">
        <v>391</v>
      </c>
      <c r="M77" s="35"/>
      <c r="N77" s="18">
        <v>0</v>
      </c>
      <c r="O77" s="18">
        <v>4</v>
      </c>
      <c r="P77" s="18">
        <v>144</v>
      </c>
      <c r="Q77" s="18">
        <v>24</v>
      </c>
      <c r="R77" s="18"/>
      <c r="S77" s="36">
        <v>144</v>
      </c>
      <c r="T77" t="str">
        <f t="shared" si="10"/>
        <v/>
      </c>
      <c r="U77" s="1" t="str">
        <f t="shared" si="11"/>
        <v>data.add(new CopListdata("   Pipi Clams New Zealand","144","4","0","24",R.drawable.mic_done_black_24dp));</v>
      </c>
    </row>
    <row r="78" spans="1:21" ht="20.100000000000001" customHeight="1">
      <c r="A78" s="7"/>
      <c r="B78" s="8"/>
      <c r="C78" s="14" t="str">
        <f t="shared" si="12"/>
        <v>Top Round Steak</v>
      </c>
      <c r="D78" s="9" t="s">
        <v>51</v>
      </c>
      <c r="E78" s="1" t="str">
        <f t="shared" si="7"/>
        <v>Beef</v>
      </c>
      <c r="F78" s="1" t="str">
        <f t="shared" si="13"/>
        <v>Top Round Steak</v>
      </c>
      <c r="G78" t="str">
        <f t="shared" si="8"/>
        <v xml:space="preserve">COTP_PROTEIN_KEY : </v>
      </c>
      <c r="H78">
        <f t="shared" si="9"/>
        <v>36</v>
      </c>
      <c r="K78" s="33"/>
      <c r="L78" s="34" t="s">
        <v>381</v>
      </c>
      <c r="M78" s="35"/>
      <c r="N78" s="18">
        <v>0</v>
      </c>
      <c r="O78" s="18">
        <v>4</v>
      </c>
      <c r="P78" s="18">
        <v>186</v>
      </c>
      <c r="Q78" s="18">
        <v>36</v>
      </c>
      <c r="R78" s="18"/>
      <c r="S78" s="36">
        <v>186</v>
      </c>
      <c r="T78" t="str">
        <f t="shared" si="10"/>
        <v/>
      </c>
      <c r="U78" s="1" t="str">
        <f t="shared" si="11"/>
        <v>data.add(new CopListdata("   Scallops","186","4","0","36",R.drawable.mic_done_black_24dp));</v>
      </c>
    </row>
    <row r="79" spans="1:21" ht="20.100000000000001" customHeight="1">
      <c r="A79" s="7"/>
      <c r="B79" s="10" t="s">
        <v>53</v>
      </c>
      <c r="C79" s="14" t="str">
        <f t="shared" si="12"/>
        <v>Round Rump and Shank/Baron of Beef</v>
      </c>
      <c r="D79" s="9" t="s">
        <v>50</v>
      </c>
      <c r="E79" s="1" t="str">
        <f t="shared" si="7"/>
        <v>Beef</v>
      </c>
      <c r="F79" s="1" t="str">
        <f t="shared" si="13"/>
        <v>Round Rump and Shank/Baron of Beef</v>
      </c>
      <c r="G79" t="str">
        <f t="shared" si="8"/>
        <v xml:space="preserve">COTP_KCAL_KEY : </v>
      </c>
      <c r="H79">
        <f t="shared" si="9"/>
        <v>210</v>
      </c>
      <c r="K79" s="33"/>
      <c r="L79" s="34" t="s">
        <v>373</v>
      </c>
      <c r="M79" s="35"/>
      <c r="N79" s="18">
        <v>5</v>
      </c>
      <c r="O79" s="18">
        <v>20</v>
      </c>
      <c r="P79" s="18">
        <v>284</v>
      </c>
      <c r="Q79" s="18">
        <v>28</v>
      </c>
      <c r="R79" s="18"/>
      <c r="S79" s="36">
        <v>284</v>
      </c>
      <c r="T79" t="str">
        <f t="shared" si="10"/>
        <v/>
      </c>
      <c r="U79" s="1" t="str">
        <f t="shared" si="11"/>
        <v>data.add(new CopListdata("   Sea Urchins","284","20","5","28",R.drawable.mic_done_black_24dp));</v>
      </c>
    </row>
    <row r="80" spans="1:21" ht="20.100000000000001" customHeight="1">
      <c r="A80" s="7"/>
      <c r="B80" s="8"/>
      <c r="C80" s="14" t="str">
        <f t="shared" si="12"/>
        <v>Round Rump and Shank/Baron of Beef</v>
      </c>
      <c r="D80" s="9" t="s">
        <v>9</v>
      </c>
      <c r="E80" s="1" t="str">
        <f t="shared" si="7"/>
        <v>Beef</v>
      </c>
      <c r="F80" s="1" t="str">
        <f t="shared" si="13"/>
        <v>Round Rump and Shank/Baron of Beef</v>
      </c>
      <c r="G80" t="str">
        <f t="shared" si="8"/>
        <v xml:space="preserve">COTP_FAT_KEY : </v>
      </c>
      <c r="H80">
        <f t="shared" si="9"/>
        <v>6</v>
      </c>
      <c r="K80" s="33"/>
      <c r="L80" s="34" t="s">
        <v>386</v>
      </c>
      <c r="M80" s="35"/>
      <c r="N80" s="18">
        <v>0</v>
      </c>
      <c r="O80" s="18">
        <v>4</v>
      </c>
      <c r="P80" s="18">
        <v>135</v>
      </c>
      <c r="Q80" s="18">
        <v>28</v>
      </c>
      <c r="R80" s="18"/>
      <c r="S80" s="36">
        <v>135</v>
      </c>
      <c r="T80" t="str">
        <f t="shared" si="10"/>
        <v/>
      </c>
      <c r="U80" s="1" t="str">
        <f t="shared" si="11"/>
        <v>data.add(new CopListdata("   Shrimp","135","4","0","28",R.drawable.mic_done_black_24dp));</v>
      </c>
    </row>
    <row r="81" spans="1:21" ht="20.100000000000001" customHeight="1">
      <c r="A81" s="7"/>
      <c r="B81" s="8"/>
      <c r="C81" s="14" t="str">
        <f t="shared" si="12"/>
        <v>Round Rump and Shank/Baron of Beef</v>
      </c>
      <c r="D81" s="9" t="s">
        <v>5</v>
      </c>
      <c r="E81" s="1" t="str">
        <f t="shared" si="7"/>
        <v>Beef</v>
      </c>
      <c r="F81" s="1" t="str">
        <f t="shared" si="13"/>
        <v>Round Rump and Shank/Baron of Beef</v>
      </c>
      <c r="G81" t="str">
        <f t="shared" si="8"/>
        <v xml:space="preserve">COTP_CHO_KEY : </v>
      </c>
      <c r="H81">
        <f t="shared" si="9"/>
        <v>0</v>
      </c>
      <c r="K81" s="33"/>
      <c r="L81" s="34" t="s">
        <v>371</v>
      </c>
      <c r="M81" s="35"/>
      <c r="N81" s="18"/>
      <c r="O81" s="18"/>
      <c r="P81" s="18"/>
      <c r="Q81" s="18"/>
      <c r="R81" s="18">
        <v>0</v>
      </c>
      <c r="S81" s="36">
        <v>0</v>
      </c>
      <c r="T81" t="str">
        <f t="shared" si="10"/>
        <v/>
      </c>
      <c r="U81" s="1" t="str">
        <f t="shared" si="11"/>
        <v>data.add(new CopListdata("  Univalves: Single Shelled","","","","",R.drawable.mic_done_black_24dp));</v>
      </c>
    </row>
    <row r="82" spans="1:21" ht="20.100000000000001" customHeight="1">
      <c r="A82" s="7"/>
      <c r="B82" s="8"/>
      <c r="C82" s="14" t="str">
        <f t="shared" si="12"/>
        <v>Round Rump and Shank/Baron of Beef</v>
      </c>
      <c r="D82" s="9" t="s">
        <v>51</v>
      </c>
      <c r="E82" s="1" t="str">
        <f t="shared" si="7"/>
        <v>Beef</v>
      </c>
      <c r="F82" s="1" t="str">
        <f t="shared" si="13"/>
        <v>Round Rump and Shank/Baron of Beef</v>
      </c>
      <c r="G82" t="str">
        <f t="shared" si="8"/>
        <v xml:space="preserve">COTP_PROTEIN_KEY : </v>
      </c>
      <c r="H82">
        <f t="shared" si="9"/>
        <v>36</v>
      </c>
      <c r="K82" s="33"/>
      <c r="L82" s="34"/>
      <c r="M82" s="35"/>
      <c r="N82" s="18"/>
      <c r="O82" s="18"/>
      <c r="P82" s="18"/>
      <c r="Q82" s="18"/>
      <c r="R82" s="18">
        <v>0</v>
      </c>
      <c r="S82" s="36">
        <v>0</v>
      </c>
      <c r="T82" t="str">
        <f t="shared" si="10"/>
        <v/>
      </c>
      <c r="U82" s="1" t="str">
        <f t="shared" si="11"/>
        <v/>
      </c>
    </row>
    <row r="83" spans="1:21" ht="20.100000000000001" customHeight="1">
      <c r="A83" s="7"/>
      <c r="B83" s="10" t="s">
        <v>54</v>
      </c>
      <c r="C83" s="14" t="str">
        <f t="shared" si="12"/>
        <v>Bottom Round</v>
      </c>
      <c r="D83" s="9" t="s">
        <v>50</v>
      </c>
      <c r="E83" s="1" t="str">
        <f t="shared" si="7"/>
        <v>Beef</v>
      </c>
      <c r="F83" s="1" t="str">
        <f t="shared" si="13"/>
        <v>Bottom Round</v>
      </c>
      <c r="G83" t="str">
        <f t="shared" si="8"/>
        <v xml:space="preserve">COTP_KCAL_KEY : </v>
      </c>
      <c r="H83">
        <f t="shared" si="9"/>
        <v>210</v>
      </c>
      <c r="K83" s="22" t="s">
        <v>447</v>
      </c>
      <c r="L83" s="22" t="s">
        <v>451</v>
      </c>
      <c r="M83" s="25">
        <v>0</v>
      </c>
      <c r="N83" s="26"/>
      <c r="O83" s="26"/>
      <c r="P83" s="26"/>
      <c r="Q83" s="26"/>
      <c r="R83" s="26"/>
      <c r="S83" s="27">
        <v>0</v>
      </c>
      <c r="T83" t="str">
        <f t="shared" si="10"/>
        <v>break; case "MainCOPbtn_Butter":</v>
      </c>
      <c r="U83" s="1" t="str">
        <f t="shared" si="11"/>
        <v>data.add(new CopListdata("  French","","","","",R.drawable.mic_done_black_24dp));</v>
      </c>
    </row>
    <row r="84" spans="1:21" ht="20.100000000000001" customHeight="1">
      <c r="A84" s="7"/>
      <c r="B84" s="8"/>
      <c r="C84" s="14" t="str">
        <f t="shared" si="12"/>
        <v>Bottom Round</v>
      </c>
      <c r="D84" s="9" t="s">
        <v>9</v>
      </c>
      <c r="E84" s="1" t="str">
        <f t="shared" si="7"/>
        <v>Beef</v>
      </c>
      <c r="F84" s="1" t="str">
        <f t="shared" si="13"/>
        <v>Bottom Round</v>
      </c>
      <c r="G84" t="str">
        <f t="shared" si="8"/>
        <v xml:space="preserve">COTP_FAT_KEY : </v>
      </c>
      <c r="H84">
        <f t="shared" si="9"/>
        <v>6</v>
      </c>
      <c r="K84" s="33"/>
      <c r="L84" s="34" t="s">
        <v>423</v>
      </c>
      <c r="M84" s="35">
        <v>0</v>
      </c>
      <c r="N84" s="18"/>
      <c r="O84" s="18"/>
      <c r="P84" s="18"/>
      <c r="Q84" s="18"/>
      <c r="R84" s="18"/>
      <c r="S84" s="36">
        <v>0</v>
      </c>
      <c r="T84" t="str">
        <f t="shared" si="10"/>
        <v/>
      </c>
      <c r="U84" s="1" t="str">
        <f t="shared" si="11"/>
        <v>data.add(new CopListdata("  Goat","","","","",R.drawable.mic_done_black_24dp));</v>
      </c>
    </row>
    <row r="85" spans="1:21" ht="20.100000000000001" customHeight="1">
      <c r="A85" s="7"/>
      <c r="B85" s="8"/>
      <c r="C85" s="14" t="str">
        <f t="shared" si="12"/>
        <v>Bottom Round</v>
      </c>
      <c r="D85" s="9" t="s">
        <v>5</v>
      </c>
      <c r="E85" s="1" t="str">
        <f t="shared" si="7"/>
        <v>Beef</v>
      </c>
      <c r="F85" s="1" t="str">
        <f t="shared" si="13"/>
        <v>Bottom Round</v>
      </c>
      <c r="G85" t="str">
        <f t="shared" si="8"/>
        <v xml:space="preserve">COTP_CHO_KEY : </v>
      </c>
      <c r="H85">
        <f t="shared" si="9"/>
        <v>0</v>
      </c>
      <c r="K85" s="33"/>
      <c r="L85" s="34" t="s">
        <v>454</v>
      </c>
      <c r="M85" s="35">
        <v>0</v>
      </c>
      <c r="N85" s="18"/>
      <c r="O85" s="18"/>
      <c r="P85" s="18"/>
      <c r="Q85" s="18"/>
      <c r="R85" s="18"/>
      <c r="S85" s="36">
        <v>0</v>
      </c>
      <c r="T85" t="str">
        <f t="shared" si="10"/>
        <v/>
      </c>
      <c r="U85" s="1" t="str">
        <f t="shared" si="11"/>
        <v>data.add(new CopListdata("  Indian Ghee","","","","",R.drawable.mic_done_black_24dp));</v>
      </c>
    </row>
    <row r="86" spans="1:21" ht="20.100000000000001" customHeight="1">
      <c r="A86" s="7"/>
      <c r="B86" s="8"/>
      <c r="C86" s="14" t="str">
        <f t="shared" si="12"/>
        <v>Bottom Round</v>
      </c>
      <c r="D86" s="9" t="s">
        <v>51</v>
      </c>
      <c r="E86" s="1" t="str">
        <f t="shared" si="7"/>
        <v>Beef</v>
      </c>
      <c r="F86" s="1" t="str">
        <f t="shared" si="13"/>
        <v>Bottom Round</v>
      </c>
      <c r="G86" t="str">
        <f t="shared" si="8"/>
        <v xml:space="preserve">COTP_PROTEIN_KEY : </v>
      </c>
      <c r="H86">
        <f t="shared" si="9"/>
        <v>36</v>
      </c>
      <c r="K86" s="33"/>
      <c r="L86" s="34" t="s">
        <v>452</v>
      </c>
      <c r="M86" s="35">
        <v>0</v>
      </c>
      <c r="N86" s="18"/>
      <c r="O86" s="18"/>
      <c r="P86" s="18"/>
      <c r="Q86" s="18"/>
      <c r="R86" s="18"/>
      <c r="S86" s="36">
        <v>0</v>
      </c>
      <c r="T86" t="str">
        <f t="shared" si="10"/>
        <v/>
      </c>
      <c r="U86" s="1" t="str">
        <f t="shared" si="11"/>
        <v>data.add(new CopListdata("  Irish","","","","",R.drawable.mic_done_black_24dp));</v>
      </c>
    </row>
    <row r="87" spans="1:21" ht="20.100000000000001" customHeight="1">
      <c r="A87" s="7"/>
      <c r="B87" s="10" t="s">
        <v>55</v>
      </c>
      <c r="C87" s="14" t="str">
        <f t="shared" si="12"/>
        <v>Beef for Stewing</v>
      </c>
      <c r="D87" s="9" t="s">
        <v>50</v>
      </c>
      <c r="E87" s="1" t="str">
        <f t="shared" si="7"/>
        <v>Beef</v>
      </c>
      <c r="F87" s="1" t="str">
        <f t="shared" si="13"/>
        <v>Beef for Stewing</v>
      </c>
      <c r="G87" t="str">
        <f t="shared" si="8"/>
        <v xml:space="preserve">COTP_KCAL_KEY : </v>
      </c>
      <c r="H87">
        <f t="shared" si="9"/>
        <v>210</v>
      </c>
      <c r="K87" s="33"/>
      <c r="L87" s="34" t="s">
        <v>453</v>
      </c>
      <c r="M87" s="35">
        <v>0</v>
      </c>
      <c r="N87" s="18"/>
      <c r="O87" s="18"/>
      <c r="P87" s="18"/>
      <c r="Q87" s="18"/>
      <c r="R87" s="18"/>
      <c r="S87" s="36">
        <v>0</v>
      </c>
      <c r="T87" t="str">
        <f t="shared" si="10"/>
        <v/>
      </c>
      <c r="U87" s="1" t="str">
        <f t="shared" si="11"/>
        <v>data.add(new CopListdata("  Locally produced","","","","",R.drawable.mic_done_black_24dp));</v>
      </c>
    </row>
    <row r="88" spans="1:21" ht="20.100000000000001" customHeight="1">
      <c r="A88" s="7"/>
      <c r="B88" s="8"/>
      <c r="C88" s="14" t="str">
        <f t="shared" si="12"/>
        <v>Beef for Stewing</v>
      </c>
      <c r="D88" s="9" t="s">
        <v>9</v>
      </c>
      <c r="E88" s="1" t="str">
        <f t="shared" si="7"/>
        <v>Beef</v>
      </c>
      <c r="F88" s="1" t="str">
        <f t="shared" si="13"/>
        <v>Beef for Stewing</v>
      </c>
      <c r="G88" t="str">
        <f t="shared" si="8"/>
        <v xml:space="preserve">COTP_FAT_KEY : </v>
      </c>
      <c r="H88">
        <f t="shared" si="9"/>
        <v>6</v>
      </c>
      <c r="K88" s="33"/>
      <c r="L88" s="34" t="s">
        <v>416</v>
      </c>
      <c r="M88" s="35">
        <v>0</v>
      </c>
      <c r="N88" s="18"/>
      <c r="O88" s="18"/>
      <c r="P88" s="18"/>
      <c r="Q88" s="18"/>
      <c r="R88" s="18"/>
      <c r="S88" s="36">
        <v>0</v>
      </c>
      <c r="T88" t="str">
        <f t="shared" si="10"/>
        <v/>
      </c>
      <c r="U88" s="1" t="str">
        <f t="shared" si="11"/>
        <v>data.add(new CopListdata("  Salted","","","","",R.drawable.mic_done_black_24dp));</v>
      </c>
    </row>
    <row r="89" spans="1:21" ht="20.100000000000001" customHeight="1">
      <c r="A89" s="7"/>
      <c r="B89" s="8"/>
      <c r="C89" s="14" t="str">
        <f t="shared" si="12"/>
        <v>Beef for Stewing</v>
      </c>
      <c r="D89" s="9" t="s">
        <v>5</v>
      </c>
      <c r="E89" s="1" t="str">
        <f t="shared" si="7"/>
        <v>Beef</v>
      </c>
      <c r="F89" s="1" t="str">
        <f t="shared" si="13"/>
        <v>Beef for Stewing</v>
      </c>
      <c r="G89" t="str">
        <f t="shared" si="8"/>
        <v xml:space="preserve">COTP_CHO_KEY : </v>
      </c>
      <c r="H89">
        <f t="shared" si="9"/>
        <v>0</v>
      </c>
      <c r="K89" s="33"/>
      <c r="L89" s="34" t="s">
        <v>448</v>
      </c>
      <c r="M89" s="35"/>
      <c r="N89" s="18">
        <v>0</v>
      </c>
      <c r="O89" s="18">
        <v>92</v>
      </c>
      <c r="P89" s="18">
        <v>809</v>
      </c>
      <c r="Q89" s="18">
        <v>4</v>
      </c>
      <c r="R89" s="18"/>
      <c r="S89" s="36">
        <v>809</v>
      </c>
      <c r="T89" t="str">
        <f t="shared" si="10"/>
        <v/>
      </c>
      <c r="U89" s="1" t="str">
        <f t="shared" si="11"/>
        <v>data.add(new CopListdata("  Unsalted","809","92","0","4",R.drawable.mic_done_black_24dp));</v>
      </c>
    </row>
    <row r="90" spans="1:21" ht="20.100000000000001" customHeight="1">
      <c r="A90" s="7"/>
      <c r="B90" s="8"/>
      <c r="C90" s="14" t="str">
        <f t="shared" si="12"/>
        <v>Beef for Stewing</v>
      </c>
      <c r="D90" s="9" t="s">
        <v>51</v>
      </c>
      <c r="E90" s="1" t="str">
        <f t="shared" si="7"/>
        <v>Beef</v>
      </c>
      <c r="F90" s="1" t="str">
        <f t="shared" si="13"/>
        <v>Beef for Stewing</v>
      </c>
      <c r="G90" t="str">
        <f t="shared" si="8"/>
        <v xml:space="preserve">COTP_PROTEIN_KEY : </v>
      </c>
      <c r="H90">
        <f t="shared" si="9"/>
        <v>36</v>
      </c>
      <c r="K90" s="33"/>
      <c r="L90" s="34"/>
      <c r="M90" s="35">
        <v>0</v>
      </c>
      <c r="N90" s="18"/>
      <c r="O90" s="18"/>
      <c r="P90" s="18"/>
      <c r="Q90" s="18"/>
      <c r="R90" s="18"/>
      <c r="S90" s="36">
        <v>0</v>
      </c>
      <c r="T90" t="str">
        <f t="shared" si="10"/>
        <v/>
      </c>
      <c r="U90" s="1" t="str">
        <f t="shared" si="11"/>
        <v/>
      </c>
    </row>
    <row r="91" spans="1:21" ht="20.100000000000001" customHeight="1">
      <c r="A91" s="7"/>
      <c r="B91" s="10" t="s">
        <v>56</v>
      </c>
      <c r="C91" s="14" t="str">
        <f t="shared" si="12"/>
        <v>Ground Beef</v>
      </c>
      <c r="D91" s="9" t="s">
        <v>57</v>
      </c>
      <c r="E91" s="1" t="str">
        <f t="shared" si="7"/>
        <v>Beef</v>
      </c>
      <c r="F91" s="1" t="str">
        <f t="shared" si="13"/>
        <v>Ground Beef</v>
      </c>
      <c r="G91" t="str">
        <f t="shared" si="8"/>
        <v xml:space="preserve">COTP_KCAL_KEY : </v>
      </c>
      <c r="H91">
        <f t="shared" si="9"/>
        <v>306</v>
      </c>
      <c r="K91" s="22" t="s">
        <v>408</v>
      </c>
      <c r="L91" s="22" t="s">
        <v>412</v>
      </c>
      <c r="M91" s="25">
        <v>0</v>
      </c>
      <c r="N91" s="26"/>
      <c r="O91" s="26"/>
      <c r="P91" s="26"/>
      <c r="Q91" s="26"/>
      <c r="R91" s="26"/>
      <c r="S91" s="27">
        <v>0</v>
      </c>
      <c r="T91" t="str">
        <f t="shared" si="10"/>
        <v>break; case "MainCOPbtn_Eggs":</v>
      </c>
      <c r="U91" s="1" t="str">
        <f t="shared" si="11"/>
        <v>data.add(new CopListdata("  Duck","","","","",R.drawable.mic_done_black_24dp));</v>
      </c>
    </row>
    <row r="92" spans="1:21" ht="20.100000000000001" customHeight="1">
      <c r="A92" s="7"/>
      <c r="B92" s="8"/>
      <c r="C92" s="14" t="str">
        <f t="shared" si="12"/>
        <v>Ground Beef</v>
      </c>
      <c r="D92" s="9" t="s">
        <v>58</v>
      </c>
      <c r="E92" s="1" t="str">
        <f t="shared" si="7"/>
        <v>Beef</v>
      </c>
      <c r="F92" s="1" t="str">
        <f t="shared" si="13"/>
        <v>Ground Beef</v>
      </c>
      <c r="G92" t="str">
        <f t="shared" si="8"/>
        <v xml:space="preserve">COTP_FAT_KEY : </v>
      </c>
      <c r="H92">
        <f t="shared" si="9"/>
        <v>20</v>
      </c>
      <c r="K92" s="33"/>
      <c r="L92" s="34" t="s">
        <v>414</v>
      </c>
      <c r="M92" s="35">
        <v>0</v>
      </c>
      <c r="N92" s="18"/>
      <c r="O92" s="18"/>
      <c r="P92" s="18"/>
      <c r="Q92" s="18"/>
      <c r="R92" s="18"/>
      <c r="S92" s="36">
        <v>0</v>
      </c>
      <c r="T92" t="str">
        <f t="shared" si="10"/>
        <v/>
      </c>
      <c r="U92" s="1" t="str">
        <f t="shared" si="11"/>
        <v>data.add(new CopListdata("  Goose","","","","",R.drawable.mic_done_black_24dp));</v>
      </c>
    </row>
    <row r="93" spans="1:21" ht="20.100000000000001" customHeight="1">
      <c r="A93" s="7"/>
      <c r="B93" s="8"/>
      <c r="C93" s="14" t="str">
        <f t="shared" si="12"/>
        <v>Ground Beef</v>
      </c>
      <c r="D93" s="9" t="s">
        <v>5</v>
      </c>
      <c r="E93" s="1" t="str">
        <f t="shared" si="7"/>
        <v>Beef</v>
      </c>
      <c r="F93" s="1" t="str">
        <f t="shared" si="13"/>
        <v>Ground Beef</v>
      </c>
      <c r="G93" t="str">
        <f t="shared" si="8"/>
        <v xml:space="preserve">COTP_CHO_KEY : </v>
      </c>
      <c r="H93">
        <f t="shared" si="9"/>
        <v>0</v>
      </c>
      <c r="K93" s="33"/>
      <c r="L93" s="34" t="s">
        <v>413</v>
      </c>
      <c r="M93" s="35">
        <v>0</v>
      </c>
      <c r="N93" s="18"/>
      <c r="O93" s="18"/>
      <c r="P93" s="18"/>
      <c r="Q93" s="18"/>
      <c r="R93" s="18"/>
      <c r="S93" s="36">
        <v>0</v>
      </c>
      <c r="T93" t="str">
        <f t="shared" si="10"/>
        <v/>
      </c>
      <c r="U93" s="1" t="str">
        <f t="shared" si="11"/>
        <v>data.add(new CopListdata("  Gull","","","","",R.drawable.mic_done_black_24dp));</v>
      </c>
    </row>
    <row r="94" spans="1:21" ht="20.100000000000001" customHeight="1">
      <c r="A94" s="7"/>
      <c r="B94" s="8"/>
      <c r="C94" s="14" t="str">
        <f t="shared" si="12"/>
        <v>Ground Beef</v>
      </c>
      <c r="D94" s="9" t="s">
        <v>39</v>
      </c>
      <c r="E94" s="1" t="str">
        <f t="shared" si="7"/>
        <v>Beef</v>
      </c>
      <c r="F94" s="1" t="str">
        <f t="shared" si="13"/>
        <v>Ground Beef</v>
      </c>
      <c r="G94" t="str">
        <f t="shared" si="8"/>
        <v xml:space="preserve">COTP_PROTEIN_KEY : </v>
      </c>
      <c r="H94">
        <f t="shared" si="9"/>
        <v>30</v>
      </c>
      <c r="K94" s="33"/>
      <c r="L94" s="34" t="s">
        <v>409</v>
      </c>
      <c r="M94" s="35"/>
      <c r="N94" s="18">
        <v>0</v>
      </c>
      <c r="O94" s="18">
        <v>12</v>
      </c>
      <c r="P94" s="18">
        <v>176</v>
      </c>
      <c r="Q94" s="18">
        <v>15</v>
      </c>
      <c r="R94" s="18"/>
      <c r="S94" s="36">
        <v>176</v>
      </c>
      <c r="T94" t="str">
        <f t="shared" si="10"/>
        <v/>
      </c>
      <c r="U94" s="1" t="str">
        <f t="shared" si="11"/>
        <v>data.add(new CopListdata("  Hen","176","12","0","15",R.drawable.mic_done_black_24dp));</v>
      </c>
    </row>
    <row r="95" spans="1:21" ht="20.100000000000001" customHeight="1">
      <c r="A95" s="7"/>
      <c r="B95" s="10" t="s">
        <v>59</v>
      </c>
      <c r="C95" s="14" t="str">
        <f t="shared" si="12"/>
        <v>Cube Steak</v>
      </c>
      <c r="D95" s="9" t="s">
        <v>50</v>
      </c>
      <c r="E95" s="1" t="str">
        <f t="shared" si="7"/>
        <v>Beef</v>
      </c>
      <c r="F95" s="1" t="str">
        <f t="shared" si="13"/>
        <v>Cube Steak</v>
      </c>
      <c r="G95" t="str">
        <f t="shared" si="8"/>
        <v xml:space="preserve">COTP_KCAL_KEY : </v>
      </c>
      <c r="H95">
        <f t="shared" si="9"/>
        <v>210</v>
      </c>
      <c r="K95" s="33"/>
      <c r="L95" s="34" t="s">
        <v>411</v>
      </c>
      <c r="M95" s="35">
        <v>0</v>
      </c>
      <c r="N95" s="18"/>
      <c r="O95" s="18"/>
      <c r="P95" s="18"/>
      <c r="Q95" s="18"/>
      <c r="R95" s="18"/>
      <c r="S95" s="36">
        <v>0</v>
      </c>
      <c r="T95" t="str">
        <f t="shared" si="10"/>
        <v/>
      </c>
      <c r="U95" s="1" t="str">
        <f t="shared" si="11"/>
        <v>data.add(new CopListdata("  Ostrich","","","","",R.drawable.mic_done_black_24dp));</v>
      </c>
    </row>
    <row r="96" spans="1:21" ht="20.100000000000001" customHeight="1">
      <c r="A96" s="7"/>
      <c r="B96" s="8"/>
      <c r="C96" s="14" t="str">
        <f t="shared" si="12"/>
        <v>Cube Steak</v>
      </c>
      <c r="D96" s="9" t="s">
        <v>9</v>
      </c>
      <c r="E96" s="1" t="str">
        <f t="shared" ref="E96:E131" si="14">IF(LEN(A96)=0,E95,A96)</f>
        <v>Beef</v>
      </c>
      <c r="F96" s="1" t="str">
        <f t="shared" si="13"/>
        <v>Cube Steak</v>
      </c>
      <c r="G96" t="str">
        <f t="shared" si="8"/>
        <v xml:space="preserve">COTP_FAT_KEY : </v>
      </c>
      <c r="H96">
        <f t="shared" si="9"/>
        <v>6</v>
      </c>
      <c r="K96" s="33"/>
      <c r="L96" s="34" t="s">
        <v>410</v>
      </c>
      <c r="M96" s="35">
        <v>0</v>
      </c>
      <c r="N96" s="18"/>
      <c r="O96" s="18"/>
      <c r="P96" s="18"/>
      <c r="Q96" s="18"/>
      <c r="R96" s="18"/>
      <c r="S96" s="36">
        <v>0</v>
      </c>
      <c r="T96" t="str">
        <f t="shared" si="10"/>
        <v/>
      </c>
      <c r="U96" s="1" t="str">
        <f t="shared" si="11"/>
        <v>data.add(new CopListdata("  Quail","","","","",R.drawable.mic_done_black_24dp));</v>
      </c>
    </row>
    <row r="97" spans="1:21" ht="20.100000000000001" customHeight="1">
      <c r="A97" s="7"/>
      <c r="B97" s="8"/>
      <c r="C97" s="14" t="str">
        <f t="shared" si="12"/>
        <v>Cube Steak</v>
      </c>
      <c r="D97" s="9" t="s">
        <v>5</v>
      </c>
      <c r="E97" s="1" t="str">
        <f t="shared" si="14"/>
        <v>Beef</v>
      </c>
      <c r="F97" s="1" t="str">
        <f t="shared" si="13"/>
        <v>Cube Steak</v>
      </c>
      <c r="G97" t="str">
        <f t="shared" si="8"/>
        <v xml:space="preserve">COTP_CHO_KEY : </v>
      </c>
      <c r="H97">
        <f t="shared" si="9"/>
        <v>0</v>
      </c>
      <c r="K97" s="33"/>
      <c r="L97" s="34" t="s">
        <v>416</v>
      </c>
      <c r="M97" s="35">
        <v>0</v>
      </c>
      <c r="N97" s="18"/>
      <c r="O97" s="18"/>
      <c r="P97" s="18"/>
      <c r="Q97" s="18"/>
      <c r="R97" s="18"/>
      <c r="S97" s="36">
        <v>0</v>
      </c>
      <c r="T97" t="str">
        <f t="shared" si="10"/>
        <v/>
      </c>
      <c r="U97" s="1" t="str">
        <f t="shared" si="11"/>
        <v>data.add(new CopListdata("  Salted","","","","",R.drawable.mic_done_black_24dp));</v>
      </c>
    </row>
    <row r="98" spans="1:21" ht="20.100000000000001" customHeight="1">
      <c r="A98" s="7"/>
      <c r="B98" s="8"/>
      <c r="C98" s="14" t="str">
        <f t="shared" si="12"/>
        <v>Cube Steak</v>
      </c>
      <c r="D98" s="9" t="s">
        <v>51</v>
      </c>
      <c r="E98" s="1" t="str">
        <f t="shared" si="14"/>
        <v>Beef</v>
      </c>
      <c r="F98" s="1" t="str">
        <f t="shared" si="13"/>
        <v>Cube Steak</v>
      </c>
      <c r="G98" t="str">
        <f t="shared" si="8"/>
        <v xml:space="preserve">COTP_PROTEIN_KEY : </v>
      </c>
      <c r="H98">
        <f t="shared" si="9"/>
        <v>36</v>
      </c>
      <c r="K98" s="33"/>
      <c r="L98" s="34" t="s">
        <v>415</v>
      </c>
      <c r="M98" s="35">
        <v>0</v>
      </c>
      <c r="N98" s="18"/>
      <c r="O98" s="18"/>
      <c r="P98" s="18"/>
      <c r="Q98" s="18"/>
      <c r="R98" s="18"/>
      <c r="S98" s="36">
        <v>0</v>
      </c>
      <c r="T98" t="str">
        <f t="shared" si="10"/>
        <v/>
      </c>
      <c r="U98" s="1" t="str">
        <f t="shared" si="11"/>
        <v>data.add(new CopListdata("  Thousand Year","","","","",R.drawable.mic_done_black_24dp));</v>
      </c>
    </row>
    <row r="99" spans="1:21" ht="20.100000000000001" customHeight="1">
      <c r="A99" s="7"/>
      <c r="B99" s="10" t="s">
        <v>60</v>
      </c>
      <c r="C99" s="14" t="str">
        <f t="shared" si="12"/>
        <v>Kobe Beef</v>
      </c>
      <c r="D99" s="9" t="s">
        <v>61</v>
      </c>
      <c r="E99" s="1" t="str">
        <f t="shared" si="14"/>
        <v>Beef</v>
      </c>
      <c r="F99" s="1" t="str">
        <f t="shared" si="13"/>
        <v>Kobe Beef</v>
      </c>
      <c r="G99" t="str">
        <f t="shared" si="8"/>
        <v xml:space="preserve">COTP_KCAL_KEY : </v>
      </c>
      <c r="H99">
        <f t="shared" si="9"/>
        <v>280</v>
      </c>
      <c r="K99" s="33"/>
      <c r="L99" s="34"/>
      <c r="M99" s="35">
        <v>0</v>
      </c>
      <c r="N99" s="18"/>
      <c r="O99" s="18"/>
      <c r="P99" s="18"/>
      <c r="Q99" s="18"/>
      <c r="R99" s="18"/>
      <c r="S99" s="36">
        <v>0</v>
      </c>
      <c r="T99" t="str">
        <f t="shared" si="10"/>
        <v/>
      </c>
      <c r="U99" s="1" t="str">
        <f t="shared" si="11"/>
        <v/>
      </c>
    </row>
    <row r="100" spans="1:21" ht="20.100000000000001" customHeight="1">
      <c r="A100" s="7"/>
      <c r="B100" s="8"/>
      <c r="C100" s="14" t="str">
        <f t="shared" si="12"/>
        <v>Kobe Beef</v>
      </c>
      <c r="D100" s="9" t="s">
        <v>58</v>
      </c>
      <c r="E100" s="1" t="str">
        <f t="shared" si="14"/>
        <v>Beef</v>
      </c>
      <c r="F100" s="1" t="str">
        <f t="shared" si="13"/>
        <v>Kobe Beef</v>
      </c>
      <c r="G100" t="str">
        <f t="shared" si="8"/>
        <v xml:space="preserve">COTP_FAT_KEY : </v>
      </c>
      <c r="H100">
        <f t="shared" si="9"/>
        <v>20</v>
      </c>
      <c r="K100" s="22" t="s">
        <v>417</v>
      </c>
      <c r="L100" s="22" t="s">
        <v>422</v>
      </c>
      <c r="M100" s="25">
        <v>0</v>
      </c>
      <c r="N100" s="26"/>
      <c r="O100" s="26"/>
      <c r="P100" s="26"/>
      <c r="Q100" s="26"/>
      <c r="R100" s="26"/>
      <c r="S100" s="27">
        <v>0</v>
      </c>
      <c r="T100" t="str">
        <f t="shared" si="10"/>
        <v>break; case "MainCOPbtn_Milk":</v>
      </c>
      <c r="U100" s="1" t="str">
        <f t="shared" si="11"/>
        <v>data.add(new CopListdata("  Buffalo","","","","",R.drawable.mic_done_black_24dp));</v>
      </c>
    </row>
    <row r="101" spans="1:21" ht="20.100000000000001" customHeight="1">
      <c r="A101" s="7"/>
      <c r="B101" s="8"/>
      <c r="C101" s="14" t="str">
        <f t="shared" si="12"/>
        <v>Kobe Beef</v>
      </c>
      <c r="D101" s="9" t="s">
        <v>62</v>
      </c>
      <c r="E101" s="1" t="str">
        <f t="shared" si="14"/>
        <v>Beef</v>
      </c>
      <c r="F101" s="1" t="str">
        <f t="shared" si="13"/>
        <v>Kobe Beef</v>
      </c>
      <c r="G101" t="str">
        <f t="shared" si="8"/>
        <v xml:space="preserve">COTP_CHO_KEY : </v>
      </c>
      <c r="H101">
        <f t="shared" si="9"/>
        <v>1</v>
      </c>
      <c r="K101" s="33"/>
      <c r="L101" s="34" t="s">
        <v>430</v>
      </c>
      <c r="M101" s="35">
        <v>0</v>
      </c>
      <c r="N101" s="18"/>
      <c r="O101" s="18"/>
      <c r="P101" s="18"/>
      <c r="Q101" s="18"/>
      <c r="R101" s="18"/>
      <c r="S101" s="36">
        <v>0</v>
      </c>
      <c r="T101" t="str">
        <f t="shared" si="10"/>
        <v/>
      </c>
      <c r="U101" s="1" t="str">
        <f t="shared" si="11"/>
        <v>data.add(new CopListdata("  Buttermilk","","","","",R.drawable.mic_done_black_24dp));</v>
      </c>
    </row>
    <row r="102" spans="1:21" ht="20.100000000000001" customHeight="1">
      <c r="A102" s="7"/>
      <c r="B102" s="8"/>
      <c r="C102" s="14" t="str">
        <f t="shared" si="12"/>
        <v>Kobe Beef</v>
      </c>
      <c r="D102" s="9" t="s">
        <v>63</v>
      </c>
      <c r="E102" s="1" t="str">
        <f t="shared" si="14"/>
        <v>Beef</v>
      </c>
      <c r="F102" s="1" t="str">
        <f t="shared" si="13"/>
        <v>Kobe Beef</v>
      </c>
      <c r="G102" t="str">
        <f t="shared" si="8"/>
        <v xml:space="preserve">COTP_PROTEIN_KEY : </v>
      </c>
      <c r="H102">
        <f t="shared" si="9"/>
        <v>18</v>
      </c>
      <c r="K102" s="33"/>
      <c r="L102" s="34" t="s">
        <v>442</v>
      </c>
      <c r="M102" s="35">
        <v>0</v>
      </c>
      <c r="N102" s="18"/>
      <c r="O102" s="18"/>
      <c r="P102" s="18"/>
      <c r="Q102" s="18"/>
      <c r="R102" s="18"/>
      <c r="S102" s="36">
        <v>0</v>
      </c>
      <c r="T102" t="str">
        <f t="shared" si="10"/>
        <v/>
      </c>
      <c r="U102" s="1" t="str">
        <f t="shared" si="11"/>
        <v>data.add(new CopListdata("  Clotted","","","","",R.drawable.mic_done_black_24dp));</v>
      </c>
    </row>
    <row r="103" spans="1:21" ht="20.100000000000001" customHeight="1">
      <c r="A103" s="7"/>
      <c r="B103" s="10" t="s">
        <v>64</v>
      </c>
      <c r="C103" s="14" t="str">
        <f t="shared" si="12"/>
        <v>Wagyu Beef</v>
      </c>
      <c r="D103" s="9" t="s">
        <v>61</v>
      </c>
      <c r="E103" s="1" t="str">
        <f t="shared" si="14"/>
        <v>Beef</v>
      </c>
      <c r="F103" s="1" t="str">
        <f t="shared" si="13"/>
        <v>Wagyu Beef</v>
      </c>
      <c r="G103" t="str">
        <f t="shared" si="8"/>
        <v xml:space="preserve">COTP_KCAL_KEY : </v>
      </c>
      <c r="H103">
        <f t="shared" si="9"/>
        <v>280</v>
      </c>
      <c r="K103" s="33"/>
      <c r="L103" s="34" t="s">
        <v>428</v>
      </c>
      <c r="M103" s="35">
        <v>0</v>
      </c>
      <c r="N103" s="18"/>
      <c r="O103" s="18"/>
      <c r="P103" s="18"/>
      <c r="Q103" s="18"/>
      <c r="R103" s="18"/>
      <c r="S103" s="36">
        <v>0</v>
      </c>
      <c r="T103" t="str">
        <f t="shared" si="10"/>
        <v/>
      </c>
      <c r="U103" s="1" t="str">
        <f t="shared" si="11"/>
        <v>data.add(new CopListdata("  Condensed","","","","",R.drawable.mic_done_black_24dp));</v>
      </c>
    </row>
    <row r="104" spans="1:21" ht="20.100000000000001" customHeight="1">
      <c r="A104" s="7"/>
      <c r="B104" s="8"/>
      <c r="C104" s="14" t="str">
        <f t="shared" si="12"/>
        <v>Wagyu Beef</v>
      </c>
      <c r="D104" s="9" t="s">
        <v>58</v>
      </c>
      <c r="E104" s="1" t="str">
        <f t="shared" si="14"/>
        <v>Beef</v>
      </c>
      <c r="F104" s="1" t="str">
        <f t="shared" si="13"/>
        <v>Wagyu Beef</v>
      </c>
      <c r="G104" t="str">
        <f t="shared" si="8"/>
        <v xml:space="preserve">COTP_FAT_KEY : </v>
      </c>
      <c r="H104">
        <f t="shared" si="9"/>
        <v>20</v>
      </c>
      <c r="K104" s="33"/>
      <c r="L104" s="34" t="s">
        <v>418</v>
      </c>
      <c r="M104" s="35"/>
      <c r="N104" s="18">
        <v>0</v>
      </c>
      <c r="O104" s="18">
        <v>5</v>
      </c>
      <c r="P104" s="18">
        <v>60</v>
      </c>
      <c r="Q104" s="18">
        <v>4</v>
      </c>
      <c r="R104" s="18"/>
      <c r="S104" s="36">
        <v>60</v>
      </c>
      <c r="T104" t="str">
        <f t="shared" si="10"/>
        <v/>
      </c>
      <c r="U104" s="1" t="str">
        <f t="shared" si="11"/>
        <v>data.add(new CopListdata("  Cow","60","5","0","4",R.drawable.mic_done_black_24dp));</v>
      </c>
    </row>
    <row r="105" spans="1:21" ht="20.100000000000001" customHeight="1">
      <c r="A105" s="7"/>
      <c r="B105" s="8"/>
      <c r="C105" s="14" t="str">
        <f t="shared" si="12"/>
        <v>Wagyu Beef</v>
      </c>
      <c r="D105" s="9" t="s">
        <v>62</v>
      </c>
      <c r="E105" s="1" t="str">
        <f t="shared" si="14"/>
        <v>Beef</v>
      </c>
      <c r="F105" s="1" t="str">
        <f t="shared" si="13"/>
        <v>Wagyu Beef</v>
      </c>
      <c r="G105" t="str">
        <f t="shared" si="8"/>
        <v xml:space="preserve">COTP_CHO_KEY : </v>
      </c>
      <c r="H105">
        <f t="shared" si="9"/>
        <v>1</v>
      </c>
      <c r="K105" s="33"/>
      <c r="L105" s="34" t="s">
        <v>433</v>
      </c>
      <c r="M105" s="35">
        <v>0</v>
      </c>
      <c r="N105" s="18"/>
      <c r="O105" s="18"/>
      <c r="P105" s="18"/>
      <c r="Q105" s="18"/>
      <c r="R105" s="18"/>
      <c r="S105" s="36">
        <v>0</v>
      </c>
      <c r="T105" t="str">
        <f t="shared" si="10"/>
        <v/>
      </c>
      <c r="U105" s="1" t="str">
        <f t="shared" si="11"/>
        <v>data.add(new CopListdata("  Cream","","","","",R.drawable.mic_done_black_24dp));</v>
      </c>
    </row>
    <row r="106" spans="1:21" ht="20.100000000000001" customHeight="1">
      <c r="A106" s="7"/>
      <c r="B106" s="8"/>
      <c r="C106" s="14" t="str">
        <f t="shared" si="12"/>
        <v>Wagyu Beef</v>
      </c>
      <c r="D106" s="9" t="s">
        <v>63</v>
      </c>
      <c r="E106" s="1" t="str">
        <f t="shared" si="14"/>
        <v>Beef</v>
      </c>
      <c r="F106" s="1" t="str">
        <f t="shared" si="13"/>
        <v>Wagyu Beef</v>
      </c>
      <c r="G106" t="str">
        <f t="shared" si="8"/>
        <v xml:space="preserve">COTP_PROTEIN_KEY : </v>
      </c>
      <c r="H106">
        <f t="shared" si="9"/>
        <v>18</v>
      </c>
      <c r="K106" s="33"/>
      <c r="L106" s="34" t="s">
        <v>441</v>
      </c>
      <c r="M106" s="35">
        <v>0</v>
      </c>
      <c r="N106" s="18"/>
      <c r="O106" s="18"/>
      <c r="P106" s="18"/>
      <c r="Q106" s="18"/>
      <c r="R106" s="18"/>
      <c r="S106" s="36">
        <v>0</v>
      </c>
      <c r="T106" t="str">
        <f t="shared" si="10"/>
        <v/>
      </c>
      <c r="U106" s="1" t="str">
        <f t="shared" si="11"/>
        <v>data.add(new CopListdata("  Crème Fraiche","","","","",R.drawable.mic_done_black_24dp));</v>
      </c>
    </row>
    <row r="107" spans="1:21" ht="20.100000000000001" customHeight="1">
      <c r="A107" s="11" t="s">
        <v>65</v>
      </c>
      <c r="B107" s="8"/>
      <c r="C107" s="14">
        <f t="shared" si="12"/>
        <v>999</v>
      </c>
      <c r="D107" s="12"/>
      <c r="E107" s="1" t="str">
        <f>IF(LEN(A107)=0,E106,A107)</f>
        <v>Veal</v>
      </c>
      <c r="F107" s="1" t="str">
        <f t="shared" si="13"/>
        <v/>
      </c>
      <c r="G107" t="e">
        <f>LEFT(D107,FIND("@",D107,1)-1)</f>
        <v>#VALUE!</v>
      </c>
      <c r="H107">
        <f t="shared" si="9"/>
        <v>0</v>
      </c>
      <c r="K107" s="33"/>
      <c r="L107" s="34" t="s">
        <v>432</v>
      </c>
      <c r="M107" s="35">
        <v>0</v>
      </c>
      <c r="N107" s="18"/>
      <c r="O107" s="18"/>
      <c r="P107" s="18"/>
      <c r="Q107" s="18"/>
      <c r="R107" s="18"/>
      <c r="S107" s="36">
        <v>0</v>
      </c>
      <c r="T107" t="str">
        <f t="shared" si="10"/>
        <v/>
      </c>
      <c r="U107" s="1" t="str">
        <f t="shared" si="11"/>
        <v>data.add(new CopListdata("  Evaporated","","","","",R.drawable.mic_done_black_24dp));</v>
      </c>
    </row>
    <row r="108" spans="1:21" ht="20.100000000000001" customHeight="1">
      <c r="A108" s="7"/>
      <c r="B108" s="10" t="s">
        <v>66</v>
      </c>
      <c r="C108" s="14" t="str">
        <f t="shared" si="12"/>
        <v>Chuck Square Cut Neck off</v>
      </c>
      <c r="D108" s="9" t="s">
        <v>67</v>
      </c>
      <c r="E108" s="1" t="str">
        <f t="shared" ref="E108:E171" si="15">IF(LEN(A108)=0,E107,A108)</f>
        <v>Veal</v>
      </c>
      <c r="F108" s="1" t="str">
        <f t="shared" si="13"/>
        <v>Chuck Square Cut Neck off</v>
      </c>
      <c r="G108" t="str">
        <f t="shared" si="8"/>
        <v xml:space="preserve">COTP_KCAL_KEY : </v>
      </c>
      <c r="H108">
        <f t="shared" si="9"/>
        <v>212</v>
      </c>
      <c r="K108" s="33"/>
      <c r="L108" s="34" t="s">
        <v>423</v>
      </c>
      <c r="M108" s="35">
        <v>0</v>
      </c>
      <c r="N108" s="18"/>
      <c r="O108" s="18"/>
      <c r="P108" s="18"/>
      <c r="Q108" s="18"/>
      <c r="R108" s="18"/>
      <c r="S108" s="36">
        <v>0</v>
      </c>
      <c r="T108" t="str">
        <f t="shared" si="10"/>
        <v/>
      </c>
      <c r="U108" s="1" t="str">
        <f t="shared" si="11"/>
        <v>data.add(new CopListdata("  Goat","","","","",R.drawable.mic_done_black_24dp));</v>
      </c>
    </row>
    <row r="109" spans="1:21" ht="20.100000000000001" customHeight="1">
      <c r="A109" s="7"/>
      <c r="B109" s="8"/>
      <c r="C109" s="14" t="str">
        <f t="shared" si="12"/>
        <v>Chuck Square Cut Neck off</v>
      </c>
      <c r="D109" s="9" t="s">
        <v>68</v>
      </c>
      <c r="E109" s="1" t="str">
        <f t="shared" si="15"/>
        <v>Veal</v>
      </c>
      <c r="F109" s="1" t="str">
        <f t="shared" si="13"/>
        <v>Chuck Square Cut Neck off</v>
      </c>
      <c r="G109" t="str">
        <f t="shared" si="8"/>
        <v xml:space="preserve">COTP_FAT_KEY : </v>
      </c>
      <c r="H109">
        <f t="shared" si="9"/>
        <v>40</v>
      </c>
      <c r="K109" s="33"/>
      <c r="L109" s="34" t="s">
        <v>435</v>
      </c>
      <c r="M109" s="35"/>
      <c r="N109" s="18">
        <v>0</v>
      </c>
      <c r="O109" s="18">
        <v>44</v>
      </c>
      <c r="P109" s="18">
        <v>413</v>
      </c>
      <c r="Q109" s="18">
        <v>3</v>
      </c>
      <c r="R109" s="18"/>
      <c r="S109" s="36">
        <v>413</v>
      </c>
      <c r="T109" t="str">
        <f t="shared" si="10"/>
        <v/>
      </c>
      <c r="U109" s="1" t="str">
        <f t="shared" si="11"/>
        <v>data.add(new CopListdata("  Heavy","413","44","0","3",R.drawable.mic_done_black_24dp));</v>
      </c>
    </row>
    <row r="110" spans="1:21" ht="20.100000000000001" customHeight="1">
      <c r="A110" s="7"/>
      <c r="B110" s="8"/>
      <c r="C110" s="14" t="str">
        <f t="shared" si="12"/>
        <v>Chuck Square Cut Neck off</v>
      </c>
      <c r="D110" s="9" t="s">
        <v>5</v>
      </c>
      <c r="E110" s="1" t="str">
        <f t="shared" si="15"/>
        <v>Veal</v>
      </c>
      <c r="F110" s="1" t="str">
        <f t="shared" si="13"/>
        <v>Chuck Square Cut Neck off</v>
      </c>
      <c r="G110" t="str">
        <f t="shared" si="8"/>
        <v xml:space="preserve">COTP_CHO_KEY : </v>
      </c>
      <c r="H110">
        <f t="shared" si="9"/>
        <v>0</v>
      </c>
      <c r="K110" s="33"/>
      <c r="L110" s="34" t="s">
        <v>429</v>
      </c>
      <c r="M110" s="35">
        <v>0</v>
      </c>
      <c r="N110" s="18"/>
      <c r="O110" s="18"/>
      <c r="P110" s="18"/>
      <c r="Q110" s="18"/>
      <c r="R110" s="18"/>
      <c r="S110" s="36">
        <v>0</v>
      </c>
      <c r="T110" t="str">
        <f t="shared" si="10"/>
        <v/>
      </c>
      <c r="U110" s="1" t="str">
        <f t="shared" si="11"/>
        <v>data.add(new CopListdata("  Jersey","","","","",R.drawable.mic_done_black_24dp));</v>
      </c>
    </row>
    <row r="111" spans="1:21" ht="20.100000000000001" customHeight="1">
      <c r="A111" s="7"/>
      <c r="B111" s="8"/>
      <c r="C111" s="14" t="str">
        <f t="shared" si="12"/>
        <v>Chuck Square Cut Neck off</v>
      </c>
      <c r="D111" s="9" t="s">
        <v>69</v>
      </c>
      <c r="E111" s="1" t="str">
        <f t="shared" si="15"/>
        <v>Veal</v>
      </c>
      <c r="F111" s="1" t="str">
        <f t="shared" si="13"/>
        <v>Chuck Square Cut Neck off</v>
      </c>
      <c r="G111" t="str">
        <f t="shared" si="8"/>
        <v xml:space="preserve">COTP_PROTEIN_KEY : </v>
      </c>
      <c r="H111">
        <f t="shared" si="9"/>
        <v>44</v>
      </c>
      <c r="K111" s="33"/>
      <c r="L111" s="34" t="s">
        <v>434</v>
      </c>
      <c r="M111" s="35">
        <v>0</v>
      </c>
      <c r="N111" s="18"/>
      <c r="O111" s="18"/>
      <c r="P111" s="18"/>
      <c r="Q111" s="18"/>
      <c r="R111" s="18"/>
      <c r="S111" s="36">
        <v>0</v>
      </c>
      <c r="T111" t="str">
        <f t="shared" si="10"/>
        <v/>
      </c>
      <c r="U111" s="1" t="str">
        <f t="shared" si="11"/>
        <v>data.add(new CopListdata("  Light","","","","",R.drawable.mic_done_black_24dp));</v>
      </c>
    </row>
    <row r="112" spans="1:21" ht="20.100000000000001" customHeight="1">
      <c r="A112" s="7"/>
      <c r="B112" s="10" t="s">
        <v>70</v>
      </c>
      <c r="C112" s="14" t="str">
        <f t="shared" si="12"/>
        <v>Chuck Shoulder Clod Roast tied</v>
      </c>
      <c r="D112" s="9" t="s">
        <v>67</v>
      </c>
      <c r="E112" s="1" t="str">
        <f t="shared" si="15"/>
        <v>Veal</v>
      </c>
      <c r="F112" s="1" t="str">
        <f t="shared" si="13"/>
        <v>Chuck Shoulder Clod Roast tied</v>
      </c>
      <c r="G112" t="str">
        <f t="shared" si="8"/>
        <v xml:space="preserve">COTP_KCAL_KEY : </v>
      </c>
      <c r="H112">
        <f t="shared" si="9"/>
        <v>212</v>
      </c>
      <c r="K112" s="33"/>
      <c r="L112" s="34" t="s">
        <v>425</v>
      </c>
      <c r="M112" s="35">
        <v>0</v>
      </c>
      <c r="N112" s="18"/>
      <c r="O112" s="18"/>
      <c r="P112" s="18"/>
      <c r="Q112" s="18"/>
      <c r="R112" s="18"/>
      <c r="S112" s="36">
        <v>0</v>
      </c>
      <c r="T112" t="str">
        <f t="shared" si="10"/>
        <v/>
      </c>
      <c r="U112" s="1" t="str">
        <f t="shared" si="11"/>
        <v>data.add(new CopListdata("  Reduced","","","","",R.drawable.mic_done_black_24dp));</v>
      </c>
    </row>
    <row r="113" spans="1:21" ht="20.100000000000001" customHeight="1">
      <c r="A113" s="7"/>
      <c r="B113" s="8"/>
      <c r="C113" s="14" t="str">
        <f t="shared" si="12"/>
        <v>Chuck Shoulder Clod Roast tied</v>
      </c>
      <c r="D113" s="9" t="s">
        <v>68</v>
      </c>
      <c r="E113" s="1" t="str">
        <f t="shared" si="15"/>
        <v>Veal</v>
      </c>
      <c r="F113" s="1" t="str">
        <f t="shared" si="13"/>
        <v>Chuck Shoulder Clod Roast tied</v>
      </c>
      <c r="G113" t="str">
        <f t="shared" si="8"/>
        <v xml:space="preserve">COTP_FAT_KEY : </v>
      </c>
      <c r="H113">
        <f t="shared" si="9"/>
        <v>40</v>
      </c>
      <c r="K113" s="33"/>
      <c r="L113" s="34" t="s">
        <v>421</v>
      </c>
      <c r="M113" s="35">
        <v>0</v>
      </c>
      <c r="N113" s="18"/>
      <c r="O113" s="18"/>
      <c r="P113" s="18"/>
      <c r="Q113" s="18"/>
      <c r="R113" s="18"/>
      <c r="S113" s="36">
        <v>0</v>
      </c>
      <c r="T113" t="str">
        <f t="shared" si="10"/>
        <v/>
      </c>
      <c r="U113" s="1" t="str">
        <f t="shared" si="11"/>
        <v>data.add(new CopListdata("  Sheep","","","","",R.drawable.mic_done_black_24dp));</v>
      </c>
    </row>
    <row r="114" spans="1:21" ht="20.100000000000001" customHeight="1">
      <c r="A114" s="7"/>
      <c r="B114" s="8"/>
      <c r="C114" s="14" t="str">
        <f t="shared" si="12"/>
        <v>Chuck Shoulder Clod Roast tied</v>
      </c>
      <c r="D114" s="9" t="s">
        <v>5</v>
      </c>
      <c r="E114" s="1" t="str">
        <f t="shared" si="15"/>
        <v>Veal</v>
      </c>
      <c r="F114" s="1" t="str">
        <f t="shared" si="13"/>
        <v>Chuck Shoulder Clod Roast tied</v>
      </c>
      <c r="G114" t="str">
        <f t="shared" si="8"/>
        <v xml:space="preserve">COTP_CHO_KEY : </v>
      </c>
      <c r="H114">
        <f t="shared" si="9"/>
        <v>0</v>
      </c>
      <c r="K114" s="33"/>
      <c r="L114" s="34" t="s">
        <v>426</v>
      </c>
      <c r="M114" s="35">
        <v>0</v>
      </c>
      <c r="N114" s="18"/>
      <c r="O114" s="18"/>
      <c r="P114" s="18"/>
      <c r="Q114" s="18"/>
      <c r="R114" s="18"/>
      <c r="S114" s="36">
        <v>0</v>
      </c>
      <c r="T114" t="str">
        <f t="shared" si="10"/>
        <v/>
      </c>
      <c r="U114" s="1" t="str">
        <f t="shared" si="11"/>
        <v>data.add(new CopListdata("  Skim","","","","",R.drawable.mic_done_black_24dp));</v>
      </c>
    </row>
    <row r="115" spans="1:21" ht="20.100000000000001" customHeight="1">
      <c r="A115" s="7"/>
      <c r="B115" s="8"/>
      <c r="C115" s="14" t="str">
        <f t="shared" si="12"/>
        <v>Chuck Shoulder Clod Roast tied</v>
      </c>
      <c r="D115" s="9" t="s">
        <v>71</v>
      </c>
      <c r="E115" s="1" t="str">
        <f t="shared" si="15"/>
        <v>Veal</v>
      </c>
      <c r="F115" s="1" t="str">
        <f t="shared" si="13"/>
        <v>Chuck Shoulder Clod Roast tied</v>
      </c>
      <c r="G115" t="str">
        <f t="shared" si="8"/>
        <v xml:space="preserve">COTP_PROTEIN_KEY : </v>
      </c>
      <c r="H115">
        <f t="shared" si="9"/>
        <v>27</v>
      </c>
      <c r="K115" s="33"/>
      <c r="L115" s="34" t="s">
        <v>440</v>
      </c>
      <c r="M115" s="35">
        <v>0</v>
      </c>
      <c r="N115" s="18"/>
      <c r="O115" s="18"/>
      <c r="P115" s="18"/>
      <c r="Q115" s="18"/>
      <c r="R115" s="18"/>
      <c r="S115" s="36">
        <v>0</v>
      </c>
      <c r="T115" t="str">
        <f t="shared" si="10"/>
        <v/>
      </c>
      <c r="U115" s="1" t="str">
        <f t="shared" si="11"/>
        <v>data.add(new CopListdata("  Sour","","","","",R.drawable.mic_done_black_24dp));</v>
      </c>
    </row>
    <row r="116" spans="1:21" ht="20.100000000000001" customHeight="1">
      <c r="A116" s="7"/>
      <c r="B116" s="10" t="s">
        <v>72</v>
      </c>
      <c r="C116" s="14" t="str">
        <f t="shared" si="12"/>
        <v>Hotel Rack 7 Rib</v>
      </c>
      <c r="D116" s="9" t="s">
        <v>73</v>
      </c>
      <c r="E116" s="1" t="str">
        <f t="shared" si="15"/>
        <v>Veal</v>
      </c>
      <c r="F116" s="1" t="str">
        <f t="shared" si="13"/>
        <v>Hotel Rack 7 Rib</v>
      </c>
      <c r="G116" t="str">
        <f t="shared" si="8"/>
        <v xml:space="preserve">COTP_KCAL_KEY : </v>
      </c>
      <c r="H116">
        <f t="shared" si="9"/>
        <v>258</v>
      </c>
      <c r="K116" s="33"/>
      <c r="L116" s="34" t="s">
        <v>431</v>
      </c>
      <c r="M116" s="35">
        <v>0</v>
      </c>
      <c r="N116" s="18"/>
      <c r="O116" s="18"/>
      <c r="P116" s="18"/>
      <c r="Q116" s="18"/>
      <c r="R116" s="18"/>
      <c r="S116" s="36">
        <v>0</v>
      </c>
      <c r="T116" t="str">
        <f t="shared" si="10"/>
        <v/>
      </c>
      <c r="U116" s="1" t="str">
        <f t="shared" si="11"/>
        <v>data.add(new CopListdata("  Swedish","","","","",R.drawable.mic_done_black_24dp));</v>
      </c>
    </row>
    <row r="117" spans="1:21" ht="20.100000000000001" customHeight="1">
      <c r="A117" s="7"/>
      <c r="B117" s="8"/>
      <c r="C117" s="14" t="str">
        <f t="shared" si="12"/>
        <v>Hotel Rack 7 Rib</v>
      </c>
      <c r="D117" s="9" t="s">
        <v>74</v>
      </c>
      <c r="E117" s="1" t="str">
        <f t="shared" si="15"/>
        <v>Veal</v>
      </c>
      <c r="F117" s="1" t="str">
        <f t="shared" si="13"/>
        <v>Hotel Rack 7 Rib</v>
      </c>
      <c r="G117" t="str">
        <f t="shared" si="8"/>
        <v xml:space="preserve">COTP_FAT_KEY : </v>
      </c>
      <c r="H117">
        <f t="shared" si="9"/>
        <v>16</v>
      </c>
      <c r="K117" s="33"/>
      <c r="L117" s="34" t="s">
        <v>439</v>
      </c>
      <c r="M117" s="35">
        <v>0</v>
      </c>
      <c r="N117" s="18"/>
      <c r="O117" s="18"/>
      <c r="P117" s="18"/>
      <c r="Q117" s="18"/>
      <c r="R117" s="18"/>
      <c r="S117" s="36">
        <v>0</v>
      </c>
      <c r="T117" t="str">
        <f t="shared" si="10"/>
        <v/>
      </c>
      <c r="U117" s="1" t="str">
        <f t="shared" si="11"/>
        <v>data.add(new CopListdata("  Whipping","","","","",R.drawable.mic_done_black_24dp));</v>
      </c>
    </row>
    <row r="118" spans="1:21" ht="20.100000000000001" customHeight="1">
      <c r="A118" s="7"/>
      <c r="B118" s="8"/>
      <c r="C118" s="14" t="str">
        <f t="shared" si="12"/>
        <v>Hotel Rack 7 Rib</v>
      </c>
      <c r="D118" s="9" t="s">
        <v>5</v>
      </c>
      <c r="E118" s="1" t="str">
        <f t="shared" si="15"/>
        <v>Veal</v>
      </c>
      <c r="F118" s="1" t="str">
        <f t="shared" si="13"/>
        <v>Hotel Rack 7 Rib</v>
      </c>
      <c r="G118" t="str">
        <f t="shared" si="8"/>
        <v xml:space="preserve">COTP_CHO_KEY : </v>
      </c>
      <c r="H118">
        <f t="shared" si="9"/>
        <v>0</v>
      </c>
      <c r="K118" s="33"/>
      <c r="L118" s="34" t="s">
        <v>424</v>
      </c>
      <c r="M118" s="35">
        <v>0</v>
      </c>
      <c r="N118" s="18"/>
      <c r="O118" s="18"/>
      <c r="P118" s="18"/>
      <c r="Q118" s="18"/>
      <c r="R118" s="18"/>
      <c r="S118" s="36">
        <v>0</v>
      </c>
      <c r="T118" t="str">
        <f t="shared" si="10"/>
        <v/>
      </c>
      <c r="U118" s="1" t="str">
        <f t="shared" si="11"/>
        <v>data.add(new CopListdata("  Whole Cow","","","","",R.drawable.mic_done_black_24dp));</v>
      </c>
    </row>
    <row r="119" spans="1:21" ht="20.100000000000001" customHeight="1">
      <c r="A119" s="7"/>
      <c r="B119" s="8"/>
      <c r="C119" s="14" t="str">
        <f t="shared" si="12"/>
        <v>Hotel Rack 7 Rib</v>
      </c>
      <c r="D119" s="9" t="s">
        <v>10</v>
      </c>
      <c r="E119" s="1" t="str">
        <f t="shared" si="15"/>
        <v>Veal</v>
      </c>
      <c r="F119" s="1" t="str">
        <f t="shared" si="13"/>
        <v>Hotel Rack 7 Rib</v>
      </c>
      <c r="G119" t="str">
        <f t="shared" si="8"/>
        <v xml:space="preserve">COTP_PROTEIN_KEY : </v>
      </c>
      <c r="H119">
        <f t="shared" si="9"/>
        <v>21</v>
      </c>
      <c r="K119" s="33"/>
      <c r="L119" s="34" t="s">
        <v>427</v>
      </c>
      <c r="M119" s="35">
        <v>0</v>
      </c>
      <c r="N119" s="18"/>
      <c r="O119" s="18"/>
      <c r="P119" s="18"/>
      <c r="Q119" s="18"/>
      <c r="R119" s="18"/>
      <c r="S119" s="36">
        <v>0</v>
      </c>
      <c r="T119" t="str">
        <f t="shared" si="10"/>
        <v/>
      </c>
      <c r="U119" s="1" t="str">
        <f t="shared" si="11"/>
        <v>data.add(new CopListdata("  Ymer","","","","",R.drawable.mic_done_black_24dp));</v>
      </c>
    </row>
    <row r="120" spans="1:21" ht="20.100000000000001" customHeight="1">
      <c r="A120" s="7"/>
      <c r="B120" s="10" t="s">
        <v>75</v>
      </c>
      <c r="C120" s="14" t="str">
        <f t="shared" si="12"/>
        <v>Rib Chops</v>
      </c>
      <c r="D120" s="9" t="s">
        <v>76</v>
      </c>
      <c r="E120" s="1" t="str">
        <f t="shared" si="15"/>
        <v>Veal</v>
      </c>
      <c r="F120" s="1" t="str">
        <f t="shared" si="13"/>
        <v>Rib Chops</v>
      </c>
      <c r="G120" t="str">
        <f t="shared" si="8"/>
        <v xml:space="preserve">COTP_KCAL_KEY : </v>
      </c>
      <c r="H120">
        <f t="shared" si="9"/>
        <v>196</v>
      </c>
      <c r="K120" s="33"/>
      <c r="L120" s="34"/>
      <c r="M120" s="35">
        <v>0</v>
      </c>
      <c r="N120" s="18"/>
      <c r="O120" s="18"/>
      <c r="P120" s="18"/>
      <c r="Q120" s="18"/>
      <c r="R120" s="18"/>
      <c r="S120" s="36">
        <v>0</v>
      </c>
      <c r="T120" t="str">
        <f t="shared" si="10"/>
        <v/>
      </c>
      <c r="U120" s="1" t="str">
        <f t="shared" si="11"/>
        <v/>
      </c>
    </row>
    <row r="121" spans="1:21" ht="20.100000000000001" customHeight="1">
      <c r="A121" s="7"/>
      <c r="B121" s="8"/>
      <c r="C121" s="14" t="str">
        <f t="shared" si="12"/>
        <v>Rib Chops</v>
      </c>
      <c r="D121" s="9" t="s">
        <v>77</v>
      </c>
      <c r="E121" s="1" t="str">
        <f t="shared" si="15"/>
        <v>Veal</v>
      </c>
      <c r="F121" s="1" t="str">
        <f t="shared" si="13"/>
        <v>Rib Chops</v>
      </c>
      <c r="G121" t="str">
        <f t="shared" si="8"/>
        <v xml:space="preserve">COTP_FAT_KEY : </v>
      </c>
      <c r="H121">
        <f t="shared" si="9"/>
        <v>10</v>
      </c>
      <c r="K121" s="22" t="s">
        <v>443</v>
      </c>
      <c r="L121" s="22" t="s">
        <v>418</v>
      </c>
      <c r="M121" s="25"/>
      <c r="N121" s="26">
        <v>0</v>
      </c>
      <c r="O121" s="26">
        <v>4</v>
      </c>
      <c r="P121" s="26">
        <v>68</v>
      </c>
      <c r="Q121" s="26">
        <v>4</v>
      </c>
      <c r="R121" s="26"/>
      <c r="S121" s="27">
        <v>68</v>
      </c>
      <c r="T121" t="str">
        <f t="shared" si="10"/>
        <v>break; case "MainCOPbtn_Yogurt":</v>
      </c>
      <c r="U121" s="1" t="str">
        <f t="shared" si="11"/>
        <v>data.add(new CopListdata("  Cow","68","4","0","4",R.drawable.mic_done_black_24dp));</v>
      </c>
    </row>
    <row r="122" spans="1:21" ht="20.100000000000001" customHeight="1">
      <c r="A122" s="7"/>
      <c r="B122" s="8"/>
      <c r="C122" s="14" t="str">
        <f t="shared" si="12"/>
        <v>Rib Chops</v>
      </c>
      <c r="D122" s="9" t="s">
        <v>5</v>
      </c>
      <c r="E122" s="1" t="str">
        <f t="shared" si="15"/>
        <v>Veal</v>
      </c>
      <c r="F122" s="1" t="str">
        <f t="shared" si="13"/>
        <v>Rib Chops</v>
      </c>
      <c r="G122" t="str">
        <f t="shared" si="8"/>
        <v xml:space="preserve">COTP_CHO_KEY : </v>
      </c>
      <c r="H122">
        <f t="shared" si="9"/>
        <v>0</v>
      </c>
      <c r="K122" s="33"/>
      <c r="L122" s="34" t="s">
        <v>423</v>
      </c>
      <c r="M122" s="35">
        <v>0</v>
      </c>
      <c r="N122" s="18"/>
      <c r="O122" s="18"/>
      <c r="P122" s="18"/>
      <c r="Q122" s="18"/>
      <c r="R122" s="18"/>
      <c r="S122" s="36">
        <v>0</v>
      </c>
      <c r="T122" t="str">
        <f t="shared" si="10"/>
        <v/>
      </c>
      <c r="U122" s="1" t="str">
        <f t="shared" si="11"/>
        <v>data.add(new CopListdata("  Goat","","","","",R.drawable.mic_done_black_24dp));</v>
      </c>
    </row>
    <row r="123" spans="1:21" ht="20.100000000000001" customHeight="1">
      <c r="A123" s="7"/>
      <c r="B123" s="8"/>
      <c r="C123" s="14" t="str">
        <f t="shared" si="12"/>
        <v>Rib Chops</v>
      </c>
      <c r="D123" s="9" t="s">
        <v>10</v>
      </c>
      <c r="E123" s="1" t="str">
        <f t="shared" si="15"/>
        <v>Veal</v>
      </c>
      <c r="F123" s="1" t="str">
        <f t="shared" si="13"/>
        <v>Rib Chops</v>
      </c>
      <c r="G123" t="str">
        <f t="shared" si="8"/>
        <v xml:space="preserve">COTP_PROTEIN_KEY : </v>
      </c>
      <c r="H123">
        <f t="shared" si="9"/>
        <v>21</v>
      </c>
      <c r="K123" s="33"/>
      <c r="L123" s="34" t="s">
        <v>446</v>
      </c>
      <c r="M123" s="35">
        <v>0</v>
      </c>
      <c r="N123" s="18"/>
      <c r="O123" s="18"/>
      <c r="P123" s="18"/>
      <c r="Q123" s="18"/>
      <c r="R123" s="18"/>
      <c r="S123" s="36">
        <v>0</v>
      </c>
      <c r="T123" t="str">
        <f t="shared" si="10"/>
        <v/>
      </c>
      <c r="U123" s="1" t="str">
        <f t="shared" si="11"/>
        <v>data.add(new CopListdata("  Kashk","","","","",R.drawable.mic_done_black_24dp));</v>
      </c>
    </row>
    <row r="124" spans="1:21" ht="20.100000000000001" customHeight="1">
      <c r="A124" s="7"/>
      <c r="B124" s="10" t="s">
        <v>78</v>
      </c>
      <c r="C124" s="14" t="str">
        <f t="shared" si="12"/>
        <v>Rack Ribeye</v>
      </c>
      <c r="D124" s="9" t="s">
        <v>73</v>
      </c>
      <c r="E124" s="1" t="str">
        <f t="shared" si="15"/>
        <v>Veal</v>
      </c>
      <c r="F124" s="1" t="str">
        <f t="shared" si="13"/>
        <v>Rack Ribeye</v>
      </c>
      <c r="G124" t="str">
        <f t="shared" si="8"/>
        <v xml:space="preserve">COTP_KCAL_KEY : </v>
      </c>
      <c r="H124">
        <f t="shared" si="9"/>
        <v>258</v>
      </c>
      <c r="K124" s="33"/>
      <c r="L124" s="34" t="s">
        <v>421</v>
      </c>
      <c r="M124" s="35">
        <v>0</v>
      </c>
      <c r="N124" s="18"/>
      <c r="O124" s="18"/>
      <c r="P124" s="18"/>
      <c r="Q124" s="18"/>
      <c r="R124" s="18"/>
      <c r="S124" s="36">
        <v>0</v>
      </c>
      <c r="T124" t="str">
        <f t="shared" si="10"/>
        <v/>
      </c>
      <c r="U124" s="1" t="str">
        <f t="shared" si="11"/>
        <v>data.add(new CopListdata("  Sheep","","","","",R.drawable.mic_done_black_24dp));</v>
      </c>
    </row>
    <row r="125" spans="1:21" ht="20.100000000000001" customHeight="1">
      <c r="A125" s="7"/>
      <c r="B125" s="8"/>
      <c r="C125" s="14" t="str">
        <f t="shared" si="12"/>
        <v>Rack Ribeye</v>
      </c>
      <c r="D125" s="9" t="s">
        <v>74</v>
      </c>
      <c r="E125" s="1" t="str">
        <f t="shared" si="15"/>
        <v>Veal</v>
      </c>
      <c r="F125" s="1" t="str">
        <f t="shared" si="13"/>
        <v>Rack Ribeye</v>
      </c>
      <c r="G125" t="str">
        <f t="shared" si="8"/>
        <v xml:space="preserve">COTP_FAT_KEY : </v>
      </c>
      <c r="H125">
        <f t="shared" si="9"/>
        <v>16</v>
      </c>
      <c r="K125" s="33"/>
      <c r="L125" s="34" t="s">
        <v>445</v>
      </c>
      <c r="M125" s="35">
        <v>0</v>
      </c>
      <c r="N125" s="18"/>
      <c r="O125" s="18"/>
      <c r="P125" s="18"/>
      <c r="Q125" s="18"/>
      <c r="R125" s="18"/>
      <c r="S125" s="36">
        <v>0</v>
      </c>
      <c r="T125" t="str">
        <f t="shared" si="10"/>
        <v/>
      </c>
      <c r="U125" s="1" t="str">
        <f t="shared" si="11"/>
        <v>data.add(new CopListdata("  Skyr","","","","",R.drawable.mic_done_black_24dp));</v>
      </c>
    </row>
    <row r="126" spans="1:21" ht="20.100000000000001" customHeight="1">
      <c r="A126" s="7"/>
      <c r="B126" s="8"/>
      <c r="C126" s="14" t="str">
        <f t="shared" si="12"/>
        <v>Rack Ribeye</v>
      </c>
      <c r="D126" s="9" t="s">
        <v>5</v>
      </c>
      <c r="E126" s="1" t="str">
        <f t="shared" si="15"/>
        <v>Veal</v>
      </c>
      <c r="F126" s="1" t="str">
        <f t="shared" si="13"/>
        <v>Rack Ribeye</v>
      </c>
      <c r="G126" t="str">
        <f t="shared" si="8"/>
        <v xml:space="preserve">COTP_CHO_KEY : </v>
      </c>
      <c r="H126">
        <f t="shared" si="9"/>
        <v>0</v>
      </c>
      <c r="K126" s="33"/>
      <c r="L126" s="34"/>
      <c r="M126" s="35">
        <v>0</v>
      </c>
      <c r="N126" s="18"/>
      <c r="O126" s="18"/>
      <c r="P126" s="18"/>
      <c r="Q126" s="18"/>
      <c r="R126" s="18"/>
      <c r="S126" s="36">
        <v>0</v>
      </c>
      <c r="T126" t="str">
        <f t="shared" si="10"/>
        <v/>
      </c>
      <c r="U126" s="1" t="str">
        <f t="shared" si="11"/>
        <v/>
      </c>
    </row>
    <row r="127" spans="1:21" ht="20.100000000000001" customHeight="1">
      <c r="A127" s="7"/>
      <c r="B127" s="8"/>
      <c r="C127" s="14" t="str">
        <f t="shared" si="12"/>
        <v>Rack Ribeye</v>
      </c>
      <c r="D127" s="9" t="s">
        <v>71</v>
      </c>
      <c r="E127" s="1" t="str">
        <f t="shared" si="15"/>
        <v>Veal</v>
      </c>
      <c r="F127" s="1" t="str">
        <f t="shared" si="13"/>
        <v>Rack Ribeye</v>
      </c>
      <c r="G127" t="str">
        <f t="shared" si="8"/>
        <v xml:space="preserve">COTP_PROTEIN_KEY : </v>
      </c>
      <c r="H127">
        <f t="shared" si="9"/>
        <v>27</v>
      </c>
      <c r="K127" s="22" t="s">
        <v>309</v>
      </c>
      <c r="L127" s="22"/>
      <c r="M127" s="25"/>
      <c r="N127" s="26"/>
      <c r="O127" s="26"/>
      <c r="P127" s="26"/>
      <c r="Q127" s="26"/>
      <c r="R127" s="26">
        <v>0</v>
      </c>
      <c r="S127" s="27">
        <v>0</v>
      </c>
      <c r="T127" t="str">
        <f t="shared" si="10"/>
        <v>break; case "MainCOPbtn_//*** Fish ***":</v>
      </c>
      <c r="U127" s="1" t="str">
        <f t="shared" si="11"/>
        <v/>
      </c>
    </row>
    <row r="128" spans="1:21" ht="20.100000000000001" customHeight="1">
      <c r="A128" s="7"/>
      <c r="B128" s="10" t="s">
        <v>79</v>
      </c>
      <c r="C128" s="14" t="str">
        <f t="shared" si="12"/>
        <v>Loin Trimmed</v>
      </c>
      <c r="D128" s="9" t="s">
        <v>80</v>
      </c>
      <c r="E128" s="1" t="str">
        <f t="shared" si="15"/>
        <v>Veal</v>
      </c>
      <c r="F128" s="1" t="str">
        <f t="shared" si="13"/>
        <v>Loin Trimmed</v>
      </c>
      <c r="G128" t="str">
        <f t="shared" si="8"/>
        <v xml:space="preserve">COTP_KCAL_KEY : </v>
      </c>
      <c r="H128">
        <f t="shared" si="9"/>
        <v>245</v>
      </c>
      <c r="K128" s="22" t="s">
        <v>310</v>
      </c>
      <c r="L128" s="22"/>
      <c r="M128" s="25"/>
      <c r="N128" s="26"/>
      <c r="O128" s="26"/>
      <c r="P128" s="26"/>
      <c r="Q128" s="26"/>
      <c r="R128" s="26">
        <v>0</v>
      </c>
      <c r="S128" s="27">
        <v>0</v>
      </c>
      <c r="T128" t="str">
        <f t="shared" si="10"/>
        <v>break; case "MainCOPbtn_@{COTP_SECTIONTITLE_KEY : Fish":</v>
      </c>
      <c r="U128" s="1" t="str">
        <f t="shared" si="11"/>
        <v/>
      </c>
    </row>
    <row r="129" spans="1:21" ht="20.100000000000001" customHeight="1">
      <c r="A129" s="7"/>
      <c r="B129" s="8"/>
      <c r="C129" s="14" t="str">
        <f t="shared" si="12"/>
        <v>Loin Trimmed</v>
      </c>
      <c r="D129" s="9" t="s">
        <v>81</v>
      </c>
      <c r="E129" s="1" t="str">
        <f t="shared" si="15"/>
        <v>Veal</v>
      </c>
      <c r="F129" s="1" t="str">
        <f t="shared" si="13"/>
        <v>Loin Trimmed</v>
      </c>
      <c r="G129" t="str">
        <f t="shared" si="8"/>
        <v xml:space="preserve">COTP_FAT_KEY : </v>
      </c>
      <c r="H129">
        <f t="shared" si="9"/>
        <v>14</v>
      </c>
      <c r="K129" s="22" t="s">
        <v>407</v>
      </c>
      <c r="L129" s="22"/>
      <c r="M129" s="25">
        <v>0</v>
      </c>
      <c r="N129" s="26"/>
      <c r="O129" s="26"/>
      <c r="P129" s="26"/>
      <c r="Q129" s="26"/>
      <c r="R129" s="26"/>
      <c r="S129" s="27">
        <v>0</v>
      </c>
      <c r="T129" t="str">
        <f t="shared" si="10"/>
        <v>break; case "MainCOPbtn_//*** Dairy and Eggs ***":</v>
      </c>
      <c r="U129" s="1" t="str">
        <f t="shared" si="11"/>
        <v/>
      </c>
    </row>
    <row r="130" spans="1:21" ht="20.100000000000001" customHeight="1">
      <c r="A130" s="7"/>
      <c r="B130" s="8"/>
      <c r="C130" s="14" t="str">
        <f t="shared" si="12"/>
        <v>Loin Trimmed</v>
      </c>
      <c r="D130" s="9" t="s">
        <v>5</v>
      </c>
      <c r="E130" s="1" t="str">
        <f t="shared" si="15"/>
        <v>Veal</v>
      </c>
      <c r="F130" s="1" t="str">
        <f t="shared" si="13"/>
        <v>Loin Trimmed</v>
      </c>
      <c r="G130" t="str">
        <f t="shared" si="8"/>
        <v xml:space="preserve">COTP_CHO_KEY : </v>
      </c>
      <c r="H130">
        <f t="shared" si="9"/>
        <v>0</v>
      </c>
      <c r="K130" s="22" t="s">
        <v>1</v>
      </c>
      <c r="L130" s="22" t="s">
        <v>55</v>
      </c>
      <c r="M130" s="25"/>
      <c r="N130" s="26">
        <v>0</v>
      </c>
      <c r="O130" s="26">
        <v>6</v>
      </c>
      <c r="P130" s="26">
        <v>210</v>
      </c>
      <c r="Q130" s="26">
        <v>36</v>
      </c>
      <c r="R130" s="26"/>
      <c r="S130" s="27">
        <v>210</v>
      </c>
      <c r="T130" t="str">
        <f t="shared" si="10"/>
        <v>break; case "MainCOPbtn_Beef":</v>
      </c>
      <c r="U130" s="1" t="str">
        <f t="shared" si="11"/>
        <v>data.add(new CopListdata("Beef for Stewing","210","6","0","36",R.drawable.mic_done_black_24dp));</v>
      </c>
    </row>
    <row r="131" spans="1:21" ht="20.100000000000001" customHeight="1">
      <c r="A131" s="7"/>
      <c r="B131" s="8"/>
      <c r="C131" s="14" t="str">
        <f t="shared" si="12"/>
        <v>Loin Trimmed</v>
      </c>
      <c r="D131" s="9" t="s">
        <v>82</v>
      </c>
      <c r="E131" s="1" t="str">
        <f t="shared" si="15"/>
        <v>Veal</v>
      </c>
      <c r="F131" s="1" t="str">
        <f t="shared" si="13"/>
        <v>Loin Trimmed</v>
      </c>
      <c r="G131" t="str">
        <f t="shared" si="8"/>
        <v xml:space="preserve">COTP_PROTEIN_KEY : </v>
      </c>
      <c r="H131">
        <f t="shared" si="9"/>
        <v>28</v>
      </c>
      <c r="K131" s="33"/>
      <c r="L131" s="34" t="s">
        <v>54</v>
      </c>
      <c r="M131" s="35"/>
      <c r="N131" s="18">
        <v>0</v>
      </c>
      <c r="O131" s="18">
        <v>6</v>
      </c>
      <c r="P131" s="18">
        <v>210</v>
      </c>
      <c r="Q131" s="18">
        <v>36</v>
      </c>
      <c r="R131" s="18"/>
      <c r="S131" s="36">
        <v>210</v>
      </c>
      <c r="T131" t="str">
        <f t="shared" si="10"/>
        <v/>
      </c>
      <c r="U131" s="1" t="str">
        <f t="shared" si="11"/>
        <v>data.add(new CopListdata("Bottom Round","210","6","0","36",R.drawable.mic_done_black_24dp));</v>
      </c>
    </row>
    <row r="132" spans="1:21" ht="20.100000000000001" customHeight="1">
      <c r="A132" s="7"/>
      <c r="B132" s="10" t="s">
        <v>83</v>
      </c>
      <c r="C132" s="14" t="str">
        <f t="shared" si="12"/>
        <v>Loin Chops</v>
      </c>
      <c r="D132" s="9" t="s">
        <v>80</v>
      </c>
      <c r="E132" s="1" t="str">
        <f t="shared" si="15"/>
        <v>Veal</v>
      </c>
      <c r="F132" s="1" t="str">
        <f t="shared" si="13"/>
        <v>Loin Chops</v>
      </c>
      <c r="G132" t="str">
        <f t="shared" ref="G132:G195" si="16">LEFT(D132,FIND("@",D132,1)-1)</f>
        <v xml:space="preserve">COTP_KCAL_KEY : </v>
      </c>
      <c r="H132">
        <f t="shared" ref="H132:H195" si="17">IFERROR(VALUE(RIGHT(D132,LEN(D132)-FIND("@",D132,1))),0)</f>
        <v>245</v>
      </c>
      <c r="K132" s="33"/>
      <c r="L132" s="34" t="s">
        <v>45</v>
      </c>
      <c r="M132" s="35"/>
      <c r="N132" s="18">
        <v>0</v>
      </c>
      <c r="O132" s="18">
        <v>6</v>
      </c>
      <c r="P132" s="18">
        <v>194</v>
      </c>
      <c r="Q132" s="18">
        <v>23</v>
      </c>
      <c r="R132" s="18"/>
      <c r="S132" s="36">
        <v>194</v>
      </c>
      <c r="T132" t="str">
        <f t="shared" si="10"/>
        <v/>
      </c>
      <c r="U132" s="1" t="str">
        <f t="shared" si="11"/>
        <v>data.add(new CopListdata("Bottom Sirloin","194","6","0","23",R.drawable.mic_done_black_24dp));</v>
      </c>
    </row>
    <row r="133" spans="1:21" ht="20.100000000000001" customHeight="1">
      <c r="A133" s="7"/>
      <c r="B133" s="8"/>
      <c r="C133" s="14" t="str">
        <f t="shared" si="12"/>
        <v>Loin Chops</v>
      </c>
      <c r="D133" s="9" t="s">
        <v>81</v>
      </c>
      <c r="E133" s="1" t="str">
        <f t="shared" si="15"/>
        <v>Veal</v>
      </c>
      <c r="F133" s="1" t="str">
        <f t="shared" si="13"/>
        <v>Loin Chops</v>
      </c>
      <c r="G133" t="str">
        <f t="shared" si="16"/>
        <v xml:space="preserve">COTP_FAT_KEY : </v>
      </c>
      <c r="H133">
        <f t="shared" si="17"/>
        <v>14</v>
      </c>
      <c r="K133" s="33"/>
      <c r="L133" s="34" t="s">
        <v>11</v>
      </c>
      <c r="M133" s="35"/>
      <c r="N133" s="18">
        <v>0</v>
      </c>
      <c r="O133" s="18">
        <v>12</v>
      </c>
      <c r="P133" s="18">
        <v>246</v>
      </c>
      <c r="Q133" s="18">
        <v>34</v>
      </c>
      <c r="R133" s="18"/>
      <c r="S133" s="36">
        <v>246</v>
      </c>
      <c r="T133" t="str">
        <f t="shared" ref="T133:T196" si="18">IF(K133&gt;0,"break; case "&amp;""""&amp;"MainCOPbtn_"&amp;TRIM(K133)&amp;""""&amp;":","")</f>
        <v/>
      </c>
      <c r="U133" s="1" t="str">
        <f t="shared" ref="U133:U196" si="19">IF(L133=0,"",IF(L133=999,K133,"data.add(new CopListdata"&amp;"("&amp;""""&amp;L133&amp;""""&amp;","&amp;""""&amp;P133&amp;""""&amp;","&amp;""""&amp;O133&amp;""""&amp;","&amp;""""&amp;N133&amp;""""&amp;","&amp;""""&amp;Q133&amp;""""&amp;","&amp;"R.drawable.mic_done_black_24dp"&amp;")"&amp;")"&amp;";"))</f>
        <v>data.add(new CopListdata("Brisket","246","12","0","34",R.drawable.mic_done_black_24dp));</v>
      </c>
    </row>
    <row r="134" spans="1:21" ht="20.100000000000001" customHeight="1">
      <c r="A134" s="7"/>
      <c r="B134" s="8"/>
      <c r="C134" s="14" t="str">
        <f t="shared" ref="C134:C197" si="20">IF(A134&gt;0,999,IF(LEN(B134)&gt;0,B134,IF(LEN(B133)&gt;0,B133,IF(LEN(B132)&gt;0,B132,IF(LEN(B131)&gt;0,B131,999)))))</f>
        <v>Loin Chops</v>
      </c>
      <c r="D134" s="9" t="s">
        <v>5</v>
      </c>
      <c r="E134" s="1" t="str">
        <f t="shared" si="15"/>
        <v>Veal</v>
      </c>
      <c r="F134" s="1" t="str">
        <f t="shared" si="13"/>
        <v>Loin Chops</v>
      </c>
      <c r="G134" t="str">
        <f t="shared" si="16"/>
        <v xml:space="preserve">COTP_CHO_KEY : </v>
      </c>
      <c r="H134">
        <f t="shared" si="17"/>
        <v>0</v>
      </c>
      <c r="K134" s="33"/>
      <c r="L134" s="34" t="s">
        <v>7</v>
      </c>
      <c r="M134" s="35"/>
      <c r="N134" s="18">
        <v>0</v>
      </c>
      <c r="O134" s="18">
        <v>6</v>
      </c>
      <c r="P134" s="18">
        <v>172</v>
      </c>
      <c r="Q134" s="18">
        <v>21</v>
      </c>
      <c r="R134" s="18"/>
      <c r="S134" s="36">
        <v>172</v>
      </c>
      <c r="T134" t="str">
        <f t="shared" si="18"/>
        <v/>
      </c>
      <c r="U134" s="1" t="str">
        <f t="shared" si="19"/>
        <v>data.add(new CopListdata("Chuck Roll","172","6","0","21",R.drawable.mic_done_black_24dp));</v>
      </c>
    </row>
    <row r="135" spans="1:21" ht="20.100000000000001" customHeight="1">
      <c r="A135" s="7"/>
      <c r="B135" s="8"/>
      <c r="C135" s="14" t="str">
        <f t="shared" si="20"/>
        <v>Loin Chops</v>
      </c>
      <c r="D135" s="9" t="s">
        <v>82</v>
      </c>
      <c r="E135" s="1" t="str">
        <f t="shared" si="15"/>
        <v>Veal</v>
      </c>
      <c r="F135" s="1" t="str">
        <f t="shared" si="13"/>
        <v>Loin Chops</v>
      </c>
      <c r="G135" t="str">
        <f t="shared" si="16"/>
        <v xml:space="preserve">COTP_PROTEIN_KEY : </v>
      </c>
      <c r="H135">
        <f t="shared" si="17"/>
        <v>28</v>
      </c>
      <c r="K135" s="33"/>
      <c r="L135" s="34" t="s">
        <v>59</v>
      </c>
      <c r="M135" s="35"/>
      <c r="N135" s="18">
        <v>0</v>
      </c>
      <c r="O135" s="18">
        <v>6</v>
      </c>
      <c r="P135" s="18">
        <v>210</v>
      </c>
      <c r="Q135" s="18">
        <v>36</v>
      </c>
      <c r="R135" s="18"/>
      <c r="S135" s="36">
        <v>210</v>
      </c>
      <c r="T135" t="str">
        <f t="shared" si="18"/>
        <v/>
      </c>
      <c r="U135" s="1" t="str">
        <f t="shared" si="19"/>
        <v>data.add(new CopListdata("Cube Steak","210","6","0","36",R.drawable.mic_done_black_24dp));</v>
      </c>
    </row>
    <row r="136" spans="1:21" ht="20.100000000000001" customHeight="1">
      <c r="A136" s="7"/>
      <c r="B136" s="10" t="s">
        <v>84</v>
      </c>
      <c r="C136" s="14" t="str">
        <f t="shared" si="20"/>
        <v>Loin/Strip Loin Boneless</v>
      </c>
      <c r="D136" s="9" t="s">
        <v>80</v>
      </c>
      <c r="E136" s="1" t="str">
        <f t="shared" si="15"/>
        <v>Veal</v>
      </c>
      <c r="F136" s="1" t="str">
        <f t="shared" si="13"/>
        <v>Loin/Strip Loin Boneless</v>
      </c>
      <c r="G136" t="str">
        <f t="shared" si="16"/>
        <v xml:space="preserve">COTP_KCAL_KEY : </v>
      </c>
      <c r="H136">
        <f t="shared" si="17"/>
        <v>245</v>
      </c>
      <c r="K136" s="33"/>
      <c r="L136" s="34" t="s">
        <v>20</v>
      </c>
      <c r="M136" s="35"/>
      <c r="N136" s="18">
        <v>0</v>
      </c>
      <c r="O136" s="18">
        <v>9</v>
      </c>
      <c r="P136" s="18">
        <v>219</v>
      </c>
      <c r="Q136" s="18">
        <v>31</v>
      </c>
      <c r="R136" s="18"/>
      <c r="S136" s="36">
        <v>219</v>
      </c>
      <c r="T136" t="str">
        <f t="shared" si="18"/>
        <v/>
      </c>
      <c r="U136" s="1" t="str">
        <f t="shared" si="19"/>
        <v>data.add(new CopListdata("Flank Steak","219","9","0","31",R.drawable.mic_done_black_24dp));</v>
      </c>
    </row>
    <row r="137" spans="1:21" ht="20.100000000000001" customHeight="1">
      <c r="A137" s="7"/>
      <c r="B137" s="8"/>
      <c r="C137" s="14" t="str">
        <f t="shared" si="20"/>
        <v>Loin/Strip Loin Boneless</v>
      </c>
      <c r="D137" s="9" t="s">
        <v>81</v>
      </c>
      <c r="E137" s="1" t="str">
        <f t="shared" si="15"/>
        <v>Veal</v>
      </c>
      <c r="F137" s="1" t="str">
        <f t="shared" ref="F137:F200" si="21">IF(C137=999,"",IF(LEN(B137)&gt;0,B137,IF(LEN(B136)&gt;0,B136,IF(LEN(B135)&gt;0,B135,IF(LEN(B134)&gt;0,B134,999)))))</f>
        <v>Loin/Strip Loin Boneless</v>
      </c>
      <c r="G137" t="str">
        <f t="shared" si="16"/>
        <v xml:space="preserve">COTP_FAT_KEY : </v>
      </c>
      <c r="H137">
        <f t="shared" si="17"/>
        <v>14</v>
      </c>
      <c r="K137" s="33"/>
      <c r="L137" s="34" t="s">
        <v>40</v>
      </c>
      <c r="M137" s="35"/>
      <c r="N137" s="18">
        <v>0</v>
      </c>
      <c r="O137" s="18">
        <v>7</v>
      </c>
      <c r="P137" s="18">
        <v>202</v>
      </c>
      <c r="Q137" s="18">
        <v>32</v>
      </c>
      <c r="R137" s="18"/>
      <c r="S137" s="36">
        <v>202</v>
      </c>
      <c r="T137" t="str">
        <f t="shared" si="18"/>
        <v/>
      </c>
      <c r="U137" s="1" t="str">
        <f t="shared" si="19"/>
        <v>data.add(new CopListdata("Full Tenderloin","202","7","0","32",R.drawable.mic_done_black_24dp));</v>
      </c>
    </row>
    <row r="138" spans="1:21" ht="20.100000000000001" customHeight="1">
      <c r="A138" s="7"/>
      <c r="B138" s="8"/>
      <c r="C138" s="14" t="str">
        <f t="shared" si="20"/>
        <v>Loin/Strip Loin Boneless</v>
      </c>
      <c r="D138" s="9" t="s">
        <v>5</v>
      </c>
      <c r="E138" s="1" t="str">
        <f t="shared" si="15"/>
        <v>Veal</v>
      </c>
      <c r="F138" s="1" t="str">
        <f t="shared" si="21"/>
        <v>Loin/Strip Loin Boneless</v>
      </c>
      <c r="G138" t="str">
        <f t="shared" si="16"/>
        <v xml:space="preserve">COTP_CHO_KEY : </v>
      </c>
      <c r="H138">
        <f t="shared" si="17"/>
        <v>0</v>
      </c>
      <c r="K138" s="33"/>
      <c r="L138" s="34" t="s">
        <v>56</v>
      </c>
      <c r="M138" s="35"/>
      <c r="N138" s="18">
        <v>0</v>
      </c>
      <c r="O138" s="18">
        <v>20</v>
      </c>
      <c r="P138" s="18">
        <v>306</v>
      </c>
      <c r="Q138" s="18">
        <v>30</v>
      </c>
      <c r="R138" s="18"/>
      <c r="S138" s="36">
        <v>306</v>
      </c>
      <c r="T138" t="str">
        <f t="shared" si="18"/>
        <v/>
      </c>
      <c r="U138" s="1" t="str">
        <f t="shared" si="19"/>
        <v>data.add(new CopListdata("Ground Beef","306","20","0","30",R.drawable.mic_done_black_24dp));</v>
      </c>
    </row>
    <row r="139" spans="1:21" ht="20.100000000000001" customHeight="1">
      <c r="A139" s="7"/>
      <c r="B139" s="8"/>
      <c r="C139" s="14" t="str">
        <f t="shared" si="20"/>
        <v>Loin/Strip Loin Boneless</v>
      </c>
      <c r="D139" s="9" t="s">
        <v>82</v>
      </c>
      <c r="E139" s="1" t="str">
        <f t="shared" si="15"/>
        <v>Veal</v>
      </c>
      <c r="F139" s="1" t="str">
        <f t="shared" si="21"/>
        <v>Loin/Strip Loin Boneless</v>
      </c>
      <c r="G139" t="str">
        <f t="shared" si="16"/>
        <v xml:space="preserve">COTP_PROTEIN_KEY : </v>
      </c>
      <c r="H139">
        <f t="shared" si="17"/>
        <v>28</v>
      </c>
      <c r="K139" s="33"/>
      <c r="L139" s="34" t="s">
        <v>60</v>
      </c>
      <c r="M139" s="35"/>
      <c r="N139" s="18">
        <v>1</v>
      </c>
      <c r="O139" s="18">
        <v>20</v>
      </c>
      <c r="P139" s="18">
        <v>280</v>
      </c>
      <c r="Q139" s="18">
        <v>18</v>
      </c>
      <c r="R139" s="18"/>
      <c r="S139" s="36">
        <v>280</v>
      </c>
      <c r="T139" t="str">
        <f t="shared" si="18"/>
        <v/>
      </c>
      <c r="U139" s="1" t="str">
        <f t="shared" si="19"/>
        <v>data.add(new CopListdata("Kobe Beef","280","20","1","18",R.drawable.mic_done_black_24dp));</v>
      </c>
    </row>
    <row r="140" spans="1:21" ht="20.100000000000001" customHeight="1">
      <c r="A140" s="7"/>
      <c r="B140" s="10" t="s">
        <v>85</v>
      </c>
      <c r="C140" s="14" t="str">
        <f t="shared" si="20"/>
        <v>Loin Butt Tenderloin</v>
      </c>
      <c r="D140" s="9" t="s">
        <v>86</v>
      </c>
      <c r="E140" s="1" t="str">
        <f t="shared" si="15"/>
        <v>Veal</v>
      </c>
      <c r="F140" s="1" t="str">
        <f t="shared" si="21"/>
        <v>Loin Butt Tenderloin</v>
      </c>
      <c r="G140" t="str">
        <f t="shared" si="16"/>
        <v xml:space="preserve">COTP_KCAL_KEY : </v>
      </c>
      <c r="H140">
        <f t="shared" si="17"/>
        <v>238</v>
      </c>
      <c r="K140" s="33"/>
      <c r="L140" s="34" t="s">
        <v>31</v>
      </c>
      <c r="M140" s="35"/>
      <c r="N140" s="18">
        <v>0</v>
      </c>
      <c r="O140" s="18">
        <v>32</v>
      </c>
      <c r="P140" s="18">
        <v>397</v>
      </c>
      <c r="Q140" s="18">
        <v>26</v>
      </c>
      <c r="R140" s="18"/>
      <c r="S140" s="36">
        <v>397</v>
      </c>
      <c r="T140" t="str">
        <f t="shared" si="18"/>
        <v/>
      </c>
      <c r="U140" s="1" t="str">
        <f t="shared" si="19"/>
        <v>data.add(new CopListdata("Rib Roast Ready Cover Off","397","32","0","26",R.drawable.mic_done_black_24dp));</v>
      </c>
    </row>
    <row r="141" spans="1:21" ht="20.100000000000001" customHeight="1">
      <c r="A141" s="7"/>
      <c r="B141" s="8"/>
      <c r="C141" s="14" t="str">
        <f t="shared" si="20"/>
        <v>Loin Butt Tenderloin</v>
      </c>
      <c r="D141" s="9" t="s">
        <v>4</v>
      </c>
      <c r="E141" s="1" t="str">
        <f t="shared" si="15"/>
        <v>Veal</v>
      </c>
      <c r="F141" s="1" t="str">
        <f t="shared" si="21"/>
        <v>Loin Butt Tenderloin</v>
      </c>
      <c r="G141" t="str">
        <f t="shared" si="16"/>
        <v xml:space="preserve">COTP_FAT_KEY : </v>
      </c>
      <c r="H141">
        <f t="shared" si="17"/>
        <v>7</v>
      </c>
      <c r="K141" s="33"/>
      <c r="L141" s="34" t="s">
        <v>27</v>
      </c>
      <c r="M141" s="35"/>
      <c r="N141" s="18">
        <v>0</v>
      </c>
      <c r="O141" s="18">
        <v>32</v>
      </c>
      <c r="P141" s="18">
        <v>397</v>
      </c>
      <c r="Q141" s="18">
        <v>26</v>
      </c>
      <c r="R141" s="18"/>
      <c r="S141" s="36">
        <v>397</v>
      </c>
      <c r="T141" t="str">
        <f t="shared" si="18"/>
        <v/>
      </c>
      <c r="U141" s="1" t="str">
        <f t="shared" si="19"/>
        <v>data.add(new CopListdata("Rib Roast Ready Netted","397","32","0","26",R.drawable.mic_done_black_24dp));</v>
      </c>
    </row>
    <row r="142" spans="1:21" ht="20.100000000000001" customHeight="1">
      <c r="A142" s="7"/>
      <c r="B142" s="8"/>
      <c r="C142" s="14" t="str">
        <f t="shared" si="20"/>
        <v>Loin Butt Tenderloin</v>
      </c>
      <c r="D142" s="9" t="s">
        <v>5</v>
      </c>
      <c r="E142" s="1" t="str">
        <f t="shared" si="15"/>
        <v>Veal</v>
      </c>
      <c r="F142" s="1" t="str">
        <f t="shared" si="21"/>
        <v>Loin Butt Tenderloin</v>
      </c>
      <c r="G142" t="str">
        <f t="shared" si="16"/>
        <v xml:space="preserve">COTP_CHO_KEY : </v>
      </c>
      <c r="H142">
        <f t="shared" si="17"/>
        <v>0</v>
      </c>
      <c r="K142" s="33"/>
      <c r="L142" s="34" t="s">
        <v>32</v>
      </c>
      <c r="M142" s="35"/>
      <c r="N142" s="18">
        <v>0</v>
      </c>
      <c r="O142" s="18">
        <v>32</v>
      </c>
      <c r="P142" s="18">
        <v>397</v>
      </c>
      <c r="Q142" s="18">
        <v>26</v>
      </c>
      <c r="R142" s="18"/>
      <c r="S142" s="36">
        <v>397</v>
      </c>
      <c r="T142" t="str">
        <f t="shared" si="18"/>
        <v/>
      </c>
      <c r="U142" s="1" t="str">
        <f t="shared" si="19"/>
        <v>data.add(new CopListdata("Ribeye Roll Lip On","397","32","0","26",R.drawable.mic_done_black_24dp));</v>
      </c>
    </row>
    <row r="143" spans="1:21" ht="20.100000000000001" customHeight="1">
      <c r="A143" s="7"/>
      <c r="B143" s="8"/>
      <c r="C143" s="14" t="str">
        <f t="shared" si="20"/>
        <v>Loin Butt Tenderloin</v>
      </c>
      <c r="D143" s="9" t="s">
        <v>87</v>
      </c>
      <c r="E143" s="1" t="str">
        <f t="shared" si="15"/>
        <v>Veal</v>
      </c>
      <c r="F143" s="1" t="str">
        <f t="shared" si="21"/>
        <v>Loin Butt Tenderloin</v>
      </c>
      <c r="G143" t="str">
        <f t="shared" si="16"/>
        <v xml:space="preserve">COTP_PROTEIN_KEY : </v>
      </c>
      <c r="H143">
        <f t="shared" si="17"/>
        <v>40</v>
      </c>
      <c r="K143" s="33"/>
      <c r="L143" s="34" t="s">
        <v>33</v>
      </c>
      <c r="M143" s="35"/>
      <c r="N143" s="18">
        <v>0</v>
      </c>
      <c r="O143" s="18">
        <v>32</v>
      </c>
      <c r="P143" s="18">
        <v>397</v>
      </c>
      <c r="Q143" s="18">
        <v>26</v>
      </c>
      <c r="R143" s="18"/>
      <c r="S143" s="36">
        <v>397</v>
      </c>
      <c r="T143" t="str">
        <f t="shared" si="18"/>
        <v/>
      </c>
      <c r="U143" s="1" t="str">
        <f t="shared" si="19"/>
        <v>data.add(new CopListdata("Ribeye Roll Steak","397","32","0","26",R.drawable.mic_done_black_24dp));</v>
      </c>
    </row>
    <row r="144" spans="1:21" ht="20.100000000000001" customHeight="1">
      <c r="A144" s="7"/>
      <c r="B144" s="10" t="s">
        <v>88</v>
      </c>
      <c r="C144" s="14" t="str">
        <f t="shared" si="20"/>
        <v>Leg 3 Parts</v>
      </c>
      <c r="D144" s="9" t="s">
        <v>67</v>
      </c>
      <c r="E144" s="1" t="str">
        <f t="shared" si="15"/>
        <v>Veal</v>
      </c>
      <c r="F144" s="1" t="str">
        <f t="shared" si="21"/>
        <v>Leg 3 Parts</v>
      </c>
      <c r="G144" t="str">
        <f t="shared" si="16"/>
        <v xml:space="preserve">COTP_KCAL_KEY : </v>
      </c>
      <c r="H144">
        <f t="shared" si="17"/>
        <v>212</v>
      </c>
      <c r="K144" s="33"/>
      <c r="L144" s="34" t="s">
        <v>53</v>
      </c>
      <c r="M144" s="35"/>
      <c r="N144" s="18">
        <v>0</v>
      </c>
      <c r="O144" s="18">
        <v>6</v>
      </c>
      <c r="P144" s="18">
        <v>210</v>
      </c>
      <c r="Q144" s="18">
        <v>36</v>
      </c>
      <c r="R144" s="18"/>
      <c r="S144" s="36">
        <v>210</v>
      </c>
      <c r="T144" t="str">
        <f t="shared" si="18"/>
        <v/>
      </c>
      <c r="U144" s="1" t="str">
        <f t="shared" si="19"/>
        <v>data.add(new CopListdata("Round Rump and Shank/Baron of Beef","210","6","0","36",R.drawable.mic_done_black_24dp));</v>
      </c>
    </row>
    <row r="145" spans="1:21" ht="20.100000000000001" customHeight="1">
      <c r="A145" s="7"/>
      <c r="B145" s="8"/>
      <c r="C145" s="14" t="str">
        <f t="shared" si="20"/>
        <v>Leg 3 Parts</v>
      </c>
      <c r="D145" s="9" t="s">
        <v>89</v>
      </c>
      <c r="E145" s="1" t="str">
        <f t="shared" si="15"/>
        <v>Veal</v>
      </c>
      <c r="F145" s="1" t="str">
        <f t="shared" si="21"/>
        <v>Leg 3 Parts</v>
      </c>
      <c r="G145" t="str">
        <f t="shared" si="16"/>
        <v xml:space="preserve">COTP_FAT_KEY : </v>
      </c>
      <c r="H145">
        <f t="shared" si="17"/>
        <v>5</v>
      </c>
      <c r="K145" s="33"/>
      <c r="L145" s="34" t="s">
        <v>15</v>
      </c>
      <c r="M145" s="35"/>
      <c r="N145" s="18">
        <v>5</v>
      </c>
      <c r="O145" s="18">
        <v>17</v>
      </c>
      <c r="P145" s="18">
        <v>260</v>
      </c>
      <c r="Q145" s="18">
        <v>20</v>
      </c>
      <c r="R145" s="18"/>
      <c r="S145" s="36">
        <v>260</v>
      </c>
      <c r="T145" t="str">
        <f t="shared" si="18"/>
        <v/>
      </c>
      <c r="U145" s="1" t="str">
        <f t="shared" si="19"/>
        <v>data.add(new CopListdata("Short Ribs","260","17","5","20",R.drawable.mic_done_black_24dp));</v>
      </c>
    </row>
    <row r="146" spans="1:21" ht="20.100000000000001" customHeight="1">
      <c r="A146" s="7"/>
      <c r="B146" s="8"/>
      <c r="C146" s="14" t="str">
        <f t="shared" si="20"/>
        <v>Leg 3 Parts</v>
      </c>
      <c r="D146" s="9" t="s">
        <v>5</v>
      </c>
      <c r="E146" s="1" t="str">
        <f t="shared" si="15"/>
        <v>Veal</v>
      </c>
      <c r="F146" s="1" t="str">
        <f t="shared" si="21"/>
        <v>Leg 3 Parts</v>
      </c>
      <c r="G146" t="str">
        <f t="shared" si="16"/>
        <v xml:space="preserve">COTP_CHO_KEY : </v>
      </c>
      <c r="H146">
        <f t="shared" si="17"/>
        <v>0</v>
      </c>
      <c r="K146" s="33"/>
      <c r="L146" s="34" t="s">
        <v>2</v>
      </c>
      <c r="M146" s="35"/>
      <c r="N146" s="18">
        <v>0</v>
      </c>
      <c r="O146" s="18">
        <v>7</v>
      </c>
      <c r="P146" s="18">
        <v>157</v>
      </c>
      <c r="Q146" s="18">
        <v>23</v>
      </c>
      <c r="R146" s="18"/>
      <c r="S146" s="36">
        <v>157</v>
      </c>
      <c r="T146" t="str">
        <f t="shared" si="18"/>
        <v/>
      </c>
      <c r="U146" s="1" t="str">
        <f t="shared" si="19"/>
        <v>data.add(new CopListdata("Shoulder Clod","157","7","0","23",R.drawable.mic_done_black_24dp));</v>
      </c>
    </row>
    <row r="147" spans="1:21" ht="20.100000000000001" customHeight="1">
      <c r="A147" s="7"/>
      <c r="B147" s="8"/>
      <c r="C147" s="14" t="str">
        <f t="shared" si="20"/>
        <v>Leg 3 Parts</v>
      </c>
      <c r="D147" s="9" t="s">
        <v>87</v>
      </c>
      <c r="E147" s="1" t="str">
        <f t="shared" si="15"/>
        <v>Veal</v>
      </c>
      <c r="F147" s="1" t="str">
        <f t="shared" si="21"/>
        <v>Leg 3 Parts</v>
      </c>
      <c r="G147" t="str">
        <f t="shared" si="16"/>
        <v xml:space="preserve">COTP_PROTEIN_KEY : </v>
      </c>
      <c r="H147">
        <f t="shared" si="17"/>
        <v>40</v>
      </c>
      <c r="K147" s="33"/>
      <c r="L147" s="34" t="s">
        <v>24</v>
      </c>
      <c r="M147" s="35"/>
      <c r="N147" s="18">
        <v>0</v>
      </c>
      <c r="O147" s="18">
        <v>12</v>
      </c>
      <c r="P147" s="18">
        <v>239</v>
      </c>
      <c r="Q147" s="18">
        <v>33</v>
      </c>
      <c r="R147" s="18"/>
      <c r="S147" s="36">
        <v>239</v>
      </c>
      <c r="T147" t="str">
        <f t="shared" si="18"/>
        <v/>
      </c>
      <c r="U147" s="1" t="str">
        <f t="shared" si="19"/>
        <v>data.add(new CopListdata("Skirt Steak","239","12","0","33",R.drawable.mic_done_black_24dp));</v>
      </c>
    </row>
    <row r="148" spans="1:21" ht="20.100000000000001" customHeight="1">
      <c r="A148" s="7"/>
      <c r="B148" s="10" t="s">
        <v>90</v>
      </c>
      <c r="C148" s="14" t="str">
        <f t="shared" si="20"/>
        <v>Leg</v>
      </c>
      <c r="D148" s="9" t="s">
        <v>67</v>
      </c>
      <c r="E148" s="1" t="str">
        <f t="shared" si="15"/>
        <v>Veal</v>
      </c>
      <c r="F148" s="1" t="str">
        <f t="shared" si="21"/>
        <v>Leg</v>
      </c>
      <c r="G148" t="str">
        <f t="shared" si="16"/>
        <v xml:space="preserve">COTP_KCAL_KEY : </v>
      </c>
      <c r="H148">
        <f t="shared" si="17"/>
        <v>212</v>
      </c>
      <c r="K148" s="33"/>
      <c r="L148" s="34" t="s">
        <v>34</v>
      </c>
      <c r="M148" s="35"/>
      <c r="N148" s="18">
        <v>0</v>
      </c>
      <c r="O148" s="18">
        <v>6</v>
      </c>
      <c r="P148" s="18">
        <v>194</v>
      </c>
      <c r="Q148" s="18">
        <v>23</v>
      </c>
      <c r="R148" s="18"/>
      <c r="S148" s="36">
        <v>194</v>
      </c>
      <c r="T148" t="str">
        <f t="shared" si="18"/>
        <v/>
      </c>
      <c r="U148" s="1" t="str">
        <f t="shared" si="19"/>
        <v>data.add(new CopListdata("Strip Loin Steak","194","6","0","23",R.drawable.mic_done_black_24dp));</v>
      </c>
    </row>
    <row r="149" spans="1:21" ht="20.100000000000001" customHeight="1">
      <c r="A149" s="7"/>
      <c r="B149" s="8"/>
      <c r="C149" s="14" t="str">
        <f t="shared" si="20"/>
        <v>Leg</v>
      </c>
      <c r="D149" s="9" t="s">
        <v>89</v>
      </c>
      <c r="E149" s="1" t="str">
        <f t="shared" si="15"/>
        <v>Veal</v>
      </c>
      <c r="F149" s="1" t="str">
        <f t="shared" si="21"/>
        <v>Leg</v>
      </c>
      <c r="G149" t="str">
        <f t="shared" si="16"/>
        <v xml:space="preserve">COTP_FAT_KEY : </v>
      </c>
      <c r="H149">
        <f t="shared" si="17"/>
        <v>5</v>
      </c>
      <c r="K149" s="33"/>
      <c r="L149" s="34" t="s">
        <v>36</v>
      </c>
      <c r="M149" s="35"/>
      <c r="N149" s="18">
        <v>0</v>
      </c>
      <c r="O149" s="18">
        <v>8</v>
      </c>
      <c r="P149" s="18">
        <v>200</v>
      </c>
      <c r="Q149" s="18">
        <v>30</v>
      </c>
      <c r="R149" s="18"/>
      <c r="S149" s="36">
        <v>200</v>
      </c>
      <c r="T149" t="str">
        <f t="shared" si="18"/>
        <v/>
      </c>
      <c r="U149" s="1" t="str">
        <f t="shared" si="19"/>
        <v>data.add(new CopListdata("T-Bone Steak","200","8","0","30",R.drawable.mic_done_black_24dp));</v>
      </c>
    </row>
    <row r="150" spans="1:21" ht="20.100000000000001" customHeight="1">
      <c r="A150" s="7"/>
      <c r="B150" s="8"/>
      <c r="C150" s="14" t="str">
        <f t="shared" si="20"/>
        <v>Leg</v>
      </c>
      <c r="D150" s="9" t="s">
        <v>5</v>
      </c>
      <c r="E150" s="1" t="str">
        <f t="shared" si="15"/>
        <v>Veal</v>
      </c>
      <c r="F150" s="1" t="str">
        <f t="shared" si="21"/>
        <v>Leg</v>
      </c>
      <c r="G150" t="str">
        <f t="shared" si="16"/>
        <v xml:space="preserve">COTP_CHO_KEY : </v>
      </c>
      <c r="H150">
        <f t="shared" si="17"/>
        <v>0</v>
      </c>
      <c r="K150" s="33"/>
      <c r="L150" s="34" t="s">
        <v>43</v>
      </c>
      <c r="M150" s="35"/>
      <c r="N150" s="18">
        <v>0</v>
      </c>
      <c r="O150" s="18">
        <v>6</v>
      </c>
      <c r="P150" s="18">
        <v>194</v>
      </c>
      <c r="Q150" s="18">
        <v>23</v>
      </c>
      <c r="R150" s="18"/>
      <c r="S150" s="36">
        <v>194</v>
      </c>
      <c r="T150" t="str">
        <f t="shared" si="18"/>
        <v/>
      </c>
      <c r="U150" s="1" t="str">
        <f t="shared" si="19"/>
        <v>data.add(new CopListdata("Tenderloin Steak","194","6","0","23",R.drawable.mic_done_black_24dp));</v>
      </c>
    </row>
    <row r="151" spans="1:21" ht="20.100000000000001" customHeight="1">
      <c r="A151" s="7"/>
      <c r="B151" s="8"/>
      <c r="C151" s="14" t="str">
        <f t="shared" si="20"/>
        <v>Leg</v>
      </c>
      <c r="D151" s="9" t="s">
        <v>87</v>
      </c>
      <c r="E151" s="1" t="str">
        <f t="shared" si="15"/>
        <v>Veal</v>
      </c>
      <c r="F151" s="1" t="str">
        <f t="shared" si="21"/>
        <v>Leg</v>
      </c>
      <c r="G151" t="str">
        <f t="shared" si="16"/>
        <v xml:space="preserve">COTP_PROTEIN_KEY : </v>
      </c>
      <c r="H151">
        <f t="shared" si="17"/>
        <v>40</v>
      </c>
      <c r="K151" s="33"/>
      <c r="L151" s="34" t="s">
        <v>49</v>
      </c>
      <c r="M151" s="35"/>
      <c r="N151" s="18">
        <v>0</v>
      </c>
      <c r="O151" s="18">
        <v>6</v>
      </c>
      <c r="P151" s="18">
        <v>210</v>
      </c>
      <c r="Q151" s="18">
        <v>36</v>
      </c>
      <c r="R151" s="18"/>
      <c r="S151" s="36">
        <v>210</v>
      </c>
      <c r="T151" t="str">
        <f t="shared" si="18"/>
        <v/>
      </c>
      <c r="U151" s="1" t="str">
        <f t="shared" si="19"/>
        <v>data.add(new CopListdata("Top Inside Round","210","6","0","36",R.drawable.mic_done_black_24dp));</v>
      </c>
    </row>
    <row r="152" spans="1:21" ht="20.100000000000001" customHeight="1">
      <c r="A152" s="7"/>
      <c r="B152" s="10" t="s">
        <v>91</v>
      </c>
      <c r="C152" s="14" t="str">
        <f t="shared" si="20"/>
        <v>Leg Shank off Boneless Roast Tied</v>
      </c>
      <c r="D152" s="9" t="s">
        <v>67</v>
      </c>
      <c r="E152" s="1" t="str">
        <f t="shared" si="15"/>
        <v>Veal</v>
      </c>
      <c r="F152" s="1" t="str">
        <f t="shared" si="21"/>
        <v>Leg Shank off Boneless Roast Tied</v>
      </c>
      <c r="G152" t="str">
        <f t="shared" si="16"/>
        <v xml:space="preserve">COTP_KCAL_KEY : </v>
      </c>
      <c r="H152">
        <f t="shared" si="17"/>
        <v>212</v>
      </c>
      <c r="K152" s="33"/>
      <c r="L152" s="34" t="s">
        <v>52</v>
      </c>
      <c r="M152" s="35"/>
      <c r="N152" s="18">
        <v>0</v>
      </c>
      <c r="O152" s="18">
        <v>6</v>
      </c>
      <c r="P152" s="18">
        <v>210</v>
      </c>
      <c r="Q152" s="18">
        <v>36</v>
      </c>
      <c r="R152" s="18"/>
      <c r="S152" s="36">
        <v>210</v>
      </c>
      <c r="T152" t="str">
        <f t="shared" si="18"/>
        <v/>
      </c>
      <c r="U152" s="1" t="str">
        <f t="shared" si="19"/>
        <v>data.add(new CopListdata("Top Round Steak","210","6","0","36",R.drawable.mic_done_black_24dp));</v>
      </c>
    </row>
    <row r="153" spans="1:21" ht="20.100000000000001" customHeight="1">
      <c r="A153" s="7"/>
      <c r="B153" s="8"/>
      <c r="C153" s="14" t="str">
        <f t="shared" si="20"/>
        <v>Leg Shank off Boneless Roast Tied</v>
      </c>
      <c r="D153" s="9" t="s">
        <v>89</v>
      </c>
      <c r="E153" s="1" t="str">
        <f t="shared" si="15"/>
        <v>Veal</v>
      </c>
      <c r="F153" s="1" t="str">
        <f t="shared" si="21"/>
        <v>Leg Shank off Boneless Roast Tied</v>
      </c>
      <c r="G153" t="str">
        <f t="shared" si="16"/>
        <v xml:space="preserve">COTP_FAT_KEY : </v>
      </c>
      <c r="H153">
        <f t="shared" si="17"/>
        <v>5</v>
      </c>
      <c r="K153" s="33"/>
      <c r="L153" s="34" t="s">
        <v>44</v>
      </c>
      <c r="M153" s="35"/>
      <c r="N153" s="18">
        <v>0</v>
      </c>
      <c r="O153" s="18">
        <v>6</v>
      </c>
      <c r="P153" s="18">
        <v>194</v>
      </c>
      <c r="Q153" s="18">
        <v>23</v>
      </c>
      <c r="R153" s="18"/>
      <c r="S153" s="36">
        <v>194</v>
      </c>
      <c r="T153" t="str">
        <f t="shared" si="18"/>
        <v/>
      </c>
      <c r="U153" s="1" t="str">
        <f t="shared" si="19"/>
        <v>data.add(new CopListdata("Top Sirloin Butt Steak","194","6","0","23",R.drawable.mic_done_black_24dp));</v>
      </c>
    </row>
    <row r="154" spans="1:21" ht="20.100000000000001" customHeight="1">
      <c r="A154" s="7"/>
      <c r="B154" s="8"/>
      <c r="C154" s="14" t="str">
        <f t="shared" si="20"/>
        <v>Leg Shank off Boneless Roast Tied</v>
      </c>
      <c r="D154" s="9" t="s">
        <v>5</v>
      </c>
      <c r="E154" s="1" t="str">
        <f t="shared" si="15"/>
        <v>Veal</v>
      </c>
      <c r="F154" s="1" t="str">
        <f t="shared" si="21"/>
        <v>Leg Shank off Boneless Roast Tied</v>
      </c>
      <c r="G154" t="str">
        <f t="shared" si="16"/>
        <v xml:space="preserve">COTP_CHO_KEY : </v>
      </c>
      <c r="H154">
        <f t="shared" si="17"/>
        <v>0</v>
      </c>
      <c r="K154" s="33"/>
      <c r="L154" s="34" t="s">
        <v>46</v>
      </c>
      <c r="M154" s="35"/>
      <c r="N154" s="18">
        <v>0</v>
      </c>
      <c r="O154" s="18">
        <v>11</v>
      </c>
      <c r="P154" s="18">
        <v>197</v>
      </c>
      <c r="Q154" s="18">
        <v>23</v>
      </c>
      <c r="R154" s="18"/>
      <c r="S154" s="36">
        <v>197</v>
      </c>
      <c r="T154" t="str">
        <f t="shared" si="18"/>
        <v/>
      </c>
      <c r="U154" s="1" t="str">
        <f t="shared" si="19"/>
        <v>data.add(new CopListdata("Tri-Tip","197","11","0","23",R.drawable.mic_done_black_24dp));</v>
      </c>
    </row>
    <row r="155" spans="1:21" ht="20.100000000000001" customHeight="1">
      <c r="A155" s="7"/>
      <c r="B155" s="8"/>
      <c r="C155" s="14" t="str">
        <f t="shared" si="20"/>
        <v>Leg Shank off Boneless Roast Tied</v>
      </c>
      <c r="D155" s="9" t="s">
        <v>87</v>
      </c>
      <c r="E155" s="1" t="str">
        <f t="shared" si="15"/>
        <v>Veal</v>
      </c>
      <c r="F155" s="1" t="str">
        <f t="shared" si="21"/>
        <v>Leg Shank off Boneless Roast Tied</v>
      </c>
      <c r="G155" t="str">
        <f t="shared" si="16"/>
        <v xml:space="preserve">COTP_PROTEIN_KEY : </v>
      </c>
      <c r="H155">
        <f t="shared" si="17"/>
        <v>40</v>
      </c>
      <c r="K155" s="33"/>
      <c r="L155" s="34" t="s">
        <v>64</v>
      </c>
      <c r="M155" s="35"/>
      <c r="N155" s="18">
        <v>1</v>
      </c>
      <c r="O155" s="18">
        <v>20</v>
      </c>
      <c r="P155" s="18">
        <v>280</v>
      </c>
      <c r="Q155" s="18">
        <v>18</v>
      </c>
      <c r="R155" s="18"/>
      <c r="S155" s="36">
        <v>280</v>
      </c>
      <c r="T155" t="str">
        <f t="shared" si="18"/>
        <v/>
      </c>
      <c r="U155" s="1" t="str">
        <f t="shared" si="19"/>
        <v>data.add(new CopListdata("Wagyu Beef","280","20","1","18",R.drawable.mic_done_black_24dp));</v>
      </c>
    </row>
    <row r="156" spans="1:21" ht="20.100000000000001" customHeight="1">
      <c r="A156" s="7"/>
      <c r="B156" s="10" t="s">
        <v>92</v>
      </c>
      <c r="C156" s="14" t="str">
        <f t="shared" si="20"/>
        <v>Cutlets</v>
      </c>
      <c r="D156" s="9" t="s">
        <v>93</v>
      </c>
      <c r="E156" s="1" t="str">
        <f t="shared" si="15"/>
        <v>Veal</v>
      </c>
      <c r="F156" s="1" t="str">
        <f t="shared" si="21"/>
        <v>Cutlets</v>
      </c>
      <c r="G156" t="str">
        <f t="shared" si="16"/>
        <v xml:space="preserve">COTP_KCAL_KEY : </v>
      </c>
      <c r="H156">
        <f t="shared" si="17"/>
        <v>233</v>
      </c>
      <c r="K156" s="22" t="s">
        <v>102</v>
      </c>
      <c r="L156" s="22" t="s">
        <v>127</v>
      </c>
      <c r="M156" s="25"/>
      <c r="N156" s="26">
        <v>0</v>
      </c>
      <c r="O156" s="26">
        <v>2</v>
      </c>
      <c r="P156" s="26">
        <v>124</v>
      </c>
      <c r="Q156" s="26">
        <v>26</v>
      </c>
      <c r="R156" s="26"/>
      <c r="S156" s="27">
        <v>124</v>
      </c>
      <c r="T156" t="str">
        <f t="shared" si="18"/>
        <v>break; case "MainCOPbtn_Chicken":</v>
      </c>
      <c r="U156" s="1" t="str">
        <f t="shared" si="19"/>
        <v>data.add(new CopListdata("Breast Fillet","124","2","0","26",R.drawable.mic_done_black_24dp));</v>
      </c>
    </row>
    <row r="157" spans="1:21" ht="20.100000000000001" customHeight="1">
      <c r="A157" s="7"/>
      <c r="B157" s="8"/>
      <c r="C157" s="14" t="str">
        <f t="shared" si="20"/>
        <v>Cutlets</v>
      </c>
      <c r="D157" s="9" t="s">
        <v>4</v>
      </c>
      <c r="E157" s="1" t="str">
        <f t="shared" si="15"/>
        <v>Veal</v>
      </c>
      <c r="F157" s="1" t="str">
        <f t="shared" si="21"/>
        <v>Cutlets</v>
      </c>
      <c r="G157" t="str">
        <f t="shared" si="16"/>
        <v xml:space="preserve">COTP_FAT_KEY : </v>
      </c>
      <c r="H157">
        <f t="shared" si="17"/>
        <v>7</v>
      </c>
      <c r="K157" s="33"/>
      <c r="L157" s="34" t="s">
        <v>107</v>
      </c>
      <c r="M157" s="35"/>
      <c r="N157" s="18">
        <v>0</v>
      </c>
      <c r="O157" s="18">
        <v>17</v>
      </c>
      <c r="P157" s="18">
        <v>260</v>
      </c>
      <c r="Q157" s="18">
        <v>21</v>
      </c>
      <c r="R157" s="18"/>
      <c r="S157" s="36">
        <v>260</v>
      </c>
      <c r="T157" t="str">
        <f t="shared" si="18"/>
        <v/>
      </c>
      <c r="U157" s="1" t="str">
        <f t="shared" si="19"/>
        <v>data.add(new CopListdata("Broiler","260","17","0","21",R.drawable.mic_done_black_24dp));</v>
      </c>
    </row>
    <row r="158" spans="1:21" ht="20.100000000000001" customHeight="1">
      <c r="A158" s="7"/>
      <c r="B158" s="8"/>
      <c r="C158" s="14" t="str">
        <f t="shared" si="20"/>
        <v>Cutlets</v>
      </c>
      <c r="D158" s="9" t="s">
        <v>5</v>
      </c>
      <c r="E158" s="1" t="str">
        <f t="shared" si="15"/>
        <v>Veal</v>
      </c>
      <c r="F158" s="1" t="str">
        <f t="shared" si="21"/>
        <v>Cutlets</v>
      </c>
      <c r="G158" t="str">
        <f t="shared" si="16"/>
        <v xml:space="preserve">COTP_CHO_KEY : </v>
      </c>
      <c r="H158">
        <f t="shared" si="17"/>
        <v>0</v>
      </c>
      <c r="K158" s="33"/>
      <c r="L158" s="34" t="s">
        <v>111</v>
      </c>
      <c r="M158" s="35"/>
      <c r="N158" s="18">
        <v>0</v>
      </c>
      <c r="O158" s="18">
        <v>17</v>
      </c>
      <c r="P158" s="18">
        <v>260</v>
      </c>
      <c r="Q158" s="18">
        <v>21</v>
      </c>
      <c r="R158" s="18"/>
      <c r="S158" s="36">
        <v>260</v>
      </c>
      <c r="T158" t="str">
        <f t="shared" si="18"/>
        <v/>
      </c>
      <c r="U158" s="1" t="str">
        <f t="shared" si="19"/>
        <v>data.add(new CopListdata("Capon","260","17","0","21",R.drawable.mic_done_black_24dp));</v>
      </c>
    </row>
    <row r="159" spans="1:21" ht="20.100000000000001" customHeight="1">
      <c r="A159" s="7"/>
      <c r="B159" s="8"/>
      <c r="C159" s="14" t="str">
        <f t="shared" si="20"/>
        <v>Cutlets</v>
      </c>
      <c r="D159" s="9" t="s">
        <v>42</v>
      </c>
      <c r="E159" s="1" t="str">
        <f t="shared" si="15"/>
        <v>Veal</v>
      </c>
      <c r="F159" s="1" t="str">
        <f t="shared" si="21"/>
        <v>Cutlets</v>
      </c>
      <c r="G159" t="str">
        <f t="shared" si="16"/>
        <v xml:space="preserve">COTP_PROTEIN_KEY : </v>
      </c>
      <c r="H159">
        <f t="shared" si="17"/>
        <v>32</v>
      </c>
      <c r="K159" s="33"/>
      <c r="L159" s="34" t="s">
        <v>114</v>
      </c>
      <c r="M159" s="35"/>
      <c r="N159" s="18">
        <v>0</v>
      </c>
      <c r="O159" s="18">
        <v>17</v>
      </c>
      <c r="P159" s="18">
        <v>260</v>
      </c>
      <c r="Q159" s="18">
        <v>21</v>
      </c>
      <c r="R159" s="18"/>
      <c r="S159" s="36">
        <v>260</v>
      </c>
      <c r="T159" t="str">
        <f t="shared" si="18"/>
        <v/>
      </c>
      <c r="U159" s="1" t="str">
        <f t="shared" si="19"/>
        <v>data.add(new CopListdata("Crown","260","17","0","21",R.drawable.mic_done_black_24dp));</v>
      </c>
    </row>
    <row r="160" spans="1:21" ht="20.100000000000001" customHeight="1">
      <c r="A160" s="7"/>
      <c r="B160" s="10" t="s">
        <v>94</v>
      </c>
      <c r="C160" s="14" t="str">
        <f t="shared" si="20"/>
        <v>Leg Top Round</v>
      </c>
      <c r="D160" s="9" t="s">
        <v>67</v>
      </c>
      <c r="E160" s="1" t="str">
        <f t="shared" si="15"/>
        <v>Veal</v>
      </c>
      <c r="F160" s="1" t="str">
        <f t="shared" si="21"/>
        <v>Leg Top Round</v>
      </c>
      <c r="G160" t="str">
        <f t="shared" si="16"/>
        <v xml:space="preserve">COTP_KCAL_KEY : </v>
      </c>
      <c r="H160">
        <f t="shared" si="17"/>
        <v>212</v>
      </c>
      <c r="K160" s="33"/>
      <c r="L160" s="34" t="s">
        <v>132</v>
      </c>
      <c r="M160" s="35"/>
      <c r="N160" s="18">
        <v>0</v>
      </c>
      <c r="O160" s="18">
        <v>2</v>
      </c>
      <c r="P160" s="18">
        <v>124</v>
      </c>
      <c r="Q160" s="18">
        <v>26</v>
      </c>
      <c r="R160" s="18"/>
      <c r="S160" s="36">
        <v>124</v>
      </c>
      <c r="T160" t="str">
        <f t="shared" si="18"/>
        <v/>
      </c>
      <c r="U160" s="1" t="str">
        <f t="shared" si="19"/>
        <v>data.add(new CopListdata("Diced Chicken","124","2","0","26",R.drawable.mic_done_black_24dp));</v>
      </c>
    </row>
    <row r="161" spans="1:21" ht="20.100000000000001" customHeight="1">
      <c r="A161" s="7"/>
      <c r="B161" s="8"/>
      <c r="C161" s="14" t="str">
        <f t="shared" si="20"/>
        <v>Leg Top Round</v>
      </c>
      <c r="D161" s="9" t="s">
        <v>4</v>
      </c>
      <c r="E161" s="1" t="str">
        <f t="shared" si="15"/>
        <v>Veal</v>
      </c>
      <c r="F161" s="1" t="str">
        <f t="shared" si="21"/>
        <v>Leg Top Round</v>
      </c>
      <c r="G161" t="str">
        <f t="shared" si="16"/>
        <v xml:space="preserve">COTP_FAT_KEY : </v>
      </c>
      <c r="H161">
        <f t="shared" si="17"/>
        <v>7</v>
      </c>
      <c r="K161" s="33"/>
      <c r="L161" s="34" t="s">
        <v>121</v>
      </c>
      <c r="M161" s="35"/>
      <c r="N161" s="18">
        <v>0</v>
      </c>
      <c r="O161" s="18">
        <v>13</v>
      </c>
      <c r="P161" s="18">
        <v>244</v>
      </c>
      <c r="Q161" s="18">
        <v>31</v>
      </c>
      <c r="R161" s="18"/>
      <c r="S161" s="36">
        <v>244</v>
      </c>
      <c r="T161" t="str">
        <f t="shared" si="18"/>
        <v/>
      </c>
      <c r="U161" s="1" t="str">
        <f t="shared" si="19"/>
        <v>data.add(new CopListdata("Drumstick","244","13","0","31",R.drawable.mic_done_black_24dp));</v>
      </c>
    </row>
    <row r="162" spans="1:21" ht="20.100000000000001" customHeight="1">
      <c r="A162" s="7"/>
      <c r="B162" s="8"/>
      <c r="C162" s="14" t="str">
        <f t="shared" si="20"/>
        <v>Leg Top Round</v>
      </c>
      <c r="D162" s="9" t="s">
        <v>5</v>
      </c>
      <c r="E162" s="1" t="str">
        <f t="shared" si="15"/>
        <v>Veal</v>
      </c>
      <c r="F162" s="1" t="str">
        <f t="shared" si="21"/>
        <v>Leg Top Round</v>
      </c>
      <c r="G162" t="str">
        <f t="shared" si="16"/>
        <v xml:space="preserve">COTP_CHO_KEY : </v>
      </c>
      <c r="H162">
        <f t="shared" si="17"/>
        <v>0</v>
      </c>
      <c r="K162" s="33"/>
      <c r="L162" s="34" t="s">
        <v>108</v>
      </c>
      <c r="M162" s="35"/>
      <c r="N162" s="18">
        <v>0</v>
      </c>
      <c r="O162" s="18">
        <v>17</v>
      </c>
      <c r="P162" s="18">
        <v>260</v>
      </c>
      <c r="Q162" s="18">
        <v>21</v>
      </c>
      <c r="R162" s="18"/>
      <c r="S162" s="36">
        <v>260</v>
      </c>
      <c r="T162" t="str">
        <f t="shared" si="18"/>
        <v/>
      </c>
      <c r="U162" s="1" t="str">
        <f t="shared" si="19"/>
        <v>data.add(new CopListdata("Fryer","260","17","0","21",R.drawable.mic_done_black_24dp));</v>
      </c>
    </row>
    <row r="163" spans="1:21" ht="20.100000000000001" customHeight="1">
      <c r="A163" s="7"/>
      <c r="B163" s="8"/>
      <c r="C163" s="14" t="str">
        <f t="shared" si="20"/>
        <v>Leg Top Round</v>
      </c>
      <c r="D163" s="9" t="s">
        <v>87</v>
      </c>
      <c r="E163" s="1" t="str">
        <f t="shared" si="15"/>
        <v>Veal</v>
      </c>
      <c r="F163" s="1" t="str">
        <f t="shared" si="21"/>
        <v>Leg Top Round</v>
      </c>
      <c r="G163" t="str">
        <f t="shared" si="16"/>
        <v xml:space="preserve">COTP_PROTEIN_KEY : </v>
      </c>
      <c r="H163">
        <f t="shared" si="17"/>
        <v>40</v>
      </c>
      <c r="K163" s="33"/>
      <c r="L163" s="34" t="s">
        <v>131</v>
      </c>
      <c r="M163" s="35"/>
      <c r="N163" s="18">
        <v>0</v>
      </c>
      <c r="O163" s="18">
        <v>2</v>
      </c>
      <c r="P163" s="18">
        <v>124</v>
      </c>
      <c r="Q163" s="18">
        <v>26</v>
      </c>
      <c r="R163" s="18"/>
      <c r="S163" s="36">
        <v>124</v>
      </c>
      <c r="T163" t="str">
        <f t="shared" si="18"/>
        <v/>
      </c>
      <c r="U163" s="1" t="str">
        <f t="shared" si="19"/>
        <v>data.add(new CopListdata("Goujon","124","2","0","26",R.drawable.mic_done_black_24dp));</v>
      </c>
    </row>
    <row r="164" spans="1:21" ht="20.100000000000001" customHeight="1">
      <c r="A164" s="7"/>
      <c r="B164" s="10" t="s">
        <v>95</v>
      </c>
      <c r="C164" s="14" t="str">
        <f t="shared" si="20"/>
        <v>Hind Shank</v>
      </c>
      <c r="D164" s="9" t="s">
        <v>67</v>
      </c>
      <c r="E164" s="1" t="str">
        <f t="shared" si="15"/>
        <v>Veal</v>
      </c>
      <c r="F164" s="1" t="str">
        <f t="shared" si="21"/>
        <v>Hind Shank</v>
      </c>
      <c r="G164" t="str">
        <f t="shared" si="16"/>
        <v xml:space="preserve">COTP_KCAL_KEY : </v>
      </c>
      <c r="H164">
        <f t="shared" si="17"/>
        <v>212</v>
      </c>
      <c r="K164" s="33"/>
      <c r="L164" s="34" t="s">
        <v>136</v>
      </c>
      <c r="M164" s="35"/>
      <c r="N164" s="18">
        <v>0</v>
      </c>
      <c r="O164" s="18">
        <v>11</v>
      </c>
      <c r="P164" s="18">
        <v>180</v>
      </c>
      <c r="Q164" s="18">
        <v>19</v>
      </c>
      <c r="R164" s="18"/>
      <c r="S164" s="36">
        <v>180</v>
      </c>
      <c r="T164" t="str">
        <f t="shared" si="18"/>
        <v/>
      </c>
      <c r="U164" s="1" t="str">
        <f t="shared" si="19"/>
        <v>data.add(new CopListdata("Ground Chicken","180","11","0","19",R.drawable.mic_done_black_24dp));</v>
      </c>
    </row>
    <row r="165" spans="1:21" ht="20.100000000000001" customHeight="1">
      <c r="A165" s="7"/>
      <c r="B165" s="8"/>
      <c r="C165" s="14" t="str">
        <f t="shared" si="20"/>
        <v>Hind Shank</v>
      </c>
      <c r="D165" s="9" t="s">
        <v>4</v>
      </c>
      <c r="E165" s="1" t="str">
        <f t="shared" si="15"/>
        <v>Veal</v>
      </c>
      <c r="F165" s="1" t="str">
        <f t="shared" si="21"/>
        <v>Hind Shank</v>
      </c>
      <c r="G165" t="str">
        <f t="shared" si="16"/>
        <v xml:space="preserve">COTP_FAT_KEY : </v>
      </c>
      <c r="H165">
        <f t="shared" si="17"/>
        <v>7</v>
      </c>
      <c r="K165" s="33"/>
      <c r="L165" s="34" t="s">
        <v>133</v>
      </c>
      <c r="M165" s="35"/>
      <c r="N165" s="18">
        <v>0</v>
      </c>
      <c r="O165" s="18">
        <v>11</v>
      </c>
      <c r="P165" s="18">
        <v>180</v>
      </c>
      <c r="Q165" s="18">
        <v>19</v>
      </c>
      <c r="R165" s="18"/>
      <c r="S165" s="36">
        <v>180</v>
      </c>
      <c r="T165" t="str">
        <f t="shared" si="18"/>
        <v/>
      </c>
      <c r="U165" s="1" t="str">
        <f t="shared" si="19"/>
        <v>data.add(new CopListdata("Minced Chicken","180","11","0","19",R.drawable.mic_done_black_24dp));</v>
      </c>
    </row>
    <row r="166" spans="1:21" ht="20.100000000000001" customHeight="1">
      <c r="A166" s="7"/>
      <c r="B166" s="8"/>
      <c r="C166" s="14" t="str">
        <f t="shared" si="20"/>
        <v>Hind Shank</v>
      </c>
      <c r="D166" s="9" t="s">
        <v>5</v>
      </c>
      <c r="E166" s="1" t="str">
        <f t="shared" si="15"/>
        <v>Veal</v>
      </c>
      <c r="F166" s="1" t="str">
        <f t="shared" si="21"/>
        <v>Hind Shank</v>
      </c>
      <c r="G166" t="str">
        <f t="shared" si="16"/>
        <v xml:space="preserve">COTP_CHO_KEY : </v>
      </c>
      <c r="H166">
        <f t="shared" si="17"/>
        <v>0</v>
      </c>
      <c r="K166" s="33"/>
      <c r="L166" s="34" t="s">
        <v>113</v>
      </c>
      <c r="M166" s="35"/>
      <c r="N166" s="18">
        <v>0</v>
      </c>
      <c r="O166" s="18">
        <v>17</v>
      </c>
      <c r="P166" s="18">
        <v>260</v>
      </c>
      <c r="Q166" s="18">
        <v>21</v>
      </c>
      <c r="R166" s="18"/>
      <c r="S166" s="36">
        <v>260</v>
      </c>
      <c r="T166" t="str">
        <f t="shared" si="18"/>
        <v/>
      </c>
      <c r="U166" s="1" t="str">
        <f t="shared" si="19"/>
        <v>data.add(new CopListdata("Quarter","260","17","0","21",R.drawable.mic_done_black_24dp));</v>
      </c>
    </row>
    <row r="167" spans="1:21" ht="20.100000000000001" customHeight="1">
      <c r="A167" s="7"/>
      <c r="B167" s="8"/>
      <c r="C167" s="14" t="str">
        <f t="shared" si="20"/>
        <v>Hind Shank</v>
      </c>
      <c r="D167" s="9" t="s">
        <v>87</v>
      </c>
      <c r="E167" s="1" t="str">
        <f t="shared" si="15"/>
        <v>Veal</v>
      </c>
      <c r="F167" s="1" t="str">
        <f t="shared" si="21"/>
        <v>Hind Shank</v>
      </c>
      <c r="G167" t="str">
        <f t="shared" si="16"/>
        <v xml:space="preserve">COTP_PROTEIN_KEY : </v>
      </c>
      <c r="H167">
        <f t="shared" si="17"/>
        <v>40</v>
      </c>
      <c r="K167" s="33"/>
      <c r="L167" s="34" t="s">
        <v>109</v>
      </c>
      <c r="M167" s="35"/>
      <c r="N167" s="18">
        <v>0</v>
      </c>
      <c r="O167" s="18">
        <v>17</v>
      </c>
      <c r="P167" s="18">
        <v>260</v>
      </c>
      <c r="Q167" s="18">
        <v>21</v>
      </c>
      <c r="R167" s="18"/>
      <c r="S167" s="36">
        <v>260</v>
      </c>
      <c r="T167" t="str">
        <f t="shared" si="18"/>
        <v/>
      </c>
      <c r="U167" s="1" t="str">
        <f t="shared" si="19"/>
        <v>data.add(new CopListdata("Roaster","260","17","0","21",R.drawable.mic_done_black_24dp));</v>
      </c>
    </row>
    <row r="168" spans="1:21" ht="20.100000000000001" customHeight="1">
      <c r="A168" s="7"/>
      <c r="B168" s="10" t="s">
        <v>96</v>
      </c>
      <c r="C168" s="14" t="str">
        <f t="shared" si="20"/>
        <v>Osso Bucco</v>
      </c>
      <c r="D168" s="9" t="s">
        <v>97</v>
      </c>
      <c r="E168" s="1" t="str">
        <f t="shared" si="15"/>
        <v>Veal</v>
      </c>
      <c r="F168" s="1" t="str">
        <f t="shared" si="21"/>
        <v>Osso Bucco</v>
      </c>
      <c r="G168" t="str">
        <f t="shared" si="16"/>
        <v xml:space="preserve">COTP_KCAL_KEY : </v>
      </c>
      <c r="H168">
        <f t="shared" si="17"/>
        <v>444</v>
      </c>
      <c r="K168" s="33"/>
      <c r="L168" s="34" t="s">
        <v>103</v>
      </c>
      <c r="M168" s="35"/>
      <c r="N168" s="18">
        <v>0</v>
      </c>
      <c r="O168" s="18">
        <v>15</v>
      </c>
      <c r="P168" s="18">
        <v>240</v>
      </c>
      <c r="Q168" s="18">
        <v>25</v>
      </c>
      <c r="R168" s="18"/>
      <c r="S168" s="36">
        <v>240</v>
      </c>
      <c r="T168" t="str">
        <f t="shared" si="18"/>
        <v/>
      </c>
      <c r="U168" s="1" t="str">
        <f t="shared" si="19"/>
        <v>data.add(new CopListdata("Rock Cornish Game Hen","240","15","0","25",R.drawable.mic_done_black_24dp));</v>
      </c>
    </row>
    <row r="169" spans="1:21" ht="20.100000000000001" customHeight="1">
      <c r="A169" s="7"/>
      <c r="B169" s="8"/>
      <c r="C169" s="14" t="str">
        <f t="shared" si="20"/>
        <v>Osso Bucco</v>
      </c>
      <c r="D169" s="9" t="s">
        <v>77</v>
      </c>
      <c r="E169" s="1" t="str">
        <f t="shared" si="15"/>
        <v>Veal</v>
      </c>
      <c r="F169" s="1" t="str">
        <f t="shared" si="21"/>
        <v>Osso Bucco</v>
      </c>
      <c r="G169" t="str">
        <f t="shared" si="16"/>
        <v xml:space="preserve">COTP_FAT_KEY : </v>
      </c>
      <c r="H169">
        <f t="shared" si="17"/>
        <v>10</v>
      </c>
      <c r="K169" s="33"/>
      <c r="L169" s="34" t="s">
        <v>110</v>
      </c>
      <c r="M169" s="35"/>
      <c r="N169" s="18">
        <v>0</v>
      </c>
      <c r="O169" s="18">
        <v>17</v>
      </c>
      <c r="P169" s="18">
        <v>260</v>
      </c>
      <c r="Q169" s="18">
        <v>21</v>
      </c>
      <c r="R169" s="18"/>
      <c r="S169" s="36">
        <v>260</v>
      </c>
      <c r="T169" t="str">
        <f t="shared" si="18"/>
        <v/>
      </c>
      <c r="U169" s="1" t="str">
        <f t="shared" si="19"/>
        <v>data.add(new CopListdata("Stewing Hen","260","17","0","21",R.drawable.mic_done_black_24dp));</v>
      </c>
    </row>
    <row r="170" spans="1:21" ht="20.100000000000001" customHeight="1">
      <c r="A170" s="7"/>
      <c r="B170" s="8"/>
      <c r="C170" s="14" t="str">
        <f t="shared" si="20"/>
        <v>Osso Bucco</v>
      </c>
      <c r="D170" s="9" t="s">
        <v>5</v>
      </c>
      <c r="E170" s="1" t="str">
        <f t="shared" si="15"/>
        <v>Veal</v>
      </c>
      <c r="F170" s="1" t="str">
        <f t="shared" si="21"/>
        <v>Osso Bucco</v>
      </c>
      <c r="G170" t="str">
        <f t="shared" si="16"/>
        <v xml:space="preserve">COTP_CHO_KEY : </v>
      </c>
      <c r="H170">
        <f t="shared" si="17"/>
        <v>0</v>
      </c>
      <c r="K170" s="33"/>
      <c r="L170" s="34" t="s">
        <v>130</v>
      </c>
      <c r="M170" s="35"/>
      <c r="N170" s="18">
        <v>0</v>
      </c>
      <c r="O170" s="18">
        <v>2</v>
      </c>
      <c r="P170" s="18">
        <v>124</v>
      </c>
      <c r="Q170" s="18">
        <v>26</v>
      </c>
      <c r="R170" s="18"/>
      <c r="S170" s="36">
        <v>124</v>
      </c>
      <c r="T170" t="str">
        <f t="shared" si="18"/>
        <v/>
      </c>
      <c r="U170" s="1" t="str">
        <f t="shared" si="19"/>
        <v>data.add(new CopListdata("Tenderloin of Breast","124","2","0","26",R.drawable.mic_done_black_24dp));</v>
      </c>
    </row>
    <row r="171" spans="1:21" ht="20.100000000000001" customHeight="1">
      <c r="A171" s="7"/>
      <c r="B171" s="8"/>
      <c r="C171" s="14" t="str">
        <f t="shared" si="20"/>
        <v>Osso Bucco</v>
      </c>
      <c r="D171" s="9" t="s">
        <v>98</v>
      </c>
      <c r="E171" s="1" t="str">
        <f t="shared" si="15"/>
        <v>Veal</v>
      </c>
      <c r="F171" s="1" t="str">
        <f t="shared" si="21"/>
        <v>Osso Bucco</v>
      </c>
      <c r="G171" t="str">
        <f t="shared" si="16"/>
        <v xml:space="preserve">COTP_PROTEIN_KEY : </v>
      </c>
      <c r="H171">
        <f t="shared" si="17"/>
        <v>11</v>
      </c>
      <c r="K171" s="33"/>
      <c r="L171" s="34" t="s">
        <v>117</v>
      </c>
      <c r="M171" s="35"/>
      <c r="N171" s="18">
        <v>0</v>
      </c>
      <c r="O171" s="18">
        <v>18</v>
      </c>
      <c r="P171" s="18">
        <v>279</v>
      </c>
      <c r="Q171" s="18">
        <v>29</v>
      </c>
      <c r="R171" s="18"/>
      <c r="S171" s="36">
        <v>279</v>
      </c>
      <c r="T171" t="str">
        <f t="shared" si="18"/>
        <v/>
      </c>
      <c r="U171" s="1" t="str">
        <f t="shared" si="19"/>
        <v>data.add(new CopListdata("Thigh","279","18","0","29",R.drawable.mic_done_black_24dp));</v>
      </c>
    </row>
    <row r="172" spans="1:21" ht="20.100000000000001" customHeight="1">
      <c r="A172" s="7"/>
      <c r="B172" s="10" t="s">
        <v>99</v>
      </c>
      <c r="C172" s="14" t="str">
        <f t="shared" si="20"/>
        <v>Fore Shank</v>
      </c>
      <c r="D172" s="9" t="s">
        <v>67</v>
      </c>
      <c r="E172" s="1" t="str">
        <f t="shared" ref="E172:E235" si="22">IF(LEN(A172)=0,E171,A172)</f>
        <v>Veal</v>
      </c>
      <c r="F172" s="1" t="str">
        <f t="shared" si="21"/>
        <v>Fore Shank</v>
      </c>
      <c r="G172" t="str">
        <f t="shared" si="16"/>
        <v xml:space="preserve">COTP_KCAL_KEY : </v>
      </c>
      <c r="H172">
        <f t="shared" si="17"/>
        <v>212</v>
      </c>
      <c r="K172" s="33"/>
      <c r="L172" s="34" t="s">
        <v>115</v>
      </c>
      <c r="M172" s="35"/>
      <c r="N172" s="18">
        <v>0</v>
      </c>
      <c r="O172" s="18">
        <v>10</v>
      </c>
      <c r="P172" s="18">
        <v>216</v>
      </c>
      <c r="Q172" s="18">
        <v>31</v>
      </c>
      <c r="R172" s="18"/>
      <c r="S172" s="36">
        <v>216</v>
      </c>
      <c r="T172" t="str">
        <f t="shared" si="18"/>
        <v/>
      </c>
      <c r="U172" s="1" t="str">
        <f t="shared" si="19"/>
        <v>data.add(new CopListdata("Whole Leg","216","10","0","31",R.drawable.mic_done_black_24dp));</v>
      </c>
    </row>
    <row r="173" spans="1:21" ht="20.100000000000001" customHeight="1">
      <c r="A173" s="7"/>
      <c r="B173" s="8"/>
      <c r="C173" s="14" t="str">
        <f t="shared" si="20"/>
        <v>Fore Shank</v>
      </c>
      <c r="D173" s="9" t="s">
        <v>4</v>
      </c>
      <c r="E173" s="1" t="str">
        <f t="shared" si="22"/>
        <v>Veal</v>
      </c>
      <c r="F173" s="1" t="str">
        <f t="shared" si="21"/>
        <v>Fore Shank</v>
      </c>
      <c r="G173" t="str">
        <f t="shared" si="16"/>
        <v xml:space="preserve">COTP_FAT_KEY : </v>
      </c>
      <c r="H173">
        <f t="shared" si="17"/>
        <v>7</v>
      </c>
      <c r="K173" s="33"/>
      <c r="L173" s="34" t="s">
        <v>112</v>
      </c>
      <c r="M173" s="35"/>
      <c r="N173" s="18">
        <v>0</v>
      </c>
      <c r="O173" s="18">
        <v>17</v>
      </c>
      <c r="P173" s="18">
        <v>260</v>
      </c>
      <c r="Q173" s="18">
        <v>21</v>
      </c>
      <c r="R173" s="18"/>
      <c r="S173" s="36">
        <v>260</v>
      </c>
      <c r="T173" t="str">
        <f t="shared" si="18"/>
        <v/>
      </c>
      <c r="U173" s="1" t="str">
        <f t="shared" si="19"/>
        <v>data.add(new CopListdata("Whole or Half","260","17","0","21",R.drawable.mic_done_black_24dp));</v>
      </c>
    </row>
    <row r="174" spans="1:21" ht="20.100000000000001" customHeight="1">
      <c r="A174" s="7"/>
      <c r="B174" s="8"/>
      <c r="C174" s="14" t="str">
        <f t="shared" si="20"/>
        <v>Fore Shank</v>
      </c>
      <c r="D174" s="9" t="s">
        <v>5</v>
      </c>
      <c r="E174" s="1" t="str">
        <f t="shared" si="22"/>
        <v>Veal</v>
      </c>
      <c r="F174" s="1" t="str">
        <f t="shared" si="21"/>
        <v>Fore Shank</v>
      </c>
      <c r="G174" t="str">
        <f t="shared" si="16"/>
        <v xml:space="preserve">COTP_CHO_KEY : </v>
      </c>
      <c r="H174">
        <f t="shared" si="17"/>
        <v>0</v>
      </c>
      <c r="K174" s="33"/>
      <c r="L174" s="34" t="s">
        <v>124</v>
      </c>
      <c r="M174" s="35"/>
      <c r="N174" s="18">
        <v>0</v>
      </c>
      <c r="O174" s="18">
        <v>22</v>
      </c>
      <c r="P174" s="18">
        <v>328</v>
      </c>
      <c r="Q174" s="18">
        <v>31</v>
      </c>
      <c r="R174" s="18"/>
      <c r="S174" s="36">
        <v>328</v>
      </c>
      <c r="T174" t="str">
        <f t="shared" si="18"/>
        <v/>
      </c>
      <c r="U174" s="1" t="str">
        <f t="shared" si="19"/>
        <v>data.add(new CopListdata("Wing","328","22","0","31",R.drawable.mic_done_black_24dp));</v>
      </c>
    </row>
    <row r="175" spans="1:21" ht="20.100000000000001" customHeight="1">
      <c r="A175" s="7"/>
      <c r="B175" s="8"/>
      <c r="C175" s="14" t="str">
        <f t="shared" si="20"/>
        <v>Fore Shank</v>
      </c>
      <c r="D175" s="9" t="s">
        <v>87</v>
      </c>
      <c r="E175" s="1" t="str">
        <f t="shared" si="22"/>
        <v>Veal</v>
      </c>
      <c r="F175" s="1" t="str">
        <f t="shared" si="21"/>
        <v>Fore Shank</v>
      </c>
      <c r="G175" t="str">
        <f t="shared" si="16"/>
        <v xml:space="preserve">COTP_PROTEIN_KEY : </v>
      </c>
      <c r="H175">
        <f t="shared" si="17"/>
        <v>40</v>
      </c>
      <c r="K175" s="33"/>
      <c r="L175" s="34"/>
      <c r="M175" s="35"/>
      <c r="N175" s="18"/>
      <c r="O175" s="18"/>
      <c r="P175" s="18"/>
      <c r="Q175" s="18"/>
      <c r="R175" s="18">
        <v>0</v>
      </c>
      <c r="S175" s="36">
        <v>0</v>
      </c>
      <c r="T175" t="str">
        <f t="shared" si="18"/>
        <v/>
      </c>
      <c r="U175" s="1" t="str">
        <f t="shared" si="19"/>
        <v/>
      </c>
    </row>
    <row r="176" spans="1:21" ht="20.100000000000001" customHeight="1">
      <c r="A176" s="7"/>
      <c r="B176" s="10" t="s">
        <v>100</v>
      </c>
      <c r="C176" s="14" t="str">
        <f t="shared" si="20"/>
        <v>Breast</v>
      </c>
      <c r="D176" s="9" t="s">
        <v>67</v>
      </c>
      <c r="E176" s="1" t="str">
        <f t="shared" si="22"/>
        <v>Veal</v>
      </c>
      <c r="F176" s="1" t="str">
        <f t="shared" si="21"/>
        <v>Breast</v>
      </c>
      <c r="G176" t="str">
        <f t="shared" si="16"/>
        <v xml:space="preserve">COTP_KCAL_KEY : </v>
      </c>
      <c r="H176">
        <f t="shared" si="17"/>
        <v>212</v>
      </c>
      <c r="K176" s="22" t="s">
        <v>232</v>
      </c>
      <c r="L176" s="22" t="s">
        <v>241</v>
      </c>
      <c r="M176" s="25"/>
      <c r="N176" s="26">
        <v>0</v>
      </c>
      <c r="O176" s="26">
        <v>4</v>
      </c>
      <c r="P176" s="26">
        <v>318</v>
      </c>
      <c r="Q176" s="26">
        <v>9</v>
      </c>
      <c r="R176" s="26"/>
      <c r="S176" s="27">
        <v>318</v>
      </c>
      <c r="T176" t="str">
        <f t="shared" si="18"/>
        <v>break; case "MainCOPbtn_Game":</v>
      </c>
      <c r="U176" s="1" t="str">
        <f t="shared" si="19"/>
        <v>data.add(new CopListdata("Alligator","318","4","0","9",R.drawable.mic_done_black_24dp));</v>
      </c>
    </row>
    <row r="177" spans="1:21" ht="20.100000000000001" customHeight="1">
      <c r="A177" s="7"/>
      <c r="B177" s="8"/>
      <c r="C177" s="14" t="str">
        <f t="shared" si="20"/>
        <v>Breast</v>
      </c>
      <c r="D177" s="9" t="s">
        <v>4</v>
      </c>
      <c r="E177" s="1" t="str">
        <f t="shared" si="22"/>
        <v>Veal</v>
      </c>
      <c r="F177" s="1" t="str">
        <f t="shared" si="21"/>
        <v>Breast</v>
      </c>
      <c r="G177" t="str">
        <f t="shared" si="16"/>
        <v xml:space="preserve">COTP_FAT_KEY : </v>
      </c>
      <c r="H177">
        <f t="shared" si="17"/>
        <v>7</v>
      </c>
      <c r="K177" s="33"/>
      <c r="L177" s="34" t="s">
        <v>236</v>
      </c>
      <c r="M177" s="35"/>
      <c r="N177" s="18">
        <v>0</v>
      </c>
      <c r="O177" s="18">
        <v>1</v>
      </c>
      <c r="P177" s="18">
        <v>144</v>
      </c>
      <c r="Q177" s="18">
        <v>23</v>
      </c>
      <c r="R177" s="18"/>
      <c r="S177" s="36">
        <v>144</v>
      </c>
      <c r="T177" t="str">
        <f t="shared" si="18"/>
        <v/>
      </c>
      <c r="U177" s="1" t="str">
        <f t="shared" si="19"/>
        <v>data.add(new CopListdata("Bear","144","1","0","23",R.drawable.mic_done_black_24dp));</v>
      </c>
    </row>
    <row r="178" spans="1:21" ht="20.100000000000001" customHeight="1">
      <c r="A178" s="7"/>
      <c r="B178" s="8"/>
      <c r="C178" s="14" t="str">
        <f t="shared" si="20"/>
        <v>Breast</v>
      </c>
      <c r="D178" s="9" t="s">
        <v>5</v>
      </c>
      <c r="E178" s="1" t="str">
        <f t="shared" si="22"/>
        <v>Veal</v>
      </c>
      <c r="F178" s="1" t="str">
        <f t="shared" si="21"/>
        <v>Breast</v>
      </c>
      <c r="G178" t="str">
        <f t="shared" si="16"/>
        <v xml:space="preserve">COTP_CHO_KEY : </v>
      </c>
      <c r="H178">
        <f t="shared" si="17"/>
        <v>0</v>
      </c>
      <c r="K178" s="33"/>
      <c r="L178" s="34" t="s">
        <v>233</v>
      </c>
      <c r="M178" s="35"/>
      <c r="N178" s="18">
        <v>0</v>
      </c>
      <c r="O178" s="18">
        <v>12</v>
      </c>
      <c r="P178" s="18">
        <v>240</v>
      </c>
      <c r="Q178" s="18">
        <v>32</v>
      </c>
      <c r="R178" s="18"/>
      <c r="S178" s="36">
        <v>240</v>
      </c>
      <c r="T178" t="str">
        <f t="shared" si="18"/>
        <v/>
      </c>
      <c r="U178" s="1" t="str">
        <f t="shared" si="19"/>
        <v>data.add(new CopListdata("Buffalo","240","12","0","32",R.drawable.mic_done_black_24dp));</v>
      </c>
    </row>
    <row r="179" spans="1:21" ht="20.100000000000001" customHeight="1">
      <c r="A179" s="7"/>
      <c r="B179" s="8"/>
      <c r="C179" s="14" t="str">
        <f t="shared" si="20"/>
        <v>Breast</v>
      </c>
      <c r="D179" s="9" t="s">
        <v>87</v>
      </c>
      <c r="E179" s="1" t="str">
        <f t="shared" si="22"/>
        <v>Veal</v>
      </c>
      <c r="F179" s="1" t="str">
        <f t="shared" si="21"/>
        <v>Breast</v>
      </c>
      <c r="G179" t="str">
        <f t="shared" si="16"/>
        <v xml:space="preserve">COTP_PROTEIN_KEY : </v>
      </c>
      <c r="H179">
        <f t="shared" si="17"/>
        <v>40</v>
      </c>
      <c r="K179" s="33"/>
      <c r="L179" s="34" t="s">
        <v>253</v>
      </c>
      <c r="M179" s="35"/>
      <c r="N179" s="18">
        <v>0</v>
      </c>
      <c r="O179" s="18">
        <v>2</v>
      </c>
      <c r="P179" s="18">
        <v>145</v>
      </c>
      <c r="Q179" s="18">
        <v>23</v>
      </c>
      <c r="R179" s="18"/>
      <c r="S179" s="36">
        <v>145</v>
      </c>
      <c r="T179" t="str">
        <f t="shared" si="18"/>
        <v/>
      </c>
      <c r="U179" s="1" t="str">
        <f t="shared" si="19"/>
        <v>data.add(new CopListdata("Dove","145","2","0","23",R.drawable.mic_done_black_24dp));</v>
      </c>
    </row>
    <row r="180" spans="1:21" ht="20.100000000000001" customHeight="1">
      <c r="A180" s="7"/>
      <c r="B180" s="10" t="s">
        <v>59</v>
      </c>
      <c r="C180" s="14" t="str">
        <f t="shared" si="20"/>
        <v>Cube Steak</v>
      </c>
      <c r="D180" s="9" t="s">
        <v>67</v>
      </c>
      <c r="E180" s="1" t="str">
        <f t="shared" si="22"/>
        <v>Veal</v>
      </c>
      <c r="F180" s="1" t="str">
        <f t="shared" si="21"/>
        <v>Cube Steak</v>
      </c>
      <c r="G180" t="str">
        <f t="shared" si="16"/>
        <v xml:space="preserve">COTP_KCAL_KEY : </v>
      </c>
      <c r="H180">
        <f t="shared" si="17"/>
        <v>212</v>
      </c>
      <c r="K180" s="33"/>
      <c r="L180" s="34" t="s">
        <v>259</v>
      </c>
      <c r="M180" s="35"/>
      <c r="N180" s="18">
        <v>0</v>
      </c>
      <c r="O180" s="18">
        <v>4</v>
      </c>
      <c r="P180" s="18">
        <v>180</v>
      </c>
      <c r="Q180" s="18">
        <v>20</v>
      </c>
      <c r="R180" s="18"/>
      <c r="S180" s="36">
        <v>180</v>
      </c>
      <c r="T180" t="str">
        <f t="shared" si="18"/>
        <v/>
      </c>
      <c r="U180" s="1" t="str">
        <f t="shared" si="19"/>
        <v>data.add(new CopListdata("Duck","180","4","0","20",R.drawable.mic_done_black_24dp));</v>
      </c>
    </row>
    <row r="181" spans="1:21" ht="20.100000000000001" customHeight="1">
      <c r="A181" s="7"/>
      <c r="B181" s="8"/>
      <c r="C181" s="14" t="str">
        <f t="shared" si="20"/>
        <v>Cube Steak</v>
      </c>
      <c r="D181" s="9" t="s">
        <v>4</v>
      </c>
      <c r="E181" s="1" t="str">
        <f t="shared" si="22"/>
        <v>Veal</v>
      </c>
      <c r="F181" s="1" t="str">
        <f t="shared" si="21"/>
        <v>Cube Steak</v>
      </c>
      <c r="G181" t="str">
        <f t="shared" si="16"/>
        <v xml:space="preserve">COTP_FAT_KEY : </v>
      </c>
      <c r="H181">
        <f t="shared" si="17"/>
        <v>7</v>
      </c>
      <c r="K181" s="33"/>
      <c r="L181" s="34" t="s">
        <v>250</v>
      </c>
      <c r="M181" s="35"/>
      <c r="N181" s="18">
        <v>0</v>
      </c>
      <c r="O181" s="18">
        <v>1</v>
      </c>
      <c r="P181" s="18">
        <v>142</v>
      </c>
      <c r="Q181" s="18">
        <v>24</v>
      </c>
      <c r="R181" s="18"/>
      <c r="S181" s="36">
        <v>142</v>
      </c>
      <c r="T181" t="str">
        <f t="shared" si="18"/>
        <v/>
      </c>
      <c r="U181" s="1" t="str">
        <f t="shared" si="19"/>
        <v>data.add(new CopListdata("Grouse","142","1","0","24",R.drawable.mic_done_black_24dp));</v>
      </c>
    </row>
    <row r="182" spans="1:21" ht="20.100000000000001" customHeight="1">
      <c r="A182" s="7"/>
      <c r="B182" s="8"/>
      <c r="C182" s="14" t="str">
        <f t="shared" si="20"/>
        <v>Cube Steak</v>
      </c>
      <c r="D182" s="9" t="s">
        <v>5</v>
      </c>
      <c r="E182" s="1" t="str">
        <f t="shared" si="22"/>
        <v>Veal</v>
      </c>
      <c r="F182" s="1" t="str">
        <f t="shared" si="21"/>
        <v>Cube Steak</v>
      </c>
      <c r="G182" t="str">
        <f t="shared" si="16"/>
        <v xml:space="preserve">COTP_CHO_KEY : </v>
      </c>
      <c r="H182">
        <f t="shared" si="17"/>
        <v>0</v>
      </c>
      <c r="K182" s="33"/>
      <c r="L182" s="34" t="s">
        <v>260</v>
      </c>
      <c r="M182" s="35"/>
      <c r="N182" s="18"/>
      <c r="O182" s="18"/>
      <c r="P182" s="18"/>
      <c r="Q182" s="18"/>
      <c r="R182" s="18">
        <v>0</v>
      </c>
      <c r="S182" s="36">
        <v>0</v>
      </c>
      <c r="T182" t="str">
        <f t="shared" si="18"/>
        <v/>
      </c>
      <c r="U182" s="1" t="str">
        <f t="shared" si="19"/>
        <v>data.add(new CopListdata("Moose","","","","",R.drawable.mic_done_black_24dp));</v>
      </c>
    </row>
    <row r="183" spans="1:21" ht="20.100000000000001" customHeight="1">
      <c r="A183" s="7"/>
      <c r="B183" s="8"/>
      <c r="C183" s="14" t="str">
        <f t="shared" si="20"/>
        <v>Cube Steak</v>
      </c>
      <c r="D183" s="9" t="s">
        <v>87</v>
      </c>
      <c r="E183" s="1" t="str">
        <f t="shared" si="22"/>
        <v>Veal</v>
      </c>
      <c r="F183" s="1" t="str">
        <f t="shared" si="21"/>
        <v>Cube Steak</v>
      </c>
      <c r="G183" t="str">
        <f t="shared" si="16"/>
        <v xml:space="preserve">COTP_PROTEIN_KEY : </v>
      </c>
      <c r="H183">
        <f t="shared" si="17"/>
        <v>40</v>
      </c>
      <c r="K183" s="33"/>
      <c r="L183" s="34" t="s">
        <v>164</v>
      </c>
      <c r="M183" s="35"/>
      <c r="N183" s="18">
        <v>0</v>
      </c>
      <c r="O183" s="18">
        <v>3</v>
      </c>
      <c r="P183" s="18">
        <v>134</v>
      </c>
      <c r="Q183" s="18">
        <v>28</v>
      </c>
      <c r="R183" s="18"/>
      <c r="S183" s="36">
        <v>134</v>
      </c>
      <c r="T183" t="str">
        <f t="shared" si="18"/>
        <v/>
      </c>
      <c r="U183" s="1" t="str">
        <f t="shared" si="19"/>
        <v>data.add(new CopListdata("Ostrich","134","3","0","28",R.drawable.mic_done_black_24dp));</v>
      </c>
    </row>
    <row r="184" spans="1:21" ht="20.100000000000001" customHeight="1">
      <c r="A184" s="7"/>
      <c r="B184" s="10" t="s">
        <v>101</v>
      </c>
      <c r="C184" s="14" t="str">
        <f t="shared" si="20"/>
        <v>Veal for Stewing</v>
      </c>
      <c r="D184" s="9" t="s">
        <v>67</v>
      </c>
      <c r="E184" s="1" t="str">
        <f t="shared" si="22"/>
        <v>Veal</v>
      </c>
      <c r="F184" s="1" t="str">
        <f t="shared" si="21"/>
        <v>Veal for Stewing</v>
      </c>
      <c r="G184" t="str">
        <f t="shared" si="16"/>
        <v xml:space="preserve">COTP_KCAL_KEY : </v>
      </c>
      <c r="H184">
        <f t="shared" si="17"/>
        <v>212</v>
      </c>
      <c r="K184" s="33"/>
      <c r="L184" s="34" t="s">
        <v>247</v>
      </c>
      <c r="M184" s="35"/>
      <c r="N184" s="18">
        <v>0</v>
      </c>
      <c r="O184" s="18">
        <v>1</v>
      </c>
      <c r="P184" s="18"/>
      <c r="Q184" s="18">
        <v>26</v>
      </c>
      <c r="R184" s="18">
        <v>0</v>
      </c>
      <c r="S184" s="36">
        <v>26</v>
      </c>
      <c r="T184" t="str">
        <f t="shared" si="18"/>
        <v/>
      </c>
      <c r="U184" s="1" t="str">
        <f t="shared" si="19"/>
        <v>data.add(new CopListdata("Partridge","","1","0","26",R.drawable.mic_done_black_24dp));</v>
      </c>
    </row>
    <row r="185" spans="1:21" ht="20.100000000000001" customHeight="1">
      <c r="A185" s="7"/>
      <c r="B185" s="8"/>
      <c r="C185" s="14" t="str">
        <f t="shared" si="20"/>
        <v>Veal for Stewing</v>
      </c>
      <c r="D185" s="9" t="s">
        <v>4</v>
      </c>
      <c r="E185" s="1" t="str">
        <f t="shared" si="22"/>
        <v>Veal</v>
      </c>
      <c r="F185" s="1" t="str">
        <f t="shared" si="21"/>
        <v>Veal for Stewing</v>
      </c>
      <c r="G185" t="str">
        <f t="shared" si="16"/>
        <v xml:space="preserve">COTP_FAT_KEY : </v>
      </c>
      <c r="H185">
        <f t="shared" si="17"/>
        <v>7</v>
      </c>
      <c r="K185" s="33"/>
      <c r="L185" s="34" t="s">
        <v>243</v>
      </c>
      <c r="M185" s="35"/>
      <c r="N185" s="18">
        <v>0</v>
      </c>
      <c r="O185" s="18">
        <v>1</v>
      </c>
      <c r="P185" s="18">
        <v>144</v>
      </c>
      <c r="Q185" s="18">
        <v>24</v>
      </c>
      <c r="R185" s="18"/>
      <c r="S185" s="36">
        <v>144</v>
      </c>
      <c r="T185" t="str">
        <f t="shared" si="18"/>
        <v/>
      </c>
      <c r="U185" s="1" t="str">
        <f t="shared" si="19"/>
        <v>data.add(new CopListdata("Pheasant","144","1","0","24",R.drawable.mic_done_black_24dp));</v>
      </c>
    </row>
    <row r="186" spans="1:21" ht="20.100000000000001" customHeight="1">
      <c r="A186" s="7"/>
      <c r="B186" s="8"/>
      <c r="C186" s="14" t="str">
        <f t="shared" si="20"/>
        <v>Veal for Stewing</v>
      </c>
      <c r="D186" s="9" t="s">
        <v>5</v>
      </c>
      <c r="E186" s="1" t="str">
        <f t="shared" si="22"/>
        <v>Veal</v>
      </c>
      <c r="F186" s="1" t="str">
        <f t="shared" si="21"/>
        <v>Veal for Stewing</v>
      </c>
      <c r="G186" t="str">
        <f t="shared" si="16"/>
        <v xml:space="preserve">COTP_CHO_KEY : </v>
      </c>
      <c r="H186">
        <f t="shared" si="17"/>
        <v>0</v>
      </c>
      <c r="K186" s="33"/>
      <c r="L186" s="34" t="s">
        <v>244</v>
      </c>
      <c r="M186" s="35"/>
      <c r="N186" s="18">
        <v>0</v>
      </c>
      <c r="O186" s="18">
        <v>4</v>
      </c>
      <c r="P186" s="18">
        <v>132</v>
      </c>
      <c r="Q186" s="18">
        <v>24</v>
      </c>
      <c r="R186" s="18"/>
      <c r="S186" s="36">
        <v>132</v>
      </c>
      <c r="T186" t="str">
        <f t="shared" si="18"/>
        <v/>
      </c>
      <c r="U186" s="1" t="str">
        <f t="shared" si="19"/>
        <v>data.add(new CopListdata("Quail","132","4","0","24",R.drawable.mic_done_black_24dp));</v>
      </c>
    </row>
    <row r="187" spans="1:21" ht="20.100000000000001" customHeight="1">
      <c r="A187" s="7"/>
      <c r="B187" s="8"/>
      <c r="C187" s="14" t="str">
        <f t="shared" si="20"/>
        <v>Veal for Stewing</v>
      </c>
      <c r="D187" s="9" t="s">
        <v>87</v>
      </c>
      <c r="E187" s="1" t="str">
        <f t="shared" si="22"/>
        <v>Veal</v>
      </c>
      <c r="F187" s="1" t="str">
        <f t="shared" si="21"/>
        <v>Veal for Stewing</v>
      </c>
      <c r="G187" t="str">
        <f t="shared" si="16"/>
        <v xml:space="preserve">COTP_PROTEIN_KEY : </v>
      </c>
      <c r="H187">
        <f t="shared" si="17"/>
        <v>40</v>
      </c>
      <c r="K187" s="33"/>
      <c r="L187" s="34" t="s">
        <v>246</v>
      </c>
      <c r="M187" s="35"/>
      <c r="N187" s="18">
        <v>0</v>
      </c>
      <c r="O187" s="18">
        <v>3</v>
      </c>
      <c r="P187" s="18">
        <v>144</v>
      </c>
      <c r="Q187" s="18">
        <v>22</v>
      </c>
      <c r="R187" s="18"/>
      <c r="S187" s="36">
        <v>144</v>
      </c>
      <c r="T187" t="str">
        <f t="shared" si="18"/>
        <v/>
      </c>
      <c r="U187" s="1" t="str">
        <f t="shared" si="19"/>
        <v>data.add(new CopListdata("Rabbit","144","3","0","22",R.drawable.mic_done_black_24dp));</v>
      </c>
    </row>
    <row r="188" spans="1:21" ht="20.100000000000001" customHeight="1">
      <c r="A188" s="11" t="s">
        <v>102</v>
      </c>
      <c r="B188" s="8"/>
      <c r="C188" s="14">
        <f t="shared" si="20"/>
        <v>999</v>
      </c>
      <c r="D188" s="12"/>
      <c r="E188" s="1" t="str">
        <f t="shared" si="22"/>
        <v>Chicken</v>
      </c>
      <c r="F188" s="1" t="str">
        <f t="shared" si="21"/>
        <v/>
      </c>
      <c r="G188" t="e">
        <f t="shared" si="16"/>
        <v>#VALUE!</v>
      </c>
      <c r="H188">
        <f t="shared" si="17"/>
        <v>0</v>
      </c>
      <c r="K188" s="33"/>
      <c r="L188" s="34" t="s">
        <v>239</v>
      </c>
      <c r="M188" s="35"/>
      <c r="N188" s="18">
        <v>0</v>
      </c>
      <c r="O188" s="18">
        <v>1</v>
      </c>
      <c r="P188" s="18">
        <v>93</v>
      </c>
      <c r="Q188" s="18">
        <v>25</v>
      </c>
      <c r="R188" s="18"/>
      <c r="S188" s="36">
        <v>93</v>
      </c>
      <c r="T188" t="str">
        <f t="shared" si="18"/>
        <v/>
      </c>
      <c r="U188" s="1" t="str">
        <f t="shared" si="19"/>
        <v>data.add(new CopListdata("Rattlesnake","93","1","0","25",R.drawable.mic_done_black_24dp));</v>
      </c>
    </row>
    <row r="189" spans="1:21" ht="20.100000000000001" customHeight="1">
      <c r="A189" s="7"/>
      <c r="B189" s="10" t="s">
        <v>103</v>
      </c>
      <c r="C189" s="14" t="str">
        <f t="shared" si="20"/>
        <v>Rock Cornish Game Hen</v>
      </c>
      <c r="D189" s="9" t="s">
        <v>104</v>
      </c>
      <c r="E189" s="1" t="str">
        <f t="shared" si="22"/>
        <v>Chicken</v>
      </c>
      <c r="F189" s="1" t="str">
        <f t="shared" si="21"/>
        <v>Rock Cornish Game Hen</v>
      </c>
      <c r="G189" t="str">
        <f t="shared" si="16"/>
        <v xml:space="preserve">COTP_KCAL_KEY : </v>
      </c>
      <c r="H189">
        <f t="shared" si="17"/>
        <v>240</v>
      </c>
      <c r="K189" s="33"/>
      <c r="L189" s="34" t="s">
        <v>256</v>
      </c>
      <c r="M189" s="35"/>
      <c r="N189" s="18">
        <v>0</v>
      </c>
      <c r="O189" s="18">
        <v>4</v>
      </c>
      <c r="P189" s="18">
        <v>180</v>
      </c>
      <c r="Q189" s="18">
        <v>20</v>
      </c>
      <c r="R189" s="18"/>
      <c r="S189" s="36">
        <v>180</v>
      </c>
      <c r="T189" t="str">
        <f t="shared" si="18"/>
        <v/>
      </c>
      <c r="U189" s="1" t="str">
        <f t="shared" si="19"/>
        <v>data.add(new CopListdata("Snipe","180","4","0","20",R.drawable.mic_done_black_24dp));</v>
      </c>
    </row>
    <row r="190" spans="1:21" ht="20.100000000000001" customHeight="1">
      <c r="A190" s="7"/>
      <c r="B190" s="8"/>
      <c r="C190" s="14" t="str">
        <f t="shared" si="20"/>
        <v>Rock Cornish Game Hen</v>
      </c>
      <c r="D190" s="9" t="s">
        <v>105</v>
      </c>
      <c r="E190" s="1" t="str">
        <f t="shared" si="22"/>
        <v>Chicken</v>
      </c>
      <c r="F190" s="1" t="str">
        <f t="shared" si="21"/>
        <v>Rock Cornish Game Hen</v>
      </c>
      <c r="G190" t="str">
        <f t="shared" si="16"/>
        <v xml:space="preserve">COTP_FAT_KEY : </v>
      </c>
      <c r="H190">
        <f t="shared" si="17"/>
        <v>15</v>
      </c>
      <c r="K190" s="33"/>
      <c r="L190" s="34" t="s">
        <v>252</v>
      </c>
      <c r="M190" s="35"/>
      <c r="N190" s="18">
        <v>0</v>
      </c>
      <c r="O190" s="18">
        <v>2</v>
      </c>
      <c r="P190" s="18">
        <v>153</v>
      </c>
      <c r="Q190" s="18">
        <v>23</v>
      </c>
      <c r="R190" s="18"/>
      <c r="S190" s="36">
        <v>153</v>
      </c>
      <c r="T190" t="str">
        <f t="shared" si="18"/>
        <v/>
      </c>
      <c r="U190" s="1" t="str">
        <f t="shared" si="19"/>
        <v>data.add(new CopListdata("Squab/Pigeon","153","2","0","23",R.drawable.mic_done_black_24dp));</v>
      </c>
    </row>
    <row r="191" spans="1:21" ht="20.100000000000001" customHeight="1">
      <c r="A191" s="7"/>
      <c r="B191" s="8"/>
      <c r="C191" s="14" t="str">
        <f t="shared" si="20"/>
        <v>Rock Cornish Game Hen</v>
      </c>
      <c r="D191" s="9" t="s">
        <v>5</v>
      </c>
      <c r="E191" s="1" t="str">
        <f t="shared" si="22"/>
        <v>Chicken</v>
      </c>
      <c r="F191" s="1" t="str">
        <f t="shared" si="21"/>
        <v>Rock Cornish Game Hen</v>
      </c>
      <c r="G191" t="str">
        <f t="shared" si="16"/>
        <v xml:space="preserve">COTP_CHO_KEY : </v>
      </c>
      <c r="H191">
        <f t="shared" si="17"/>
        <v>0</v>
      </c>
      <c r="K191" s="33"/>
      <c r="L191" s="34" t="s">
        <v>257</v>
      </c>
      <c r="M191" s="35"/>
      <c r="N191" s="18">
        <v>0</v>
      </c>
      <c r="O191" s="18">
        <v>4</v>
      </c>
      <c r="P191" s="18">
        <v>177</v>
      </c>
      <c r="Q191" s="18">
        <v>21</v>
      </c>
      <c r="R191" s="18"/>
      <c r="S191" s="36">
        <v>177</v>
      </c>
      <c r="T191" t="str">
        <f t="shared" si="18"/>
        <v/>
      </c>
      <c r="U191" s="1" t="str">
        <f t="shared" si="19"/>
        <v>data.add(new CopListdata("Teal","177","4","0","21",R.drawable.mic_done_black_24dp));</v>
      </c>
    </row>
    <row r="192" spans="1:21" ht="20.100000000000001" customHeight="1">
      <c r="A192" s="7"/>
      <c r="B192" s="8"/>
      <c r="C192" s="14" t="str">
        <f t="shared" si="20"/>
        <v>Rock Cornish Game Hen</v>
      </c>
      <c r="D192" s="9" t="s">
        <v>106</v>
      </c>
      <c r="E192" s="1" t="str">
        <f t="shared" si="22"/>
        <v>Chicken</v>
      </c>
      <c r="F192" s="1" t="str">
        <f t="shared" si="21"/>
        <v>Rock Cornish Game Hen</v>
      </c>
      <c r="G192" t="str">
        <f t="shared" si="16"/>
        <v xml:space="preserve">COTP_PROTEIN_KEY : </v>
      </c>
      <c r="H192">
        <f t="shared" si="17"/>
        <v>25</v>
      </c>
      <c r="K192" s="33"/>
      <c r="L192" s="34" t="s">
        <v>221</v>
      </c>
      <c r="M192" s="35"/>
      <c r="N192" s="18">
        <v>0</v>
      </c>
      <c r="O192" s="18">
        <v>4</v>
      </c>
      <c r="P192" s="18">
        <v>179</v>
      </c>
      <c r="Q192" s="18">
        <v>34</v>
      </c>
      <c r="R192" s="18"/>
      <c r="S192" s="36">
        <v>179</v>
      </c>
      <c r="T192" t="str">
        <f t="shared" si="18"/>
        <v/>
      </c>
      <c r="U192" s="1" t="str">
        <f t="shared" si="19"/>
        <v>data.add(new CopListdata("Venison","179","4","0","34",R.drawable.mic_done_black_24dp));</v>
      </c>
    </row>
    <row r="193" spans="1:21" ht="20.100000000000001" customHeight="1">
      <c r="A193" s="7"/>
      <c r="B193" s="10" t="s">
        <v>107</v>
      </c>
      <c r="C193" s="14" t="str">
        <f t="shared" si="20"/>
        <v>Broiler</v>
      </c>
      <c r="D193" s="9" t="s">
        <v>16</v>
      </c>
      <c r="E193" s="1" t="str">
        <f t="shared" si="22"/>
        <v>Chicken</v>
      </c>
      <c r="F193" s="1" t="str">
        <f t="shared" si="21"/>
        <v>Broiler</v>
      </c>
      <c r="G193" t="str">
        <f t="shared" si="16"/>
        <v xml:space="preserve">COTP_KCAL_KEY : </v>
      </c>
      <c r="H193">
        <f t="shared" si="17"/>
        <v>260</v>
      </c>
      <c r="K193" s="33"/>
      <c r="L193" s="34" t="s">
        <v>234</v>
      </c>
      <c r="M193" s="35"/>
      <c r="N193" s="18">
        <v>0</v>
      </c>
      <c r="O193" s="18">
        <v>4</v>
      </c>
      <c r="P193" s="18">
        <v>160</v>
      </c>
      <c r="Q193" s="18">
        <v>30</v>
      </c>
      <c r="R193" s="18"/>
      <c r="S193" s="36">
        <v>160</v>
      </c>
      <c r="T193" t="str">
        <f t="shared" si="18"/>
        <v/>
      </c>
      <c r="U193" s="1" t="str">
        <f t="shared" si="19"/>
        <v>data.add(new CopListdata("Wild Boar","160","4","0","30",R.drawable.mic_done_black_24dp));</v>
      </c>
    </row>
    <row r="194" spans="1:21" ht="20.100000000000001" customHeight="1">
      <c r="A194" s="7"/>
      <c r="B194" s="8"/>
      <c r="C194" s="14" t="str">
        <f t="shared" si="20"/>
        <v>Broiler</v>
      </c>
      <c r="D194" s="9" t="s">
        <v>17</v>
      </c>
      <c r="E194" s="1" t="str">
        <f t="shared" si="22"/>
        <v>Chicken</v>
      </c>
      <c r="F194" s="1" t="str">
        <f t="shared" si="21"/>
        <v>Broiler</v>
      </c>
      <c r="G194" t="str">
        <f t="shared" si="16"/>
        <v xml:space="preserve">COTP_FAT_KEY : </v>
      </c>
      <c r="H194">
        <f t="shared" si="17"/>
        <v>17</v>
      </c>
      <c r="K194" s="33"/>
      <c r="L194" s="34" t="s">
        <v>248</v>
      </c>
      <c r="M194" s="35"/>
      <c r="N194" s="18">
        <v>0</v>
      </c>
      <c r="O194" s="18">
        <v>2</v>
      </c>
      <c r="P194" s="18">
        <v>152</v>
      </c>
      <c r="Q194" s="18">
        <v>23</v>
      </c>
      <c r="R194" s="18"/>
      <c r="S194" s="36">
        <v>152</v>
      </c>
      <c r="T194" t="str">
        <f t="shared" si="18"/>
        <v/>
      </c>
      <c r="U194" s="1" t="str">
        <f t="shared" si="19"/>
        <v>data.add(new CopListdata("Wild Duck","152","2","0","23",R.drawable.mic_done_black_24dp));</v>
      </c>
    </row>
    <row r="195" spans="1:21" ht="20.100000000000001" customHeight="1">
      <c r="A195" s="7"/>
      <c r="B195" s="8"/>
      <c r="C195" s="14" t="str">
        <f t="shared" si="20"/>
        <v>Broiler</v>
      </c>
      <c r="D195" s="9" t="s">
        <v>5</v>
      </c>
      <c r="E195" s="1" t="str">
        <f t="shared" si="22"/>
        <v>Chicken</v>
      </c>
      <c r="F195" s="1" t="str">
        <f t="shared" si="21"/>
        <v>Broiler</v>
      </c>
      <c r="G195" t="str">
        <f t="shared" si="16"/>
        <v xml:space="preserve">COTP_CHO_KEY : </v>
      </c>
      <c r="H195">
        <f t="shared" si="17"/>
        <v>0</v>
      </c>
      <c r="K195" s="33"/>
      <c r="L195" s="34" t="s">
        <v>255</v>
      </c>
      <c r="M195" s="35"/>
      <c r="N195" s="18">
        <v>0</v>
      </c>
      <c r="O195" s="18">
        <v>2</v>
      </c>
      <c r="P195" s="18">
        <v>153</v>
      </c>
      <c r="Q195" s="18">
        <v>23</v>
      </c>
      <c r="R195" s="18"/>
      <c r="S195" s="36">
        <v>153</v>
      </c>
      <c r="T195" t="str">
        <f t="shared" si="18"/>
        <v/>
      </c>
      <c r="U195" s="1" t="str">
        <f t="shared" si="19"/>
        <v>data.add(new CopListdata("Woodcock","153","2","0","23",R.drawable.mic_done_black_24dp));</v>
      </c>
    </row>
    <row r="196" spans="1:21" ht="20.100000000000001" customHeight="1">
      <c r="A196" s="7"/>
      <c r="B196" s="8"/>
      <c r="C196" s="14" t="str">
        <f t="shared" si="20"/>
        <v>Broiler</v>
      </c>
      <c r="D196" s="9" t="s">
        <v>10</v>
      </c>
      <c r="E196" s="1" t="str">
        <f t="shared" si="22"/>
        <v>Chicken</v>
      </c>
      <c r="F196" s="1" t="str">
        <f t="shared" si="21"/>
        <v>Broiler</v>
      </c>
      <c r="G196" t="str">
        <f t="shared" ref="G196:G259" si="23">LEFT(D196,FIND("@",D196,1)-1)</f>
        <v xml:space="preserve">COTP_PROTEIN_KEY : </v>
      </c>
      <c r="H196">
        <f t="shared" ref="H196:H259" si="24">IFERROR(VALUE(RIGHT(D196,LEN(D196)-FIND("@",D196,1))),0)</f>
        <v>21</v>
      </c>
      <c r="K196" s="33"/>
      <c r="L196" s="34"/>
      <c r="M196" s="35"/>
      <c r="N196" s="18"/>
      <c r="O196" s="18"/>
      <c r="P196" s="18"/>
      <c r="Q196" s="18"/>
      <c r="R196" s="18">
        <v>0</v>
      </c>
      <c r="S196" s="36">
        <v>0</v>
      </c>
      <c r="T196" t="str">
        <f t="shared" si="18"/>
        <v/>
      </c>
      <c r="U196" s="1" t="str">
        <f t="shared" si="19"/>
        <v/>
      </c>
    </row>
    <row r="197" spans="1:21" ht="20.100000000000001" customHeight="1">
      <c r="A197" s="7"/>
      <c r="B197" s="10" t="s">
        <v>108</v>
      </c>
      <c r="C197" s="14" t="str">
        <f t="shared" si="20"/>
        <v>Fryer</v>
      </c>
      <c r="D197" s="9" t="s">
        <v>16</v>
      </c>
      <c r="E197" s="1" t="str">
        <f t="shared" si="22"/>
        <v>Chicken</v>
      </c>
      <c r="F197" s="1" t="str">
        <f t="shared" si="21"/>
        <v>Fryer</v>
      </c>
      <c r="G197" t="str">
        <f t="shared" si="23"/>
        <v xml:space="preserve">COTP_KCAL_KEY : </v>
      </c>
      <c r="H197">
        <f t="shared" si="24"/>
        <v>260</v>
      </c>
      <c r="K197" s="22" t="s">
        <v>208</v>
      </c>
      <c r="L197" s="22" t="s">
        <v>216</v>
      </c>
      <c r="M197" s="25"/>
      <c r="N197" s="26">
        <v>0</v>
      </c>
      <c r="O197" s="26">
        <v>40</v>
      </c>
      <c r="P197" s="26">
        <v>450</v>
      </c>
      <c r="Q197" s="26">
        <v>18</v>
      </c>
      <c r="R197" s="26"/>
      <c r="S197" s="27">
        <v>450</v>
      </c>
      <c r="T197" t="str">
        <f t="shared" ref="T197:T260" si="25">IF(K197&gt;0,"break; case "&amp;""""&amp;"MainCOPbtn_"&amp;TRIM(K197)&amp;""""&amp;":","")</f>
        <v>break; case "MainCOPbtn_Lamb":</v>
      </c>
      <c r="U197" s="1" t="str">
        <f t="shared" ref="U197:U260" si="26">IF(L197=0,"",IF(L197=999,K197,"data.add(new CopListdata"&amp;"("&amp;""""&amp;L197&amp;""""&amp;","&amp;""""&amp;P197&amp;""""&amp;","&amp;""""&amp;O197&amp;""""&amp;","&amp;""""&amp;N197&amp;""""&amp;","&amp;""""&amp;Q197&amp;""""&amp;","&amp;"R.drawable.mic_done_black_24dp"&amp;")"&amp;")"&amp;";"))</f>
        <v>data.add(new CopListdata(" Hotel Rack","450","40","0","18",R.drawable.mic_done_black_24dp));</v>
      </c>
    </row>
    <row r="198" spans="1:21" ht="20.100000000000001" customHeight="1">
      <c r="A198" s="7"/>
      <c r="B198" s="8"/>
      <c r="C198" s="14" t="str">
        <f t="shared" ref="C198:C261" si="27">IF(A198&gt;0,999,IF(LEN(B198)&gt;0,B198,IF(LEN(B197)&gt;0,B197,IF(LEN(B196)&gt;0,B196,IF(LEN(B195)&gt;0,B195,999)))))</f>
        <v>Fryer</v>
      </c>
      <c r="D198" s="9" t="s">
        <v>17</v>
      </c>
      <c r="E198" s="1" t="str">
        <f t="shared" si="22"/>
        <v>Chicken</v>
      </c>
      <c r="F198" s="1" t="str">
        <f t="shared" si="21"/>
        <v>Fryer</v>
      </c>
      <c r="G198" t="str">
        <f t="shared" si="23"/>
        <v xml:space="preserve">COTP_FAT_KEY : </v>
      </c>
      <c r="H198">
        <f t="shared" si="24"/>
        <v>17</v>
      </c>
      <c r="K198" s="33"/>
      <c r="L198" s="34" t="s">
        <v>211</v>
      </c>
      <c r="M198" s="35"/>
      <c r="N198" s="18">
        <v>1</v>
      </c>
      <c r="O198" s="18">
        <v>24</v>
      </c>
      <c r="P198" s="18">
        <v>290</v>
      </c>
      <c r="Q198" s="18">
        <v>18</v>
      </c>
      <c r="R198" s="18"/>
      <c r="S198" s="36">
        <v>290</v>
      </c>
      <c r="T198" t="str">
        <f t="shared" si="25"/>
        <v/>
      </c>
      <c r="U198" s="1" t="str">
        <f t="shared" si="26"/>
        <v>data.add(new CopListdata(" Leg, Boneless","290","24","1","18",R.drawable.mic_done_black_24dp));</v>
      </c>
    </row>
    <row r="199" spans="1:21" ht="20.100000000000001" customHeight="1">
      <c r="A199" s="7"/>
      <c r="B199" s="8"/>
      <c r="C199" s="14" t="str">
        <f t="shared" si="27"/>
        <v>Fryer</v>
      </c>
      <c r="D199" s="9" t="s">
        <v>5</v>
      </c>
      <c r="E199" s="1" t="str">
        <f t="shared" si="22"/>
        <v>Chicken</v>
      </c>
      <c r="F199" s="1" t="str">
        <f t="shared" si="21"/>
        <v>Fryer</v>
      </c>
      <c r="G199" t="str">
        <f t="shared" si="23"/>
        <v xml:space="preserve">COTP_CHO_KEY : </v>
      </c>
      <c r="H199">
        <f t="shared" si="24"/>
        <v>0</v>
      </c>
      <c r="K199" s="33"/>
      <c r="L199" s="34" t="s">
        <v>214</v>
      </c>
      <c r="M199" s="35"/>
      <c r="N199" s="18">
        <v>0</v>
      </c>
      <c r="O199" s="18">
        <v>34</v>
      </c>
      <c r="P199" s="18">
        <v>400</v>
      </c>
      <c r="Q199" s="18">
        <v>20</v>
      </c>
      <c r="R199" s="18"/>
      <c r="S199" s="36">
        <v>400</v>
      </c>
      <c r="T199" t="str">
        <f t="shared" si="25"/>
        <v/>
      </c>
      <c r="U199" s="1" t="str">
        <f t="shared" si="26"/>
        <v>data.add(new CopListdata(" Loin Boneless","400","34","0","20",R.drawable.mic_done_black_24dp));</v>
      </c>
    </row>
    <row r="200" spans="1:21" ht="20.100000000000001" customHeight="1">
      <c r="A200" s="7"/>
      <c r="B200" s="8"/>
      <c r="C200" s="14" t="str">
        <f t="shared" si="27"/>
        <v>Fryer</v>
      </c>
      <c r="D200" s="9" t="s">
        <v>10</v>
      </c>
      <c r="E200" s="1" t="str">
        <f t="shared" si="22"/>
        <v>Chicken</v>
      </c>
      <c r="F200" s="1" t="str">
        <f t="shared" si="21"/>
        <v>Fryer</v>
      </c>
      <c r="G200" t="str">
        <f t="shared" si="23"/>
        <v xml:space="preserve">COTP_PROTEIN_KEY : </v>
      </c>
      <c r="H200">
        <f t="shared" si="24"/>
        <v>21</v>
      </c>
      <c r="K200" s="33"/>
      <c r="L200" s="34" t="s">
        <v>215</v>
      </c>
      <c r="M200" s="35"/>
      <c r="N200" s="18">
        <v>0</v>
      </c>
      <c r="O200" s="18">
        <v>34</v>
      </c>
      <c r="P200" s="18">
        <v>400</v>
      </c>
      <c r="Q200" s="18">
        <v>20</v>
      </c>
      <c r="R200" s="18"/>
      <c r="S200" s="36">
        <v>400</v>
      </c>
      <c r="T200" t="str">
        <f t="shared" si="25"/>
        <v/>
      </c>
      <c r="U200" s="1" t="str">
        <f t="shared" si="26"/>
        <v>data.add(new CopListdata(" Loin Chops","400","34","0","20",R.drawable.mic_done_black_24dp));</v>
      </c>
    </row>
    <row r="201" spans="1:21" ht="20.100000000000001" customHeight="1">
      <c r="A201" s="7"/>
      <c r="B201" s="10" t="s">
        <v>109</v>
      </c>
      <c r="C201" s="14" t="str">
        <f t="shared" si="27"/>
        <v>Roaster</v>
      </c>
      <c r="D201" s="9" t="s">
        <v>16</v>
      </c>
      <c r="E201" s="1" t="str">
        <f t="shared" si="22"/>
        <v>Chicken</v>
      </c>
      <c r="F201" s="1" t="str">
        <f t="shared" ref="F201:F264" si="28">IF(C201=999,"",IF(LEN(B201)&gt;0,B201,IF(LEN(B200)&gt;0,B200,IF(LEN(B199)&gt;0,B199,IF(LEN(B198)&gt;0,B198,999)))))</f>
        <v>Roaster</v>
      </c>
      <c r="G201" t="str">
        <f t="shared" si="23"/>
        <v xml:space="preserve">COTP_KCAL_KEY : </v>
      </c>
      <c r="H201">
        <f t="shared" si="24"/>
        <v>260</v>
      </c>
      <c r="K201" s="33"/>
      <c r="L201" s="34" t="s">
        <v>212</v>
      </c>
      <c r="M201" s="35"/>
      <c r="N201" s="18">
        <v>0</v>
      </c>
      <c r="O201" s="18">
        <v>34</v>
      </c>
      <c r="P201" s="18">
        <v>400</v>
      </c>
      <c r="Q201" s="18">
        <v>20</v>
      </c>
      <c r="R201" s="18"/>
      <c r="S201" s="36">
        <v>400</v>
      </c>
      <c r="T201" t="str">
        <f t="shared" si="25"/>
        <v/>
      </c>
      <c r="U201" s="1" t="str">
        <f t="shared" si="26"/>
        <v>data.add(new CopListdata(" Loin Saddle, Trimmed","400","34","0","20",R.drawable.mic_done_black_24dp));</v>
      </c>
    </row>
    <row r="202" spans="1:21" ht="20.100000000000001" customHeight="1">
      <c r="A202" s="7"/>
      <c r="B202" s="8"/>
      <c r="C202" s="14" t="str">
        <f t="shared" si="27"/>
        <v>Roaster</v>
      </c>
      <c r="D202" s="9" t="s">
        <v>17</v>
      </c>
      <c r="E202" s="1" t="str">
        <f t="shared" si="22"/>
        <v>Chicken</v>
      </c>
      <c r="F202" s="1" t="str">
        <f t="shared" si="28"/>
        <v>Roaster</v>
      </c>
      <c r="G202" t="str">
        <f t="shared" si="23"/>
        <v xml:space="preserve">COTP_FAT_KEY : </v>
      </c>
      <c r="H202">
        <f t="shared" si="24"/>
        <v>17</v>
      </c>
      <c r="K202" s="33"/>
      <c r="L202" s="34" t="s">
        <v>218</v>
      </c>
      <c r="M202" s="35"/>
      <c r="N202" s="18">
        <v>0</v>
      </c>
      <c r="O202" s="18">
        <v>34</v>
      </c>
      <c r="P202" s="18">
        <v>400</v>
      </c>
      <c r="Q202" s="18">
        <v>20</v>
      </c>
      <c r="R202" s="18"/>
      <c r="S202" s="36">
        <v>400</v>
      </c>
      <c r="T202" t="str">
        <f t="shared" si="25"/>
        <v/>
      </c>
      <c r="U202" s="1" t="str">
        <f t="shared" si="26"/>
        <v>data.add(new CopListdata(" Rib Chops","400","34","0","20",R.drawable.mic_done_black_24dp));</v>
      </c>
    </row>
    <row r="203" spans="1:21" ht="20.100000000000001" customHeight="1">
      <c r="A203" s="7"/>
      <c r="B203" s="8"/>
      <c r="C203" s="14" t="str">
        <f t="shared" si="27"/>
        <v>Roaster</v>
      </c>
      <c r="D203" s="9" t="s">
        <v>5</v>
      </c>
      <c r="E203" s="1" t="str">
        <f t="shared" si="22"/>
        <v>Chicken</v>
      </c>
      <c r="F203" s="1" t="str">
        <f t="shared" si="28"/>
        <v>Roaster</v>
      </c>
      <c r="G203" t="str">
        <f t="shared" si="23"/>
        <v xml:space="preserve">COTP_CHO_KEY : </v>
      </c>
      <c r="H203">
        <f t="shared" si="24"/>
        <v>0</v>
      </c>
      <c r="K203" s="33"/>
      <c r="L203" s="34" t="s">
        <v>219</v>
      </c>
      <c r="M203" s="35"/>
      <c r="N203" s="18">
        <v>0</v>
      </c>
      <c r="O203" s="18">
        <v>22</v>
      </c>
      <c r="P203" s="18">
        <v>318</v>
      </c>
      <c r="Q203" s="18">
        <v>28</v>
      </c>
      <c r="R203" s="18"/>
      <c r="S203" s="36">
        <v>318</v>
      </c>
      <c r="T203" t="str">
        <f t="shared" si="25"/>
        <v/>
      </c>
      <c r="U203" s="1" t="str">
        <f t="shared" si="26"/>
        <v>data.add(new CopListdata(" Shoulder, Short Cut","318","22","0","28",R.drawable.mic_done_black_24dp));</v>
      </c>
    </row>
    <row r="204" spans="1:21" ht="20.100000000000001" customHeight="1">
      <c r="A204" s="7"/>
      <c r="B204" s="8"/>
      <c r="C204" s="14" t="str">
        <f t="shared" si="27"/>
        <v>Roaster</v>
      </c>
      <c r="D204" s="9" t="s">
        <v>10</v>
      </c>
      <c r="E204" s="1" t="str">
        <f t="shared" si="22"/>
        <v>Chicken</v>
      </c>
      <c r="F204" s="1" t="str">
        <f t="shared" si="28"/>
        <v>Roaster</v>
      </c>
      <c r="G204" t="str">
        <f t="shared" si="23"/>
        <v xml:space="preserve">COTP_PROTEIN_KEY : </v>
      </c>
      <c r="H204">
        <f t="shared" si="24"/>
        <v>21</v>
      </c>
      <c r="K204" s="33"/>
      <c r="L204" s="34" t="s">
        <v>209</v>
      </c>
      <c r="M204" s="35"/>
      <c r="N204" s="18">
        <v>1</v>
      </c>
      <c r="O204" s="18">
        <v>24</v>
      </c>
      <c r="P204" s="18">
        <v>290</v>
      </c>
      <c r="Q204" s="18">
        <v>18</v>
      </c>
      <c r="R204" s="18"/>
      <c r="S204" s="36">
        <v>290</v>
      </c>
      <c r="T204" t="str">
        <f t="shared" si="25"/>
        <v/>
      </c>
      <c r="U204" s="1" t="str">
        <f t="shared" si="26"/>
        <v>data.add(new CopListdata("Leg, Bone In","290","24","1","18",R.drawable.mic_done_black_24dp));</v>
      </c>
    </row>
    <row r="205" spans="1:21" ht="20.100000000000001" customHeight="1">
      <c r="A205" s="7"/>
      <c r="B205" s="10" t="s">
        <v>110</v>
      </c>
      <c r="C205" s="14" t="str">
        <f t="shared" si="27"/>
        <v>Stewing Hen</v>
      </c>
      <c r="D205" s="9" t="s">
        <v>16</v>
      </c>
      <c r="E205" s="1" t="str">
        <f t="shared" si="22"/>
        <v>Chicken</v>
      </c>
      <c r="F205" s="1" t="str">
        <f t="shared" si="28"/>
        <v>Stewing Hen</v>
      </c>
      <c r="G205" t="str">
        <f t="shared" si="23"/>
        <v xml:space="preserve">COTP_KCAL_KEY : </v>
      </c>
      <c r="H205">
        <f t="shared" si="24"/>
        <v>260</v>
      </c>
      <c r="K205" s="33"/>
      <c r="L205" s="34"/>
      <c r="M205" s="35"/>
      <c r="N205" s="18"/>
      <c r="O205" s="18"/>
      <c r="P205" s="18"/>
      <c r="Q205" s="18"/>
      <c r="R205" s="18">
        <v>0</v>
      </c>
      <c r="S205" s="36">
        <v>0</v>
      </c>
      <c r="T205" t="str">
        <f t="shared" si="25"/>
        <v/>
      </c>
      <c r="U205" s="1" t="str">
        <f t="shared" si="26"/>
        <v/>
      </c>
    </row>
    <row r="206" spans="1:21" ht="20.100000000000001" customHeight="1">
      <c r="A206" s="7"/>
      <c r="B206" s="8"/>
      <c r="C206" s="14" t="str">
        <f t="shared" si="27"/>
        <v>Stewing Hen</v>
      </c>
      <c r="D206" s="9" t="s">
        <v>17</v>
      </c>
      <c r="E206" s="1" t="str">
        <f t="shared" si="22"/>
        <v>Chicken</v>
      </c>
      <c r="F206" s="1" t="str">
        <f t="shared" si="28"/>
        <v>Stewing Hen</v>
      </c>
      <c r="G206" t="str">
        <f t="shared" si="23"/>
        <v xml:space="preserve">COTP_FAT_KEY : </v>
      </c>
      <c r="H206">
        <f t="shared" si="24"/>
        <v>17</v>
      </c>
      <c r="K206" s="22" t="s">
        <v>482</v>
      </c>
      <c r="L206" s="22" t="s">
        <v>455</v>
      </c>
      <c r="M206" s="25">
        <v>0</v>
      </c>
      <c r="N206" s="26"/>
      <c r="O206" s="26"/>
      <c r="P206" s="26"/>
      <c r="Q206" s="26"/>
      <c r="R206" s="26"/>
      <c r="S206" s="27">
        <v>0</v>
      </c>
      <c r="T206" t="str">
        <f t="shared" si="25"/>
        <v>break; case "MainCOPbtn_Nuts and Seeds":</v>
      </c>
      <c r="U206" s="1" t="str">
        <f t="shared" si="26"/>
        <v>data.add(new CopListdata("   Almonds","","","","",R.drawable.mic_done_black_24dp));</v>
      </c>
    </row>
    <row r="207" spans="1:21" ht="20.100000000000001" customHeight="1">
      <c r="A207" s="7"/>
      <c r="B207" s="8"/>
      <c r="C207" s="14" t="str">
        <f t="shared" si="27"/>
        <v>Stewing Hen</v>
      </c>
      <c r="D207" s="9" t="s">
        <v>5</v>
      </c>
      <c r="E207" s="1" t="str">
        <f t="shared" si="22"/>
        <v>Chicken</v>
      </c>
      <c r="F207" s="1" t="str">
        <f t="shared" si="28"/>
        <v>Stewing Hen</v>
      </c>
      <c r="G207" t="str">
        <f t="shared" si="23"/>
        <v xml:space="preserve">COTP_CHO_KEY : </v>
      </c>
      <c r="H207">
        <f t="shared" si="24"/>
        <v>0</v>
      </c>
      <c r="K207" s="33"/>
      <c r="L207" s="34" t="s">
        <v>456</v>
      </c>
      <c r="M207" s="35">
        <v>0</v>
      </c>
      <c r="N207" s="18"/>
      <c r="O207" s="18"/>
      <c r="P207" s="18"/>
      <c r="Q207" s="18"/>
      <c r="R207" s="18"/>
      <c r="S207" s="36">
        <v>0</v>
      </c>
      <c r="T207" t="str">
        <f t="shared" si="25"/>
        <v/>
      </c>
      <c r="U207" s="1" t="str">
        <f t="shared" si="26"/>
        <v>data.add(new CopListdata("   Brazil Nuts","","","","",R.drawable.mic_done_black_24dp));</v>
      </c>
    </row>
    <row r="208" spans="1:21" ht="20.100000000000001" customHeight="1">
      <c r="A208" s="7"/>
      <c r="B208" s="8"/>
      <c r="C208" s="14" t="str">
        <f t="shared" si="27"/>
        <v>Stewing Hen</v>
      </c>
      <c r="D208" s="9" t="s">
        <v>10</v>
      </c>
      <c r="E208" s="1" t="str">
        <f t="shared" si="22"/>
        <v>Chicken</v>
      </c>
      <c r="F208" s="1" t="str">
        <f t="shared" si="28"/>
        <v>Stewing Hen</v>
      </c>
      <c r="G208" t="str">
        <f t="shared" si="23"/>
        <v xml:space="preserve">COTP_PROTEIN_KEY : </v>
      </c>
      <c r="H208">
        <f t="shared" si="24"/>
        <v>21</v>
      </c>
      <c r="K208" s="33"/>
      <c r="L208" s="34" t="s">
        <v>457</v>
      </c>
      <c r="M208" s="35">
        <v>0</v>
      </c>
      <c r="N208" s="18"/>
      <c r="O208" s="18"/>
      <c r="P208" s="18"/>
      <c r="Q208" s="18"/>
      <c r="R208" s="18"/>
      <c r="S208" s="36">
        <v>0</v>
      </c>
      <c r="T208" t="str">
        <f t="shared" si="25"/>
        <v/>
      </c>
      <c r="U208" s="1" t="str">
        <f t="shared" si="26"/>
        <v>data.add(new CopListdata("   Candlenuts","","","","",R.drawable.mic_done_black_24dp));</v>
      </c>
    </row>
    <row r="209" spans="1:21" ht="20.100000000000001" customHeight="1">
      <c r="A209" s="7"/>
      <c r="B209" s="10" t="s">
        <v>111</v>
      </c>
      <c r="C209" s="14" t="str">
        <f t="shared" si="27"/>
        <v>Capon</v>
      </c>
      <c r="D209" s="9" t="s">
        <v>16</v>
      </c>
      <c r="E209" s="1" t="str">
        <f t="shared" si="22"/>
        <v>Chicken</v>
      </c>
      <c r="F209" s="1" t="str">
        <f t="shared" si="28"/>
        <v>Capon</v>
      </c>
      <c r="G209" t="str">
        <f t="shared" si="23"/>
        <v xml:space="preserve">COTP_KCAL_KEY : </v>
      </c>
      <c r="H209">
        <f t="shared" si="24"/>
        <v>260</v>
      </c>
      <c r="K209" s="33"/>
      <c r="L209" s="34" t="s">
        <v>458</v>
      </c>
      <c r="M209" s="35">
        <v>0</v>
      </c>
      <c r="N209" s="18"/>
      <c r="O209" s="18"/>
      <c r="P209" s="18"/>
      <c r="Q209" s="18"/>
      <c r="R209" s="18"/>
      <c r="S209" s="36">
        <v>0</v>
      </c>
      <c r="T209" t="str">
        <f t="shared" si="25"/>
        <v/>
      </c>
      <c r="U209" s="1" t="str">
        <f t="shared" si="26"/>
        <v>data.add(new CopListdata("   Cashews","","","","",R.drawable.mic_done_black_24dp));</v>
      </c>
    </row>
    <row r="210" spans="1:21" ht="20.100000000000001" customHeight="1">
      <c r="A210" s="7"/>
      <c r="B210" s="8"/>
      <c r="C210" s="14" t="str">
        <f t="shared" si="27"/>
        <v>Capon</v>
      </c>
      <c r="D210" s="9" t="s">
        <v>17</v>
      </c>
      <c r="E210" s="1" t="str">
        <f t="shared" si="22"/>
        <v>Chicken</v>
      </c>
      <c r="F210" s="1" t="str">
        <f t="shared" si="28"/>
        <v>Capon</v>
      </c>
      <c r="G210" t="str">
        <f t="shared" si="23"/>
        <v xml:space="preserve">COTP_FAT_KEY : </v>
      </c>
      <c r="H210">
        <f t="shared" si="24"/>
        <v>17</v>
      </c>
      <c r="K210" s="33"/>
      <c r="L210" s="34" t="s">
        <v>459</v>
      </c>
      <c r="M210" s="35">
        <v>0</v>
      </c>
      <c r="N210" s="18"/>
      <c r="O210" s="18"/>
      <c r="P210" s="18"/>
      <c r="Q210" s="18"/>
      <c r="R210" s="18"/>
      <c r="S210" s="36">
        <v>0</v>
      </c>
      <c r="T210" t="str">
        <f t="shared" si="25"/>
        <v/>
      </c>
      <c r="U210" s="1" t="str">
        <f t="shared" si="26"/>
        <v>data.add(new CopListdata("   Chestnuts","","","","",R.drawable.mic_done_black_24dp));</v>
      </c>
    </row>
    <row r="211" spans="1:21" ht="20.100000000000001" customHeight="1">
      <c r="A211" s="7"/>
      <c r="B211" s="8"/>
      <c r="C211" s="14" t="str">
        <f t="shared" si="27"/>
        <v>Capon</v>
      </c>
      <c r="D211" s="9" t="s">
        <v>5</v>
      </c>
      <c r="E211" s="1" t="str">
        <f t="shared" si="22"/>
        <v>Chicken</v>
      </c>
      <c r="F211" s="1" t="str">
        <f t="shared" si="28"/>
        <v>Capon</v>
      </c>
      <c r="G211" t="str">
        <f t="shared" si="23"/>
        <v xml:space="preserve">COTP_CHO_KEY : </v>
      </c>
      <c r="H211">
        <f t="shared" si="24"/>
        <v>0</v>
      </c>
      <c r="K211" s="33"/>
      <c r="L211" s="34" t="s">
        <v>460</v>
      </c>
      <c r="M211" s="35">
        <v>0</v>
      </c>
      <c r="N211" s="18"/>
      <c r="O211" s="18"/>
      <c r="P211" s="18"/>
      <c r="Q211" s="18"/>
      <c r="R211" s="18"/>
      <c r="S211" s="36">
        <v>0</v>
      </c>
      <c r="T211" t="str">
        <f t="shared" si="25"/>
        <v/>
      </c>
      <c r="U211" s="1" t="str">
        <f t="shared" si="26"/>
        <v>data.add(new CopListdata("   Chocolate","","","","",R.drawable.mic_done_black_24dp));</v>
      </c>
    </row>
    <row r="212" spans="1:21" ht="20.100000000000001" customHeight="1">
      <c r="A212" s="7"/>
      <c r="B212" s="8"/>
      <c r="C212" s="14" t="str">
        <f t="shared" si="27"/>
        <v>Capon</v>
      </c>
      <c r="D212" s="9" t="s">
        <v>10</v>
      </c>
      <c r="E212" s="1" t="str">
        <f t="shared" si="22"/>
        <v>Chicken</v>
      </c>
      <c r="F212" s="1" t="str">
        <f t="shared" si="28"/>
        <v>Capon</v>
      </c>
      <c r="G212" t="str">
        <f t="shared" si="23"/>
        <v xml:space="preserve">COTP_PROTEIN_KEY : </v>
      </c>
      <c r="H212">
        <f t="shared" si="24"/>
        <v>21</v>
      </c>
      <c r="K212" s="33"/>
      <c r="L212" s="34" t="s">
        <v>461</v>
      </c>
      <c r="M212" s="35">
        <v>0</v>
      </c>
      <c r="N212" s="18"/>
      <c r="O212" s="18"/>
      <c r="P212" s="18"/>
      <c r="Q212" s="18"/>
      <c r="R212" s="18"/>
      <c r="S212" s="36">
        <v>0</v>
      </c>
      <c r="T212" t="str">
        <f t="shared" si="25"/>
        <v/>
      </c>
      <c r="U212" s="1" t="str">
        <f t="shared" si="26"/>
        <v>data.add(new CopListdata("   Coconuts","","","","",R.drawable.mic_done_black_24dp));</v>
      </c>
    </row>
    <row r="213" spans="1:21" ht="20.100000000000001" customHeight="1">
      <c r="A213" s="7"/>
      <c r="B213" s="10" t="s">
        <v>112</v>
      </c>
      <c r="C213" s="14" t="str">
        <f t="shared" si="27"/>
        <v>Whole or Half</v>
      </c>
      <c r="D213" s="9" t="s">
        <v>16</v>
      </c>
      <c r="E213" s="1" t="str">
        <f t="shared" si="22"/>
        <v>Chicken</v>
      </c>
      <c r="F213" s="1" t="str">
        <f t="shared" si="28"/>
        <v>Whole or Half</v>
      </c>
      <c r="G213" t="str">
        <f t="shared" si="23"/>
        <v xml:space="preserve">COTP_KCAL_KEY : </v>
      </c>
      <c r="H213">
        <f t="shared" si="24"/>
        <v>260</v>
      </c>
      <c r="K213" s="33"/>
      <c r="L213" s="34" t="s">
        <v>462</v>
      </c>
      <c r="M213" s="35">
        <v>0</v>
      </c>
      <c r="N213" s="18"/>
      <c r="O213" s="18"/>
      <c r="P213" s="18"/>
      <c r="Q213" s="18"/>
      <c r="R213" s="18"/>
      <c r="S213" s="36">
        <v>0</v>
      </c>
      <c r="T213" t="str">
        <f t="shared" si="25"/>
        <v/>
      </c>
      <c r="U213" s="1" t="str">
        <f t="shared" si="26"/>
        <v>data.add(new CopListdata("   Gingko Nuts","","","","",R.drawable.mic_done_black_24dp));</v>
      </c>
    </row>
    <row r="214" spans="1:21" ht="20.100000000000001" customHeight="1">
      <c r="A214" s="7"/>
      <c r="B214" s="8"/>
      <c r="C214" s="14" t="str">
        <f t="shared" si="27"/>
        <v>Whole or Half</v>
      </c>
      <c r="D214" s="9" t="s">
        <v>17</v>
      </c>
      <c r="E214" s="1" t="str">
        <f t="shared" si="22"/>
        <v>Chicken</v>
      </c>
      <c r="F214" s="1" t="str">
        <f t="shared" si="28"/>
        <v>Whole or Half</v>
      </c>
      <c r="G214" t="str">
        <f t="shared" si="23"/>
        <v xml:space="preserve">COTP_FAT_KEY : </v>
      </c>
      <c r="H214">
        <f t="shared" si="24"/>
        <v>17</v>
      </c>
      <c r="K214" s="33"/>
      <c r="L214" s="34" t="s">
        <v>463</v>
      </c>
      <c r="M214" s="35">
        <v>0</v>
      </c>
      <c r="N214" s="18"/>
      <c r="O214" s="18"/>
      <c r="P214" s="18"/>
      <c r="Q214" s="18"/>
      <c r="R214" s="18"/>
      <c r="S214" s="36">
        <v>0</v>
      </c>
      <c r="T214" t="str">
        <f t="shared" si="25"/>
        <v/>
      </c>
      <c r="U214" s="1" t="str">
        <f t="shared" si="26"/>
        <v>data.add(new CopListdata("   Hazelnut","","","","",R.drawable.mic_done_black_24dp));</v>
      </c>
    </row>
    <row r="215" spans="1:21" ht="20.100000000000001" customHeight="1">
      <c r="A215" s="7"/>
      <c r="B215" s="8"/>
      <c r="C215" s="14" t="str">
        <f t="shared" si="27"/>
        <v>Whole or Half</v>
      </c>
      <c r="D215" s="9" t="s">
        <v>5</v>
      </c>
      <c r="E215" s="1" t="str">
        <f t="shared" si="22"/>
        <v>Chicken</v>
      </c>
      <c r="F215" s="1" t="str">
        <f t="shared" si="28"/>
        <v>Whole or Half</v>
      </c>
      <c r="G215" t="str">
        <f t="shared" si="23"/>
        <v xml:space="preserve">COTP_CHO_KEY : </v>
      </c>
      <c r="H215">
        <f t="shared" si="24"/>
        <v>0</v>
      </c>
      <c r="K215" s="33"/>
      <c r="L215" s="34" t="s">
        <v>464</v>
      </c>
      <c r="M215" s="35">
        <v>0</v>
      </c>
      <c r="N215" s="18"/>
      <c r="O215" s="18"/>
      <c r="P215" s="18"/>
      <c r="Q215" s="18"/>
      <c r="R215" s="18"/>
      <c r="S215" s="36">
        <v>0</v>
      </c>
      <c r="T215" t="str">
        <f t="shared" si="25"/>
        <v/>
      </c>
      <c r="U215" s="1" t="str">
        <f t="shared" si="26"/>
        <v>data.add(new CopListdata("   Linseed","","","","",R.drawable.mic_done_black_24dp));</v>
      </c>
    </row>
    <row r="216" spans="1:21" ht="20.100000000000001" customHeight="1">
      <c r="A216" s="7"/>
      <c r="B216" s="8"/>
      <c r="C216" s="14" t="str">
        <f t="shared" si="27"/>
        <v>Whole or Half</v>
      </c>
      <c r="D216" s="9" t="s">
        <v>10</v>
      </c>
      <c r="E216" s="1" t="str">
        <f t="shared" si="22"/>
        <v>Chicken</v>
      </c>
      <c r="F216" s="1" t="str">
        <f t="shared" si="28"/>
        <v>Whole or Half</v>
      </c>
      <c r="G216" t="str">
        <f t="shared" si="23"/>
        <v xml:space="preserve">COTP_PROTEIN_KEY : </v>
      </c>
      <c r="H216">
        <f t="shared" si="24"/>
        <v>21</v>
      </c>
      <c r="K216" s="33"/>
      <c r="L216" s="34" t="s">
        <v>465</v>
      </c>
      <c r="M216" s="35">
        <v>0</v>
      </c>
      <c r="N216" s="18"/>
      <c r="O216" s="18"/>
      <c r="P216" s="18"/>
      <c r="Q216" s="18"/>
      <c r="R216" s="18"/>
      <c r="S216" s="36">
        <v>0</v>
      </c>
      <c r="T216" t="str">
        <f t="shared" si="25"/>
        <v/>
      </c>
      <c r="U216" s="1" t="str">
        <f t="shared" si="26"/>
        <v>data.add(new CopListdata("   Lotus Nuts","","","","",R.drawable.mic_done_black_24dp));</v>
      </c>
    </row>
    <row r="217" spans="1:21" ht="20.100000000000001" customHeight="1">
      <c r="A217" s="7"/>
      <c r="B217" s="10" t="s">
        <v>113</v>
      </c>
      <c r="C217" s="14" t="str">
        <f t="shared" si="27"/>
        <v>Quarter</v>
      </c>
      <c r="D217" s="9" t="s">
        <v>16</v>
      </c>
      <c r="E217" s="1" t="str">
        <f t="shared" si="22"/>
        <v>Chicken</v>
      </c>
      <c r="F217" s="1" t="str">
        <f t="shared" si="28"/>
        <v>Quarter</v>
      </c>
      <c r="G217" t="str">
        <f t="shared" si="23"/>
        <v xml:space="preserve">COTP_KCAL_KEY : </v>
      </c>
      <c r="H217">
        <f t="shared" si="24"/>
        <v>260</v>
      </c>
      <c r="K217" s="33"/>
      <c r="L217" s="34" t="s">
        <v>466</v>
      </c>
      <c r="M217" s="35">
        <v>0</v>
      </c>
      <c r="N217" s="18"/>
      <c r="O217" s="18"/>
      <c r="P217" s="18"/>
      <c r="Q217" s="18"/>
      <c r="R217" s="18"/>
      <c r="S217" s="36">
        <v>0</v>
      </c>
      <c r="T217" t="str">
        <f t="shared" si="25"/>
        <v/>
      </c>
      <c r="U217" s="1" t="str">
        <f t="shared" si="26"/>
        <v>data.add(new CopListdata("   Lupin Seeds","","","","",R.drawable.mic_done_black_24dp));</v>
      </c>
    </row>
    <row r="218" spans="1:21" ht="20.100000000000001" customHeight="1">
      <c r="A218" s="7"/>
      <c r="B218" s="8"/>
      <c r="C218" s="14" t="str">
        <f t="shared" si="27"/>
        <v>Quarter</v>
      </c>
      <c r="D218" s="9" t="s">
        <v>17</v>
      </c>
      <c r="E218" s="1" t="str">
        <f t="shared" si="22"/>
        <v>Chicken</v>
      </c>
      <c r="F218" s="1" t="str">
        <f t="shared" si="28"/>
        <v>Quarter</v>
      </c>
      <c r="G218" t="str">
        <f t="shared" si="23"/>
        <v xml:space="preserve">COTP_FAT_KEY : </v>
      </c>
      <c r="H218">
        <f t="shared" si="24"/>
        <v>17</v>
      </c>
      <c r="K218" s="33"/>
      <c r="L218" s="34" t="s">
        <v>467</v>
      </c>
      <c r="M218" s="35">
        <v>0</v>
      </c>
      <c r="N218" s="18"/>
      <c r="O218" s="18"/>
      <c r="P218" s="18"/>
      <c r="Q218" s="18"/>
      <c r="R218" s="18"/>
      <c r="S218" s="36">
        <v>0</v>
      </c>
      <c r="T218" t="str">
        <f t="shared" si="25"/>
        <v/>
      </c>
      <c r="U218" s="1" t="str">
        <f t="shared" si="26"/>
        <v>data.add(new CopListdata("   Macadamias","","","","",R.drawable.mic_done_black_24dp));</v>
      </c>
    </row>
    <row r="219" spans="1:21" ht="20.100000000000001" customHeight="1">
      <c r="A219" s="7"/>
      <c r="B219" s="8"/>
      <c r="C219" s="14" t="str">
        <f t="shared" si="27"/>
        <v>Quarter</v>
      </c>
      <c r="D219" s="9" t="s">
        <v>5</v>
      </c>
      <c r="E219" s="1" t="str">
        <f t="shared" si="22"/>
        <v>Chicken</v>
      </c>
      <c r="F219" s="1" t="str">
        <f t="shared" si="28"/>
        <v>Quarter</v>
      </c>
      <c r="G219" t="str">
        <f t="shared" si="23"/>
        <v xml:space="preserve">COTP_CHO_KEY : </v>
      </c>
      <c r="H219">
        <f t="shared" si="24"/>
        <v>0</v>
      </c>
      <c r="K219" s="33"/>
      <c r="L219" s="34" t="s">
        <v>468</v>
      </c>
      <c r="M219" s="35">
        <v>0</v>
      </c>
      <c r="N219" s="18"/>
      <c r="O219" s="18"/>
      <c r="P219" s="18"/>
      <c r="Q219" s="18"/>
      <c r="R219" s="18"/>
      <c r="S219" s="36">
        <v>0</v>
      </c>
      <c r="T219" t="str">
        <f t="shared" si="25"/>
        <v/>
      </c>
      <c r="U219" s="1" t="str">
        <f t="shared" si="26"/>
        <v>data.add(new CopListdata("   Peanuts","","","","",R.drawable.mic_done_black_24dp));</v>
      </c>
    </row>
    <row r="220" spans="1:21" ht="20.100000000000001" customHeight="1">
      <c r="A220" s="7"/>
      <c r="B220" s="8"/>
      <c r="C220" s="14" t="str">
        <f t="shared" si="27"/>
        <v>Quarter</v>
      </c>
      <c r="D220" s="9" t="s">
        <v>10</v>
      </c>
      <c r="E220" s="1" t="str">
        <f t="shared" si="22"/>
        <v>Chicken</v>
      </c>
      <c r="F220" s="1" t="str">
        <f t="shared" si="28"/>
        <v>Quarter</v>
      </c>
      <c r="G220" t="str">
        <f t="shared" si="23"/>
        <v xml:space="preserve">COTP_PROTEIN_KEY : </v>
      </c>
      <c r="H220">
        <f t="shared" si="24"/>
        <v>21</v>
      </c>
      <c r="K220" s="33"/>
      <c r="L220" s="34" t="s">
        <v>469</v>
      </c>
      <c r="M220" s="35">
        <v>0</v>
      </c>
      <c r="N220" s="18"/>
      <c r="O220" s="18"/>
      <c r="P220" s="18"/>
      <c r="Q220" s="18"/>
      <c r="R220" s="18"/>
      <c r="S220" s="36">
        <v>0</v>
      </c>
      <c r="T220" t="str">
        <f t="shared" si="25"/>
        <v/>
      </c>
      <c r="U220" s="1" t="str">
        <f t="shared" si="26"/>
        <v>data.add(new CopListdata("   Pecans","","","","",R.drawable.mic_done_black_24dp));</v>
      </c>
    </row>
    <row r="221" spans="1:21" ht="20.100000000000001" customHeight="1">
      <c r="A221" s="7"/>
      <c r="B221" s="10" t="s">
        <v>114</v>
      </c>
      <c r="C221" s="14" t="str">
        <f t="shared" si="27"/>
        <v>Crown</v>
      </c>
      <c r="D221" s="9" t="s">
        <v>16</v>
      </c>
      <c r="E221" s="1" t="str">
        <f t="shared" si="22"/>
        <v>Chicken</v>
      </c>
      <c r="F221" s="1" t="str">
        <f t="shared" si="28"/>
        <v>Crown</v>
      </c>
      <c r="G221" t="str">
        <f t="shared" si="23"/>
        <v xml:space="preserve">COTP_KCAL_KEY : </v>
      </c>
      <c r="H221">
        <f t="shared" si="24"/>
        <v>260</v>
      </c>
      <c r="K221" s="33"/>
      <c r="L221" s="34" t="s">
        <v>470</v>
      </c>
      <c r="M221" s="35">
        <v>0</v>
      </c>
      <c r="N221" s="18"/>
      <c r="O221" s="18"/>
      <c r="P221" s="18"/>
      <c r="Q221" s="18"/>
      <c r="R221" s="18"/>
      <c r="S221" s="36">
        <v>0</v>
      </c>
      <c r="T221" t="str">
        <f t="shared" si="25"/>
        <v/>
      </c>
      <c r="U221" s="1" t="str">
        <f t="shared" si="26"/>
        <v>data.add(new CopListdata("   Pine Nuts","","","","",R.drawable.mic_done_black_24dp));</v>
      </c>
    </row>
    <row r="222" spans="1:21" ht="20.100000000000001" customHeight="1">
      <c r="A222" s="7"/>
      <c r="B222" s="8"/>
      <c r="C222" s="14" t="str">
        <f t="shared" si="27"/>
        <v>Crown</v>
      </c>
      <c r="D222" s="9" t="s">
        <v>17</v>
      </c>
      <c r="E222" s="1" t="str">
        <f t="shared" si="22"/>
        <v>Chicken</v>
      </c>
      <c r="F222" s="1" t="str">
        <f t="shared" si="28"/>
        <v>Crown</v>
      </c>
      <c r="G222" t="str">
        <f t="shared" si="23"/>
        <v xml:space="preserve">COTP_FAT_KEY : </v>
      </c>
      <c r="H222">
        <f t="shared" si="24"/>
        <v>17</v>
      </c>
      <c r="K222" s="33"/>
      <c r="L222" s="34" t="s">
        <v>471</v>
      </c>
      <c r="M222" s="35">
        <v>0</v>
      </c>
      <c r="N222" s="18"/>
      <c r="O222" s="18"/>
      <c r="P222" s="18"/>
      <c r="Q222" s="18"/>
      <c r="R222" s="18"/>
      <c r="S222" s="36">
        <v>0</v>
      </c>
      <c r="T222" t="str">
        <f t="shared" si="25"/>
        <v/>
      </c>
      <c r="U222" s="1" t="str">
        <f t="shared" si="26"/>
        <v>data.add(new CopListdata("   Pistachios","","","","",R.drawable.mic_done_black_24dp));</v>
      </c>
    </row>
    <row r="223" spans="1:21" ht="20.100000000000001" customHeight="1">
      <c r="A223" s="7"/>
      <c r="B223" s="8"/>
      <c r="C223" s="14" t="str">
        <f t="shared" si="27"/>
        <v>Crown</v>
      </c>
      <c r="D223" s="9" t="s">
        <v>5</v>
      </c>
      <c r="E223" s="1" t="str">
        <f t="shared" si="22"/>
        <v>Chicken</v>
      </c>
      <c r="F223" s="1" t="str">
        <f t="shared" si="28"/>
        <v>Crown</v>
      </c>
      <c r="G223" t="str">
        <f t="shared" si="23"/>
        <v xml:space="preserve">COTP_CHO_KEY : </v>
      </c>
      <c r="H223">
        <f t="shared" si="24"/>
        <v>0</v>
      </c>
      <c r="K223" s="33"/>
      <c r="L223" s="34" t="s">
        <v>472</v>
      </c>
      <c r="M223" s="35">
        <v>0</v>
      </c>
      <c r="N223" s="18"/>
      <c r="O223" s="18"/>
      <c r="P223" s="18"/>
      <c r="Q223" s="18"/>
      <c r="R223" s="18"/>
      <c r="S223" s="36">
        <v>0</v>
      </c>
      <c r="T223" t="str">
        <f t="shared" si="25"/>
        <v/>
      </c>
      <c r="U223" s="1" t="str">
        <f t="shared" si="26"/>
        <v>data.add(new CopListdata("   Poppy Seeds","","","","",R.drawable.mic_done_black_24dp));</v>
      </c>
    </row>
    <row r="224" spans="1:21" ht="20.100000000000001" customHeight="1">
      <c r="A224" s="7"/>
      <c r="B224" s="8"/>
      <c r="C224" s="14" t="str">
        <f t="shared" si="27"/>
        <v>Crown</v>
      </c>
      <c r="D224" s="9" t="s">
        <v>10</v>
      </c>
      <c r="E224" s="1" t="str">
        <f t="shared" si="22"/>
        <v>Chicken</v>
      </c>
      <c r="F224" s="1" t="str">
        <f t="shared" si="28"/>
        <v>Crown</v>
      </c>
      <c r="G224" t="str">
        <f t="shared" si="23"/>
        <v xml:space="preserve">COTP_PROTEIN_KEY : </v>
      </c>
      <c r="H224">
        <f t="shared" si="24"/>
        <v>21</v>
      </c>
      <c r="K224" s="33"/>
      <c r="L224" s="34" t="s">
        <v>473</v>
      </c>
      <c r="M224" s="35">
        <v>0</v>
      </c>
      <c r="N224" s="18"/>
      <c r="O224" s="18"/>
      <c r="P224" s="18"/>
      <c r="Q224" s="18"/>
      <c r="R224" s="18"/>
      <c r="S224" s="36">
        <v>0</v>
      </c>
      <c r="T224" t="str">
        <f t="shared" si="25"/>
        <v/>
      </c>
      <c r="U224" s="1" t="str">
        <f t="shared" si="26"/>
        <v>data.add(new CopListdata("   Pumpkin Seeds","","","","",R.drawable.mic_done_black_24dp));</v>
      </c>
    </row>
    <row r="225" spans="1:21" ht="20.100000000000001" customHeight="1">
      <c r="A225" s="7"/>
      <c r="B225" s="10" t="s">
        <v>115</v>
      </c>
      <c r="C225" s="14" t="str">
        <f t="shared" si="27"/>
        <v>Whole Leg</v>
      </c>
      <c r="D225" s="9" t="s">
        <v>116</v>
      </c>
      <c r="E225" s="1" t="str">
        <f t="shared" si="22"/>
        <v>Chicken</v>
      </c>
      <c r="F225" s="1" t="str">
        <f t="shared" si="28"/>
        <v>Whole Leg</v>
      </c>
      <c r="G225" t="str">
        <f t="shared" si="23"/>
        <v xml:space="preserve">COTP_KCAL_KEY : </v>
      </c>
      <c r="H225">
        <f t="shared" si="24"/>
        <v>216</v>
      </c>
      <c r="K225" s="33"/>
      <c r="L225" s="34" t="s">
        <v>474</v>
      </c>
      <c r="M225" s="35">
        <v>0</v>
      </c>
      <c r="N225" s="18"/>
      <c r="O225" s="18"/>
      <c r="P225" s="18"/>
      <c r="Q225" s="18"/>
      <c r="R225" s="18"/>
      <c r="S225" s="36">
        <v>0</v>
      </c>
      <c r="T225" t="str">
        <f t="shared" si="25"/>
        <v/>
      </c>
      <c r="U225" s="1" t="str">
        <f t="shared" si="26"/>
        <v>data.add(new CopListdata("   Sesame Seeds","","","","",R.drawable.mic_done_black_24dp));</v>
      </c>
    </row>
    <row r="226" spans="1:21" ht="20.100000000000001" customHeight="1">
      <c r="A226" s="7"/>
      <c r="B226" s="8"/>
      <c r="C226" s="14" t="str">
        <f t="shared" si="27"/>
        <v>Whole Leg</v>
      </c>
      <c r="D226" s="9" t="s">
        <v>77</v>
      </c>
      <c r="E226" s="1" t="str">
        <f t="shared" si="22"/>
        <v>Chicken</v>
      </c>
      <c r="F226" s="1" t="str">
        <f t="shared" si="28"/>
        <v>Whole Leg</v>
      </c>
      <c r="G226" t="str">
        <f t="shared" si="23"/>
        <v xml:space="preserve">COTP_FAT_KEY : </v>
      </c>
      <c r="H226">
        <f t="shared" si="24"/>
        <v>10</v>
      </c>
      <c r="K226" s="33"/>
      <c r="L226" s="34" t="s">
        <v>475</v>
      </c>
      <c r="M226" s="35">
        <v>0</v>
      </c>
      <c r="N226" s="18"/>
      <c r="O226" s="18"/>
      <c r="P226" s="18"/>
      <c r="Q226" s="18"/>
      <c r="R226" s="18"/>
      <c r="S226" s="36">
        <v>0</v>
      </c>
      <c r="T226" t="str">
        <f t="shared" si="25"/>
        <v/>
      </c>
      <c r="U226" s="1" t="str">
        <f t="shared" si="26"/>
        <v>data.add(new CopListdata("   Sunflower Seeds","","","","",R.drawable.mic_done_black_24dp));</v>
      </c>
    </row>
    <row r="227" spans="1:21" ht="20.100000000000001" customHeight="1">
      <c r="A227" s="7"/>
      <c r="B227" s="8"/>
      <c r="C227" s="14" t="str">
        <f t="shared" si="27"/>
        <v>Whole Leg</v>
      </c>
      <c r="D227" s="9" t="s">
        <v>5</v>
      </c>
      <c r="E227" s="1" t="str">
        <f t="shared" si="22"/>
        <v>Chicken</v>
      </c>
      <c r="F227" s="1" t="str">
        <f t="shared" si="28"/>
        <v>Whole Leg</v>
      </c>
      <c r="G227" t="str">
        <f t="shared" si="23"/>
        <v xml:space="preserve">COTP_CHO_KEY : </v>
      </c>
      <c r="H227">
        <f t="shared" si="24"/>
        <v>0</v>
      </c>
      <c r="K227" s="33"/>
      <c r="L227" s="34" t="s">
        <v>476</v>
      </c>
      <c r="M227" s="35">
        <v>0</v>
      </c>
      <c r="N227" s="18"/>
      <c r="O227" s="18"/>
      <c r="P227" s="18"/>
      <c r="Q227" s="18"/>
      <c r="R227" s="18"/>
      <c r="S227" s="36">
        <v>0</v>
      </c>
      <c r="T227" t="str">
        <f t="shared" si="25"/>
        <v/>
      </c>
      <c r="U227" s="1" t="str">
        <f t="shared" si="26"/>
        <v>data.add(new CopListdata("   Tiger Nuts","","","","",R.drawable.mic_done_black_24dp));</v>
      </c>
    </row>
    <row r="228" spans="1:21" ht="20.100000000000001" customHeight="1">
      <c r="A228" s="7"/>
      <c r="B228" s="8"/>
      <c r="C228" s="14" t="str">
        <f t="shared" si="27"/>
        <v>Whole Leg</v>
      </c>
      <c r="D228" s="9" t="s">
        <v>23</v>
      </c>
      <c r="E228" s="1" t="str">
        <f t="shared" si="22"/>
        <v>Chicken</v>
      </c>
      <c r="F228" s="1" t="str">
        <f t="shared" si="28"/>
        <v>Whole Leg</v>
      </c>
      <c r="G228" t="str">
        <f t="shared" si="23"/>
        <v xml:space="preserve">COTP_PROTEIN_KEY : </v>
      </c>
      <c r="H228">
        <f t="shared" si="24"/>
        <v>31</v>
      </c>
      <c r="K228" s="33"/>
      <c r="L228" s="34" t="s">
        <v>477</v>
      </c>
      <c r="M228" s="35">
        <v>0</v>
      </c>
      <c r="N228" s="18"/>
      <c r="O228" s="18"/>
      <c r="P228" s="18"/>
      <c r="Q228" s="18"/>
      <c r="R228" s="18"/>
      <c r="S228" s="36">
        <v>0</v>
      </c>
      <c r="T228" t="str">
        <f t="shared" si="25"/>
        <v/>
      </c>
      <c r="U228" s="1" t="str">
        <f t="shared" si="26"/>
        <v>data.add(new CopListdata("   Walnuts","","","","",R.drawable.mic_done_black_24dp));</v>
      </c>
    </row>
    <row r="229" spans="1:21" ht="20.100000000000001" customHeight="1">
      <c r="A229" s="7"/>
      <c r="B229" s="10" t="s">
        <v>117</v>
      </c>
      <c r="C229" s="14" t="str">
        <f t="shared" si="27"/>
        <v>Thigh</v>
      </c>
      <c r="D229" s="9" t="s">
        <v>118</v>
      </c>
      <c r="E229" s="1" t="str">
        <f t="shared" si="22"/>
        <v>Chicken</v>
      </c>
      <c r="F229" s="1" t="str">
        <f t="shared" si="28"/>
        <v>Thigh</v>
      </c>
      <c r="G229" t="str">
        <f t="shared" si="23"/>
        <v xml:space="preserve">COTP_KCAL_KEY : </v>
      </c>
      <c r="H229">
        <f t="shared" si="24"/>
        <v>279</v>
      </c>
      <c r="K229" s="33"/>
      <c r="L229" s="34"/>
      <c r="M229" s="35">
        <v>0</v>
      </c>
      <c r="N229" s="18"/>
      <c r="O229" s="18"/>
      <c r="P229" s="18"/>
      <c r="Q229" s="18"/>
      <c r="R229" s="18"/>
      <c r="S229" s="36">
        <v>0</v>
      </c>
      <c r="T229" t="str">
        <f t="shared" si="25"/>
        <v/>
      </c>
      <c r="U229" s="1" t="str">
        <f t="shared" si="26"/>
        <v/>
      </c>
    </row>
    <row r="230" spans="1:21" ht="20.100000000000001" customHeight="1">
      <c r="A230" s="7"/>
      <c r="B230" s="8"/>
      <c r="C230" s="14" t="str">
        <f t="shared" si="27"/>
        <v>Thigh</v>
      </c>
      <c r="D230" s="9" t="s">
        <v>119</v>
      </c>
      <c r="E230" s="1" t="str">
        <f t="shared" si="22"/>
        <v>Chicken</v>
      </c>
      <c r="F230" s="1" t="str">
        <f t="shared" si="28"/>
        <v>Thigh</v>
      </c>
      <c r="G230" t="str">
        <f t="shared" si="23"/>
        <v xml:space="preserve">COTP_FAT_KEY : </v>
      </c>
      <c r="H230">
        <f t="shared" si="24"/>
        <v>18</v>
      </c>
      <c r="K230" s="22" t="s">
        <v>262</v>
      </c>
      <c r="L230" s="22" t="s">
        <v>306</v>
      </c>
      <c r="M230" s="25"/>
      <c r="N230" s="26">
        <v>0</v>
      </c>
      <c r="O230" s="26">
        <v>14</v>
      </c>
      <c r="P230" s="26">
        <v>206</v>
      </c>
      <c r="Q230" s="26">
        <v>17</v>
      </c>
      <c r="R230" s="26"/>
      <c r="S230" s="27">
        <v>206</v>
      </c>
      <c r="T230" t="str">
        <f t="shared" si="25"/>
        <v>break; case "MainCOPbtn_Organ Meats – Offal Meats":</v>
      </c>
      <c r="U230" s="1" t="str">
        <f t="shared" si="26"/>
        <v>data.add(new CopListdata("Bone","206","14","0","17",R.drawable.mic_done_black_24dp));</v>
      </c>
    </row>
    <row r="231" spans="1:21" ht="20.100000000000001" customHeight="1">
      <c r="A231" s="7"/>
      <c r="B231" s="8"/>
      <c r="C231" s="14" t="str">
        <f t="shared" si="27"/>
        <v>Thigh</v>
      </c>
      <c r="D231" s="9" t="s">
        <v>5</v>
      </c>
      <c r="E231" s="1" t="str">
        <f t="shared" si="22"/>
        <v>Chicken</v>
      </c>
      <c r="F231" s="1" t="str">
        <f t="shared" si="28"/>
        <v>Thigh</v>
      </c>
      <c r="G231" t="str">
        <f t="shared" si="23"/>
        <v xml:space="preserve">COTP_CHO_KEY : </v>
      </c>
      <c r="H231">
        <f t="shared" si="24"/>
        <v>0</v>
      </c>
      <c r="K231" s="33"/>
      <c r="L231" s="34" t="s">
        <v>267</v>
      </c>
      <c r="M231" s="35"/>
      <c r="N231" s="18">
        <v>0</v>
      </c>
      <c r="O231" s="18">
        <v>9</v>
      </c>
      <c r="P231" s="18">
        <v>138</v>
      </c>
      <c r="Q231" s="18">
        <v>14</v>
      </c>
      <c r="R231" s="18"/>
      <c r="S231" s="36">
        <v>138</v>
      </c>
      <c r="T231" t="str">
        <f t="shared" si="25"/>
        <v/>
      </c>
      <c r="U231" s="1" t="str">
        <f t="shared" si="26"/>
        <v>data.add(new CopListdata("Brains","138","9","0","14",R.drawable.mic_done_black_24dp));</v>
      </c>
    </row>
    <row r="232" spans="1:21" ht="20.100000000000001" customHeight="1">
      <c r="A232" s="7"/>
      <c r="B232" s="8"/>
      <c r="C232" s="14" t="str">
        <f t="shared" si="27"/>
        <v>Thigh</v>
      </c>
      <c r="D232" s="9" t="s">
        <v>120</v>
      </c>
      <c r="E232" s="1" t="str">
        <f t="shared" si="22"/>
        <v>Chicken</v>
      </c>
      <c r="F232" s="1" t="str">
        <f t="shared" si="28"/>
        <v>Thigh</v>
      </c>
      <c r="G232" t="str">
        <f t="shared" si="23"/>
        <v xml:space="preserve">COTP_PROTEIN_KEY : </v>
      </c>
      <c r="H232">
        <f t="shared" si="24"/>
        <v>29</v>
      </c>
      <c r="K232" s="33"/>
      <c r="L232" s="34" t="s">
        <v>274</v>
      </c>
      <c r="M232" s="35"/>
      <c r="N232" s="18">
        <v>0</v>
      </c>
      <c r="O232" s="18">
        <v>4</v>
      </c>
      <c r="P232" s="18">
        <v>84</v>
      </c>
      <c r="Q232" s="18">
        <v>16</v>
      </c>
      <c r="R232" s="18"/>
      <c r="S232" s="36">
        <v>84</v>
      </c>
      <c r="T232" t="str">
        <f t="shared" si="25"/>
        <v/>
      </c>
      <c r="U232" s="1" t="str">
        <f t="shared" si="26"/>
        <v>data.add(new CopListdata("Caul Fat","84","4","0","16",R.drawable.mic_done_black_24dp));</v>
      </c>
    </row>
    <row r="233" spans="1:21" ht="20.100000000000001" customHeight="1">
      <c r="A233" s="7"/>
      <c r="B233" s="10" t="s">
        <v>121</v>
      </c>
      <c r="C233" s="14" t="str">
        <f t="shared" si="27"/>
        <v>Drumstick</v>
      </c>
      <c r="D233" s="9" t="s">
        <v>122</v>
      </c>
      <c r="E233" s="1" t="str">
        <f t="shared" si="22"/>
        <v>Chicken</v>
      </c>
      <c r="F233" s="1" t="str">
        <f t="shared" si="28"/>
        <v>Drumstick</v>
      </c>
      <c r="G233" t="str">
        <f t="shared" si="23"/>
        <v xml:space="preserve">COTP_KCAL_KEY : </v>
      </c>
      <c r="H233">
        <f t="shared" si="24"/>
        <v>244</v>
      </c>
      <c r="K233" s="33"/>
      <c r="L233" s="34" t="s">
        <v>290</v>
      </c>
      <c r="M233" s="35"/>
      <c r="N233" s="18">
        <v>0</v>
      </c>
      <c r="O233" s="18">
        <v>5</v>
      </c>
      <c r="P233" s="18">
        <v>131</v>
      </c>
      <c r="Q233" s="18">
        <v>22</v>
      </c>
      <c r="R233" s="18"/>
      <c r="S233" s="36">
        <v>131</v>
      </c>
      <c r="T233" t="str">
        <f t="shared" si="25"/>
        <v/>
      </c>
      <c r="U233" s="1" t="str">
        <f t="shared" si="26"/>
        <v>data.add(new CopListdata("Cheek/Jowl","131","5","0","22",R.drawable.mic_done_black_24dp));</v>
      </c>
    </row>
    <row r="234" spans="1:21" ht="20.100000000000001" customHeight="1">
      <c r="A234" s="7"/>
      <c r="B234" s="8"/>
      <c r="C234" s="14" t="str">
        <f t="shared" si="27"/>
        <v>Drumstick</v>
      </c>
      <c r="D234" s="9" t="s">
        <v>123</v>
      </c>
      <c r="E234" s="1" t="str">
        <f t="shared" si="22"/>
        <v>Chicken</v>
      </c>
      <c r="F234" s="1" t="str">
        <f t="shared" si="28"/>
        <v>Drumstick</v>
      </c>
      <c r="G234" t="str">
        <f t="shared" si="23"/>
        <v xml:space="preserve">COTP_FAT_KEY : </v>
      </c>
      <c r="H234">
        <f t="shared" si="24"/>
        <v>13</v>
      </c>
      <c r="K234" s="33"/>
      <c r="L234" s="34" t="s">
        <v>292</v>
      </c>
      <c r="M234" s="35"/>
      <c r="N234" s="18">
        <v>0</v>
      </c>
      <c r="O234" s="18">
        <v>11</v>
      </c>
      <c r="P234" s="18">
        <v>176</v>
      </c>
      <c r="Q234" s="18">
        <v>19</v>
      </c>
      <c r="R234" s="18"/>
      <c r="S234" s="36">
        <v>176</v>
      </c>
      <c r="T234" t="str">
        <f t="shared" si="25"/>
        <v/>
      </c>
      <c r="U234" s="1" t="str">
        <f t="shared" si="26"/>
        <v>data.add(new CopListdata("Ear","176","11","0","19",R.drawable.mic_done_black_24dp));</v>
      </c>
    </row>
    <row r="235" spans="1:21" ht="20.100000000000001" customHeight="1">
      <c r="A235" s="7"/>
      <c r="B235" s="8"/>
      <c r="C235" s="14" t="str">
        <f t="shared" si="27"/>
        <v>Drumstick</v>
      </c>
      <c r="D235" s="9" t="s">
        <v>5</v>
      </c>
      <c r="E235" s="1" t="str">
        <f t="shared" si="22"/>
        <v>Chicken</v>
      </c>
      <c r="F235" s="1" t="str">
        <f t="shared" si="28"/>
        <v>Drumstick</v>
      </c>
      <c r="G235" t="str">
        <f t="shared" si="23"/>
        <v xml:space="preserve">COTP_CHO_KEY : </v>
      </c>
      <c r="H235">
        <f t="shared" si="24"/>
        <v>0</v>
      </c>
      <c r="K235" s="33"/>
      <c r="L235" s="34" t="s">
        <v>302</v>
      </c>
      <c r="M235" s="35"/>
      <c r="N235" s="18">
        <v>0</v>
      </c>
      <c r="O235" s="18">
        <v>102</v>
      </c>
      <c r="P235" s="18">
        <v>980</v>
      </c>
      <c r="Q235" s="18">
        <v>0</v>
      </c>
      <c r="R235" s="18"/>
      <c r="S235" s="36">
        <v>980</v>
      </c>
      <c r="T235" t="str">
        <f t="shared" si="25"/>
        <v/>
      </c>
      <c r="U235" s="1" t="str">
        <f t="shared" si="26"/>
        <v>data.add(new CopListdata("Fat","980","102","0","0",R.drawable.mic_done_black_24dp));</v>
      </c>
    </row>
    <row r="236" spans="1:21" ht="20.100000000000001" customHeight="1">
      <c r="A236" s="7"/>
      <c r="B236" s="8"/>
      <c r="C236" s="14" t="str">
        <f t="shared" si="27"/>
        <v>Drumstick</v>
      </c>
      <c r="D236" s="9" t="s">
        <v>23</v>
      </c>
      <c r="E236" s="1" t="str">
        <f t="shared" ref="E236:E299" si="29">IF(LEN(A236)=0,E235,A236)</f>
        <v>Chicken</v>
      </c>
      <c r="F236" s="1" t="str">
        <f t="shared" si="28"/>
        <v>Drumstick</v>
      </c>
      <c r="G236" t="str">
        <f t="shared" si="23"/>
        <v xml:space="preserve">COTP_PROTEIN_KEY : </v>
      </c>
      <c r="H236">
        <f t="shared" si="24"/>
        <v>31</v>
      </c>
      <c r="K236" s="33"/>
      <c r="L236" s="34" t="s">
        <v>293</v>
      </c>
      <c r="M236" s="35"/>
      <c r="N236" s="18">
        <v>0</v>
      </c>
      <c r="O236" s="18">
        <v>14</v>
      </c>
      <c r="P236" s="18">
        <v>201</v>
      </c>
      <c r="Q236" s="18">
        <v>9</v>
      </c>
      <c r="R236" s="18"/>
      <c r="S236" s="36">
        <v>201</v>
      </c>
      <c r="T236" t="str">
        <f t="shared" si="25"/>
        <v/>
      </c>
      <c r="U236" s="1" t="str">
        <f t="shared" si="26"/>
        <v>data.add(new CopListdata("Feet","201","14","0","9",R.drawable.mic_done_black_24dp));</v>
      </c>
    </row>
    <row r="237" spans="1:21" ht="20.100000000000001" customHeight="1">
      <c r="A237" s="7"/>
      <c r="B237" s="10" t="s">
        <v>124</v>
      </c>
      <c r="C237" s="14" t="str">
        <f t="shared" si="27"/>
        <v>Wing</v>
      </c>
      <c r="D237" s="9" t="s">
        <v>125</v>
      </c>
      <c r="E237" s="1" t="str">
        <f t="shared" si="29"/>
        <v>Chicken</v>
      </c>
      <c r="F237" s="1" t="str">
        <f t="shared" si="28"/>
        <v>Wing</v>
      </c>
      <c r="G237" t="str">
        <f t="shared" si="23"/>
        <v xml:space="preserve">COTP_KCAL_KEY : </v>
      </c>
      <c r="H237">
        <f t="shared" si="24"/>
        <v>328</v>
      </c>
      <c r="K237" s="33"/>
      <c r="L237" s="34" t="s">
        <v>288</v>
      </c>
      <c r="M237" s="35"/>
      <c r="N237" s="18">
        <v>0</v>
      </c>
      <c r="O237" s="18">
        <v>12</v>
      </c>
      <c r="P237" s="18">
        <v>176</v>
      </c>
      <c r="Q237" s="18">
        <v>16</v>
      </c>
      <c r="R237" s="18"/>
      <c r="S237" s="36">
        <v>176</v>
      </c>
      <c r="T237" t="str">
        <f t="shared" si="25"/>
        <v/>
      </c>
      <c r="U237" s="1" t="str">
        <f t="shared" si="26"/>
        <v>data.add(new CopListdata("Head Meat","176","12","0","16",R.drawable.mic_done_black_24dp));</v>
      </c>
    </row>
    <row r="238" spans="1:21" ht="20.100000000000001" customHeight="1">
      <c r="A238" s="7"/>
      <c r="B238" s="8"/>
      <c r="C238" s="14" t="str">
        <f t="shared" si="27"/>
        <v>Wing</v>
      </c>
      <c r="D238" s="9" t="s">
        <v>126</v>
      </c>
      <c r="E238" s="1" t="str">
        <f t="shared" si="29"/>
        <v>Chicken</v>
      </c>
      <c r="F238" s="1" t="str">
        <f t="shared" si="28"/>
        <v>Wing</v>
      </c>
      <c r="G238" t="str">
        <f t="shared" si="23"/>
        <v xml:space="preserve">COTP_FAT_KEY : </v>
      </c>
      <c r="H238">
        <f t="shared" si="24"/>
        <v>22</v>
      </c>
      <c r="K238" s="33"/>
      <c r="L238" s="34" t="s">
        <v>279</v>
      </c>
      <c r="M238" s="35"/>
      <c r="N238" s="18">
        <v>0</v>
      </c>
      <c r="O238" s="18">
        <v>3</v>
      </c>
      <c r="P238" s="18">
        <v>184</v>
      </c>
      <c r="Q238" s="18">
        <v>21</v>
      </c>
      <c r="R238" s="18"/>
      <c r="S238" s="36">
        <v>184</v>
      </c>
      <c r="T238" t="str">
        <f t="shared" si="25"/>
        <v/>
      </c>
      <c r="U238" s="1" t="str">
        <f t="shared" si="26"/>
        <v>data.add(new CopListdata("Heart","184","3","0","21",R.drawable.mic_done_black_24dp));</v>
      </c>
    </row>
    <row r="239" spans="1:21" ht="20.100000000000001" customHeight="1">
      <c r="A239" s="7"/>
      <c r="B239" s="8"/>
      <c r="C239" s="14" t="str">
        <f t="shared" si="27"/>
        <v>Wing</v>
      </c>
      <c r="D239" s="9" t="s">
        <v>5</v>
      </c>
      <c r="E239" s="1" t="str">
        <f t="shared" si="29"/>
        <v>Chicken</v>
      </c>
      <c r="F239" s="1" t="str">
        <f t="shared" si="28"/>
        <v>Wing</v>
      </c>
      <c r="G239" t="str">
        <f t="shared" si="23"/>
        <v xml:space="preserve">COTP_CHO_KEY : </v>
      </c>
      <c r="H239">
        <f t="shared" si="24"/>
        <v>0</v>
      </c>
      <c r="K239" s="33"/>
      <c r="L239" s="34" t="s">
        <v>283</v>
      </c>
      <c r="M239" s="35"/>
      <c r="N239" s="18">
        <v>0</v>
      </c>
      <c r="O239" s="18">
        <v>19</v>
      </c>
      <c r="P239" s="18">
        <v>208</v>
      </c>
      <c r="Q239" s="18">
        <v>9</v>
      </c>
      <c r="R239" s="18"/>
      <c r="S239" s="36">
        <v>208</v>
      </c>
      <c r="T239" t="str">
        <f t="shared" si="25"/>
        <v/>
      </c>
      <c r="U239" s="1" t="str">
        <f t="shared" si="26"/>
        <v>data.add(new CopListdata("Intestines","208","19","0","9",R.drawable.mic_done_black_24dp));</v>
      </c>
    </row>
    <row r="240" spans="1:21" ht="20.100000000000001" customHeight="1">
      <c r="A240" s="7"/>
      <c r="B240" s="8"/>
      <c r="C240" s="14" t="str">
        <f t="shared" si="27"/>
        <v>Wing</v>
      </c>
      <c r="D240" s="9" t="s">
        <v>23</v>
      </c>
      <c r="E240" s="1" t="str">
        <f t="shared" si="29"/>
        <v>Chicken</v>
      </c>
      <c r="F240" s="1" t="str">
        <f t="shared" si="28"/>
        <v>Wing</v>
      </c>
      <c r="G240" t="str">
        <f t="shared" si="23"/>
        <v xml:space="preserve">COTP_PROTEIN_KEY : </v>
      </c>
      <c r="H240">
        <f t="shared" si="24"/>
        <v>31</v>
      </c>
      <c r="K240" s="33"/>
      <c r="L240" s="34" t="s">
        <v>263</v>
      </c>
      <c r="M240" s="35"/>
      <c r="N240" s="18">
        <v>0</v>
      </c>
      <c r="O240" s="18">
        <v>2</v>
      </c>
      <c r="P240" s="18">
        <v>100</v>
      </c>
      <c r="Q240" s="18">
        <v>21</v>
      </c>
      <c r="R240" s="18"/>
      <c r="S240" s="36">
        <v>100</v>
      </c>
      <c r="T240" t="str">
        <f t="shared" si="25"/>
        <v/>
      </c>
      <c r="U240" s="1" t="str">
        <f t="shared" si="26"/>
        <v>data.add(new CopListdata("Kidney","100","2","0","21",R.drawable.mic_done_black_24dp));</v>
      </c>
    </row>
    <row r="241" spans="1:21" ht="20.100000000000001" customHeight="1">
      <c r="A241" s="7"/>
      <c r="B241" s="10" t="s">
        <v>127</v>
      </c>
      <c r="C241" s="14" t="str">
        <f t="shared" si="27"/>
        <v>Breast Fillet</v>
      </c>
      <c r="D241" s="9" t="s">
        <v>128</v>
      </c>
      <c r="E241" s="1" t="str">
        <f t="shared" si="29"/>
        <v>Chicken</v>
      </c>
      <c r="F241" s="1" t="str">
        <f t="shared" si="28"/>
        <v>Breast Fillet</v>
      </c>
      <c r="G241" t="str">
        <f t="shared" si="23"/>
        <v xml:space="preserve">COTP_KCAL_KEY : </v>
      </c>
      <c r="H241">
        <f t="shared" si="24"/>
        <v>124</v>
      </c>
      <c r="K241" s="33"/>
      <c r="L241" s="34" t="s">
        <v>269</v>
      </c>
      <c r="M241" s="35"/>
      <c r="N241" s="18">
        <v>0</v>
      </c>
      <c r="O241" s="18">
        <v>10</v>
      </c>
      <c r="P241" s="18">
        <v>190</v>
      </c>
      <c r="Q241" s="18">
        <v>23</v>
      </c>
      <c r="R241" s="18"/>
      <c r="S241" s="36">
        <v>190</v>
      </c>
      <c r="T241" t="str">
        <f t="shared" si="25"/>
        <v/>
      </c>
      <c r="U241" s="1" t="str">
        <f t="shared" si="26"/>
        <v>data.add(new CopListdata("Liver","190","10","0","23",R.drawable.mic_done_black_24dp));</v>
      </c>
    </row>
    <row r="242" spans="1:21" ht="20.100000000000001" customHeight="1">
      <c r="A242" s="7"/>
      <c r="B242" s="8"/>
      <c r="C242" s="14" t="str">
        <f t="shared" si="27"/>
        <v>Breast Fillet</v>
      </c>
      <c r="D242" s="9" t="s">
        <v>129</v>
      </c>
      <c r="E242" s="1" t="str">
        <f t="shared" si="29"/>
        <v>Chicken</v>
      </c>
      <c r="F242" s="1" t="str">
        <f t="shared" si="28"/>
        <v>Breast Fillet</v>
      </c>
      <c r="G242" t="str">
        <f t="shared" si="23"/>
        <v xml:space="preserve">COTP_FAT_KEY : </v>
      </c>
      <c r="H242">
        <f t="shared" si="24"/>
        <v>2</v>
      </c>
      <c r="K242" s="33"/>
      <c r="L242" s="34" t="s">
        <v>169</v>
      </c>
      <c r="M242" s="35"/>
      <c r="N242" s="18">
        <v>0</v>
      </c>
      <c r="O242" s="18">
        <v>22</v>
      </c>
      <c r="P242" s="18">
        <v>305</v>
      </c>
      <c r="Q242" s="18">
        <v>26</v>
      </c>
      <c r="R242" s="18"/>
      <c r="S242" s="36">
        <v>305</v>
      </c>
      <c r="T242" t="str">
        <f t="shared" si="25"/>
        <v/>
      </c>
      <c r="U242" s="1" t="str">
        <f t="shared" si="26"/>
        <v>data.add(new CopListdata("Neck","305","22","0","26",R.drawable.mic_done_black_24dp));</v>
      </c>
    </row>
    <row r="243" spans="1:21" ht="20.100000000000001" customHeight="1">
      <c r="A243" s="7"/>
      <c r="B243" s="8"/>
      <c r="C243" s="14" t="str">
        <f t="shared" si="27"/>
        <v>Breast Fillet</v>
      </c>
      <c r="D243" s="9" t="s">
        <v>5</v>
      </c>
      <c r="E243" s="1" t="str">
        <f t="shared" si="29"/>
        <v>Chicken</v>
      </c>
      <c r="F243" s="1" t="str">
        <f t="shared" si="28"/>
        <v>Breast Fillet</v>
      </c>
      <c r="G243" t="str">
        <f t="shared" si="23"/>
        <v xml:space="preserve">COTP_CHO_KEY : </v>
      </c>
      <c r="H243">
        <f t="shared" si="24"/>
        <v>0</v>
      </c>
      <c r="K243" s="33"/>
      <c r="L243" s="34" t="s">
        <v>277</v>
      </c>
      <c r="M243" s="35"/>
      <c r="N243" s="18">
        <v>0</v>
      </c>
      <c r="O243" s="18">
        <v>9</v>
      </c>
      <c r="P243" s="18">
        <v>164</v>
      </c>
      <c r="Q243" s="18">
        <v>20</v>
      </c>
      <c r="R243" s="18"/>
      <c r="S243" s="36">
        <v>164</v>
      </c>
      <c r="T243" t="str">
        <f t="shared" si="25"/>
        <v/>
      </c>
      <c r="U243" s="1" t="str">
        <f t="shared" si="26"/>
        <v>data.add(new CopListdata("Oxtail","164","9","0","20",R.drawable.mic_done_black_24dp));</v>
      </c>
    </row>
    <row r="244" spans="1:21" ht="20.100000000000001" customHeight="1">
      <c r="A244" s="7"/>
      <c r="B244" s="8"/>
      <c r="C244" s="14" t="str">
        <f t="shared" si="27"/>
        <v>Breast Fillet</v>
      </c>
      <c r="D244" s="9" t="s">
        <v>30</v>
      </c>
      <c r="E244" s="1" t="str">
        <f t="shared" si="29"/>
        <v>Chicken</v>
      </c>
      <c r="F244" s="1" t="str">
        <f t="shared" si="28"/>
        <v>Breast Fillet</v>
      </c>
      <c r="G244" t="str">
        <f t="shared" si="23"/>
        <v xml:space="preserve">COTP_PROTEIN_KEY : </v>
      </c>
      <c r="H244">
        <f t="shared" si="24"/>
        <v>26</v>
      </c>
      <c r="K244" s="33"/>
      <c r="L244" s="34" t="s">
        <v>298</v>
      </c>
      <c r="M244" s="35"/>
      <c r="N244" s="18">
        <v>0</v>
      </c>
      <c r="O244" s="18">
        <v>36</v>
      </c>
      <c r="P244" s="18">
        <v>600</v>
      </c>
      <c r="Q244" s="18">
        <v>68</v>
      </c>
      <c r="R244" s="18"/>
      <c r="S244" s="36">
        <v>600</v>
      </c>
      <c r="T244" t="str">
        <f t="shared" si="25"/>
        <v/>
      </c>
      <c r="U244" s="1" t="str">
        <f t="shared" si="26"/>
        <v>data.add(new CopListdata("Skin","600","36","0","68",R.drawable.mic_done_black_24dp));</v>
      </c>
    </row>
    <row r="245" spans="1:21" ht="20.100000000000001" customHeight="1">
      <c r="A245" s="7"/>
      <c r="B245" s="10" t="s">
        <v>130</v>
      </c>
      <c r="C245" s="14" t="str">
        <f t="shared" si="27"/>
        <v>Tenderloin of Breast</v>
      </c>
      <c r="D245" s="9" t="s">
        <v>128</v>
      </c>
      <c r="E245" s="1" t="str">
        <f t="shared" si="29"/>
        <v>Chicken</v>
      </c>
      <c r="F245" s="1" t="str">
        <f t="shared" si="28"/>
        <v>Tenderloin of Breast</v>
      </c>
      <c r="G245" t="str">
        <f t="shared" si="23"/>
        <v xml:space="preserve">COTP_KCAL_KEY : </v>
      </c>
      <c r="H245">
        <f t="shared" si="24"/>
        <v>124</v>
      </c>
      <c r="K245" s="33"/>
      <c r="L245" s="34" t="s">
        <v>295</v>
      </c>
      <c r="M245" s="35"/>
      <c r="N245" s="18">
        <v>0</v>
      </c>
      <c r="O245" s="18">
        <v>4</v>
      </c>
      <c r="P245" s="18">
        <v>205</v>
      </c>
      <c r="Q245" s="18">
        <v>37</v>
      </c>
      <c r="R245" s="18"/>
      <c r="S245" s="36">
        <v>205</v>
      </c>
      <c r="T245" t="str">
        <f t="shared" si="25"/>
        <v/>
      </c>
      <c r="U245" s="1" t="str">
        <f t="shared" si="26"/>
        <v>data.add(new CopListdata("Spleen","205","4","0","37",R.drawable.mic_done_black_24dp));</v>
      </c>
    </row>
    <row r="246" spans="1:21" ht="20.100000000000001" customHeight="1">
      <c r="A246" s="7"/>
      <c r="B246" s="8"/>
      <c r="C246" s="14" t="str">
        <f t="shared" si="27"/>
        <v>Tenderloin of Breast</v>
      </c>
      <c r="D246" s="9" t="s">
        <v>129</v>
      </c>
      <c r="E246" s="1" t="str">
        <f t="shared" si="29"/>
        <v>Chicken</v>
      </c>
      <c r="F246" s="1" t="str">
        <f t="shared" si="28"/>
        <v>Tenderloin of Breast</v>
      </c>
      <c r="G246" t="str">
        <f t="shared" si="23"/>
        <v xml:space="preserve">COTP_FAT_KEY : </v>
      </c>
      <c r="H246">
        <f t="shared" si="24"/>
        <v>2</v>
      </c>
      <c r="K246" s="33"/>
      <c r="L246" s="34" t="s">
        <v>265</v>
      </c>
      <c r="M246" s="35"/>
      <c r="N246" s="18">
        <v>0</v>
      </c>
      <c r="O246" s="18">
        <v>20</v>
      </c>
      <c r="P246" s="18">
        <v>293</v>
      </c>
      <c r="Q246" s="18">
        <v>30</v>
      </c>
      <c r="R246" s="18"/>
      <c r="S246" s="36">
        <v>293</v>
      </c>
      <c r="T246" t="str">
        <f t="shared" si="25"/>
        <v/>
      </c>
      <c r="U246" s="1" t="str">
        <f t="shared" si="26"/>
        <v>data.add(new CopListdata("Sweetbread","293","20","0","30",R.drawable.mic_done_black_24dp));</v>
      </c>
    </row>
    <row r="247" spans="1:21" ht="20.100000000000001" customHeight="1">
      <c r="A247" s="7"/>
      <c r="B247" s="8"/>
      <c r="C247" s="14" t="str">
        <f t="shared" si="27"/>
        <v>Tenderloin of Breast</v>
      </c>
      <c r="D247" s="9" t="s">
        <v>5</v>
      </c>
      <c r="E247" s="1" t="str">
        <f t="shared" si="29"/>
        <v>Chicken</v>
      </c>
      <c r="F247" s="1" t="str">
        <f t="shared" si="28"/>
        <v>Tenderloin of Breast</v>
      </c>
      <c r="G247" t="str">
        <f t="shared" si="23"/>
        <v xml:space="preserve">COTP_CHO_KEY : </v>
      </c>
      <c r="H247">
        <f t="shared" si="24"/>
        <v>0</v>
      </c>
      <c r="K247" s="33"/>
      <c r="L247" s="34" t="s">
        <v>308</v>
      </c>
      <c r="M247" s="35"/>
      <c r="N247" s="18">
        <v>0</v>
      </c>
      <c r="O247" s="18">
        <v>9</v>
      </c>
      <c r="P247" s="18">
        <v>164</v>
      </c>
      <c r="Q247" s="18">
        <v>20</v>
      </c>
      <c r="R247" s="18"/>
      <c r="S247" s="36">
        <v>164</v>
      </c>
      <c r="T247" t="str">
        <f t="shared" si="25"/>
        <v/>
      </c>
      <c r="U247" s="1" t="str">
        <f t="shared" si="26"/>
        <v>data.add(new CopListdata("Tail/Ox Tail","164","9","0","20",R.drawable.mic_done_black_24dp));</v>
      </c>
    </row>
    <row r="248" spans="1:21" ht="20.100000000000001" customHeight="1">
      <c r="A248" s="7"/>
      <c r="B248" s="8"/>
      <c r="C248" s="14" t="str">
        <f t="shared" si="27"/>
        <v>Tenderloin of Breast</v>
      </c>
      <c r="D248" s="9" t="s">
        <v>30</v>
      </c>
      <c r="E248" s="1" t="str">
        <f t="shared" si="29"/>
        <v>Chicken</v>
      </c>
      <c r="F248" s="1" t="str">
        <f t="shared" si="28"/>
        <v>Tenderloin of Breast</v>
      </c>
      <c r="G248" t="str">
        <f t="shared" si="23"/>
        <v xml:space="preserve">COTP_PROTEIN_KEY : </v>
      </c>
      <c r="H248">
        <f t="shared" si="24"/>
        <v>26</v>
      </c>
      <c r="K248" s="33"/>
      <c r="L248" s="34" t="s">
        <v>286</v>
      </c>
      <c r="M248" s="35"/>
      <c r="N248" s="18">
        <v>0</v>
      </c>
      <c r="O248" s="18">
        <v>3</v>
      </c>
      <c r="P248" s="18">
        <v>135</v>
      </c>
      <c r="Q248" s="18">
        <v>26</v>
      </c>
      <c r="R248" s="18"/>
      <c r="S248" s="36">
        <v>135</v>
      </c>
      <c r="T248" t="str">
        <f t="shared" si="25"/>
        <v/>
      </c>
      <c r="U248" s="1" t="str">
        <f t="shared" si="26"/>
        <v>data.add(new CopListdata("Testicles/Fry Oysters","135","3","0","26",R.drawable.mic_done_black_24dp));</v>
      </c>
    </row>
    <row r="249" spans="1:21" ht="20.100000000000001" customHeight="1">
      <c r="A249" s="7"/>
      <c r="B249" s="10" t="s">
        <v>131</v>
      </c>
      <c r="C249" s="14" t="str">
        <f t="shared" si="27"/>
        <v>Goujon</v>
      </c>
      <c r="D249" s="9" t="s">
        <v>128</v>
      </c>
      <c r="E249" s="1" t="str">
        <f t="shared" si="29"/>
        <v>Chicken</v>
      </c>
      <c r="F249" s="1" t="str">
        <f t="shared" si="28"/>
        <v>Goujon</v>
      </c>
      <c r="G249" t="str">
        <f t="shared" si="23"/>
        <v xml:space="preserve">COTP_KCAL_KEY : </v>
      </c>
      <c r="H249">
        <f t="shared" si="24"/>
        <v>124</v>
      </c>
      <c r="K249" s="33"/>
      <c r="L249" s="34" t="s">
        <v>281</v>
      </c>
      <c r="M249" s="35"/>
      <c r="N249" s="18">
        <v>0</v>
      </c>
      <c r="O249" s="18">
        <v>3</v>
      </c>
      <c r="P249" s="18">
        <v>184</v>
      </c>
      <c r="Q249" s="18">
        <v>21</v>
      </c>
      <c r="R249" s="18"/>
      <c r="S249" s="36">
        <v>184</v>
      </c>
      <c r="T249" t="str">
        <f t="shared" si="25"/>
        <v/>
      </c>
      <c r="U249" s="1" t="str">
        <f t="shared" si="26"/>
        <v>data.add(new CopListdata("Tongue","184","3","0","21",R.drawable.mic_done_black_24dp));</v>
      </c>
    </row>
    <row r="250" spans="1:21" ht="20.100000000000001" customHeight="1">
      <c r="A250" s="7"/>
      <c r="B250" s="8"/>
      <c r="C250" s="14" t="str">
        <f t="shared" si="27"/>
        <v>Goujon</v>
      </c>
      <c r="D250" s="9" t="s">
        <v>129</v>
      </c>
      <c r="E250" s="1" t="str">
        <f t="shared" si="29"/>
        <v>Chicken</v>
      </c>
      <c r="F250" s="1" t="str">
        <f t="shared" si="28"/>
        <v>Goujon</v>
      </c>
      <c r="G250" t="str">
        <f t="shared" si="23"/>
        <v xml:space="preserve">COTP_FAT_KEY : </v>
      </c>
      <c r="H250">
        <f t="shared" si="24"/>
        <v>2</v>
      </c>
      <c r="K250" s="33"/>
      <c r="L250" s="34" t="s">
        <v>271</v>
      </c>
      <c r="M250" s="35"/>
      <c r="N250" s="18">
        <v>0</v>
      </c>
      <c r="O250" s="18">
        <v>3</v>
      </c>
      <c r="P250" s="18">
        <v>82</v>
      </c>
      <c r="Q250" s="18">
        <v>15</v>
      </c>
      <c r="R250" s="18"/>
      <c r="S250" s="36">
        <v>82</v>
      </c>
      <c r="T250" t="str">
        <f t="shared" si="25"/>
        <v/>
      </c>
      <c r="U250" s="1" t="str">
        <f t="shared" si="26"/>
        <v>data.add(new CopListdata("Tripe","82","3","0","15",R.drawable.mic_done_black_24dp));</v>
      </c>
    </row>
    <row r="251" spans="1:21" ht="20.100000000000001" customHeight="1">
      <c r="A251" s="7"/>
      <c r="B251" s="8"/>
      <c r="C251" s="14" t="str">
        <f t="shared" si="27"/>
        <v>Goujon</v>
      </c>
      <c r="D251" s="9" t="s">
        <v>5</v>
      </c>
      <c r="E251" s="1" t="str">
        <f t="shared" si="29"/>
        <v>Chicken</v>
      </c>
      <c r="F251" s="1" t="str">
        <f t="shared" si="28"/>
        <v>Goujon</v>
      </c>
      <c r="G251" t="str">
        <f t="shared" si="23"/>
        <v xml:space="preserve">COTP_CHO_KEY : </v>
      </c>
      <c r="H251">
        <f t="shared" si="24"/>
        <v>0</v>
      </c>
      <c r="K251" s="33"/>
      <c r="L251" s="34" t="s">
        <v>282</v>
      </c>
      <c r="M251" s="35"/>
      <c r="N251" s="18">
        <v>0</v>
      </c>
      <c r="O251" s="18">
        <v>3</v>
      </c>
      <c r="P251" s="18">
        <v>184</v>
      </c>
      <c r="Q251" s="18">
        <v>21</v>
      </c>
      <c r="R251" s="18"/>
      <c r="S251" s="36">
        <v>184</v>
      </c>
      <c r="T251" t="str">
        <f t="shared" si="25"/>
        <v/>
      </c>
      <c r="U251" s="1" t="str">
        <f t="shared" si="26"/>
        <v>data.add(new CopListdata("Tripe/Stomach","184","3","0","21",R.drawable.mic_done_black_24dp));</v>
      </c>
    </row>
    <row r="252" spans="1:21" ht="20.100000000000001" customHeight="1">
      <c r="A252" s="7"/>
      <c r="B252" s="8"/>
      <c r="C252" s="14" t="str">
        <f t="shared" si="27"/>
        <v>Goujon</v>
      </c>
      <c r="D252" s="9" t="s">
        <v>30</v>
      </c>
      <c r="E252" s="1" t="str">
        <f t="shared" si="29"/>
        <v>Chicken</v>
      </c>
      <c r="F252" s="1" t="str">
        <f t="shared" si="28"/>
        <v>Goujon</v>
      </c>
      <c r="G252" t="str">
        <f t="shared" si="23"/>
        <v xml:space="preserve">COTP_PROTEIN_KEY : </v>
      </c>
      <c r="H252">
        <f t="shared" si="24"/>
        <v>26</v>
      </c>
      <c r="K252" s="33"/>
      <c r="L252" s="34"/>
      <c r="M252" s="35"/>
      <c r="N252" s="18"/>
      <c r="O252" s="18"/>
      <c r="P252" s="18"/>
      <c r="Q252" s="18"/>
      <c r="R252" s="18">
        <v>0</v>
      </c>
      <c r="S252" s="36">
        <v>0</v>
      </c>
      <c r="T252" t="str">
        <f t="shared" si="25"/>
        <v/>
      </c>
      <c r="U252" s="1" t="str">
        <f t="shared" si="26"/>
        <v/>
      </c>
    </row>
    <row r="253" spans="1:21" ht="20.100000000000001" customHeight="1">
      <c r="A253" s="7"/>
      <c r="B253" s="10" t="s">
        <v>132</v>
      </c>
      <c r="C253" s="14" t="str">
        <f t="shared" si="27"/>
        <v>Diced Chicken</v>
      </c>
      <c r="D253" s="9" t="s">
        <v>128</v>
      </c>
      <c r="E253" s="1" t="str">
        <f t="shared" si="29"/>
        <v>Chicken</v>
      </c>
      <c r="F253" s="1" t="str">
        <f t="shared" si="28"/>
        <v>Diced Chicken</v>
      </c>
      <c r="G253" t="str">
        <f t="shared" si="23"/>
        <v xml:space="preserve">COTP_KCAL_KEY : </v>
      </c>
      <c r="H253">
        <f t="shared" si="24"/>
        <v>124</v>
      </c>
      <c r="K253" s="22" t="s">
        <v>164</v>
      </c>
      <c r="L253" s="22" t="s">
        <v>168</v>
      </c>
      <c r="M253" s="25"/>
      <c r="N253" s="26">
        <v>0</v>
      </c>
      <c r="O253" s="26">
        <v>3</v>
      </c>
      <c r="P253" s="26">
        <v>134</v>
      </c>
      <c r="Q253" s="26">
        <v>28</v>
      </c>
      <c r="R253" s="26"/>
      <c r="S253" s="27">
        <v>134</v>
      </c>
      <c r="T253" t="str">
        <f t="shared" si="25"/>
        <v>break; case "MainCOPbtn_Ostrich":</v>
      </c>
      <c r="U253" s="1" t="str">
        <f t="shared" si="26"/>
        <v>data.add(new CopListdata("Back Fillet","134","3","0","28",R.drawable.mic_done_black_24dp));</v>
      </c>
    </row>
    <row r="254" spans="1:21" ht="20.100000000000001" customHeight="1">
      <c r="A254" s="7"/>
      <c r="B254" s="8"/>
      <c r="C254" s="14" t="str">
        <f t="shared" si="27"/>
        <v>Diced Chicken</v>
      </c>
      <c r="D254" s="9" t="s">
        <v>129</v>
      </c>
      <c r="E254" s="1" t="str">
        <f t="shared" si="29"/>
        <v>Chicken</v>
      </c>
      <c r="F254" s="1" t="str">
        <f t="shared" si="28"/>
        <v>Diced Chicken</v>
      </c>
      <c r="G254" t="str">
        <f t="shared" si="23"/>
        <v xml:space="preserve">COTP_FAT_KEY : </v>
      </c>
      <c r="H254">
        <f t="shared" si="24"/>
        <v>2</v>
      </c>
      <c r="K254" s="33"/>
      <c r="L254" s="34" t="s">
        <v>169</v>
      </c>
      <c r="M254" s="35"/>
      <c r="N254" s="18">
        <v>0</v>
      </c>
      <c r="O254" s="18">
        <v>3</v>
      </c>
      <c r="P254" s="18">
        <v>134</v>
      </c>
      <c r="Q254" s="18">
        <v>28</v>
      </c>
      <c r="R254" s="18"/>
      <c r="S254" s="36">
        <v>134</v>
      </c>
      <c r="T254" t="str">
        <f t="shared" si="25"/>
        <v/>
      </c>
      <c r="U254" s="1" t="str">
        <f t="shared" si="26"/>
        <v>data.add(new CopListdata("Neck","134","3","0","28",R.drawable.mic_done_black_24dp));</v>
      </c>
    </row>
    <row r="255" spans="1:21" ht="20.100000000000001" customHeight="1">
      <c r="A255" s="7"/>
      <c r="B255" s="8"/>
      <c r="C255" s="14" t="str">
        <f t="shared" si="27"/>
        <v>Diced Chicken</v>
      </c>
      <c r="D255" s="9" t="s">
        <v>5</v>
      </c>
      <c r="E255" s="1" t="str">
        <f t="shared" si="29"/>
        <v>Chicken</v>
      </c>
      <c r="F255" s="1" t="str">
        <f t="shared" si="28"/>
        <v>Diced Chicken</v>
      </c>
      <c r="G255" t="str">
        <f t="shared" si="23"/>
        <v xml:space="preserve">COTP_CHO_KEY : </v>
      </c>
      <c r="H255">
        <f t="shared" si="24"/>
        <v>0</v>
      </c>
      <c r="K255" s="33"/>
      <c r="L255" s="34" t="s">
        <v>165</v>
      </c>
      <c r="M255" s="35"/>
      <c r="N255" s="18">
        <v>0</v>
      </c>
      <c r="O255" s="18">
        <v>3</v>
      </c>
      <c r="P255" s="18">
        <v>134</v>
      </c>
      <c r="Q255" s="18">
        <v>28</v>
      </c>
      <c r="R255" s="18"/>
      <c r="S255" s="36">
        <v>134</v>
      </c>
      <c r="T255" t="str">
        <f t="shared" si="25"/>
        <v/>
      </c>
      <c r="U255" s="1" t="str">
        <f t="shared" si="26"/>
        <v>data.add(new CopListdata("Thigh Fan Fillet","134","3","0","28",R.drawable.mic_done_black_24dp));</v>
      </c>
    </row>
    <row r="256" spans="1:21" ht="20.100000000000001" customHeight="1">
      <c r="A256" s="7"/>
      <c r="B256" s="8"/>
      <c r="C256" s="14" t="str">
        <f t="shared" si="27"/>
        <v>Diced Chicken</v>
      </c>
      <c r="D256" s="9" t="s">
        <v>30</v>
      </c>
      <c r="E256" s="1" t="str">
        <f t="shared" si="29"/>
        <v>Chicken</v>
      </c>
      <c r="F256" s="1" t="str">
        <f t="shared" si="28"/>
        <v>Diced Chicken</v>
      </c>
      <c r="G256" t="str">
        <f t="shared" si="23"/>
        <v xml:space="preserve">COTP_PROTEIN_KEY : </v>
      </c>
      <c r="H256">
        <f t="shared" si="24"/>
        <v>26</v>
      </c>
      <c r="K256" s="33"/>
      <c r="L256" s="34"/>
      <c r="M256" s="35"/>
      <c r="N256" s="18"/>
      <c r="O256" s="18"/>
      <c r="P256" s="18"/>
      <c r="Q256" s="18"/>
      <c r="R256" s="18">
        <v>0</v>
      </c>
      <c r="S256" s="36">
        <v>0</v>
      </c>
      <c r="T256" t="str">
        <f t="shared" si="25"/>
        <v/>
      </c>
      <c r="U256" s="1" t="str">
        <f t="shared" si="26"/>
        <v/>
      </c>
    </row>
    <row r="257" spans="1:21" ht="20.100000000000001" customHeight="1">
      <c r="A257" s="7"/>
      <c r="B257" s="10" t="s">
        <v>133</v>
      </c>
      <c r="C257" s="14" t="str">
        <f t="shared" si="27"/>
        <v>Minced Chicken</v>
      </c>
      <c r="D257" s="9" t="s">
        <v>134</v>
      </c>
      <c r="E257" s="1" t="str">
        <f t="shared" si="29"/>
        <v>Chicken</v>
      </c>
      <c r="F257" s="1" t="str">
        <f t="shared" si="28"/>
        <v>Minced Chicken</v>
      </c>
      <c r="G257" t="str">
        <f t="shared" si="23"/>
        <v xml:space="preserve">COTP_KCAL_KEY : </v>
      </c>
      <c r="H257">
        <f t="shared" si="24"/>
        <v>180</v>
      </c>
      <c r="K257" s="22" t="s">
        <v>170</v>
      </c>
      <c r="L257" s="22" t="s">
        <v>176</v>
      </c>
      <c r="M257" s="25"/>
      <c r="N257" s="26">
        <v>2</v>
      </c>
      <c r="O257" s="26">
        <v>47</v>
      </c>
      <c r="P257" s="26">
        <v>610</v>
      </c>
      <c r="Q257" s="26">
        <v>42</v>
      </c>
      <c r="R257" s="26"/>
      <c r="S257" s="27">
        <v>610</v>
      </c>
      <c r="T257" t="str">
        <f t="shared" si="25"/>
        <v>break; case "MainCOPbtn_Pork":</v>
      </c>
      <c r="U257" s="1" t="str">
        <f t="shared" si="26"/>
        <v>data.add(new CopListdata("Bacon","610","47","2","42",R.drawable.mic_done_black_24dp));</v>
      </c>
    </row>
    <row r="258" spans="1:21" ht="20.100000000000001" customHeight="1">
      <c r="A258" s="7"/>
      <c r="B258" s="8"/>
      <c r="C258" s="14" t="str">
        <f t="shared" si="27"/>
        <v>Minced Chicken</v>
      </c>
      <c r="D258" s="9" t="s">
        <v>48</v>
      </c>
      <c r="E258" s="1" t="str">
        <f t="shared" si="29"/>
        <v>Chicken</v>
      </c>
      <c r="F258" s="1" t="str">
        <f t="shared" si="28"/>
        <v>Minced Chicken</v>
      </c>
      <c r="G258" t="str">
        <f t="shared" si="23"/>
        <v xml:space="preserve">COTP_FAT_KEY : </v>
      </c>
      <c r="H258">
        <f t="shared" si="24"/>
        <v>11</v>
      </c>
      <c r="K258" s="33"/>
      <c r="L258" s="34" t="s">
        <v>192</v>
      </c>
      <c r="M258" s="35"/>
      <c r="N258" s="18">
        <v>0</v>
      </c>
      <c r="O258" s="18">
        <v>22</v>
      </c>
      <c r="P258" s="18">
        <v>305</v>
      </c>
      <c r="Q258" s="18">
        <v>26</v>
      </c>
      <c r="R258" s="18"/>
      <c r="S258" s="36">
        <v>305</v>
      </c>
      <c r="T258" t="str">
        <f t="shared" si="25"/>
        <v/>
      </c>
      <c r="U258" s="1" t="str">
        <f t="shared" si="26"/>
        <v>data.add(new CopListdata("Boston Butt Steaks","305","22","0","26",R.drawable.mic_done_black_24dp));</v>
      </c>
    </row>
    <row r="259" spans="1:21" ht="20.100000000000001" customHeight="1">
      <c r="A259" s="7"/>
      <c r="B259" s="8"/>
      <c r="C259" s="14" t="str">
        <f t="shared" si="27"/>
        <v>Minced Chicken</v>
      </c>
      <c r="D259" s="9" t="s">
        <v>5</v>
      </c>
      <c r="E259" s="1" t="str">
        <f t="shared" si="29"/>
        <v>Chicken</v>
      </c>
      <c r="F259" s="1" t="str">
        <f t="shared" si="28"/>
        <v>Minced Chicken</v>
      </c>
      <c r="G259" t="str">
        <f t="shared" si="23"/>
        <v xml:space="preserve">COTP_CHO_KEY : </v>
      </c>
      <c r="H259">
        <f t="shared" si="24"/>
        <v>0</v>
      </c>
      <c r="K259" s="33"/>
      <c r="L259" s="34" t="s">
        <v>171</v>
      </c>
      <c r="M259" s="35"/>
      <c r="N259" s="18">
        <v>0</v>
      </c>
      <c r="O259" s="18">
        <v>5</v>
      </c>
      <c r="P259" s="18">
        <v>138</v>
      </c>
      <c r="Q259" s="18">
        <v>22</v>
      </c>
      <c r="R259" s="18"/>
      <c r="S259" s="36">
        <v>138</v>
      </c>
      <c r="T259" t="str">
        <f t="shared" si="25"/>
        <v/>
      </c>
      <c r="U259" s="1" t="str">
        <f t="shared" si="26"/>
        <v>data.add(new CopListdata("Fresh Ham","138","5","0","22",R.drawable.mic_done_black_24dp));</v>
      </c>
    </row>
    <row r="260" spans="1:21" ht="20.100000000000001" customHeight="1">
      <c r="A260" s="7"/>
      <c r="B260" s="8"/>
      <c r="C260" s="14" t="str">
        <f t="shared" si="27"/>
        <v>Minced Chicken</v>
      </c>
      <c r="D260" s="9" t="s">
        <v>135</v>
      </c>
      <c r="E260" s="1" t="str">
        <f t="shared" si="29"/>
        <v>Chicken</v>
      </c>
      <c r="F260" s="1" t="str">
        <f t="shared" si="28"/>
        <v>Minced Chicken</v>
      </c>
      <c r="G260" t="str">
        <f t="shared" ref="G260:G323" si="30">LEFT(D260,FIND("@",D260,1)-1)</f>
        <v xml:space="preserve">COTP_PROTEIN_KEY : </v>
      </c>
      <c r="H260">
        <f t="shared" ref="H260:H323" si="31">IFERROR(VALUE(RIGHT(D260,LEN(D260)-FIND("@",D260,1))),0)</f>
        <v>19</v>
      </c>
      <c r="K260" s="33"/>
      <c r="L260" s="34" t="s">
        <v>205</v>
      </c>
      <c r="M260" s="35"/>
      <c r="N260" s="18">
        <v>0</v>
      </c>
      <c r="O260" s="18">
        <v>24</v>
      </c>
      <c r="P260" s="18">
        <v>297</v>
      </c>
      <c r="Q260" s="18">
        <v>19</v>
      </c>
      <c r="R260" s="18"/>
      <c r="S260" s="36">
        <v>297</v>
      </c>
      <c r="T260" t="str">
        <f t="shared" si="25"/>
        <v/>
      </c>
      <c r="U260" s="1" t="str">
        <f t="shared" si="26"/>
        <v>data.add(new CopListdata("Ground Pork","297","24","0","19",R.drawable.mic_done_black_24dp));</v>
      </c>
    </row>
    <row r="261" spans="1:21" ht="20.100000000000001" customHeight="1">
      <c r="A261" s="7"/>
      <c r="B261" s="10" t="s">
        <v>136</v>
      </c>
      <c r="C261" s="14" t="str">
        <f t="shared" si="27"/>
        <v>Ground Chicken</v>
      </c>
      <c r="D261" s="9" t="s">
        <v>134</v>
      </c>
      <c r="E261" s="1" t="str">
        <f t="shared" si="29"/>
        <v>Chicken</v>
      </c>
      <c r="F261" s="1" t="str">
        <f t="shared" si="28"/>
        <v>Ground Chicken</v>
      </c>
      <c r="G261" t="str">
        <f t="shared" si="30"/>
        <v xml:space="preserve">COTP_KCAL_KEY : </v>
      </c>
      <c r="H261">
        <f t="shared" si="31"/>
        <v>180</v>
      </c>
      <c r="K261" s="33"/>
      <c r="L261" s="34" t="s">
        <v>174</v>
      </c>
      <c r="M261" s="35"/>
      <c r="N261" s="18">
        <v>0</v>
      </c>
      <c r="O261" s="18">
        <v>22</v>
      </c>
      <c r="P261" s="18">
        <v>305</v>
      </c>
      <c r="Q261" s="18">
        <v>26</v>
      </c>
      <c r="R261" s="18"/>
      <c r="S261" s="36">
        <v>305</v>
      </c>
      <c r="T261" t="str">
        <f t="shared" ref="T261:T324" si="32">IF(K261&gt;0,"break; case "&amp;""""&amp;"MainCOPbtn_"&amp;TRIM(K261)&amp;""""&amp;":","")</f>
        <v/>
      </c>
      <c r="U261" s="1" t="str">
        <f t="shared" ref="U261:U324" si="33">IF(L261=0,"",IF(L261=999,K261,"data.add(new CopListdata"&amp;"("&amp;""""&amp;L261&amp;""""&amp;","&amp;""""&amp;P261&amp;""""&amp;","&amp;""""&amp;O261&amp;""""&amp;","&amp;""""&amp;N261&amp;""""&amp;","&amp;""""&amp;Q261&amp;""""&amp;","&amp;"R.drawable.mic_done_black_24dp"&amp;")"&amp;")"&amp;";"))</f>
        <v>data.add(new CopListdata("Ham Hocks","305","22","0","26",R.drawable.mic_done_black_24dp));</v>
      </c>
    </row>
    <row r="262" spans="1:21" ht="20.100000000000001" customHeight="1">
      <c r="A262" s="7"/>
      <c r="B262" s="8"/>
      <c r="C262" s="14" t="str">
        <f t="shared" ref="C262:C325" si="34">IF(A262&gt;0,999,IF(LEN(B262)&gt;0,B262,IF(LEN(B261)&gt;0,B261,IF(LEN(B260)&gt;0,B260,IF(LEN(B259)&gt;0,B259,999)))))</f>
        <v>Ground Chicken</v>
      </c>
      <c r="D262" s="9" t="s">
        <v>48</v>
      </c>
      <c r="E262" s="1" t="str">
        <f t="shared" si="29"/>
        <v>Chicken</v>
      </c>
      <c r="F262" s="1" t="str">
        <f t="shared" si="28"/>
        <v>Ground Chicken</v>
      </c>
      <c r="G262" t="str">
        <f t="shared" si="30"/>
        <v xml:space="preserve">COTP_FAT_KEY : </v>
      </c>
      <c r="H262">
        <f t="shared" si="31"/>
        <v>11</v>
      </c>
      <c r="K262" s="33"/>
      <c r="L262" s="34" t="s">
        <v>189</v>
      </c>
      <c r="M262" s="35"/>
      <c r="N262" s="18">
        <v>0</v>
      </c>
      <c r="O262" s="18">
        <v>29</v>
      </c>
      <c r="P262" s="18">
        <v>371</v>
      </c>
      <c r="Q262" s="18">
        <v>26</v>
      </c>
      <c r="R262" s="18"/>
      <c r="S262" s="36">
        <v>371</v>
      </c>
      <c r="T262" t="str">
        <f t="shared" si="32"/>
        <v/>
      </c>
      <c r="U262" s="1" t="str">
        <f t="shared" si="33"/>
        <v>data.add(new CopListdata("Loin Back Ribs","371","29","0","26",R.drawable.mic_done_black_24dp));</v>
      </c>
    </row>
    <row r="263" spans="1:21" ht="20.100000000000001" customHeight="1">
      <c r="A263" s="7"/>
      <c r="B263" s="8"/>
      <c r="C263" s="14" t="str">
        <f t="shared" si="34"/>
        <v>Ground Chicken</v>
      </c>
      <c r="D263" s="9" t="s">
        <v>5</v>
      </c>
      <c r="E263" s="1" t="str">
        <f t="shared" si="29"/>
        <v>Chicken</v>
      </c>
      <c r="F263" s="1" t="str">
        <f t="shared" si="28"/>
        <v>Ground Chicken</v>
      </c>
      <c r="G263" t="str">
        <f t="shared" si="30"/>
        <v xml:space="preserve">COTP_CHO_KEY : </v>
      </c>
      <c r="H263">
        <f t="shared" si="31"/>
        <v>0</v>
      </c>
      <c r="K263" s="33"/>
      <c r="L263" s="34" t="s">
        <v>184</v>
      </c>
      <c r="M263" s="35"/>
      <c r="N263" s="18">
        <v>0</v>
      </c>
      <c r="O263" s="18">
        <v>15</v>
      </c>
      <c r="P263" s="18">
        <v>273</v>
      </c>
      <c r="Q263" s="18">
        <v>33</v>
      </c>
      <c r="R263" s="18"/>
      <c r="S263" s="36">
        <v>273</v>
      </c>
      <c r="T263" t="str">
        <f t="shared" si="32"/>
        <v/>
      </c>
      <c r="U263" s="1" t="str">
        <f t="shared" si="33"/>
        <v>data.add(new CopListdata("Loin Boneless Tied","273","15","0","33",R.drawable.mic_done_black_24dp));</v>
      </c>
    </row>
    <row r="264" spans="1:21" ht="20.100000000000001" customHeight="1">
      <c r="A264" s="7"/>
      <c r="B264" s="8"/>
      <c r="C264" s="14" t="str">
        <f t="shared" si="34"/>
        <v>Ground Chicken</v>
      </c>
      <c r="D264" s="9" t="s">
        <v>135</v>
      </c>
      <c r="E264" s="1" t="str">
        <f t="shared" si="29"/>
        <v>Chicken</v>
      </c>
      <c r="F264" s="1" t="str">
        <f t="shared" si="28"/>
        <v>Ground Chicken</v>
      </c>
      <c r="G264" t="str">
        <f t="shared" si="30"/>
        <v xml:space="preserve">COTP_PROTEIN_KEY : </v>
      </c>
      <c r="H264">
        <f t="shared" si="31"/>
        <v>19</v>
      </c>
      <c r="K264" s="33"/>
      <c r="L264" s="34" t="s">
        <v>186</v>
      </c>
      <c r="M264" s="35"/>
      <c r="N264" s="18">
        <v>0</v>
      </c>
      <c r="O264" s="18">
        <v>15</v>
      </c>
      <c r="P264" s="18">
        <v>273</v>
      </c>
      <c r="Q264" s="18">
        <v>33</v>
      </c>
      <c r="R264" s="18"/>
      <c r="S264" s="36">
        <v>273</v>
      </c>
      <c r="T264" t="str">
        <f t="shared" si="32"/>
        <v/>
      </c>
      <c r="U264" s="1" t="str">
        <f t="shared" si="33"/>
        <v>data.add(new CopListdata("Loin Canadian Back","273","15","0","33",R.drawable.mic_done_black_24dp));</v>
      </c>
    </row>
    <row r="265" spans="1:21" ht="20.100000000000001" customHeight="1">
      <c r="A265" s="11" t="s">
        <v>137</v>
      </c>
      <c r="B265" s="8"/>
      <c r="C265" s="14">
        <f t="shared" si="34"/>
        <v>999</v>
      </c>
      <c r="D265" s="12"/>
      <c r="E265" s="1" t="str">
        <f t="shared" si="29"/>
        <v>Turkey</v>
      </c>
      <c r="F265" s="1" t="str">
        <f t="shared" ref="F265:F328" si="35">IF(C265=999,"",IF(LEN(B265)&gt;0,B265,IF(LEN(B264)&gt;0,B264,IF(LEN(B263)&gt;0,B263,IF(LEN(B262)&gt;0,B262,999)))))</f>
        <v/>
      </c>
      <c r="G265" t="e">
        <f t="shared" si="30"/>
        <v>#VALUE!</v>
      </c>
      <c r="H265">
        <f t="shared" si="31"/>
        <v>0</v>
      </c>
      <c r="K265" s="33"/>
      <c r="L265" s="34" t="s">
        <v>199</v>
      </c>
      <c r="M265" s="35"/>
      <c r="N265" s="18">
        <v>0</v>
      </c>
      <c r="O265" s="18">
        <v>29</v>
      </c>
      <c r="P265" s="18">
        <v>371</v>
      </c>
      <c r="Q265" s="18">
        <v>26</v>
      </c>
      <c r="R265" s="18"/>
      <c r="S265" s="36">
        <v>371</v>
      </c>
      <c r="T265" t="str">
        <f t="shared" si="32"/>
        <v/>
      </c>
      <c r="U265" s="1" t="str">
        <f t="shared" si="33"/>
        <v>data.add(new CopListdata("Loin Center Cut 8 Ribs","371","29","0","26",R.drawable.mic_done_black_24dp));</v>
      </c>
    </row>
    <row r="266" spans="1:21" ht="20.100000000000001" customHeight="1">
      <c r="A266" s="7"/>
      <c r="B266" s="10" t="s">
        <v>138</v>
      </c>
      <c r="C266" s="14" t="str">
        <f t="shared" si="34"/>
        <v>Tom, Turkey, Young Hen</v>
      </c>
      <c r="D266" s="9" t="s">
        <v>139</v>
      </c>
      <c r="E266" s="1" t="str">
        <f t="shared" si="29"/>
        <v>Turkey</v>
      </c>
      <c r="F266" s="1" t="str">
        <f t="shared" si="35"/>
        <v>Tom, Turkey, Young Hen</v>
      </c>
      <c r="G266" t="str">
        <f t="shared" si="30"/>
        <v xml:space="preserve">COTP_KCAL_KEY : </v>
      </c>
      <c r="H266">
        <f t="shared" si="31"/>
        <v>181</v>
      </c>
      <c r="K266" s="33"/>
      <c r="L266" s="34" t="s">
        <v>200</v>
      </c>
      <c r="M266" s="35"/>
      <c r="N266" s="18">
        <v>0</v>
      </c>
      <c r="O266" s="18">
        <v>11</v>
      </c>
      <c r="P266" s="18">
        <v>244</v>
      </c>
      <c r="Q266" s="18">
        <v>33</v>
      </c>
      <c r="R266" s="18"/>
      <c r="S266" s="36">
        <v>244</v>
      </c>
      <c r="T266" t="str">
        <f t="shared" si="32"/>
        <v/>
      </c>
      <c r="U266" s="1" t="str">
        <f t="shared" si="33"/>
        <v>data.add(new CopListdata("Loin Chops Center Cut","244","11","0","33",R.drawable.mic_done_black_24dp));</v>
      </c>
    </row>
    <row r="267" spans="1:21" ht="20.100000000000001" customHeight="1">
      <c r="A267" s="7"/>
      <c r="B267" s="8"/>
      <c r="C267" s="14" t="str">
        <f t="shared" si="34"/>
        <v>Tom, Turkey, Young Hen</v>
      </c>
      <c r="D267" s="9" t="s">
        <v>89</v>
      </c>
      <c r="E267" s="1" t="str">
        <f t="shared" si="29"/>
        <v>Turkey</v>
      </c>
      <c r="F267" s="1" t="str">
        <f t="shared" si="35"/>
        <v>Tom, Turkey, Young Hen</v>
      </c>
      <c r="G267" t="str">
        <f t="shared" si="30"/>
        <v xml:space="preserve">COTP_FAT_KEY : </v>
      </c>
      <c r="H267">
        <f t="shared" si="31"/>
        <v>5</v>
      </c>
      <c r="K267" s="33"/>
      <c r="L267" s="34" t="s">
        <v>201</v>
      </c>
      <c r="M267" s="35"/>
      <c r="N267" s="18">
        <v>0</v>
      </c>
      <c r="O267" s="18">
        <v>11</v>
      </c>
      <c r="P267" s="18">
        <v>244</v>
      </c>
      <c r="Q267" s="18">
        <v>33</v>
      </c>
      <c r="R267" s="18"/>
      <c r="S267" s="36">
        <v>244</v>
      </c>
      <c r="T267" t="str">
        <f t="shared" si="32"/>
        <v/>
      </c>
      <c r="U267" s="1" t="str">
        <f t="shared" si="33"/>
        <v>data.add(new CopListdata("Loin Chops Center Cut Boneless","244","11","0","33",R.drawable.mic_done_black_24dp));</v>
      </c>
    </row>
    <row r="268" spans="1:21" ht="20.100000000000001" customHeight="1">
      <c r="A268" s="7"/>
      <c r="B268" s="8"/>
      <c r="C268" s="14" t="str">
        <f t="shared" si="34"/>
        <v>Tom, Turkey, Young Hen</v>
      </c>
      <c r="D268" s="9" t="s">
        <v>5</v>
      </c>
      <c r="E268" s="1" t="str">
        <f t="shared" si="29"/>
        <v>Turkey</v>
      </c>
      <c r="F268" s="1" t="str">
        <f t="shared" si="35"/>
        <v>Tom, Turkey, Young Hen</v>
      </c>
      <c r="G268" t="str">
        <f t="shared" si="30"/>
        <v xml:space="preserve">COTP_CHO_KEY : </v>
      </c>
      <c r="H268">
        <f t="shared" si="31"/>
        <v>0</v>
      </c>
      <c r="K268" s="33"/>
      <c r="L268" s="34" t="s">
        <v>202</v>
      </c>
      <c r="M268" s="35"/>
      <c r="N268" s="18">
        <v>0</v>
      </c>
      <c r="O268" s="18">
        <v>32</v>
      </c>
      <c r="P268" s="18">
        <v>400</v>
      </c>
      <c r="Q268" s="18">
        <v>24</v>
      </c>
      <c r="R268" s="18"/>
      <c r="S268" s="36">
        <v>400</v>
      </c>
      <c r="T268" t="str">
        <f t="shared" si="32"/>
        <v/>
      </c>
      <c r="U268" s="1" t="str">
        <f t="shared" si="33"/>
        <v>data.add(new CopListdata("Pancetta","400","32","0","24",R.drawable.mic_done_black_24dp));</v>
      </c>
    </row>
    <row r="269" spans="1:21" ht="20.100000000000001" customHeight="1">
      <c r="A269" s="7"/>
      <c r="B269" s="8"/>
      <c r="C269" s="14" t="str">
        <f t="shared" si="34"/>
        <v>Tom, Turkey, Young Hen</v>
      </c>
      <c r="D269" s="9" t="s">
        <v>42</v>
      </c>
      <c r="E269" s="1" t="str">
        <f t="shared" si="29"/>
        <v>Turkey</v>
      </c>
      <c r="F269" s="1" t="str">
        <f t="shared" si="35"/>
        <v>Tom, Turkey, Young Hen</v>
      </c>
      <c r="G269" t="str">
        <f t="shared" si="30"/>
        <v xml:space="preserve">COTP_PROTEIN_KEY : </v>
      </c>
      <c r="H269">
        <f t="shared" si="31"/>
        <v>32</v>
      </c>
      <c r="K269" s="33"/>
      <c r="L269" s="34" t="s">
        <v>194</v>
      </c>
      <c r="M269" s="35"/>
      <c r="N269" s="18">
        <v>0</v>
      </c>
      <c r="O269" s="18">
        <v>60</v>
      </c>
      <c r="P269" s="18">
        <v>585</v>
      </c>
      <c r="Q269" s="18">
        <v>11</v>
      </c>
      <c r="R269" s="18"/>
      <c r="S269" s="36">
        <v>585</v>
      </c>
      <c r="T269" t="str">
        <f t="shared" si="32"/>
        <v/>
      </c>
      <c r="U269" s="1" t="str">
        <f t="shared" si="33"/>
        <v>data.add(new CopListdata("Pork Belly","585","60","0","11",R.drawable.mic_done_black_24dp));</v>
      </c>
    </row>
    <row r="270" spans="1:21" ht="20.100000000000001" customHeight="1">
      <c r="A270" s="7"/>
      <c r="B270" s="10" t="s">
        <v>140</v>
      </c>
      <c r="C270" s="14" t="str">
        <f t="shared" si="34"/>
        <v>Yearling Turkey</v>
      </c>
      <c r="D270" s="9" t="s">
        <v>139</v>
      </c>
      <c r="E270" s="1" t="str">
        <f t="shared" si="29"/>
        <v>Turkey</v>
      </c>
      <c r="F270" s="1" t="str">
        <f t="shared" si="35"/>
        <v>Yearling Turkey</v>
      </c>
      <c r="G270" t="str">
        <f t="shared" si="30"/>
        <v xml:space="preserve">COTP_KCAL_KEY : </v>
      </c>
      <c r="H270">
        <f t="shared" si="31"/>
        <v>181</v>
      </c>
      <c r="K270" s="33"/>
      <c r="L270" s="34" t="s">
        <v>182</v>
      </c>
      <c r="M270" s="35"/>
      <c r="N270" s="18">
        <v>0</v>
      </c>
      <c r="O270" s="18">
        <v>22</v>
      </c>
      <c r="P270" s="18">
        <v>305</v>
      </c>
      <c r="Q270" s="18">
        <v>26</v>
      </c>
      <c r="R270" s="18"/>
      <c r="S270" s="36">
        <v>305</v>
      </c>
      <c r="T270" t="str">
        <f t="shared" si="32"/>
        <v/>
      </c>
      <c r="U270" s="1" t="str">
        <f t="shared" si="33"/>
        <v>data.add(new CopListdata("Shoulder Boston Butt","305","22","0","26",R.drawable.mic_done_black_24dp));</v>
      </c>
    </row>
    <row r="271" spans="1:21" ht="20.100000000000001" customHeight="1">
      <c r="A271" s="7"/>
      <c r="B271" s="8"/>
      <c r="C271" s="14" t="str">
        <f t="shared" si="34"/>
        <v>Yearling Turkey</v>
      </c>
      <c r="D271" s="9" t="s">
        <v>89</v>
      </c>
      <c r="E271" s="1" t="str">
        <f t="shared" si="29"/>
        <v>Turkey</v>
      </c>
      <c r="F271" s="1" t="str">
        <f t="shared" si="35"/>
        <v>Yearling Turkey</v>
      </c>
      <c r="G271" t="str">
        <f t="shared" si="30"/>
        <v xml:space="preserve">COTP_FAT_KEY : </v>
      </c>
      <c r="H271">
        <f t="shared" si="31"/>
        <v>5</v>
      </c>
      <c r="K271" s="33"/>
      <c r="L271" s="34" t="s">
        <v>183</v>
      </c>
      <c r="M271" s="35"/>
      <c r="N271" s="18">
        <v>0</v>
      </c>
      <c r="O271" s="18">
        <v>22</v>
      </c>
      <c r="P271" s="18">
        <v>305</v>
      </c>
      <c r="Q271" s="18">
        <v>26</v>
      </c>
      <c r="R271" s="18"/>
      <c r="S271" s="36">
        <v>305</v>
      </c>
      <c r="T271" t="str">
        <f t="shared" si="32"/>
        <v/>
      </c>
      <c r="U271" s="1" t="str">
        <f t="shared" si="33"/>
        <v>data.add(new CopListdata("Shoulder Boston Butt/Boneless Tied","305","22","0","26",R.drawable.mic_done_black_24dp));</v>
      </c>
    </row>
    <row r="272" spans="1:21" ht="20.100000000000001" customHeight="1">
      <c r="A272" s="7"/>
      <c r="B272" s="8"/>
      <c r="C272" s="14" t="str">
        <f t="shared" si="34"/>
        <v>Yearling Turkey</v>
      </c>
      <c r="D272" s="9" t="s">
        <v>5</v>
      </c>
      <c r="E272" s="1" t="str">
        <f t="shared" si="29"/>
        <v>Turkey</v>
      </c>
      <c r="F272" s="1" t="str">
        <f t="shared" si="35"/>
        <v>Yearling Turkey</v>
      </c>
      <c r="G272" t="str">
        <f t="shared" si="30"/>
        <v xml:space="preserve">COTP_CHO_KEY : </v>
      </c>
      <c r="H272">
        <f t="shared" si="31"/>
        <v>0</v>
      </c>
      <c r="K272" s="33"/>
      <c r="L272" s="34" t="s">
        <v>193</v>
      </c>
      <c r="M272" s="35"/>
      <c r="N272" s="18">
        <v>0</v>
      </c>
      <c r="O272" s="18">
        <v>22</v>
      </c>
      <c r="P272" s="18">
        <v>305</v>
      </c>
      <c r="Q272" s="18">
        <v>26</v>
      </c>
      <c r="R272" s="18"/>
      <c r="S272" s="36">
        <v>305</v>
      </c>
      <c r="T272" t="str">
        <f t="shared" si="32"/>
        <v/>
      </c>
      <c r="U272" s="1" t="str">
        <f t="shared" si="33"/>
        <v>data.add(new CopListdata("Shoulder Butt Boneless","305","22","0","26",R.drawable.mic_done_black_24dp));</v>
      </c>
    </row>
    <row r="273" spans="1:21" ht="20.100000000000001" customHeight="1">
      <c r="A273" s="7"/>
      <c r="B273" s="8"/>
      <c r="C273" s="14" t="str">
        <f t="shared" si="34"/>
        <v>Yearling Turkey</v>
      </c>
      <c r="D273" s="9" t="s">
        <v>42</v>
      </c>
      <c r="E273" s="1" t="str">
        <f t="shared" si="29"/>
        <v>Turkey</v>
      </c>
      <c r="F273" s="1" t="str">
        <f t="shared" si="35"/>
        <v>Yearling Turkey</v>
      </c>
      <c r="G273" t="str">
        <f t="shared" si="30"/>
        <v xml:space="preserve">COTP_PROTEIN_KEY : </v>
      </c>
      <c r="H273">
        <f t="shared" si="31"/>
        <v>32</v>
      </c>
      <c r="K273" s="33"/>
      <c r="L273" s="34" t="s">
        <v>181</v>
      </c>
      <c r="M273" s="35"/>
      <c r="N273" s="18">
        <v>2</v>
      </c>
      <c r="O273" s="18">
        <v>47</v>
      </c>
      <c r="P273" s="18">
        <v>610</v>
      </c>
      <c r="Q273" s="18">
        <v>42</v>
      </c>
      <c r="R273" s="18"/>
      <c r="S273" s="36">
        <v>610</v>
      </c>
      <c r="T273" t="str">
        <f t="shared" si="32"/>
        <v/>
      </c>
      <c r="U273" s="1" t="str">
        <f t="shared" si="33"/>
        <v>data.add(new CopListdata("Slab Bacon","610","47","2","42",R.drawable.mic_done_black_24dp));</v>
      </c>
    </row>
    <row r="274" spans="1:21" ht="20.100000000000001" customHeight="1">
      <c r="A274" s="7"/>
      <c r="B274" s="10" t="s">
        <v>141</v>
      </c>
      <c r="C274" s="14" t="str">
        <f t="shared" si="34"/>
        <v>Roaster Duckling</v>
      </c>
      <c r="D274" s="9" t="s">
        <v>134</v>
      </c>
      <c r="E274" s="1" t="str">
        <f t="shared" si="29"/>
        <v>Turkey</v>
      </c>
      <c r="F274" s="1" t="str">
        <f t="shared" si="35"/>
        <v>Roaster Duckling</v>
      </c>
      <c r="G274" t="str">
        <f t="shared" si="30"/>
        <v xml:space="preserve">COTP_KCAL_KEY : </v>
      </c>
      <c r="H274">
        <f t="shared" si="31"/>
        <v>180</v>
      </c>
      <c r="K274" s="33"/>
      <c r="L274" s="34" t="s">
        <v>197</v>
      </c>
      <c r="M274" s="35"/>
      <c r="N274" s="18">
        <v>0</v>
      </c>
      <c r="O274" s="18">
        <v>29</v>
      </c>
      <c r="P274" s="18">
        <v>371</v>
      </c>
      <c r="Q274" s="18">
        <v>26</v>
      </c>
      <c r="R274" s="18"/>
      <c r="S274" s="36">
        <v>371</v>
      </c>
      <c r="T274" t="str">
        <f t="shared" si="32"/>
        <v/>
      </c>
      <c r="U274" s="1" t="str">
        <f t="shared" si="33"/>
        <v>data.add(new CopListdata("Spare Ribs","371","29","0","26",R.drawable.mic_done_black_24dp));</v>
      </c>
    </row>
    <row r="275" spans="1:21" ht="20.100000000000001" customHeight="1">
      <c r="A275" s="7"/>
      <c r="B275" s="8"/>
      <c r="C275" s="14" t="str">
        <f t="shared" si="34"/>
        <v>Roaster Duckling</v>
      </c>
      <c r="D275" s="9" t="s">
        <v>142</v>
      </c>
      <c r="E275" s="1" t="str">
        <f t="shared" si="29"/>
        <v>Turkey</v>
      </c>
      <c r="F275" s="1" t="str">
        <f t="shared" si="35"/>
        <v>Roaster Duckling</v>
      </c>
      <c r="G275" t="str">
        <f t="shared" si="30"/>
        <v xml:space="preserve">COTP_FAT_KEY : </v>
      </c>
      <c r="H275">
        <f t="shared" si="31"/>
        <v>4</v>
      </c>
      <c r="K275" s="33"/>
      <c r="L275" s="34" t="s">
        <v>198</v>
      </c>
      <c r="M275" s="35"/>
      <c r="N275" s="18">
        <v>0</v>
      </c>
      <c r="O275" s="18">
        <v>29</v>
      </c>
      <c r="P275" s="18">
        <v>371</v>
      </c>
      <c r="Q275" s="18">
        <v>26</v>
      </c>
      <c r="R275" s="18"/>
      <c r="S275" s="36">
        <v>371</v>
      </c>
      <c r="T275" t="str">
        <f t="shared" si="32"/>
        <v/>
      </c>
      <c r="U275" s="1" t="str">
        <f t="shared" si="33"/>
        <v>data.add(new CopListdata("St. Louis Style Spare Ribs","371","29","0","26",R.drawable.mic_done_black_24dp));</v>
      </c>
    </row>
    <row r="276" spans="1:21" ht="20.100000000000001" customHeight="1">
      <c r="A276" s="7"/>
      <c r="B276" s="8"/>
      <c r="C276" s="14" t="str">
        <f t="shared" si="34"/>
        <v>Roaster Duckling</v>
      </c>
      <c r="D276" s="9" t="s">
        <v>5</v>
      </c>
      <c r="E276" s="1" t="str">
        <f t="shared" si="29"/>
        <v>Turkey</v>
      </c>
      <c r="F276" s="1" t="str">
        <f t="shared" si="35"/>
        <v>Roaster Duckling</v>
      </c>
      <c r="G276" t="str">
        <f t="shared" si="30"/>
        <v xml:space="preserve">COTP_CHO_KEY : </v>
      </c>
      <c r="H276">
        <f t="shared" si="31"/>
        <v>0</v>
      </c>
      <c r="K276" s="33"/>
      <c r="L276" s="34" t="s">
        <v>187</v>
      </c>
      <c r="M276" s="35"/>
      <c r="N276" s="18">
        <v>0</v>
      </c>
      <c r="O276" s="18">
        <v>5</v>
      </c>
      <c r="P276" s="18">
        <v>185</v>
      </c>
      <c r="Q276" s="18">
        <v>32</v>
      </c>
      <c r="R276" s="18"/>
      <c r="S276" s="36">
        <v>185</v>
      </c>
      <c r="T276" t="str">
        <f t="shared" si="32"/>
        <v/>
      </c>
      <c r="U276" s="1" t="str">
        <f t="shared" si="33"/>
        <v>data.add(new CopListdata("Tenderloin","185","5","0","32",R.drawable.mic_done_black_24dp));</v>
      </c>
    </row>
    <row r="277" spans="1:21" ht="20.100000000000001" customHeight="1">
      <c r="A277" s="7"/>
      <c r="B277" s="8"/>
      <c r="C277" s="14" t="str">
        <f t="shared" si="34"/>
        <v>Roaster Duckling</v>
      </c>
      <c r="D277" s="9" t="s">
        <v>19</v>
      </c>
      <c r="E277" s="1" t="str">
        <f t="shared" si="29"/>
        <v>Turkey</v>
      </c>
      <c r="F277" s="1" t="str">
        <f t="shared" si="35"/>
        <v>Roaster Duckling</v>
      </c>
      <c r="G277" t="str">
        <f t="shared" si="30"/>
        <v xml:space="preserve">COTP_PROTEIN_KEY : </v>
      </c>
      <c r="H277">
        <f t="shared" si="31"/>
        <v>20</v>
      </c>
      <c r="K277" s="33"/>
      <c r="L277" s="34"/>
      <c r="M277" s="35"/>
      <c r="N277" s="18"/>
      <c r="O277" s="18"/>
      <c r="P277" s="18"/>
      <c r="Q277" s="18"/>
      <c r="R277" s="18">
        <v>0</v>
      </c>
      <c r="S277" s="36">
        <v>0</v>
      </c>
      <c r="T277" t="str">
        <f t="shared" si="32"/>
        <v/>
      </c>
      <c r="U277" s="1" t="str">
        <f t="shared" si="33"/>
        <v/>
      </c>
    </row>
    <row r="278" spans="1:21" ht="20.100000000000001" customHeight="1">
      <c r="A278" s="7"/>
      <c r="B278" s="10" t="s">
        <v>143</v>
      </c>
      <c r="C278" s="14" t="str">
        <f t="shared" si="34"/>
        <v>Whole</v>
      </c>
      <c r="D278" s="9" t="s">
        <v>50</v>
      </c>
      <c r="E278" s="1" t="str">
        <f t="shared" si="29"/>
        <v>Turkey</v>
      </c>
      <c r="F278" s="1" t="str">
        <f t="shared" si="35"/>
        <v>Whole</v>
      </c>
      <c r="G278" t="str">
        <f t="shared" si="30"/>
        <v xml:space="preserve">COTP_KCAL_KEY : </v>
      </c>
      <c r="H278">
        <f t="shared" si="31"/>
        <v>210</v>
      </c>
      <c r="K278" s="22" t="s">
        <v>137</v>
      </c>
      <c r="L278" s="22" t="s">
        <v>144</v>
      </c>
      <c r="M278" s="25"/>
      <c r="N278" s="26">
        <v>0</v>
      </c>
      <c r="O278" s="26">
        <v>5</v>
      </c>
      <c r="P278" s="26">
        <v>181</v>
      </c>
      <c r="Q278" s="26">
        <v>32</v>
      </c>
      <c r="R278" s="26"/>
      <c r="S278" s="27">
        <v>181</v>
      </c>
      <c r="T278" t="str">
        <f t="shared" si="32"/>
        <v>break; case "MainCOPbtn_Turkey":</v>
      </c>
      <c r="U278" s="1" t="str">
        <f t="shared" si="33"/>
        <v>data.add(new CopListdata("Boneless Breast","181","5","0","32",R.drawable.mic_done_black_24dp));</v>
      </c>
    </row>
    <row r="279" spans="1:21" ht="20.100000000000001" customHeight="1">
      <c r="A279" s="7"/>
      <c r="B279" s="8"/>
      <c r="C279" s="14" t="str">
        <f t="shared" si="34"/>
        <v>Whole</v>
      </c>
      <c r="D279" s="9" t="s">
        <v>9</v>
      </c>
      <c r="E279" s="1" t="str">
        <f t="shared" si="29"/>
        <v>Turkey</v>
      </c>
      <c r="F279" s="1" t="str">
        <f t="shared" si="35"/>
        <v>Whole</v>
      </c>
      <c r="G279" t="str">
        <f t="shared" si="30"/>
        <v xml:space="preserve">COTP_FAT_KEY : </v>
      </c>
      <c r="H279">
        <f t="shared" si="31"/>
        <v>6</v>
      </c>
      <c r="K279" s="33"/>
      <c r="L279" s="34" t="s">
        <v>148</v>
      </c>
      <c r="M279" s="35"/>
      <c r="N279" s="18">
        <v>0</v>
      </c>
      <c r="O279" s="18">
        <v>4</v>
      </c>
      <c r="P279" s="18">
        <v>173</v>
      </c>
      <c r="Q279" s="18">
        <v>33</v>
      </c>
      <c r="R279" s="18"/>
      <c r="S279" s="36">
        <v>173</v>
      </c>
      <c r="T279" t="str">
        <f t="shared" si="32"/>
        <v/>
      </c>
      <c r="U279" s="1" t="str">
        <f t="shared" si="33"/>
        <v>data.add(new CopListdata("Breast Steak","173","4","0","33",R.drawable.mic_done_black_24dp));</v>
      </c>
    </row>
    <row r="280" spans="1:21" ht="20.100000000000001" customHeight="1">
      <c r="A280" s="7"/>
      <c r="B280" s="8"/>
      <c r="C280" s="14" t="str">
        <f t="shared" si="34"/>
        <v>Whole</v>
      </c>
      <c r="D280" s="9" t="s">
        <v>5</v>
      </c>
      <c r="E280" s="1" t="str">
        <f t="shared" si="29"/>
        <v>Turkey</v>
      </c>
      <c r="F280" s="1" t="str">
        <f t="shared" si="35"/>
        <v>Whole</v>
      </c>
      <c r="G280" t="str">
        <f t="shared" si="30"/>
        <v xml:space="preserve">COTP_CHO_KEY : </v>
      </c>
      <c r="H280">
        <f t="shared" si="31"/>
        <v>0</v>
      </c>
      <c r="K280" s="33"/>
      <c r="L280" s="34" t="s">
        <v>114</v>
      </c>
      <c r="M280" s="35"/>
      <c r="N280" s="18">
        <v>0</v>
      </c>
      <c r="O280" s="18">
        <v>5</v>
      </c>
      <c r="P280" s="18">
        <v>181</v>
      </c>
      <c r="Q280" s="18">
        <v>32</v>
      </c>
      <c r="R280" s="18"/>
      <c r="S280" s="36">
        <v>181</v>
      </c>
      <c r="T280" t="str">
        <f t="shared" si="32"/>
        <v/>
      </c>
      <c r="U280" s="1" t="str">
        <f t="shared" si="33"/>
        <v>data.add(new CopListdata("Crown","181","5","0","32",R.drawable.mic_done_black_24dp));</v>
      </c>
    </row>
    <row r="281" spans="1:21" ht="20.100000000000001" customHeight="1">
      <c r="A281" s="7"/>
      <c r="B281" s="8"/>
      <c r="C281" s="14" t="str">
        <f t="shared" si="34"/>
        <v>Whole</v>
      </c>
      <c r="D281" s="9" t="s">
        <v>51</v>
      </c>
      <c r="E281" s="1" t="str">
        <f t="shared" si="29"/>
        <v>Turkey</v>
      </c>
      <c r="F281" s="1" t="str">
        <f t="shared" si="35"/>
        <v>Whole</v>
      </c>
      <c r="G281" t="str">
        <f t="shared" si="30"/>
        <v xml:space="preserve">COTP_PROTEIN_KEY : </v>
      </c>
      <c r="H281">
        <f t="shared" si="31"/>
        <v>36</v>
      </c>
      <c r="K281" s="33"/>
      <c r="L281" s="34" t="s">
        <v>150</v>
      </c>
      <c r="M281" s="35"/>
      <c r="N281" s="18">
        <v>0</v>
      </c>
      <c r="O281" s="18">
        <v>8</v>
      </c>
      <c r="P281" s="18">
        <v>140</v>
      </c>
      <c r="Q281" s="18">
        <v>17</v>
      </c>
      <c r="R281" s="18"/>
      <c r="S281" s="36">
        <v>140</v>
      </c>
      <c r="T281" t="str">
        <f t="shared" si="32"/>
        <v/>
      </c>
      <c r="U281" s="1" t="str">
        <f t="shared" si="33"/>
        <v>data.add(new CopListdata("Diced Turkey","140","8","0","17",R.drawable.mic_done_black_24dp));</v>
      </c>
    </row>
    <row r="282" spans="1:21" ht="20.100000000000001" customHeight="1">
      <c r="A282" s="7"/>
      <c r="B282" s="10" t="s">
        <v>114</v>
      </c>
      <c r="C282" s="14" t="str">
        <f t="shared" si="34"/>
        <v>Crown</v>
      </c>
      <c r="D282" s="9" t="s">
        <v>139</v>
      </c>
      <c r="E282" s="1" t="str">
        <f t="shared" si="29"/>
        <v>Turkey</v>
      </c>
      <c r="F282" s="1" t="str">
        <f t="shared" si="35"/>
        <v>Crown</v>
      </c>
      <c r="G282" t="str">
        <f t="shared" si="30"/>
        <v xml:space="preserve">COTP_KCAL_KEY : </v>
      </c>
      <c r="H282">
        <f t="shared" si="31"/>
        <v>181</v>
      </c>
      <c r="K282" s="33"/>
      <c r="L282" s="34" t="s">
        <v>121</v>
      </c>
      <c r="M282" s="35"/>
      <c r="N282" s="18">
        <v>0</v>
      </c>
      <c r="O282" s="18">
        <v>6</v>
      </c>
      <c r="P282" s="18">
        <v>192</v>
      </c>
      <c r="Q282" s="18">
        <v>32</v>
      </c>
      <c r="R282" s="18"/>
      <c r="S282" s="36">
        <v>192</v>
      </c>
      <c r="T282" t="str">
        <f t="shared" si="32"/>
        <v/>
      </c>
      <c r="U282" s="1" t="str">
        <f t="shared" si="33"/>
        <v>data.add(new CopListdata("Drumstick","192","6","0","32",R.drawable.mic_done_black_24dp));</v>
      </c>
    </row>
    <row r="283" spans="1:21" ht="20.100000000000001" customHeight="1">
      <c r="A283" s="7"/>
      <c r="B283" s="8"/>
      <c r="C283" s="14" t="str">
        <f t="shared" si="34"/>
        <v>Crown</v>
      </c>
      <c r="D283" s="9" t="s">
        <v>89</v>
      </c>
      <c r="E283" s="1" t="str">
        <f t="shared" si="29"/>
        <v>Turkey</v>
      </c>
      <c r="F283" s="1" t="str">
        <f t="shared" si="35"/>
        <v>Crown</v>
      </c>
      <c r="G283" t="str">
        <f t="shared" si="30"/>
        <v xml:space="preserve">COTP_FAT_KEY : </v>
      </c>
      <c r="H283">
        <f t="shared" si="31"/>
        <v>5</v>
      </c>
      <c r="K283" s="33"/>
      <c r="L283" s="34" t="s">
        <v>155</v>
      </c>
      <c r="M283" s="35"/>
      <c r="N283" s="18">
        <v>0</v>
      </c>
      <c r="O283" s="18">
        <v>25</v>
      </c>
      <c r="P283" s="18">
        <v>345</v>
      </c>
      <c r="Q283" s="18">
        <v>29</v>
      </c>
      <c r="R283" s="18"/>
      <c r="S283" s="36">
        <v>345</v>
      </c>
      <c r="T283" t="str">
        <f t="shared" si="32"/>
        <v/>
      </c>
      <c r="U283" s="1" t="str">
        <f t="shared" si="33"/>
        <v>data.add(new CopListdata("Goose or Gosling","345","25","0","29",R.drawable.mic_done_black_24dp));</v>
      </c>
    </row>
    <row r="284" spans="1:21" ht="20.100000000000001" customHeight="1">
      <c r="A284" s="7"/>
      <c r="B284" s="8"/>
      <c r="C284" s="14" t="str">
        <f t="shared" si="34"/>
        <v>Crown</v>
      </c>
      <c r="D284" s="9" t="s">
        <v>5</v>
      </c>
      <c r="E284" s="1" t="str">
        <f t="shared" si="29"/>
        <v>Turkey</v>
      </c>
      <c r="F284" s="1" t="str">
        <f t="shared" si="35"/>
        <v>Crown</v>
      </c>
      <c r="G284" t="str">
        <f t="shared" si="30"/>
        <v xml:space="preserve">COTP_CHO_KEY : </v>
      </c>
      <c r="H284">
        <f t="shared" si="31"/>
        <v>0</v>
      </c>
      <c r="K284" s="33"/>
      <c r="L284" s="34" t="s">
        <v>154</v>
      </c>
      <c r="M284" s="35"/>
      <c r="N284" s="18">
        <v>0</v>
      </c>
      <c r="O284" s="18">
        <v>8</v>
      </c>
      <c r="P284" s="18">
        <v>140</v>
      </c>
      <c r="Q284" s="18">
        <v>17</v>
      </c>
      <c r="R284" s="18"/>
      <c r="S284" s="36">
        <v>140</v>
      </c>
      <c r="T284" t="str">
        <f t="shared" si="32"/>
        <v/>
      </c>
      <c r="U284" s="1" t="str">
        <f t="shared" si="33"/>
        <v>data.add(new CopListdata("Ground Turkey","140","8","0","17",R.drawable.mic_done_black_24dp));</v>
      </c>
    </row>
    <row r="285" spans="1:21" ht="20.100000000000001" customHeight="1">
      <c r="A285" s="7"/>
      <c r="B285" s="8"/>
      <c r="C285" s="14" t="str">
        <f t="shared" si="34"/>
        <v>Crown</v>
      </c>
      <c r="D285" s="9" t="s">
        <v>42</v>
      </c>
      <c r="E285" s="1" t="str">
        <f t="shared" si="29"/>
        <v>Turkey</v>
      </c>
      <c r="F285" s="1" t="str">
        <f t="shared" si="35"/>
        <v>Crown</v>
      </c>
      <c r="G285" t="str">
        <f t="shared" si="30"/>
        <v xml:space="preserve">COTP_PROTEIN_KEY : </v>
      </c>
      <c r="H285">
        <f t="shared" si="31"/>
        <v>32</v>
      </c>
      <c r="K285" s="33"/>
      <c r="L285" s="34" t="s">
        <v>158</v>
      </c>
      <c r="M285" s="35"/>
      <c r="N285" s="18">
        <v>0</v>
      </c>
      <c r="O285" s="18">
        <v>23</v>
      </c>
      <c r="P285" s="18">
        <v>330</v>
      </c>
      <c r="Q285" s="18">
        <v>28</v>
      </c>
      <c r="R285" s="18"/>
      <c r="S285" s="36">
        <v>330</v>
      </c>
      <c r="T285" t="str">
        <f t="shared" si="32"/>
        <v/>
      </c>
      <c r="U285" s="1" t="str">
        <f t="shared" si="33"/>
        <v>data.add(new CopListdata("Guinea Hen or Fowl","330","23","0","28",R.drawable.mic_done_black_24dp));</v>
      </c>
    </row>
    <row r="286" spans="1:21" ht="20.100000000000001" customHeight="1">
      <c r="A286" s="7"/>
      <c r="B286" s="10" t="s">
        <v>144</v>
      </c>
      <c r="C286" s="14" t="str">
        <f t="shared" si="34"/>
        <v>Boneless Breast</v>
      </c>
      <c r="D286" s="9" t="s">
        <v>139</v>
      </c>
      <c r="E286" s="1" t="str">
        <f t="shared" si="29"/>
        <v>Turkey</v>
      </c>
      <c r="F286" s="1" t="str">
        <f t="shared" si="35"/>
        <v>Boneless Breast</v>
      </c>
      <c r="G286" t="str">
        <f t="shared" si="30"/>
        <v xml:space="preserve">COTP_KCAL_KEY : </v>
      </c>
      <c r="H286">
        <f t="shared" si="31"/>
        <v>181</v>
      </c>
      <c r="K286" s="33"/>
      <c r="L286" s="34" t="s">
        <v>90</v>
      </c>
      <c r="M286" s="35"/>
      <c r="N286" s="18">
        <v>0</v>
      </c>
      <c r="O286" s="18">
        <v>6</v>
      </c>
      <c r="P286" s="18">
        <v>192</v>
      </c>
      <c r="Q286" s="18">
        <v>32</v>
      </c>
      <c r="R286" s="18"/>
      <c r="S286" s="36">
        <v>192</v>
      </c>
      <c r="T286" t="str">
        <f t="shared" si="32"/>
        <v/>
      </c>
      <c r="U286" s="1" t="str">
        <f t="shared" si="33"/>
        <v>data.add(new CopListdata("Leg","192","6","0","32",R.drawable.mic_done_black_24dp));</v>
      </c>
    </row>
    <row r="287" spans="1:21" ht="20.100000000000001" customHeight="1">
      <c r="A287" s="7"/>
      <c r="B287" s="8"/>
      <c r="C287" s="14" t="str">
        <f t="shared" si="34"/>
        <v>Boneless Breast</v>
      </c>
      <c r="D287" s="9" t="s">
        <v>89</v>
      </c>
      <c r="E287" s="1" t="str">
        <f t="shared" si="29"/>
        <v>Turkey</v>
      </c>
      <c r="F287" s="1" t="str">
        <f t="shared" si="35"/>
        <v>Boneless Breast</v>
      </c>
      <c r="G287" t="str">
        <f t="shared" si="30"/>
        <v xml:space="preserve">COTP_FAT_KEY : </v>
      </c>
      <c r="H287">
        <f t="shared" si="31"/>
        <v>5</v>
      </c>
      <c r="K287" s="33"/>
      <c r="L287" s="34" t="s">
        <v>153</v>
      </c>
      <c r="M287" s="35"/>
      <c r="N287" s="18">
        <v>0</v>
      </c>
      <c r="O287" s="18">
        <v>8</v>
      </c>
      <c r="P287" s="18">
        <v>140</v>
      </c>
      <c r="Q287" s="18">
        <v>17</v>
      </c>
      <c r="R287" s="18"/>
      <c r="S287" s="36">
        <v>140</v>
      </c>
      <c r="T287" t="str">
        <f t="shared" si="32"/>
        <v/>
      </c>
      <c r="U287" s="1" t="str">
        <f t="shared" si="33"/>
        <v>data.add(new CopListdata("Minced Turkey","140","8","0","17",R.drawable.mic_done_black_24dp));</v>
      </c>
    </row>
    <row r="288" spans="1:21" ht="20.100000000000001" customHeight="1">
      <c r="A288" s="7"/>
      <c r="B288" s="8"/>
      <c r="C288" s="14" t="str">
        <f t="shared" si="34"/>
        <v>Boneless Breast</v>
      </c>
      <c r="D288" s="9" t="s">
        <v>5</v>
      </c>
      <c r="E288" s="1" t="str">
        <f t="shared" si="29"/>
        <v>Turkey</v>
      </c>
      <c r="F288" s="1" t="str">
        <f t="shared" si="35"/>
        <v>Boneless Breast</v>
      </c>
      <c r="G288" t="str">
        <f t="shared" si="30"/>
        <v xml:space="preserve">COTP_CHO_KEY : </v>
      </c>
      <c r="H288">
        <f t="shared" si="31"/>
        <v>0</v>
      </c>
      <c r="K288" s="33"/>
      <c r="L288" s="34" t="s">
        <v>161</v>
      </c>
      <c r="M288" s="35"/>
      <c r="N288" s="18">
        <v>0</v>
      </c>
      <c r="O288" s="18">
        <v>15</v>
      </c>
      <c r="P288" s="18">
        <v>240</v>
      </c>
      <c r="Q288" s="18">
        <v>25</v>
      </c>
      <c r="R288" s="18"/>
      <c r="S288" s="36">
        <v>240</v>
      </c>
      <c r="T288" t="str">
        <f t="shared" si="32"/>
        <v/>
      </c>
      <c r="U288" s="1" t="str">
        <f t="shared" si="33"/>
        <v>data.add(new CopListdata("Poussin/Cornish Game Hen","240","15","0","25",R.drawable.mic_done_black_24dp));</v>
      </c>
    </row>
    <row r="289" spans="1:21" ht="20.100000000000001" customHeight="1">
      <c r="A289" s="7"/>
      <c r="B289" s="8"/>
      <c r="C289" s="14" t="str">
        <f t="shared" si="34"/>
        <v>Boneless Breast</v>
      </c>
      <c r="D289" s="9" t="s">
        <v>42</v>
      </c>
      <c r="E289" s="1" t="str">
        <f t="shared" si="29"/>
        <v>Turkey</v>
      </c>
      <c r="F289" s="1" t="str">
        <f t="shared" si="35"/>
        <v>Boneless Breast</v>
      </c>
      <c r="G289" t="str">
        <f t="shared" si="30"/>
        <v xml:space="preserve">COTP_PROTEIN_KEY : </v>
      </c>
      <c r="H289">
        <f t="shared" si="31"/>
        <v>32</v>
      </c>
      <c r="K289" s="33"/>
      <c r="L289" s="34" t="s">
        <v>141</v>
      </c>
      <c r="M289" s="35"/>
      <c r="N289" s="18">
        <v>0</v>
      </c>
      <c r="O289" s="18">
        <v>4</v>
      </c>
      <c r="P289" s="18">
        <v>180</v>
      </c>
      <c r="Q289" s="18">
        <v>20</v>
      </c>
      <c r="R289" s="18"/>
      <c r="S289" s="36">
        <v>180</v>
      </c>
      <c r="T289" t="str">
        <f t="shared" si="32"/>
        <v/>
      </c>
      <c r="U289" s="1" t="str">
        <f t="shared" si="33"/>
        <v>data.add(new CopListdata("Roaster Duckling","180","4","0","20",R.drawable.mic_done_black_24dp));</v>
      </c>
    </row>
    <row r="290" spans="1:21" ht="20.100000000000001" customHeight="1">
      <c r="A290" s="7"/>
      <c r="B290" s="10" t="s">
        <v>145</v>
      </c>
      <c r="C290" s="14" t="str">
        <f t="shared" si="34"/>
        <v>Turkey Roll</v>
      </c>
      <c r="D290" s="9" t="s">
        <v>146</v>
      </c>
      <c r="E290" s="1" t="str">
        <f t="shared" si="29"/>
        <v>Turkey</v>
      </c>
      <c r="F290" s="1" t="str">
        <f t="shared" si="35"/>
        <v>Turkey Roll</v>
      </c>
      <c r="G290" t="str">
        <f t="shared" si="30"/>
        <v xml:space="preserve">COTP_KCAL_KEY : </v>
      </c>
      <c r="H290">
        <f t="shared" si="31"/>
        <v>173</v>
      </c>
      <c r="K290" s="33"/>
      <c r="L290" s="34" t="s">
        <v>162</v>
      </c>
      <c r="M290" s="35"/>
      <c r="N290" s="18">
        <v>0</v>
      </c>
      <c r="O290" s="18">
        <v>2</v>
      </c>
      <c r="P290" s="18">
        <v>153</v>
      </c>
      <c r="Q290" s="18">
        <v>23</v>
      </c>
      <c r="R290" s="18"/>
      <c r="S290" s="36">
        <v>153</v>
      </c>
      <c r="T290" t="str">
        <f t="shared" si="32"/>
        <v/>
      </c>
      <c r="U290" s="1" t="str">
        <f t="shared" si="33"/>
        <v>data.add(new CopListdata("Squab","153","2","0","23",R.drawable.mic_done_black_24dp));</v>
      </c>
    </row>
    <row r="291" spans="1:21" ht="20.100000000000001" customHeight="1">
      <c r="A291" s="7"/>
      <c r="B291" s="8"/>
      <c r="C291" s="14" t="str">
        <f t="shared" si="34"/>
        <v>Turkey Roll</v>
      </c>
      <c r="D291" s="9" t="s">
        <v>142</v>
      </c>
      <c r="E291" s="1" t="str">
        <f t="shared" si="29"/>
        <v>Turkey</v>
      </c>
      <c r="F291" s="1" t="str">
        <f t="shared" si="35"/>
        <v>Turkey Roll</v>
      </c>
      <c r="G291" t="str">
        <f t="shared" si="30"/>
        <v xml:space="preserve">COTP_FAT_KEY : </v>
      </c>
      <c r="H291">
        <f t="shared" si="31"/>
        <v>4</v>
      </c>
      <c r="K291" s="33"/>
      <c r="L291" s="34" t="s">
        <v>138</v>
      </c>
      <c r="M291" s="35"/>
      <c r="N291" s="18">
        <v>0</v>
      </c>
      <c r="O291" s="18">
        <v>5</v>
      </c>
      <c r="P291" s="18">
        <v>181</v>
      </c>
      <c r="Q291" s="18">
        <v>32</v>
      </c>
      <c r="R291" s="18"/>
      <c r="S291" s="36">
        <v>181</v>
      </c>
      <c r="T291" t="str">
        <f t="shared" si="32"/>
        <v/>
      </c>
      <c r="U291" s="1" t="str">
        <f t="shared" si="33"/>
        <v>data.add(new CopListdata("Tom, Turkey, Young Hen","181","5","0","32",R.drawable.mic_done_black_24dp));</v>
      </c>
    </row>
    <row r="292" spans="1:21" ht="20.100000000000001" customHeight="1">
      <c r="A292" s="7"/>
      <c r="B292" s="8"/>
      <c r="C292" s="14" t="str">
        <f t="shared" si="34"/>
        <v>Turkey Roll</v>
      </c>
      <c r="D292" s="9" t="s">
        <v>5</v>
      </c>
      <c r="E292" s="1" t="str">
        <f t="shared" si="29"/>
        <v>Turkey</v>
      </c>
      <c r="F292" s="1" t="str">
        <f t="shared" si="35"/>
        <v>Turkey Roll</v>
      </c>
      <c r="G292" t="str">
        <f t="shared" si="30"/>
        <v xml:space="preserve">COTP_CHO_KEY : </v>
      </c>
      <c r="H292">
        <f t="shared" si="31"/>
        <v>0</v>
      </c>
      <c r="K292" s="33"/>
      <c r="L292" s="34" t="s">
        <v>145</v>
      </c>
      <c r="M292" s="35"/>
      <c r="N292" s="18">
        <v>0</v>
      </c>
      <c r="O292" s="18">
        <v>4</v>
      </c>
      <c r="P292" s="18">
        <v>173</v>
      </c>
      <c r="Q292" s="18">
        <v>33</v>
      </c>
      <c r="R292" s="18"/>
      <c r="S292" s="36">
        <v>173</v>
      </c>
      <c r="T292" t="str">
        <f t="shared" si="32"/>
        <v/>
      </c>
      <c r="U292" s="1" t="str">
        <f t="shared" si="33"/>
        <v>data.add(new CopListdata("Turkey Roll","173","4","0","33",R.drawable.mic_done_black_24dp));</v>
      </c>
    </row>
    <row r="293" spans="1:21" ht="20.100000000000001" customHeight="1">
      <c r="A293" s="7"/>
      <c r="B293" s="8"/>
      <c r="C293" s="14" t="str">
        <f t="shared" si="34"/>
        <v>Turkey Roll</v>
      </c>
      <c r="D293" s="9" t="s">
        <v>26</v>
      </c>
      <c r="E293" s="1" t="str">
        <f t="shared" si="29"/>
        <v>Turkey</v>
      </c>
      <c r="F293" s="1" t="str">
        <f t="shared" si="35"/>
        <v>Turkey Roll</v>
      </c>
      <c r="G293" t="str">
        <f t="shared" si="30"/>
        <v xml:space="preserve">COTP_PROTEIN_KEY : </v>
      </c>
      <c r="H293">
        <f t="shared" si="31"/>
        <v>33</v>
      </c>
      <c r="K293" s="33"/>
      <c r="L293" s="34" t="s">
        <v>143</v>
      </c>
      <c r="M293" s="35"/>
      <c r="N293" s="18">
        <v>0</v>
      </c>
      <c r="O293" s="18">
        <v>6</v>
      </c>
      <c r="P293" s="18">
        <v>210</v>
      </c>
      <c r="Q293" s="18">
        <v>36</v>
      </c>
      <c r="R293" s="18"/>
      <c r="S293" s="36">
        <v>210</v>
      </c>
      <c r="T293" t="str">
        <f t="shared" si="32"/>
        <v/>
      </c>
      <c r="U293" s="1" t="str">
        <f t="shared" si="33"/>
        <v>data.add(new CopListdata("Whole","210","6","0","36",R.drawable.mic_done_black_24dp));</v>
      </c>
    </row>
    <row r="294" spans="1:21" ht="20.100000000000001" customHeight="1">
      <c r="A294" s="7"/>
      <c r="B294" s="10" t="s">
        <v>90</v>
      </c>
      <c r="C294" s="14" t="str">
        <f t="shared" si="34"/>
        <v>Leg</v>
      </c>
      <c r="D294" s="9" t="s">
        <v>147</v>
      </c>
      <c r="E294" s="1" t="str">
        <f t="shared" si="29"/>
        <v>Turkey</v>
      </c>
      <c r="F294" s="1" t="str">
        <f t="shared" si="35"/>
        <v>Leg</v>
      </c>
      <c r="G294" t="str">
        <f t="shared" si="30"/>
        <v xml:space="preserve">COTP_KCAL_KEY : </v>
      </c>
      <c r="H294">
        <f t="shared" si="31"/>
        <v>192</v>
      </c>
      <c r="K294" s="33"/>
      <c r="L294" s="34" t="s">
        <v>124</v>
      </c>
      <c r="M294" s="35"/>
      <c r="N294" s="18">
        <v>0</v>
      </c>
      <c r="O294" s="18">
        <v>11</v>
      </c>
      <c r="P294" s="18">
        <v>234</v>
      </c>
      <c r="Q294" s="18">
        <v>31</v>
      </c>
      <c r="R294" s="18"/>
      <c r="S294" s="36">
        <v>234</v>
      </c>
      <c r="T294" t="str">
        <f t="shared" si="32"/>
        <v/>
      </c>
      <c r="U294" s="1" t="str">
        <f t="shared" si="33"/>
        <v>data.add(new CopListdata("Wing","234","11","0","31",R.drawable.mic_done_black_24dp));</v>
      </c>
    </row>
    <row r="295" spans="1:21" ht="20.100000000000001" customHeight="1">
      <c r="A295" s="7"/>
      <c r="B295" s="8"/>
      <c r="C295" s="14" t="str">
        <f t="shared" si="34"/>
        <v>Leg</v>
      </c>
      <c r="D295" s="9" t="s">
        <v>9</v>
      </c>
      <c r="E295" s="1" t="str">
        <f t="shared" si="29"/>
        <v>Turkey</v>
      </c>
      <c r="F295" s="1" t="str">
        <f t="shared" si="35"/>
        <v>Leg</v>
      </c>
      <c r="G295" t="str">
        <f t="shared" si="30"/>
        <v xml:space="preserve">COTP_FAT_KEY : </v>
      </c>
      <c r="H295">
        <f t="shared" si="31"/>
        <v>6</v>
      </c>
      <c r="K295" s="33"/>
      <c r="L295" s="34" t="s">
        <v>140</v>
      </c>
      <c r="M295" s="35"/>
      <c r="N295" s="18">
        <v>0</v>
      </c>
      <c r="O295" s="18">
        <v>5</v>
      </c>
      <c r="P295" s="18">
        <v>181</v>
      </c>
      <c r="Q295" s="18">
        <v>32</v>
      </c>
      <c r="R295" s="18"/>
      <c r="S295" s="36">
        <v>181</v>
      </c>
      <c r="T295" t="str">
        <f t="shared" si="32"/>
        <v/>
      </c>
      <c r="U295" s="1" t="str">
        <f t="shared" si="33"/>
        <v>data.add(new CopListdata("Yearling Turkey","181","5","0","32",R.drawable.mic_done_black_24dp));</v>
      </c>
    </row>
    <row r="296" spans="1:21" ht="20.100000000000001" customHeight="1">
      <c r="A296" s="7"/>
      <c r="B296" s="8"/>
      <c r="C296" s="14" t="str">
        <f t="shared" si="34"/>
        <v>Leg</v>
      </c>
      <c r="D296" s="9" t="s">
        <v>5</v>
      </c>
      <c r="E296" s="1" t="str">
        <f t="shared" si="29"/>
        <v>Turkey</v>
      </c>
      <c r="F296" s="1" t="str">
        <f t="shared" si="35"/>
        <v>Leg</v>
      </c>
      <c r="G296" t="str">
        <f t="shared" si="30"/>
        <v xml:space="preserve">COTP_CHO_KEY : </v>
      </c>
      <c r="H296">
        <f t="shared" si="31"/>
        <v>0</v>
      </c>
      <c r="K296" s="33"/>
      <c r="L296" s="34"/>
      <c r="M296" s="35"/>
      <c r="N296" s="18"/>
      <c r="O296" s="18"/>
      <c r="P296" s="18"/>
      <c r="Q296" s="18"/>
      <c r="R296" s="18">
        <v>0</v>
      </c>
      <c r="S296" s="36">
        <v>0</v>
      </c>
      <c r="T296" t="str">
        <f t="shared" si="32"/>
        <v/>
      </c>
      <c r="U296" s="1" t="str">
        <f t="shared" si="33"/>
        <v/>
      </c>
    </row>
    <row r="297" spans="1:21" ht="20.100000000000001" customHeight="1">
      <c r="A297" s="7"/>
      <c r="B297" s="8"/>
      <c r="C297" s="14" t="str">
        <f t="shared" si="34"/>
        <v>Leg</v>
      </c>
      <c r="D297" s="9" t="s">
        <v>42</v>
      </c>
      <c r="E297" s="1" t="str">
        <f t="shared" si="29"/>
        <v>Turkey</v>
      </c>
      <c r="F297" s="1" t="str">
        <f t="shared" si="35"/>
        <v>Leg</v>
      </c>
      <c r="G297" t="str">
        <f t="shared" si="30"/>
        <v xml:space="preserve">COTP_PROTEIN_KEY : </v>
      </c>
      <c r="H297">
        <f t="shared" si="31"/>
        <v>32</v>
      </c>
      <c r="K297" s="22" t="s">
        <v>65</v>
      </c>
      <c r="L297" s="22" t="s">
        <v>100</v>
      </c>
      <c r="M297" s="25"/>
      <c r="N297" s="26">
        <v>0</v>
      </c>
      <c r="O297" s="26">
        <v>7</v>
      </c>
      <c r="P297" s="26">
        <v>212</v>
      </c>
      <c r="Q297" s="26">
        <v>40</v>
      </c>
      <c r="R297" s="26"/>
      <c r="S297" s="27">
        <v>212</v>
      </c>
      <c r="T297" t="str">
        <f t="shared" si="32"/>
        <v>break; case "MainCOPbtn_Veal":</v>
      </c>
      <c r="U297" s="1" t="str">
        <f t="shared" si="33"/>
        <v>data.add(new CopListdata("Breast","212","7","0","40",R.drawable.mic_done_black_24dp));</v>
      </c>
    </row>
    <row r="298" spans="1:21" ht="20.100000000000001" customHeight="1">
      <c r="A298" s="7"/>
      <c r="B298" s="10" t="s">
        <v>121</v>
      </c>
      <c r="C298" s="14" t="str">
        <f t="shared" si="34"/>
        <v>Drumstick</v>
      </c>
      <c r="D298" s="9" t="s">
        <v>147</v>
      </c>
      <c r="E298" s="1" t="str">
        <f t="shared" si="29"/>
        <v>Turkey</v>
      </c>
      <c r="F298" s="1" t="str">
        <f t="shared" si="35"/>
        <v>Drumstick</v>
      </c>
      <c r="G298" t="str">
        <f t="shared" si="30"/>
        <v xml:space="preserve">COTP_KCAL_KEY : </v>
      </c>
      <c r="H298">
        <f t="shared" si="31"/>
        <v>192</v>
      </c>
      <c r="K298" s="33"/>
      <c r="L298" s="34" t="s">
        <v>70</v>
      </c>
      <c r="M298" s="35"/>
      <c r="N298" s="18">
        <v>0</v>
      </c>
      <c r="O298" s="18">
        <v>40</v>
      </c>
      <c r="P298" s="18">
        <v>212</v>
      </c>
      <c r="Q298" s="18">
        <v>27</v>
      </c>
      <c r="R298" s="18"/>
      <c r="S298" s="36">
        <v>212</v>
      </c>
      <c r="T298" t="str">
        <f t="shared" si="32"/>
        <v/>
      </c>
      <c r="U298" s="1" t="str">
        <f t="shared" si="33"/>
        <v>data.add(new CopListdata("Chuck Shoulder Clod Roast tied","212","40","0","27",R.drawable.mic_done_black_24dp));</v>
      </c>
    </row>
    <row r="299" spans="1:21" ht="20.100000000000001" customHeight="1">
      <c r="A299" s="7"/>
      <c r="B299" s="8"/>
      <c r="C299" s="14" t="str">
        <f t="shared" si="34"/>
        <v>Drumstick</v>
      </c>
      <c r="D299" s="9" t="s">
        <v>9</v>
      </c>
      <c r="E299" s="1" t="str">
        <f t="shared" si="29"/>
        <v>Turkey</v>
      </c>
      <c r="F299" s="1" t="str">
        <f t="shared" si="35"/>
        <v>Drumstick</v>
      </c>
      <c r="G299" t="str">
        <f t="shared" si="30"/>
        <v xml:space="preserve">COTP_FAT_KEY : </v>
      </c>
      <c r="H299">
        <f t="shared" si="31"/>
        <v>6</v>
      </c>
      <c r="K299" s="33"/>
      <c r="L299" s="34" t="s">
        <v>66</v>
      </c>
      <c r="M299" s="35"/>
      <c r="N299" s="18">
        <v>0</v>
      </c>
      <c r="O299" s="18">
        <v>40</v>
      </c>
      <c r="P299" s="18">
        <v>212</v>
      </c>
      <c r="Q299" s="18">
        <v>44</v>
      </c>
      <c r="R299" s="18"/>
      <c r="S299" s="36">
        <v>212</v>
      </c>
      <c r="T299" t="str">
        <f t="shared" si="32"/>
        <v/>
      </c>
      <c r="U299" s="1" t="str">
        <f t="shared" si="33"/>
        <v>data.add(new CopListdata("Chuck Square Cut Neck off","212","40","0","44",R.drawable.mic_done_black_24dp));</v>
      </c>
    </row>
    <row r="300" spans="1:21" ht="20.100000000000001" customHeight="1">
      <c r="A300" s="7"/>
      <c r="B300" s="8"/>
      <c r="C300" s="14" t="str">
        <f t="shared" si="34"/>
        <v>Drumstick</v>
      </c>
      <c r="D300" s="9" t="s">
        <v>5</v>
      </c>
      <c r="E300" s="1" t="str">
        <f t="shared" ref="E300:E363" si="36">IF(LEN(A300)=0,E299,A300)</f>
        <v>Turkey</v>
      </c>
      <c r="F300" s="1" t="str">
        <f t="shared" si="35"/>
        <v>Drumstick</v>
      </c>
      <c r="G300" t="str">
        <f t="shared" si="30"/>
        <v xml:space="preserve">COTP_CHO_KEY : </v>
      </c>
      <c r="H300">
        <f t="shared" si="31"/>
        <v>0</v>
      </c>
      <c r="K300" s="33"/>
      <c r="L300" s="34" t="s">
        <v>59</v>
      </c>
      <c r="M300" s="35"/>
      <c r="N300" s="18">
        <v>0</v>
      </c>
      <c r="O300" s="18">
        <v>7</v>
      </c>
      <c r="P300" s="18">
        <v>212</v>
      </c>
      <c r="Q300" s="18">
        <v>40</v>
      </c>
      <c r="R300" s="18"/>
      <c r="S300" s="36">
        <v>212</v>
      </c>
      <c r="T300" t="str">
        <f t="shared" si="32"/>
        <v/>
      </c>
      <c r="U300" s="1" t="str">
        <f t="shared" si="33"/>
        <v>data.add(new CopListdata("Cube Steak","212","7","0","40",R.drawable.mic_done_black_24dp));</v>
      </c>
    </row>
    <row r="301" spans="1:21" ht="20.100000000000001" customHeight="1">
      <c r="A301" s="7"/>
      <c r="B301" s="8"/>
      <c r="C301" s="14" t="str">
        <f t="shared" si="34"/>
        <v>Drumstick</v>
      </c>
      <c r="D301" s="9" t="s">
        <v>42</v>
      </c>
      <c r="E301" s="1" t="str">
        <f t="shared" si="36"/>
        <v>Turkey</v>
      </c>
      <c r="F301" s="1" t="str">
        <f t="shared" si="35"/>
        <v>Drumstick</v>
      </c>
      <c r="G301" t="str">
        <f t="shared" si="30"/>
        <v xml:space="preserve">COTP_PROTEIN_KEY : </v>
      </c>
      <c r="H301">
        <f t="shared" si="31"/>
        <v>32</v>
      </c>
      <c r="K301" s="33"/>
      <c r="L301" s="34" t="s">
        <v>92</v>
      </c>
      <c r="M301" s="35"/>
      <c r="N301" s="18">
        <v>0</v>
      </c>
      <c r="O301" s="18">
        <v>7</v>
      </c>
      <c r="P301" s="18">
        <v>233</v>
      </c>
      <c r="Q301" s="18">
        <v>32</v>
      </c>
      <c r="R301" s="18"/>
      <c r="S301" s="36">
        <v>233</v>
      </c>
      <c r="T301" t="str">
        <f t="shared" si="32"/>
        <v/>
      </c>
      <c r="U301" s="1" t="str">
        <f t="shared" si="33"/>
        <v>data.add(new CopListdata("Cutlets","233","7","0","32",R.drawable.mic_done_black_24dp));</v>
      </c>
    </row>
    <row r="302" spans="1:21" ht="20.100000000000001" customHeight="1">
      <c r="A302" s="7"/>
      <c r="B302" s="10" t="s">
        <v>148</v>
      </c>
      <c r="C302" s="14" t="str">
        <f t="shared" si="34"/>
        <v>Breast Steak</v>
      </c>
      <c r="D302" s="9" t="s">
        <v>146</v>
      </c>
      <c r="E302" s="1" t="str">
        <f t="shared" si="36"/>
        <v>Turkey</v>
      </c>
      <c r="F302" s="1" t="str">
        <f t="shared" si="35"/>
        <v>Breast Steak</v>
      </c>
      <c r="G302" t="str">
        <f t="shared" si="30"/>
        <v xml:space="preserve">COTP_KCAL_KEY : </v>
      </c>
      <c r="H302">
        <f t="shared" si="31"/>
        <v>173</v>
      </c>
      <c r="K302" s="33"/>
      <c r="L302" s="34" t="s">
        <v>99</v>
      </c>
      <c r="M302" s="35"/>
      <c r="N302" s="18">
        <v>0</v>
      </c>
      <c r="O302" s="18">
        <v>7</v>
      </c>
      <c r="P302" s="18">
        <v>212</v>
      </c>
      <c r="Q302" s="18">
        <v>40</v>
      </c>
      <c r="R302" s="18"/>
      <c r="S302" s="36">
        <v>212</v>
      </c>
      <c r="T302" t="str">
        <f t="shared" si="32"/>
        <v/>
      </c>
      <c r="U302" s="1" t="str">
        <f t="shared" si="33"/>
        <v>data.add(new CopListdata("Fore Shank","212","7","0","40",R.drawable.mic_done_black_24dp));</v>
      </c>
    </row>
    <row r="303" spans="1:21" ht="20.100000000000001" customHeight="1">
      <c r="A303" s="7"/>
      <c r="B303" s="8"/>
      <c r="C303" s="14" t="str">
        <f t="shared" si="34"/>
        <v>Breast Steak</v>
      </c>
      <c r="D303" s="9" t="s">
        <v>142</v>
      </c>
      <c r="E303" s="1" t="str">
        <f t="shared" si="36"/>
        <v>Turkey</v>
      </c>
      <c r="F303" s="1" t="str">
        <f t="shared" si="35"/>
        <v>Breast Steak</v>
      </c>
      <c r="G303" t="str">
        <f t="shared" si="30"/>
        <v xml:space="preserve">COTP_FAT_KEY : </v>
      </c>
      <c r="H303">
        <f t="shared" si="31"/>
        <v>4</v>
      </c>
      <c r="K303" s="33"/>
      <c r="L303" s="34" t="s">
        <v>95</v>
      </c>
      <c r="M303" s="35"/>
      <c r="N303" s="18">
        <v>0</v>
      </c>
      <c r="O303" s="18">
        <v>7</v>
      </c>
      <c r="P303" s="18">
        <v>212</v>
      </c>
      <c r="Q303" s="18">
        <v>40</v>
      </c>
      <c r="R303" s="18"/>
      <c r="S303" s="36">
        <v>212</v>
      </c>
      <c r="T303" t="str">
        <f t="shared" si="32"/>
        <v/>
      </c>
      <c r="U303" s="1" t="str">
        <f t="shared" si="33"/>
        <v>data.add(new CopListdata("Hind Shank","212","7","0","40",R.drawable.mic_done_black_24dp));</v>
      </c>
    </row>
    <row r="304" spans="1:21" ht="20.100000000000001" customHeight="1">
      <c r="A304" s="7"/>
      <c r="B304" s="8"/>
      <c r="C304" s="14" t="str">
        <f t="shared" si="34"/>
        <v>Breast Steak</v>
      </c>
      <c r="D304" s="9" t="s">
        <v>5</v>
      </c>
      <c r="E304" s="1" t="str">
        <f t="shared" si="36"/>
        <v>Turkey</v>
      </c>
      <c r="F304" s="1" t="str">
        <f t="shared" si="35"/>
        <v>Breast Steak</v>
      </c>
      <c r="G304" t="str">
        <f t="shared" si="30"/>
        <v xml:space="preserve">COTP_CHO_KEY : </v>
      </c>
      <c r="H304">
        <f t="shared" si="31"/>
        <v>0</v>
      </c>
      <c r="K304" s="33"/>
      <c r="L304" s="34" t="s">
        <v>72</v>
      </c>
      <c r="M304" s="35"/>
      <c r="N304" s="18">
        <v>0</v>
      </c>
      <c r="O304" s="18">
        <v>16</v>
      </c>
      <c r="P304" s="18">
        <v>258</v>
      </c>
      <c r="Q304" s="18">
        <v>21</v>
      </c>
      <c r="R304" s="18"/>
      <c r="S304" s="36">
        <v>258</v>
      </c>
      <c r="T304" t="str">
        <f t="shared" si="32"/>
        <v/>
      </c>
      <c r="U304" s="1" t="str">
        <f t="shared" si="33"/>
        <v>data.add(new CopListdata("Hotel Rack 7 Rib","258","16","0","21",R.drawable.mic_done_black_24dp));</v>
      </c>
    </row>
    <row r="305" spans="1:21" ht="20.100000000000001" customHeight="1">
      <c r="A305" s="7"/>
      <c r="B305" s="8"/>
      <c r="C305" s="14" t="str">
        <f t="shared" si="34"/>
        <v>Breast Steak</v>
      </c>
      <c r="D305" s="9" t="s">
        <v>26</v>
      </c>
      <c r="E305" s="1" t="str">
        <f t="shared" si="36"/>
        <v>Turkey</v>
      </c>
      <c r="F305" s="1" t="str">
        <f t="shared" si="35"/>
        <v>Breast Steak</v>
      </c>
      <c r="G305" t="str">
        <f t="shared" si="30"/>
        <v xml:space="preserve">COTP_PROTEIN_KEY : </v>
      </c>
      <c r="H305">
        <f t="shared" si="31"/>
        <v>33</v>
      </c>
      <c r="K305" s="33"/>
      <c r="L305" s="34" t="s">
        <v>90</v>
      </c>
      <c r="M305" s="35"/>
      <c r="N305" s="18">
        <v>0</v>
      </c>
      <c r="O305" s="18">
        <v>5</v>
      </c>
      <c r="P305" s="18">
        <v>212</v>
      </c>
      <c r="Q305" s="18">
        <v>40</v>
      </c>
      <c r="R305" s="18"/>
      <c r="S305" s="36">
        <v>212</v>
      </c>
      <c r="T305" t="str">
        <f t="shared" si="32"/>
        <v/>
      </c>
      <c r="U305" s="1" t="str">
        <f t="shared" si="33"/>
        <v>data.add(new CopListdata("Leg","212","5","0","40",R.drawable.mic_done_black_24dp));</v>
      </c>
    </row>
    <row r="306" spans="1:21" ht="20.100000000000001" customHeight="1">
      <c r="A306" s="7"/>
      <c r="B306" s="10" t="s">
        <v>124</v>
      </c>
      <c r="C306" s="14" t="str">
        <f t="shared" si="34"/>
        <v>Wing</v>
      </c>
      <c r="D306" s="9" t="s">
        <v>149</v>
      </c>
      <c r="E306" s="1" t="str">
        <f t="shared" si="36"/>
        <v>Turkey</v>
      </c>
      <c r="F306" s="1" t="str">
        <f t="shared" si="35"/>
        <v>Wing</v>
      </c>
      <c r="G306" t="str">
        <f t="shared" si="30"/>
        <v xml:space="preserve">COTP_KCAL_KEY : </v>
      </c>
      <c r="H306">
        <f t="shared" si="31"/>
        <v>234</v>
      </c>
      <c r="K306" s="33"/>
      <c r="L306" s="34" t="s">
        <v>88</v>
      </c>
      <c r="M306" s="35"/>
      <c r="N306" s="18">
        <v>0</v>
      </c>
      <c r="O306" s="18">
        <v>5</v>
      </c>
      <c r="P306" s="18">
        <v>212</v>
      </c>
      <c r="Q306" s="18">
        <v>40</v>
      </c>
      <c r="R306" s="18"/>
      <c r="S306" s="36">
        <v>212</v>
      </c>
      <c r="T306" t="str">
        <f t="shared" si="32"/>
        <v/>
      </c>
      <c r="U306" s="1" t="str">
        <f t="shared" si="33"/>
        <v>data.add(new CopListdata("Leg 3 Parts","212","5","0","40",R.drawable.mic_done_black_24dp));</v>
      </c>
    </row>
    <row r="307" spans="1:21" ht="20.100000000000001" customHeight="1">
      <c r="A307" s="7"/>
      <c r="B307" s="8"/>
      <c r="C307" s="14" t="str">
        <f t="shared" si="34"/>
        <v>Wing</v>
      </c>
      <c r="D307" s="9" t="s">
        <v>48</v>
      </c>
      <c r="E307" s="1" t="str">
        <f t="shared" si="36"/>
        <v>Turkey</v>
      </c>
      <c r="F307" s="1" t="str">
        <f t="shared" si="35"/>
        <v>Wing</v>
      </c>
      <c r="G307" t="str">
        <f t="shared" si="30"/>
        <v xml:space="preserve">COTP_FAT_KEY : </v>
      </c>
      <c r="H307">
        <f t="shared" si="31"/>
        <v>11</v>
      </c>
      <c r="K307" s="33"/>
      <c r="L307" s="34" t="s">
        <v>91</v>
      </c>
      <c r="M307" s="35"/>
      <c r="N307" s="18">
        <v>0</v>
      </c>
      <c r="O307" s="18">
        <v>5</v>
      </c>
      <c r="P307" s="18">
        <v>212</v>
      </c>
      <c r="Q307" s="18">
        <v>40</v>
      </c>
      <c r="R307" s="18"/>
      <c r="S307" s="36">
        <v>212</v>
      </c>
      <c r="T307" t="str">
        <f t="shared" si="32"/>
        <v/>
      </c>
      <c r="U307" s="1" t="str">
        <f t="shared" si="33"/>
        <v>data.add(new CopListdata("Leg Shank off Boneless Roast Tied","212","5","0","40",R.drawable.mic_done_black_24dp));</v>
      </c>
    </row>
    <row r="308" spans="1:21" ht="20.100000000000001" customHeight="1">
      <c r="A308" s="7"/>
      <c r="B308" s="8"/>
      <c r="C308" s="14" t="str">
        <f t="shared" si="34"/>
        <v>Wing</v>
      </c>
      <c r="D308" s="9" t="s">
        <v>5</v>
      </c>
      <c r="E308" s="1" t="str">
        <f t="shared" si="36"/>
        <v>Turkey</v>
      </c>
      <c r="F308" s="1" t="str">
        <f t="shared" si="35"/>
        <v>Wing</v>
      </c>
      <c r="G308" t="str">
        <f t="shared" si="30"/>
        <v xml:space="preserve">COTP_CHO_KEY : </v>
      </c>
      <c r="H308">
        <f t="shared" si="31"/>
        <v>0</v>
      </c>
      <c r="K308" s="33"/>
      <c r="L308" s="34" t="s">
        <v>94</v>
      </c>
      <c r="M308" s="35"/>
      <c r="N308" s="18">
        <v>0</v>
      </c>
      <c r="O308" s="18">
        <v>7</v>
      </c>
      <c r="P308" s="18">
        <v>212</v>
      </c>
      <c r="Q308" s="18">
        <v>40</v>
      </c>
      <c r="R308" s="18"/>
      <c r="S308" s="36">
        <v>212</v>
      </c>
      <c r="T308" t="str">
        <f t="shared" si="32"/>
        <v/>
      </c>
      <c r="U308" s="1" t="str">
        <f t="shared" si="33"/>
        <v>data.add(new CopListdata("Leg Top Round","212","7","0","40",R.drawable.mic_done_black_24dp));</v>
      </c>
    </row>
    <row r="309" spans="1:21" ht="20.100000000000001" customHeight="1">
      <c r="A309" s="7"/>
      <c r="B309" s="8"/>
      <c r="C309" s="14" t="str">
        <f t="shared" si="34"/>
        <v>Wing</v>
      </c>
      <c r="D309" s="9" t="s">
        <v>23</v>
      </c>
      <c r="E309" s="1" t="str">
        <f t="shared" si="36"/>
        <v>Turkey</v>
      </c>
      <c r="F309" s="1" t="str">
        <f t="shared" si="35"/>
        <v>Wing</v>
      </c>
      <c r="G309" t="str">
        <f t="shared" si="30"/>
        <v xml:space="preserve">COTP_PROTEIN_KEY : </v>
      </c>
      <c r="H309">
        <f t="shared" si="31"/>
        <v>31</v>
      </c>
      <c r="K309" s="33"/>
      <c r="L309" s="34" t="s">
        <v>85</v>
      </c>
      <c r="M309" s="35"/>
      <c r="N309" s="18">
        <v>0</v>
      </c>
      <c r="O309" s="18">
        <v>7</v>
      </c>
      <c r="P309" s="18">
        <v>238</v>
      </c>
      <c r="Q309" s="18">
        <v>40</v>
      </c>
      <c r="R309" s="18"/>
      <c r="S309" s="36">
        <v>238</v>
      </c>
      <c r="T309" t="str">
        <f t="shared" si="32"/>
        <v/>
      </c>
      <c r="U309" s="1" t="str">
        <f t="shared" si="33"/>
        <v>data.add(new CopListdata("Loin Butt Tenderloin","238","7","0","40",R.drawable.mic_done_black_24dp));</v>
      </c>
    </row>
    <row r="310" spans="1:21" ht="20.100000000000001" customHeight="1">
      <c r="A310" s="7"/>
      <c r="B310" s="10" t="s">
        <v>150</v>
      </c>
      <c r="C310" s="14" t="str">
        <f t="shared" si="34"/>
        <v>Diced Turkey</v>
      </c>
      <c r="D310" s="9" t="s">
        <v>151</v>
      </c>
      <c r="E310" s="1" t="str">
        <f t="shared" si="36"/>
        <v>Turkey</v>
      </c>
      <c r="F310" s="1" t="str">
        <f t="shared" si="35"/>
        <v>Diced Turkey</v>
      </c>
      <c r="G310" t="str">
        <f t="shared" si="30"/>
        <v xml:space="preserve">COTP_KCAL_KEY : </v>
      </c>
      <c r="H310">
        <f t="shared" si="31"/>
        <v>140</v>
      </c>
      <c r="K310" s="33"/>
      <c r="L310" s="34" t="s">
        <v>83</v>
      </c>
      <c r="M310" s="35"/>
      <c r="N310" s="18">
        <v>0</v>
      </c>
      <c r="O310" s="18">
        <v>14</v>
      </c>
      <c r="P310" s="18">
        <v>245</v>
      </c>
      <c r="Q310" s="18">
        <v>28</v>
      </c>
      <c r="R310" s="18"/>
      <c r="S310" s="36">
        <v>245</v>
      </c>
      <c r="T310" t="str">
        <f>IF(K310&gt;0,"break; case "&amp;""""&amp;"MainCOPbtn_"&amp;TRIM(K310)&amp;""""&amp;":","")</f>
        <v/>
      </c>
      <c r="U310" s="1" t="str">
        <f t="shared" si="33"/>
        <v>data.add(new CopListdata("Loin Chops","245","14","0","28",R.drawable.mic_done_black_24dp));</v>
      </c>
    </row>
    <row r="311" spans="1:21" ht="20.100000000000001" customHeight="1">
      <c r="A311" s="7"/>
      <c r="B311" s="8"/>
      <c r="C311" s="14" t="str">
        <f t="shared" si="34"/>
        <v>Diced Turkey</v>
      </c>
      <c r="D311" s="9" t="s">
        <v>38</v>
      </c>
      <c r="E311" s="1" t="str">
        <f t="shared" si="36"/>
        <v>Turkey</v>
      </c>
      <c r="F311" s="1" t="str">
        <f t="shared" si="35"/>
        <v>Diced Turkey</v>
      </c>
      <c r="G311" t="str">
        <f t="shared" si="30"/>
        <v xml:space="preserve">COTP_FAT_KEY : </v>
      </c>
      <c r="H311">
        <f t="shared" si="31"/>
        <v>8</v>
      </c>
      <c r="K311" s="33"/>
      <c r="L311" s="34" t="s">
        <v>79</v>
      </c>
      <c r="M311" s="35"/>
      <c r="N311" s="18">
        <v>0</v>
      </c>
      <c r="O311" s="18">
        <v>14</v>
      </c>
      <c r="P311" s="18">
        <v>245</v>
      </c>
      <c r="Q311" s="18">
        <v>28</v>
      </c>
      <c r="R311" s="18"/>
      <c r="S311" s="36">
        <v>245</v>
      </c>
      <c r="T311" t="str">
        <f t="shared" si="32"/>
        <v/>
      </c>
      <c r="U311" s="1" t="str">
        <f t="shared" si="33"/>
        <v>data.add(new CopListdata("Loin Trimmed","245","14","0","28",R.drawable.mic_done_black_24dp));</v>
      </c>
    </row>
    <row r="312" spans="1:21" ht="20.100000000000001" customHeight="1">
      <c r="A312" s="7"/>
      <c r="B312" s="8"/>
      <c r="C312" s="14" t="str">
        <f t="shared" si="34"/>
        <v>Diced Turkey</v>
      </c>
      <c r="D312" s="9" t="s">
        <v>5</v>
      </c>
      <c r="E312" s="1" t="str">
        <f t="shared" si="36"/>
        <v>Turkey</v>
      </c>
      <c r="F312" s="1" t="str">
        <f t="shared" si="35"/>
        <v>Diced Turkey</v>
      </c>
      <c r="G312" t="str">
        <f t="shared" si="30"/>
        <v xml:space="preserve">COTP_CHO_KEY : </v>
      </c>
      <c r="H312">
        <f t="shared" si="31"/>
        <v>0</v>
      </c>
      <c r="K312" s="33"/>
      <c r="L312" s="34" t="s">
        <v>84</v>
      </c>
      <c r="M312" s="35"/>
      <c r="N312" s="18">
        <v>0</v>
      </c>
      <c r="O312" s="18">
        <v>14</v>
      </c>
      <c r="P312" s="18">
        <v>245</v>
      </c>
      <c r="Q312" s="18">
        <v>28</v>
      </c>
      <c r="R312" s="18"/>
      <c r="S312" s="36">
        <v>245</v>
      </c>
      <c r="T312" t="str">
        <f t="shared" si="32"/>
        <v/>
      </c>
      <c r="U312" s="1" t="str">
        <f t="shared" si="33"/>
        <v>data.add(new CopListdata("Loin/Strip Loin Boneless","245","14","0","28",R.drawable.mic_done_black_24dp));</v>
      </c>
    </row>
    <row r="313" spans="1:21" ht="20.100000000000001" customHeight="1">
      <c r="A313" s="7"/>
      <c r="B313" s="8"/>
      <c r="C313" s="14" t="str">
        <f t="shared" si="34"/>
        <v>Diced Turkey</v>
      </c>
      <c r="D313" s="9" t="s">
        <v>152</v>
      </c>
      <c r="E313" s="1" t="str">
        <f t="shared" si="36"/>
        <v>Turkey</v>
      </c>
      <c r="F313" s="1" t="str">
        <f t="shared" si="35"/>
        <v>Diced Turkey</v>
      </c>
      <c r="G313" t="str">
        <f t="shared" si="30"/>
        <v xml:space="preserve">COTP_PROTEIN_KEY : </v>
      </c>
      <c r="H313">
        <f t="shared" si="31"/>
        <v>17</v>
      </c>
      <c r="K313" s="33"/>
      <c r="L313" s="34" t="s">
        <v>96</v>
      </c>
      <c r="M313" s="35"/>
      <c r="N313" s="18">
        <v>0</v>
      </c>
      <c r="O313" s="18">
        <v>10</v>
      </c>
      <c r="P313" s="18">
        <v>444</v>
      </c>
      <c r="Q313" s="18">
        <v>11</v>
      </c>
      <c r="R313" s="18"/>
      <c r="S313" s="36">
        <v>444</v>
      </c>
      <c r="T313" t="str">
        <f t="shared" si="32"/>
        <v/>
      </c>
      <c r="U313" s="1" t="str">
        <f t="shared" si="33"/>
        <v>data.add(new CopListdata("Osso Bucco","444","10","0","11",R.drawable.mic_done_black_24dp));</v>
      </c>
    </row>
    <row r="314" spans="1:21" ht="20.100000000000001" customHeight="1">
      <c r="A314" s="7"/>
      <c r="B314" s="10" t="s">
        <v>153</v>
      </c>
      <c r="C314" s="14" t="str">
        <f t="shared" si="34"/>
        <v>Minced Turkey</v>
      </c>
      <c r="D314" s="9" t="s">
        <v>151</v>
      </c>
      <c r="E314" s="1" t="str">
        <f t="shared" si="36"/>
        <v>Turkey</v>
      </c>
      <c r="F314" s="1" t="str">
        <f t="shared" si="35"/>
        <v>Minced Turkey</v>
      </c>
      <c r="G314" t="str">
        <f t="shared" si="30"/>
        <v xml:space="preserve">COTP_KCAL_KEY : </v>
      </c>
      <c r="H314">
        <f t="shared" si="31"/>
        <v>140</v>
      </c>
      <c r="K314" s="33"/>
      <c r="L314" s="34" t="s">
        <v>78</v>
      </c>
      <c r="M314" s="35"/>
      <c r="N314" s="18">
        <v>0</v>
      </c>
      <c r="O314" s="18">
        <v>16</v>
      </c>
      <c r="P314" s="18">
        <v>258</v>
      </c>
      <c r="Q314" s="18">
        <v>27</v>
      </c>
      <c r="R314" s="18"/>
      <c r="S314" s="36">
        <v>258</v>
      </c>
      <c r="T314" t="str">
        <f t="shared" si="32"/>
        <v/>
      </c>
      <c r="U314" s="1" t="str">
        <f t="shared" si="33"/>
        <v>data.add(new CopListdata("Rack Ribeye","258","16","0","27",R.drawable.mic_done_black_24dp));</v>
      </c>
    </row>
    <row r="315" spans="1:21" ht="20.100000000000001" customHeight="1">
      <c r="A315" s="7"/>
      <c r="B315" s="8"/>
      <c r="C315" s="14" t="str">
        <f t="shared" si="34"/>
        <v>Minced Turkey</v>
      </c>
      <c r="D315" s="9" t="s">
        <v>38</v>
      </c>
      <c r="E315" s="1" t="str">
        <f t="shared" si="36"/>
        <v>Turkey</v>
      </c>
      <c r="F315" s="1" t="str">
        <f t="shared" si="35"/>
        <v>Minced Turkey</v>
      </c>
      <c r="G315" t="str">
        <f t="shared" si="30"/>
        <v xml:space="preserve">COTP_FAT_KEY : </v>
      </c>
      <c r="H315">
        <f t="shared" si="31"/>
        <v>8</v>
      </c>
      <c r="K315" s="33"/>
      <c r="L315" s="34" t="s">
        <v>75</v>
      </c>
      <c r="M315" s="35"/>
      <c r="N315" s="18">
        <v>0</v>
      </c>
      <c r="O315" s="18">
        <v>10</v>
      </c>
      <c r="P315" s="18">
        <v>196</v>
      </c>
      <c r="Q315" s="18">
        <v>21</v>
      </c>
      <c r="R315" s="18"/>
      <c r="S315" s="36">
        <v>196</v>
      </c>
      <c r="T315" t="str">
        <f t="shared" si="32"/>
        <v/>
      </c>
      <c r="U315" s="1" t="str">
        <f t="shared" si="33"/>
        <v>data.add(new CopListdata("Rib Chops","196","10","0","21",R.drawable.mic_done_black_24dp));</v>
      </c>
    </row>
    <row r="316" spans="1:21" ht="20.100000000000001" customHeight="1">
      <c r="A316" s="7"/>
      <c r="B316" s="8"/>
      <c r="C316" s="14" t="str">
        <f t="shared" si="34"/>
        <v>Minced Turkey</v>
      </c>
      <c r="D316" s="9" t="s">
        <v>5</v>
      </c>
      <c r="E316" s="1" t="str">
        <f t="shared" si="36"/>
        <v>Turkey</v>
      </c>
      <c r="F316" s="1" t="str">
        <f t="shared" si="35"/>
        <v>Minced Turkey</v>
      </c>
      <c r="G316" t="str">
        <f t="shared" si="30"/>
        <v xml:space="preserve">COTP_CHO_KEY : </v>
      </c>
      <c r="H316">
        <f t="shared" si="31"/>
        <v>0</v>
      </c>
      <c r="K316" s="33"/>
      <c r="L316" s="34" t="s">
        <v>101</v>
      </c>
      <c r="M316" s="35"/>
      <c r="N316" s="18">
        <v>0</v>
      </c>
      <c r="O316" s="18">
        <v>7</v>
      </c>
      <c r="P316" s="18">
        <v>212</v>
      </c>
      <c r="Q316" s="18">
        <v>40</v>
      </c>
      <c r="R316" s="18"/>
      <c r="S316" s="36">
        <v>212</v>
      </c>
      <c r="T316" t="str">
        <f t="shared" si="32"/>
        <v/>
      </c>
      <c r="U316" s="1" t="str">
        <f t="shared" si="33"/>
        <v>data.add(new CopListdata("Veal for Stewing","212","7","0","40",R.drawable.mic_done_black_24dp));</v>
      </c>
    </row>
    <row r="317" spans="1:21" ht="20.100000000000001" customHeight="1">
      <c r="A317" s="7"/>
      <c r="B317" s="8"/>
      <c r="C317" s="14" t="str">
        <f t="shared" si="34"/>
        <v>Minced Turkey</v>
      </c>
      <c r="D317" s="9" t="s">
        <v>152</v>
      </c>
      <c r="E317" s="1" t="str">
        <f t="shared" si="36"/>
        <v>Turkey</v>
      </c>
      <c r="F317" s="1" t="str">
        <f t="shared" si="35"/>
        <v>Minced Turkey</v>
      </c>
      <c r="G317" t="str">
        <f t="shared" si="30"/>
        <v xml:space="preserve">COTP_PROTEIN_KEY : </v>
      </c>
      <c r="H317">
        <f t="shared" si="31"/>
        <v>17</v>
      </c>
      <c r="K317" s="33"/>
      <c r="L317" s="34"/>
      <c r="M317" s="35"/>
      <c r="N317" s="18"/>
      <c r="O317" s="18"/>
      <c r="P317" s="18"/>
      <c r="Q317" s="18"/>
      <c r="R317" s="18">
        <v>0</v>
      </c>
      <c r="S317" s="36">
        <v>0</v>
      </c>
      <c r="T317" t="str">
        <f t="shared" si="32"/>
        <v/>
      </c>
      <c r="U317" s="1" t="str">
        <f t="shared" si="33"/>
        <v/>
      </c>
    </row>
    <row r="318" spans="1:21" ht="20.100000000000001" customHeight="1">
      <c r="A318" s="7"/>
      <c r="B318" s="10" t="s">
        <v>154</v>
      </c>
      <c r="C318" s="14" t="str">
        <f t="shared" si="34"/>
        <v>Ground Turkey</v>
      </c>
      <c r="D318" s="9" t="s">
        <v>151</v>
      </c>
      <c r="E318" s="1" t="str">
        <f t="shared" si="36"/>
        <v>Turkey</v>
      </c>
      <c r="F318" s="1" t="str">
        <f t="shared" si="35"/>
        <v>Ground Turkey</v>
      </c>
      <c r="G318" t="str">
        <f t="shared" si="30"/>
        <v xml:space="preserve">COTP_KCAL_KEY : </v>
      </c>
      <c r="H318">
        <f t="shared" si="31"/>
        <v>140</v>
      </c>
      <c r="K318" s="22" t="s">
        <v>221</v>
      </c>
      <c r="L318" s="22" t="s">
        <v>229</v>
      </c>
      <c r="M318" s="25"/>
      <c r="N318" s="26">
        <v>0</v>
      </c>
      <c r="O318" s="26">
        <v>4</v>
      </c>
      <c r="P318" s="26">
        <v>179</v>
      </c>
      <c r="Q318" s="26">
        <v>34</v>
      </c>
      <c r="R318" s="26"/>
      <c r="S318" s="27">
        <v>179</v>
      </c>
      <c r="T318" t="str">
        <f t="shared" si="32"/>
        <v>break; case "MainCOPbtn_Venison":</v>
      </c>
      <c r="U318" s="1" t="str">
        <f t="shared" si="33"/>
        <v>data.add(new CopListdata("Chop/Cutlets","179","4","0","34",R.drawable.mic_done_black_24dp));</v>
      </c>
    </row>
    <row r="319" spans="1:21" ht="20.100000000000001" customHeight="1">
      <c r="A319" s="7"/>
      <c r="B319" s="8"/>
      <c r="C319" s="14" t="str">
        <f t="shared" si="34"/>
        <v>Ground Turkey</v>
      </c>
      <c r="D319" s="9" t="s">
        <v>38</v>
      </c>
      <c r="E319" s="1" t="str">
        <f t="shared" si="36"/>
        <v>Turkey</v>
      </c>
      <c r="F319" s="1" t="str">
        <f t="shared" si="35"/>
        <v>Ground Turkey</v>
      </c>
      <c r="G319" t="str">
        <f t="shared" si="30"/>
        <v xml:space="preserve">COTP_FAT_KEY : </v>
      </c>
      <c r="H319">
        <f t="shared" si="31"/>
        <v>8</v>
      </c>
      <c r="K319" s="33"/>
      <c r="L319" s="34" t="s">
        <v>225</v>
      </c>
      <c r="M319" s="35"/>
      <c r="N319" s="18">
        <v>0</v>
      </c>
      <c r="O319" s="18">
        <v>4</v>
      </c>
      <c r="P319" s="18">
        <v>179</v>
      </c>
      <c r="Q319" s="18">
        <v>34</v>
      </c>
      <c r="R319" s="18"/>
      <c r="S319" s="36">
        <v>179</v>
      </c>
      <c r="T319" t="str">
        <f t="shared" si="32"/>
        <v/>
      </c>
      <c r="U319" s="1" t="str">
        <f t="shared" si="33"/>
        <v>data.add(new CopListdata("Haunch/Back Leg","179","4","0","34",R.drawable.mic_done_black_24dp));</v>
      </c>
    </row>
    <row r="320" spans="1:21" ht="20.100000000000001" customHeight="1">
      <c r="A320" s="7"/>
      <c r="B320" s="8"/>
      <c r="C320" s="14" t="str">
        <f t="shared" si="34"/>
        <v>Ground Turkey</v>
      </c>
      <c r="D320" s="9" t="s">
        <v>5</v>
      </c>
      <c r="E320" s="1" t="str">
        <f t="shared" si="36"/>
        <v>Turkey</v>
      </c>
      <c r="F320" s="1" t="str">
        <f t="shared" si="35"/>
        <v>Ground Turkey</v>
      </c>
      <c r="G320" t="str">
        <f t="shared" si="30"/>
        <v xml:space="preserve">COTP_CHO_KEY : </v>
      </c>
      <c r="H320">
        <f t="shared" si="31"/>
        <v>0</v>
      </c>
      <c r="K320" s="33"/>
      <c r="L320" s="34" t="s">
        <v>209</v>
      </c>
      <c r="M320" s="35"/>
      <c r="N320" s="18">
        <v>0</v>
      </c>
      <c r="O320" s="18">
        <v>4</v>
      </c>
      <c r="P320" s="18">
        <v>179</v>
      </c>
      <c r="Q320" s="18">
        <v>34</v>
      </c>
      <c r="R320" s="18"/>
      <c r="S320" s="36">
        <v>179</v>
      </c>
      <c r="T320" t="str">
        <f t="shared" si="32"/>
        <v/>
      </c>
      <c r="U320" s="1" t="str">
        <f t="shared" si="33"/>
        <v>data.add(new CopListdata("Leg, Bone In","179","4","0","34",R.drawable.mic_done_black_24dp));</v>
      </c>
    </row>
    <row r="321" spans="1:21" ht="20.100000000000001" customHeight="1">
      <c r="A321" s="7"/>
      <c r="B321" s="8"/>
      <c r="C321" s="14" t="str">
        <f t="shared" si="34"/>
        <v>Ground Turkey</v>
      </c>
      <c r="D321" s="9" t="s">
        <v>152</v>
      </c>
      <c r="E321" s="1" t="str">
        <f t="shared" si="36"/>
        <v>Turkey</v>
      </c>
      <c r="F321" s="1" t="str">
        <f t="shared" si="35"/>
        <v>Ground Turkey</v>
      </c>
      <c r="G321" t="str">
        <f t="shared" si="30"/>
        <v xml:space="preserve">COTP_PROTEIN_KEY : </v>
      </c>
      <c r="H321">
        <f t="shared" si="31"/>
        <v>17</v>
      </c>
      <c r="K321" s="33"/>
      <c r="L321" s="34" t="s">
        <v>227</v>
      </c>
      <c r="M321" s="35"/>
      <c r="N321" s="18">
        <v>0</v>
      </c>
      <c r="O321" s="18">
        <v>4</v>
      </c>
      <c r="P321" s="18">
        <v>179</v>
      </c>
      <c r="Q321" s="18">
        <v>34</v>
      </c>
      <c r="R321" s="18"/>
      <c r="S321" s="36">
        <v>179</v>
      </c>
      <c r="T321" t="str">
        <f t="shared" si="32"/>
        <v/>
      </c>
      <c r="U321" s="1" t="str">
        <f t="shared" si="33"/>
        <v>data.add(new CopListdata("Loin/Loin Fillet","179","4","0","34",R.drawable.mic_done_black_24dp));</v>
      </c>
    </row>
    <row r="322" spans="1:21" ht="20.100000000000001" customHeight="1">
      <c r="A322" s="7"/>
      <c r="B322" s="10" t="s">
        <v>155</v>
      </c>
      <c r="C322" s="14" t="str">
        <f t="shared" si="34"/>
        <v>Goose or Gosling</v>
      </c>
      <c r="D322" s="9" t="s">
        <v>156</v>
      </c>
      <c r="E322" s="1" t="str">
        <f t="shared" si="36"/>
        <v>Turkey</v>
      </c>
      <c r="F322" s="1" t="str">
        <f t="shared" si="35"/>
        <v>Goose or Gosling</v>
      </c>
      <c r="G322" t="str">
        <f t="shared" si="30"/>
        <v xml:space="preserve">COTP_KCAL_KEY : </v>
      </c>
      <c r="H322">
        <f t="shared" si="31"/>
        <v>345</v>
      </c>
      <c r="K322" s="33"/>
      <c r="L322" s="34" t="s">
        <v>231</v>
      </c>
      <c r="M322" s="35"/>
      <c r="N322" s="18">
        <v>0</v>
      </c>
      <c r="O322" s="18">
        <v>4</v>
      </c>
      <c r="P322" s="18">
        <v>179</v>
      </c>
      <c r="Q322" s="18">
        <v>34</v>
      </c>
      <c r="R322" s="18"/>
      <c r="S322" s="36">
        <v>179</v>
      </c>
      <c r="T322" t="str">
        <f t="shared" si="32"/>
        <v/>
      </c>
      <c r="U322" s="1" t="str">
        <f t="shared" si="33"/>
        <v>data.add(new CopListdata("Mince/Ground","179","4","0","34",R.drawable.mic_done_black_24dp));</v>
      </c>
    </row>
    <row r="323" spans="1:21" ht="20.100000000000001" customHeight="1">
      <c r="A323" s="7"/>
      <c r="B323" s="8"/>
      <c r="C323" s="14" t="str">
        <f t="shared" si="34"/>
        <v>Goose or Gosling</v>
      </c>
      <c r="D323" s="9" t="s">
        <v>157</v>
      </c>
      <c r="E323" s="1" t="str">
        <f t="shared" si="36"/>
        <v>Turkey</v>
      </c>
      <c r="F323" s="1" t="str">
        <f t="shared" si="35"/>
        <v>Goose or Gosling</v>
      </c>
      <c r="G323" t="str">
        <f t="shared" si="30"/>
        <v xml:space="preserve">COTP_FAT_KEY : </v>
      </c>
      <c r="H323">
        <f t="shared" si="31"/>
        <v>25</v>
      </c>
      <c r="K323" s="33"/>
      <c r="L323" s="34" t="s">
        <v>169</v>
      </c>
      <c r="M323" s="35"/>
      <c r="N323" s="18">
        <v>0</v>
      </c>
      <c r="O323" s="18">
        <v>4</v>
      </c>
      <c r="P323" s="18">
        <v>179</v>
      </c>
      <c r="Q323" s="18">
        <v>34</v>
      </c>
      <c r="R323" s="18"/>
      <c r="S323" s="36">
        <v>179</v>
      </c>
      <c r="T323" t="str">
        <f t="shared" si="32"/>
        <v/>
      </c>
      <c r="U323" s="1" t="str">
        <f t="shared" si="33"/>
        <v>data.add(new CopListdata("Neck","179","4","0","34",R.drawable.mic_done_black_24dp));</v>
      </c>
    </row>
    <row r="324" spans="1:21" ht="20.100000000000001" customHeight="1">
      <c r="A324" s="7"/>
      <c r="B324" s="8"/>
      <c r="C324" s="14" t="str">
        <f t="shared" si="34"/>
        <v>Goose or Gosling</v>
      </c>
      <c r="D324" s="9" t="s">
        <v>5</v>
      </c>
      <c r="E324" s="1" t="str">
        <f t="shared" si="36"/>
        <v>Turkey</v>
      </c>
      <c r="F324" s="1" t="str">
        <f t="shared" si="35"/>
        <v>Goose or Gosling</v>
      </c>
      <c r="G324" t="str">
        <f t="shared" ref="G324:G387" si="37">LEFT(D324,FIND("@",D324,1)-1)</f>
        <v xml:space="preserve">COTP_CHO_KEY : </v>
      </c>
      <c r="H324">
        <f t="shared" ref="H324:H387" si="38">IFERROR(VALUE(RIGHT(D324,LEN(D324)-FIND("@",D324,1))),0)</f>
        <v>0</v>
      </c>
      <c r="K324" s="33"/>
      <c r="L324" s="34" t="s">
        <v>222</v>
      </c>
      <c r="M324" s="35"/>
      <c r="N324" s="18">
        <v>0</v>
      </c>
      <c r="O324" s="18">
        <v>4</v>
      </c>
      <c r="P324" s="18">
        <v>179</v>
      </c>
      <c r="Q324" s="18">
        <v>34</v>
      </c>
      <c r="R324" s="18"/>
      <c r="S324" s="36">
        <v>179</v>
      </c>
      <c r="T324" t="str">
        <f t="shared" si="32"/>
        <v/>
      </c>
      <c r="U324" s="1" t="str">
        <f t="shared" si="33"/>
        <v>data.add(new CopListdata("Rack","179","4","0","34",R.drawable.mic_done_black_24dp));</v>
      </c>
    </row>
    <row r="325" spans="1:21" ht="20.100000000000001" customHeight="1">
      <c r="A325" s="7"/>
      <c r="B325" s="8"/>
      <c r="C325" s="14" t="str">
        <f t="shared" si="34"/>
        <v>Goose or Gosling</v>
      </c>
      <c r="D325" s="9" t="s">
        <v>120</v>
      </c>
      <c r="E325" s="1" t="str">
        <f t="shared" si="36"/>
        <v>Turkey</v>
      </c>
      <c r="F325" s="1" t="str">
        <f t="shared" si="35"/>
        <v>Goose or Gosling</v>
      </c>
      <c r="G325" t="str">
        <f t="shared" si="37"/>
        <v xml:space="preserve">COTP_PROTEIN_KEY : </v>
      </c>
      <c r="H325">
        <f t="shared" si="38"/>
        <v>29</v>
      </c>
      <c r="K325" s="33"/>
      <c r="L325" s="34" t="s">
        <v>226</v>
      </c>
      <c r="M325" s="35"/>
      <c r="N325" s="18">
        <v>0</v>
      </c>
      <c r="O325" s="18">
        <v>4</v>
      </c>
      <c r="P325" s="18">
        <v>179</v>
      </c>
      <c r="Q325" s="18">
        <v>34</v>
      </c>
      <c r="R325" s="18"/>
      <c r="S325" s="36">
        <v>179</v>
      </c>
      <c r="T325" t="str">
        <f t="shared" ref="T325:T331" si="39">IF(K325&gt;0,"break; case "&amp;""""&amp;"MainCOPbtn_"&amp;TRIM(K325)&amp;""""&amp;":","")</f>
        <v/>
      </c>
      <c r="U325" s="1" t="str">
        <f t="shared" ref="U325:U331" si="40">IF(L325=0,"",IF(L325=999,K325,"data.add(new CopListdata"&amp;"("&amp;""""&amp;L325&amp;""""&amp;","&amp;""""&amp;P325&amp;""""&amp;","&amp;""""&amp;O325&amp;""""&amp;","&amp;""""&amp;N325&amp;""""&amp;","&amp;""""&amp;Q325&amp;""""&amp;","&amp;"R.drawable.mic_done_black_24dp"&amp;")"&amp;")"&amp;";"))</f>
        <v>data.add(new CopListdata("Saddle","179","4","0","34",R.drawable.mic_done_black_24dp));</v>
      </c>
    </row>
    <row r="326" spans="1:21" ht="20.100000000000001" customHeight="1">
      <c r="A326" s="7"/>
      <c r="B326" s="10" t="s">
        <v>158</v>
      </c>
      <c r="C326" s="14" t="str">
        <f t="shared" ref="C326:C389" si="41">IF(A326&gt;0,999,IF(LEN(B326)&gt;0,B326,IF(LEN(B325)&gt;0,B325,IF(LEN(B324)&gt;0,B324,IF(LEN(B323)&gt;0,B323,999)))))</f>
        <v>Guinea Hen or Fowl</v>
      </c>
      <c r="D326" s="9" t="s">
        <v>159</v>
      </c>
      <c r="E326" s="1" t="str">
        <f t="shared" si="36"/>
        <v>Turkey</v>
      </c>
      <c r="F326" s="1" t="str">
        <f t="shared" si="35"/>
        <v>Guinea Hen or Fowl</v>
      </c>
      <c r="G326" t="str">
        <f t="shared" si="37"/>
        <v xml:space="preserve">COTP_KCAL_KEY : </v>
      </c>
      <c r="H326">
        <f t="shared" si="38"/>
        <v>330</v>
      </c>
      <c r="K326" s="33"/>
      <c r="L326" s="34" t="s">
        <v>230</v>
      </c>
      <c r="M326" s="35"/>
      <c r="N326" s="18">
        <v>0</v>
      </c>
      <c r="O326" s="18">
        <v>4</v>
      </c>
      <c r="P326" s="18">
        <v>179</v>
      </c>
      <c r="Q326" s="18">
        <v>34</v>
      </c>
      <c r="R326" s="18"/>
      <c r="S326" s="36">
        <v>179</v>
      </c>
      <c r="T326" t="str">
        <f t="shared" si="39"/>
        <v/>
      </c>
      <c r="U326" s="1" t="str">
        <f t="shared" si="40"/>
        <v>data.add(new CopListdata("Shank","179","4","0","34",R.drawable.mic_done_black_24dp));</v>
      </c>
    </row>
    <row r="327" spans="1:21" ht="20.100000000000001" customHeight="1">
      <c r="A327" s="7"/>
      <c r="B327" s="8"/>
      <c r="C327" s="14" t="str">
        <f t="shared" si="41"/>
        <v>Guinea Hen or Fowl</v>
      </c>
      <c r="D327" s="9" t="s">
        <v>160</v>
      </c>
      <c r="E327" s="1" t="str">
        <f t="shared" si="36"/>
        <v>Turkey</v>
      </c>
      <c r="F327" s="1" t="str">
        <f t="shared" si="35"/>
        <v>Guinea Hen or Fowl</v>
      </c>
      <c r="G327" t="str">
        <f t="shared" si="37"/>
        <v xml:space="preserve">COTP_FAT_KEY : </v>
      </c>
      <c r="H327">
        <f t="shared" si="38"/>
        <v>23</v>
      </c>
      <c r="K327" s="33"/>
      <c r="L327" s="34" t="s">
        <v>224</v>
      </c>
      <c r="M327" s="35"/>
      <c r="N327" s="18">
        <v>0</v>
      </c>
      <c r="O327" s="18">
        <v>4</v>
      </c>
      <c r="P327" s="18">
        <v>179</v>
      </c>
      <c r="Q327" s="18">
        <v>34</v>
      </c>
      <c r="R327" s="18"/>
      <c r="S327" s="36">
        <v>179</v>
      </c>
      <c r="T327" t="str">
        <f t="shared" si="39"/>
        <v/>
      </c>
      <c r="U327" s="1" t="str">
        <f t="shared" si="40"/>
        <v>data.add(new CopListdata("Shoulder, Bone In","179","4","0","34",R.drawable.mic_done_black_24dp));</v>
      </c>
    </row>
    <row r="328" spans="1:21" ht="20.100000000000001" customHeight="1">
      <c r="A328" s="7"/>
      <c r="B328" s="8"/>
      <c r="C328" s="14" t="str">
        <f t="shared" si="41"/>
        <v>Guinea Hen or Fowl</v>
      </c>
      <c r="D328" s="9" t="s">
        <v>5</v>
      </c>
      <c r="E328" s="1" t="str">
        <f t="shared" si="36"/>
        <v>Turkey</v>
      </c>
      <c r="F328" s="1" t="str">
        <f t="shared" si="35"/>
        <v>Guinea Hen or Fowl</v>
      </c>
      <c r="G328" t="str">
        <f t="shared" si="37"/>
        <v xml:space="preserve">COTP_CHO_KEY : </v>
      </c>
      <c r="H328">
        <f t="shared" si="38"/>
        <v>0</v>
      </c>
      <c r="K328" s="33"/>
      <c r="L328" s="34" t="s">
        <v>228</v>
      </c>
      <c r="M328" s="35"/>
      <c r="N328" s="18">
        <v>0</v>
      </c>
      <c r="O328" s="18">
        <v>4</v>
      </c>
      <c r="P328" s="18">
        <v>179</v>
      </c>
      <c r="Q328" s="18">
        <v>34</v>
      </c>
      <c r="R328" s="18"/>
      <c r="S328" s="36">
        <v>179</v>
      </c>
      <c r="T328" t="str">
        <f t="shared" si="39"/>
        <v/>
      </c>
      <c r="U328" s="1" t="str">
        <f t="shared" si="40"/>
        <v>data.add(new CopListdata("T-Bone","179","4","0","34",R.drawable.mic_done_black_24dp));</v>
      </c>
    </row>
    <row r="329" spans="1:21" ht="20.100000000000001" customHeight="1">
      <c r="A329" s="7"/>
      <c r="B329" s="8"/>
      <c r="C329" s="14" t="str">
        <f t="shared" si="41"/>
        <v>Guinea Hen or Fowl</v>
      </c>
      <c r="D329" s="9" t="s">
        <v>82</v>
      </c>
      <c r="E329" s="1" t="str">
        <f t="shared" si="36"/>
        <v>Turkey</v>
      </c>
      <c r="F329" s="1" t="str">
        <f t="shared" ref="F329:F392" si="42">IF(C329=999,"",IF(LEN(B329)&gt;0,B329,IF(LEN(B328)&gt;0,B328,IF(LEN(B327)&gt;0,B327,IF(LEN(B326)&gt;0,B326,999)))))</f>
        <v>Guinea Hen or Fowl</v>
      </c>
      <c r="G329" t="str">
        <f t="shared" si="37"/>
        <v xml:space="preserve">COTP_PROTEIN_KEY : </v>
      </c>
      <c r="H329">
        <f t="shared" si="38"/>
        <v>28</v>
      </c>
      <c r="K329" s="33"/>
      <c r="L329" s="34" t="s">
        <v>187</v>
      </c>
      <c r="M329" s="35"/>
      <c r="N329" s="18">
        <v>0</v>
      </c>
      <c r="O329" s="18">
        <v>4</v>
      </c>
      <c r="P329" s="18">
        <v>179</v>
      </c>
      <c r="Q329" s="18">
        <v>34</v>
      </c>
      <c r="R329" s="18"/>
      <c r="S329" s="36">
        <v>179</v>
      </c>
      <c r="T329" t="str">
        <f t="shared" si="39"/>
        <v/>
      </c>
      <c r="U329" s="1" t="str">
        <f t="shared" si="40"/>
        <v>data.add(new CopListdata("Tenderloin","179","4","0","34",R.drawable.mic_done_black_24dp));</v>
      </c>
    </row>
    <row r="330" spans="1:21" ht="20.100000000000001" customHeight="1">
      <c r="A330" s="7"/>
      <c r="B330" s="10" t="s">
        <v>161</v>
      </c>
      <c r="C330" s="14" t="str">
        <f t="shared" si="41"/>
        <v>Poussin/Cornish Game Hen</v>
      </c>
      <c r="D330" s="9" t="s">
        <v>104</v>
      </c>
      <c r="E330" s="1" t="str">
        <f t="shared" si="36"/>
        <v>Turkey</v>
      </c>
      <c r="F330" s="1" t="str">
        <f t="shared" si="42"/>
        <v>Poussin/Cornish Game Hen</v>
      </c>
      <c r="G330" t="str">
        <f t="shared" si="37"/>
        <v xml:space="preserve">COTP_KCAL_KEY : </v>
      </c>
      <c r="H330">
        <f t="shared" si="38"/>
        <v>240</v>
      </c>
      <c r="K330" s="33"/>
      <c r="L330" s="34"/>
      <c r="M330" s="35"/>
      <c r="N330" s="18"/>
      <c r="O330" s="18"/>
      <c r="P330" s="18"/>
      <c r="Q330" s="18"/>
      <c r="R330" s="18">
        <v>0</v>
      </c>
      <c r="S330" s="36">
        <v>0</v>
      </c>
      <c r="T330" t="str">
        <f t="shared" si="39"/>
        <v/>
      </c>
      <c r="U330" s="1" t="str">
        <f t="shared" si="40"/>
        <v/>
      </c>
    </row>
    <row r="331" spans="1:21" ht="20.100000000000001" customHeight="1">
      <c r="A331" s="7"/>
      <c r="B331" s="8"/>
      <c r="C331" s="14" t="str">
        <f t="shared" si="41"/>
        <v>Poussin/Cornish Game Hen</v>
      </c>
      <c r="D331" s="9" t="s">
        <v>105</v>
      </c>
      <c r="E331" s="1" t="str">
        <f t="shared" si="36"/>
        <v>Turkey</v>
      </c>
      <c r="F331" s="1" t="str">
        <f t="shared" si="42"/>
        <v>Poussin/Cornish Game Hen</v>
      </c>
      <c r="G331" t="str">
        <f t="shared" si="37"/>
        <v xml:space="preserve">COTP_FAT_KEY : </v>
      </c>
      <c r="H331">
        <f t="shared" si="38"/>
        <v>15</v>
      </c>
      <c r="K331" s="28" t="s">
        <v>483</v>
      </c>
      <c r="L331" s="29"/>
      <c r="M331" s="30">
        <v>0</v>
      </c>
      <c r="N331" s="31">
        <v>5</v>
      </c>
      <c r="O331" s="31">
        <v>102</v>
      </c>
      <c r="P331" s="31">
        <v>980</v>
      </c>
      <c r="Q331" s="31">
        <v>68</v>
      </c>
      <c r="R331" s="31">
        <v>0</v>
      </c>
      <c r="S331" s="32">
        <v>980</v>
      </c>
      <c r="T331" t="str">
        <f t="shared" si="39"/>
        <v>break; case "MainCOPbtn_Grand Total":</v>
      </c>
      <c r="U331" s="1" t="str">
        <f t="shared" si="40"/>
        <v/>
      </c>
    </row>
    <row r="332" spans="1:21" ht="20.100000000000001" customHeight="1">
      <c r="A332" s="7"/>
      <c r="B332" s="8"/>
      <c r="C332" s="14" t="str">
        <f t="shared" si="41"/>
        <v>Poussin/Cornish Game Hen</v>
      </c>
      <c r="D332" s="9" t="s">
        <v>5</v>
      </c>
      <c r="E332" s="1" t="str">
        <f t="shared" si="36"/>
        <v>Turkey</v>
      </c>
      <c r="F332" s="1" t="str">
        <f t="shared" si="42"/>
        <v>Poussin/Cornish Game Hen</v>
      </c>
      <c r="G332" t="str">
        <f t="shared" si="37"/>
        <v xml:space="preserve">COTP_CHO_KEY : </v>
      </c>
      <c r="H332">
        <f t="shared" si="38"/>
        <v>0</v>
      </c>
      <c r="K332"/>
      <c r="L332"/>
      <c r="M332"/>
      <c r="N332"/>
      <c r="O332"/>
      <c r="P332"/>
      <c r="Q332"/>
      <c r="R332"/>
      <c r="S332"/>
      <c r="T332"/>
    </row>
    <row r="333" spans="1:21" ht="20.100000000000001" customHeight="1">
      <c r="A333" s="7"/>
      <c r="B333" s="8"/>
      <c r="C333" s="14" t="str">
        <f t="shared" si="41"/>
        <v>Poussin/Cornish Game Hen</v>
      </c>
      <c r="D333" s="9" t="s">
        <v>106</v>
      </c>
      <c r="E333" s="1" t="str">
        <f t="shared" si="36"/>
        <v>Turkey</v>
      </c>
      <c r="F333" s="1" t="str">
        <f t="shared" si="42"/>
        <v>Poussin/Cornish Game Hen</v>
      </c>
      <c r="G333" t="str">
        <f t="shared" si="37"/>
        <v xml:space="preserve">COTP_PROTEIN_KEY : </v>
      </c>
      <c r="H333">
        <f t="shared" si="38"/>
        <v>25</v>
      </c>
      <c r="K333"/>
      <c r="L333"/>
      <c r="M333"/>
      <c r="N333"/>
      <c r="O333"/>
      <c r="P333"/>
      <c r="Q333"/>
      <c r="R333"/>
      <c r="S333"/>
      <c r="T333"/>
    </row>
    <row r="334" spans="1:21" ht="20.100000000000001" customHeight="1">
      <c r="A334" s="7"/>
      <c r="B334" s="10" t="s">
        <v>162</v>
      </c>
      <c r="C334" s="14" t="str">
        <f t="shared" si="41"/>
        <v>Squab</v>
      </c>
      <c r="D334" s="9" t="s">
        <v>163</v>
      </c>
      <c r="E334" s="1" t="str">
        <f t="shared" si="36"/>
        <v>Turkey</v>
      </c>
      <c r="F334" s="1" t="str">
        <f t="shared" si="42"/>
        <v>Squab</v>
      </c>
      <c r="G334" t="str">
        <f t="shared" si="37"/>
        <v xml:space="preserve">COTP_KCAL_KEY : </v>
      </c>
      <c r="H334">
        <f t="shared" si="38"/>
        <v>153</v>
      </c>
      <c r="K334"/>
      <c r="L334"/>
      <c r="M334"/>
      <c r="N334"/>
      <c r="O334"/>
      <c r="P334"/>
      <c r="Q334"/>
      <c r="R334"/>
      <c r="S334"/>
      <c r="T334"/>
    </row>
    <row r="335" spans="1:21" ht="20.100000000000001" customHeight="1">
      <c r="A335" s="7"/>
      <c r="B335" s="8"/>
      <c r="C335" s="14" t="str">
        <f t="shared" si="41"/>
        <v>Squab</v>
      </c>
      <c r="D335" s="9" t="s">
        <v>129</v>
      </c>
      <c r="E335" s="1" t="str">
        <f t="shared" si="36"/>
        <v>Turkey</v>
      </c>
      <c r="F335" s="1" t="str">
        <f t="shared" si="42"/>
        <v>Squab</v>
      </c>
      <c r="G335" t="str">
        <f t="shared" si="37"/>
        <v xml:space="preserve">COTP_FAT_KEY : </v>
      </c>
      <c r="H335">
        <f t="shared" si="38"/>
        <v>2</v>
      </c>
      <c r="K335"/>
      <c r="L335"/>
      <c r="M335"/>
      <c r="N335"/>
      <c r="O335"/>
      <c r="P335"/>
      <c r="Q335"/>
      <c r="R335"/>
      <c r="S335"/>
      <c r="T335"/>
    </row>
    <row r="336" spans="1:21" ht="20.100000000000001" customHeight="1">
      <c r="A336" s="7"/>
      <c r="B336" s="8"/>
      <c r="C336" s="14" t="str">
        <f t="shared" si="41"/>
        <v>Squab</v>
      </c>
      <c r="D336" s="9" t="s">
        <v>5</v>
      </c>
      <c r="E336" s="1" t="str">
        <f t="shared" si="36"/>
        <v>Turkey</v>
      </c>
      <c r="F336" s="1" t="str">
        <f t="shared" si="42"/>
        <v>Squab</v>
      </c>
      <c r="G336" t="str">
        <f t="shared" si="37"/>
        <v xml:space="preserve">COTP_CHO_KEY : </v>
      </c>
      <c r="H336">
        <f t="shared" si="38"/>
        <v>0</v>
      </c>
      <c r="K336"/>
      <c r="L336"/>
      <c r="M336"/>
      <c r="N336"/>
      <c r="O336"/>
      <c r="P336"/>
      <c r="Q336"/>
      <c r="R336"/>
      <c r="S336"/>
      <c r="T336"/>
    </row>
    <row r="337" spans="1:20" ht="20.100000000000001" customHeight="1">
      <c r="A337" s="7"/>
      <c r="B337" s="8"/>
      <c r="C337" s="14" t="str">
        <f t="shared" si="41"/>
        <v>Squab</v>
      </c>
      <c r="D337" s="9" t="s">
        <v>6</v>
      </c>
      <c r="E337" s="1" t="str">
        <f t="shared" si="36"/>
        <v>Turkey</v>
      </c>
      <c r="F337" s="1" t="str">
        <f t="shared" si="42"/>
        <v>Squab</v>
      </c>
      <c r="G337" t="str">
        <f t="shared" si="37"/>
        <v xml:space="preserve">COTP_PROTEIN_KEY : </v>
      </c>
      <c r="H337">
        <f t="shared" si="38"/>
        <v>23</v>
      </c>
      <c r="K337"/>
      <c r="L337"/>
      <c r="M337"/>
      <c r="N337"/>
      <c r="O337"/>
      <c r="P337"/>
      <c r="Q337"/>
      <c r="R337"/>
      <c r="S337"/>
      <c r="T337"/>
    </row>
    <row r="338" spans="1:20" ht="20.100000000000001" customHeight="1">
      <c r="A338" s="11" t="s">
        <v>164</v>
      </c>
      <c r="B338" s="8"/>
      <c r="C338" s="14">
        <f t="shared" si="41"/>
        <v>999</v>
      </c>
      <c r="D338" s="12"/>
      <c r="E338" s="1" t="str">
        <f t="shared" si="36"/>
        <v>Ostrich</v>
      </c>
      <c r="F338" s="1" t="str">
        <f t="shared" si="42"/>
        <v/>
      </c>
      <c r="G338" t="e">
        <f t="shared" si="37"/>
        <v>#VALUE!</v>
      </c>
      <c r="H338">
        <f t="shared" si="38"/>
        <v>0</v>
      </c>
      <c r="K338"/>
      <c r="L338"/>
      <c r="M338"/>
      <c r="N338"/>
      <c r="O338"/>
      <c r="P338"/>
      <c r="Q338"/>
      <c r="R338"/>
      <c r="S338"/>
      <c r="T338"/>
    </row>
    <row r="339" spans="1:20" ht="20.100000000000001" customHeight="1">
      <c r="A339" s="7"/>
      <c r="B339" s="10" t="s">
        <v>165</v>
      </c>
      <c r="C339" s="14" t="str">
        <f t="shared" si="41"/>
        <v>Thigh Fan Fillet</v>
      </c>
      <c r="D339" s="9" t="s">
        <v>166</v>
      </c>
      <c r="E339" s="1" t="str">
        <f t="shared" si="36"/>
        <v>Ostrich</v>
      </c>
      <c r="F339" s="1" t="str">
        <f t="shared" si="42"/>
        <v>Thigh Fan Fillet</v>
      </c>
      <c r="G339" t="str">
        <f t="shared" si="37"/>
        <v xml:space="preserve">COTP_KCAL_KEY : </v>
      </c>
      <c r="H339">
        <f t="shared" si="38"/>
        <v>134</v>
      </c>
      <c r="K339"/>
      <c r="L339"/>
      <c r="M339"/>
      <c r="N339"/>
      <c r="O339"/>
      <c r="P339"/>
      <c r="Q339"/>
      <c r="R339"/>
      <c r="S339"/>
      <c r="T339"/>
    </row>
    <row r="340" spans="1:20" ht="20.100000000000001" customHeight="1">
      <c r="A340" s="7"/>
      <c r="B340" s="8"/>
      <c r="C340" s="14" t="str">
        <f t="shared" si="41"/>
        <v>Thigh Fan Fillet</v>
      </c>
      <c r="D340" s="9" t="s">
        <v>167</v>
      </c>
      <c r="E340" s="1" t="str">
        <f t="shared" si="36"/>
        <v>Ostrich</v>
      </c>
      <c r="F340" s="1" t="str">
        <f t="shared" si="42"/>
        <v>Thigh Fan Fillet</v>
      </c>
      <c r="G340" t="str">
        <f t="shared" si="37"/>
        <v xml:space="preserve">COTP_FAT_KEY : </v>
      </c>
      <c r="H340">
        <f t="shared" si="38"/>
        <v>3</v>
      </c>
      <c r="K340"/>
      <c r="L340"/>
      <c r="M340"/>
      <c r="N340"/>
      <c r="O340"/>
      <c r="P340"/>
      <c r="Q340"/>
      <c r="R340"/>
      <c r="S340"/>
      <c r="T340"/>
    </row>
    <row r="341" spans="1:20" ht="20.100000000000001" customHeight="1">
      <c r="A341" s="7"/>
      <c r="B341" s="8"/>
      <c r="C341" s="14" t="str">
        <f t="shared" si="41"/>
        <v>Thigh Fan Fillet</v>
      </c>
      <c r="D341" s="9" t="s">
        <v>5</v>
      </c>
      <c r="E341" s="1" t="str">
        <f t="shared" si="36"/>
        <v>Ostrich</v>
      </c>
      <c r="F341" s="1" t="str">
        <f t="shared" si="42"/>
        <v>Thigh Fan Fillet</v>
      </c>
      <c r="G341" t="str">
        <f t="shared" si="37"/>
        <v xml:space="preserve">COTP_CHO_KEY : </v>
      </c>
      <c r="H341">
        <f t="shared" si="38"/>
        <v>0</v>
      </c>
      <c r="K341"/>
      <c r="L341"/>
      <c r="M341"/>
      <c r="N341"/>
      <c r="O341"/>
      <c r="P341"/>
      <c r="Q341"/>
      <c r="R341"/>
      <c r="S341"/>
      <c r="T341"/>
    </row>
    <row r="342" spans="1:20" ht="20.100000000000001" customHeight="1">
      <c r="A342" s="7"/>
      <c r="B342" s="8"/>
      <c r="C342" s="14" t="str">
        <f t="shared" si="41"/>
        <v>Thigh Fan Fillet</v>
      </c>
      <c r="D342" s="9" t="s">
        <v>82</v>
      </c>
      <c r="E342" s="1" t="str">
        <f t="shared" si="36"/>
        <v>Ostrich</v>
      </c>
      <c r="F342" s="1" t="str">
        <f t="shared" si="42"/>
        <v>Thigh Fan Fillet</v>
      </c>
      <c r="G342" t="str">
        <f t="shared" si="37"/>
        <v xml:space="preserve">COTP_PROTEIN_KEY : </v>
      </c>
      <c r="H342">
        <f t="shared" si="38"/>
        <v>28</v>
      </c>
      <c r="K342"/>
      <c r="L342"/>
      <c r="M342"/>
      <c r="N342"/>
      <c r="O342"/>
      <c r="P342"/>
      <c r="Q342"/>
      <c r="R342"/>
      <c r="S342"/>
      <c r="T342"/>
    </row>
    <row r="343" spans="1:20" ht="20.100000000000001" customHeight="1">
      <c r="A343" s="7"/>
      <c r="B343" s="10" t="s">
        <v>168</v>
      </c>
      <c r="C343" s="14" t="str">
        <f t="shared" si="41"/>
        <v>Back Fillet</v>
      </c>
      <c r="D343" s="9" t="s">
        <v>166</v>
      </c>
      <c r="E343" s="1" t="str">
        <f t="shared" si="36"/>
        <v>Ostrich</v>
      </c>
      <c r="F343" s="1" t="str">
        <f t="shared" si="42"/>
        <v>Back Fillet</v>
      </c>
      <c r="G343" t="str">
        <f t="shared" si="37"/>
        <v xml:space="preserve">COTP_KCAL_KEY : </v>
      </c>
      <c r="H343">
        <f t="shared" si="38"/>
        <v>134</v>
      </c>
      <c r="K343"/>
      <c r="L343"/>
      <c r="M343"/>
      <c r="N343"/>
      <c r="O343"/>
      <c r="P343"/>
      <c r="Q343"/>
      <c r="R343"/>
      <c r="S343"/>
      <c r="T343"/>
    </row>
    <row r="344" spans="1:20" ht="20.100000000000001" customHeight="1">
      <c r="A344" s="7"/>
      <c r="B344" s="8"/>
      <c r="C344" s="14" t="str">
        <f t="shared" si="41"/>
        <v>Back Fillet</v>
      </c>
      <c r="D344" s="9" t="s">
        <v>167</v>
      </c>
      <c r="E344" s="1" t="str">
        <f t="shared" si="36"/>
        <v>Ostrich</v>
      </c>
      <c r="F344" s="1" t="str">
        <f t="shared" si="42"/>
        <v>Back Fillet</v>
      </c>
      <c r="G344" t="str">
        <f t="shared" si="37"/>
        <v xml:space="preserve">COTP_FAT_KEY : </v>
      </c>
      <c r="H344">
        <f t="shared" si="38"/>
        <v>3</v>
      </c>
      <c r="K344"/>
      <c r="L344"/>
      <c r="M344"/>
      <c r="N344"/>
      <c r="O344"/>
      <c r="P344"/>
      <c r="Q344"/>
      <c r="R344"/>
      <c r="S344"/>
      <c r="T344"/>
    </row>
    <row r="345" spans="1:20" ht="20.100000000000001" customHeight="1">
      <c r="A345" s="7"/>
      <c r="B345" s="8"/>
      <c r="C345" s="14" t="str">
        <f t="shared" si="41"/>
        <v>Back Fillet</v>
      </c>
      <c r="D345" s="9" t="s">
        <v>5</v>
      </c>
      <c r="E345" s="1" t="str">
        <f t="shared" si="36"/>
        <v>Ostrich</v>
      </c>
      <c r="F345" s="1" t="str">
        <f t="shared" si="42"/>
        <v>Back Fillet</v>
      </c>
      <c r="G345" t="str">
        <f t="shared" si="37"/>
        <v xml:space="preserve">COTP_CHO_KEY : </v>
      </c>
      <c r="H345">
        <f t="shared" si="38"/>
        <v>0</v>
      </c>
      <c r="K345"/>
      <c r="L345"/>
      <c r="M345"/>
      <c r="N345"/>
      <c r="O345"/>
      <c r="P345"/>
      <c r="Q345"/>
      <c r="R345"/>
      <c r="S345"/>
      <c r="T345"/>
    </row>
    <row r="346" spans="1:20" ht="20.100000000000001" customHeight="1">
      <c r="A346" s="7"/>
      <c r="B346" s="8"/>
      <c r="C346" s="14" t="str">
        <f t="shared" si="41"/>
        <v>Back Fillet</v>
      </c>
      <c r="D346" s="9" t="s">
        <v>82</v>
      </c>
      <c r="E346" s="1" t="str">
        <f t="shared" si="36"/>
        <v>Ostrich</v>
      </c>
      <c r="F346" s="1" t="str">
        <f t="shared" si="42"/>
        <v>Back Fillet</v>
      </c>
      <c r="G346" t="str">
        <f t="shared" si="37"/>
        <v xml:space="preserve">COTP_PROTEIN_KEY : </v>
      </c>
      <c r="H346">
        <f t="shared" si="38"/>
        <v>28</v>
      </c>
      <c r="K346"/>
      <c r="L346"/>
      <c r="M346"/>
      <c r="N346"/>
      <c r="O346"/>
      <c r="P346"/>
      <c r="Q346"/>
      <c r="R346"/>
      <c r="S346"/>
      <c r="T346"/>
    </row>
    <row r="347" spans="1:20" ht="20.100000000000001" customHeight="1">
      <c r="A347" s="7"/>
      <c r="B347" s="10" t="s">
        <v>169</v>
      </c>
      <c r="C347" s="14" t="str">
        <f t="shared" si="41"/>
        <v>Neck</v>
      </c>
      <c r="D347" s="9" t="s">
        <v>166</v>
      </c>
      <c r="E347" s="1" t="str">
        <f t="shared" si="36"/>
        <v>Ostrich</v>
      </c>
      <c r="F347" s="1" t="str">
        <f t="shared" si="42"/>
        <v>Neck</v>
      </c>
      <c r="G347" t="str">
        <f t="shared" si="37"/>
        <v xml:space="preserve">COTP_KCAL_KEY : </v>
      </c>
      <c r="H347">
        <f t="shared" si="38"/>
        <v>134</v>
      </c>
      <c r="K347"/>
      <c r="L347"/>
      <c r="M347"/>
      <c r="N347"/>
      <c r="O347"/>
      <c r="P347"/>
      <c r="Q347"/>
      <c r="R347"/>
      <c r="S347"/>
      <c r="T347"/>
    </row>
    <row r="348" spans="1:20" ht="20.100000000000001" customHeight="1">
      <c r="A348" s="7"/>
      <c r="B348" s="8"/>
      <c r="C348" s="14" t="str">
        <f t="shared" si="41"/>
        <v>Neck</v>
      </c>
      <c r="D348" s="9" t="s">
        <v>167</v>
      </c>
      <c r="E348" s="1" t="str">
        <f t="shared" si="36"/>
        <v>Ostrich</v>
      </c>
      <c r="F348" s="1" t="str">
        <f t="shared" si="42"/>
        <v>Neck</v>
      </c>
      <c r="G348" t="str">
        <f t="shared" si="37"/>
        <v xml:space="preserve">COTP_FAT_KEY : </v>
      </c>
      <c r="H348">
        <f t="shared" si="38"/>
        <v>3</v>
      </c>
      <c r="K348"/>
      <c r="L348"/>
      <c r="M348"/>
      <c r="N348"/>
      <c r="O348"/>
      <c r="P348"/>
      <c r="Q348"/>
      <c r="R348"/>
      <c r="S348"/>
      <c r="T348"/>
    </row>
    <row r="349" spans="1:20" ht="20.100000000000001" customHeight="1">
      <c r="A349" s="7"/>
      <c r="B349" s="8"/>
      <c r="C349" s="14" t="str">
        <f t="shared" si="41"/>
        <v>Neck</v>
      </c>
      <c r="D349" s="9" t="s">
        <v>5</v>
      </c>
      <c r="E349" s="1" t="str">
        <f t="shared" si="36"/>
        <v>Ostrich</v>
      </c>
      <c r="F349" s="1" t="str">
        <f t="shared" si="42"/>
        <v>Neck</v>
      </c>
      <c r="G349" t="str">
        <f t="shared" si="37"/>
        <v xml:space="preserve">COTP_CHO_KEY : </v>
      </c>
      <c r="H349">
        <f t="shared" si="38"/>
        <v>0</v>
      </c>
      <c r="K349"/>
      <c r="L349"/>
      <c r="M349"/>
      <c r="N349"/>
      <c r="O349"/>
      <c r="P349"/>
      <c r="Q349"/>
      <c r="R349"/>
      <c r="S349"/>
      <c r="T349"/>
    </row>
    <row r="350" spans="1:20" ht="20.100000000000001" customHeight="1">
      <c r="A350" s="7"/>
      <c r="B350" s="8"/>
      <c r="C350" s="14" t="str">
        <f t="shared" si="41"/>
        <v>Neck</v>
      </c>
      <c r="D350" s="9" t="s">
        <v>82</v>
      </c>
      <c r="E350" s="1" t="str">
        <f t="shared" si="36"/>
        <v>Ostrich</v>
      </c>
      <c r="F350" s="1" t="str">
        <f t="shared" si="42"/>
        <v>Neck</v>
      </c>
      <c r="G350" t="str">
        <f t="shared" si="37"/>
        <v xml:space="preserve">COTP_PROTEIN_KEY : </v>
      </c>
      <c r="H350">
        <f t="shared" si="38"/>
        <v>28</v>
      </c>
      <c r="K350"/>
      <c r="L350"/>
      <c r="M350"/>
      <c r="N350"/>
      <c r="O350"/>
      <c r="P350"/>
      <c r="Q350"/>
      <c r="R350"/>
      <c r="S350"/>
      <c r="T350"/>
    </row>
    <row r="351" spans="1:20" ht="20.100000000000001" customHeight="1">
      <c r="A351" s="11" t="s">
        <v>170</v>
      </c>
      <c r="B351" s="8"/>
      <c r="C351" s="14">
        <f t="shared" si="41"/>
        <v>999</v>
      </c>
      <c r="D351" s="12"/>
      <c r="E351" s="1" t="str">
        <f t="shared" si="36"/>
        <v>Pork</v>
      </c>
      <c r="F351" s="1" t="str">
        <f t="shared" si="42"/>
        <v/>
      </c>
      <c r="G351" t="e">
        <f t="shared" si="37"/>
        <v>#VALUE!</v>
      </c>
      <c r="H351">
        <f t="shared" si="38"/>
        <v>0</v>
      </c>
      <c r="K351"/>
      <c r="L351"/>
      <c r="M351"/>
      <c r="N351"/>
      <c r="O351"/>
      <c r="P351"/>
      <c r="Q351"/>
      <c r="R351"/>
      <c r="S351"/>
      <c r="T351"/>
    </row>
    <row r="352" spans="1:20" ht="20.100000000000001" customHeight="1">
      <c r="A352" s="7"/>
      <c r="B352" s="10" t="s">
        <v>171</v>
      </c>
      <c r="C352" s="14" t="str">
        <f t="shared" si="41"/>
        <v>Fresh Ham</v>
      </c>
      <c r="D352" s="9" t="s">
        <v>172</v>
      </c>
      <c r="E352" s="1" t="str">
        <f t="shared" si="36"/>
        <v>Pork</v>
      </c>
      <c r="F352" s="1" t="str">
        <f t="shared" si="42"/>
        <v>Fresh Ham</v>
      </c>
      <c r="G352" t="str">
        <f t="shared" si="37"/>
        <v xml:space="preserve">COTP_KCAL_KEY : </v>
      </c>
      <c r="H352">
        <f t="shared" si="38"/>
        <v>138</v>
      </c>
      <c r="K352"/>
      <c r="L352"/>
      <c r="M352"/>
      <c r="N352"/>
      <c r="O352"/>
      <c r="P352"/>
      <c r="Q352"/>
      <c r="R352"/>
      <c r="S352"/>
      <c r="T352"/>
    </row>
    <row r="353" spans="1:20" ht="20.100000000000001" customHeight="1">
      <c r="A353" s="7"/>
      <c r="B353" s="8"/>
      <c r="C353" s="14" t="str">
        <f t="shared" si="41"/>
        <v>Fresh Ham</v>
      </c>
      <c r="D353" s="9" t="s">
        <v>89</v>
      </c>
      <c r="E353" s="1" t="str">
        <f t="shared" si="36"/>
        <v>Pork</v>
      </c>
      <c r="F353" s="1" t="str">
        <f t="shared" si="42"/>
        <v>Fresh Ham</v>
      </c>
      <c r="G353" t="str">
        <f t="shared" si="37"/>
        <v xml:space="preserve">COTP_FAT_KEY : </v>
      </c>
      <c r="H353">
        <f t="shared" si="38"/>
        <v>5</v>
      </c>
      <c r="K353"/>
      <c r="L353"/>
      <c r="M353"/>
      <c r="N353"/>
      <c r="O353"/>
      <c r="P353"/>
      <c r="Q353"/>
      <c r="R353"/>
      <c r="S353"/>
      <c r="T353"/>
    </row>
    <row r="354" spans="1:20" ht="20.100000000000001" customHeight="1">
      <c r="A354" s="7"/>
      <c r="B354" s="8"/>
      <c r="C354" s="14" t="str">
        <f t="shared" si="41"/>
        <v>Fresh Ham</v>
      </c>
      <c r="D354" s="9" t="s">
        <v>5</v>
      </c>
      <c r="E354" s="1" t="str">
        <f t="shared" si="36"/>
        <v>Pork</v>
      </c>
      <c r="F354" s="1" t="str">
        <f t="shared" si="42"/>
        <v>Fresh Ham</v>
      </c>
      <c r="G354" t="str">
        <f t="shared" si="37"/>
        <v xml:space="preserve">COTP_CHO_KEY : </v>
      </c>
      <c r="H354">
        <f t="shared" si="38"/>
        <v>0</v>
      </c>
      <c r="K354"/>
      <c r="L354"/>
      <c r="M354"/>
      <c r="N354"/>
      <c r="O354"/>
      <c r="P354"/>
      <c r="Q354"/>
      <c r="R354"/>
      <c r="S354"/>
      <c r="T354"/>
    </row>
    <row r="355" spans="1:20" ht="20.100000000000001" customHeight="1">
      <c r="A355" s="7"/>
      <c r="B355" s="8"/>
      <c r="C355" s="14" t="str">
        <f t="shared" si="41"/>
        <v>Fresh Ham</v>
      </c>
      <c r="D355" s="9" t="s">
        <v>173</v>
      </c>
      <c r="E355" s="1" t="str">
        <f t="shared" si="36"/>
        <v>Pork</v>
      </c>
      <c r="F355" s="1" t="str">
        <f t="shared" si="42"/>
        <v>Fresh Ham</v>
      </c>
      <c r="G355" t="str">
        <f t="shared" si="37"/>
        <v xml:space="preserve">COTP_PROTEIN_KEY : </v>
      </c>
      <c r="H355">
        <f t="shared" si="38"/>
        <v>22</v>
      </c>
      <c r="K355"/>
      <c r="L355"/>
      <c r="M355"/>
      <c r="N355"/>
      <c r="O355"/>
      <c r="P355"/>
      <c r="Q355"/>
      <c r="R355"/>
      <c r="S355"/>
      <c r="T355"/>
    </row>
    <row r="356" spans="1:20" ht="20.100000000000001" customHeight="1">
      <c r="A356" s="7"/>
      <c r="B356" s="10" t="s">
        <v>174</v>
      </c>
      <c r="C356" s="14" t="str">
        <f t="shared" si="41"/>
        <v>Ham Hocks</v>
      </c>
      <c r="D356" s="9" t="s">
        <v>175</v>
      </c>
      <c r="E356" s="1" t="str">
        <f t="shared" si="36"/>
        <v>Pork</v>
      </c>
      <c r="F356" s="1" t="str">
        <f t="shared" si="42"/>
        <v>Ham Hocks</v>
      </c>
      <c r="G356" t="str">
        <f t="shared" si="37"/>
        <v xml:space="preserve">COTP_KCAL_KEY : </v>
      </c>
      <c r="H356">
        <f t="shared" si="38"/>
        <v>305</v>
      </c>
      <c r="K356"/>
      <c r="L356"/>
      <c r="M356"/>
      <c r="N356"/>
      <c r="O356"/>
      <c r="P356"/>
      <c r="Q356"/>
      <c r="R356"/>
      <c r="S356"/>
      <c r="T356"/>
    </row>
    <row r="357" spans="1:20" ht="20.100000000000001" customHeight="1">
      <c r="A357" s="7"/>
      <c r="B357" s="8"/>
      <c r="C357" s="14" t="str">
        <f t="shared" si="41"/>
        <v>Ham Hocks</v>
      </c>
      <c r="D357" s="9" t="s">
        <v>126</v>
      </c>
      <c r="E357" s="1" t="str">
        <f t="shared" si="36"/>
        <v>Pork</v>
      </c>
      <c r="F357" s="1" t="str">
        <f t="shared" si="42"/>
        <v>Ham Hocks</v>
      </c>
      <c r="G357" t="str">
        <f t="shared" si="37"/>
        <v xml:space="preserve">COTP_FAT_KEY : </v>
      </c>
      <c r="H357">
        <f t="shared" si="38"/>
        <v>22</v>
      </c>
      <c r="K357"/>
      <c r="L357"/>
      <c r="M357"/>
      <c r="N357"/>
      <c r="O357"/>
      <c r="P357"/>
      <c r="Q357"/>
      <c r="R357"/>
      <c r="S357"/>
      <c r="T357"/>
    </row>
    <row r="358" spans="1:20" ht="20.100000000000001" customHeight="1">
      <c r="A358" s="7"/>
      <c r="B358" s="8"/>
      <c r="C358" s="14" t="str">
        <f t="shared" si="41"/>
        <v>Ham Hocks</v>
      </c>
      <c r="D358" s="9" t="s">
        <v>5</v>
      </c>
      <c r="E358" s="1" t="str">
        <f t="shared" si="36"/>
        <v>Pork</v>
      </c>
      <c r="F358" s="1" t="str">
        <f t="shared" si="42"/>
        <v>Ham Hocks</v>
      </c>
      <c r="G358" t="str">
        <f t="shared" si="37"/>
        <v xml:space="preserve">COTP_CHO_KEY : </v>
      </c>
      <c r="H358">
        <f t="shared" si="38"/>
        <v>0</v>
      </c>
      <c r="K358"/>
      <c r="L358"/>
      <c r="M358"/>
      <c r="N358"/>
      <c r="O358"/>
      <c r="P358"/>
      <c r="Q358"/>
      <c r="R358"/>
      <c r="S358"/>
      <c r="T358"/>
    </row>
    <row r="359" spans="1:20" ht="20.100000000000001" customHeight="1">
      <c r="A359" s="7"/>
      <c r="B359" s="8"/>
      <c r="C359" s="14" t="str">
        <f t="shared" si="41"/>
        <v>Ham Hocks</v>
      </c>
      <c r="D359" s="9" t="s">
        <v>30</v>
      </c>
      <c r="E359" s="1" t="str">
        <f t="shared" si="36"/>
        <v>Pork</v>
      </c>
      <c r="F359" s="1" t="str">
        <f t="shared" si="42"/>
        <v>Ham Hocks</v>
      </c>
      <c r="G359" t="str">
        <f t="shared" si="37"/>
        <v xml:space="preserve">COTP_PROTEIN_KEY : </v>
      </c>
      <c r="H359">
        <f t="shared" si="38"/>
        <v>26</v>
      </c>
      <c r="K359"/>
      <c r="L359"/>
      <c r="M359"/>
      <c r="N359"/>
      <c r="O359"/>
      <c r="P359"/>
      <c r="Q359"/>
      <c r="R359"/>
      <c r="S359"/>
      <c r="T359"/>
    </row>
    <row r="360" spans="1:20" ht="20.100000000000001" customHeight="1">
      <c r="A360" s="7"/>
      <c r="B360" s="10" t="s">
        <v>176</v>
      </c>
      <c r="C360" s="14" t="str">
        <f t="shared" si="41"/>
        <v>Bacon</v>
      </c>
      <c r="D360" s="9" t="s">
        <v>177</v>
      </c>
      <c r="E360" s="1" t="str">
        <f t="shared" si="36"/>
        <v>Pork</v>
      </c>
      <c r="F360" s="1" t="str">
        <f t="shared" si="42"/>
        <v>Bacon</v>
      </c>
      <c r="G360" t="str">
        <f t="shared" si="37"/>
        <v xml:space="preserve">COTP_KCAL_KEY : </v>
      </c>
      <c r="H360">
        <f t="shared" si="38"/>
        <v>610</v>
      </c>
      <c r="K360"/>
      <c r="L360"/>
      <c r="M360"/>
      <c r="N360"/>
      <c r="O360"/>
      <c r="P360"/>
      <c r="Q360"/>
      <c r="R360"/>
      <c r="S360"/>
      <c r="T360"/>
    </row>
    <row r="361" spans="1:20" ht="20.100000000000001" customHeight="1">
      <c r="A361" s="7"/>
      <c r="B361" s="8"/>
      <c r="C361" s="14" t="str">
        <f t="shared" si="41"/>
        <v>Bacon</v>
      </c>
      <c r="D361" s="9" t="s">
        <v>178</v>
      </c>
      <c r="E361" s="1" t="str">
        <f t="shared" si="36"/>
        <v>Pork</v>
      </c>
      <c r="F361" s="1" t="str">
        <f t="shared" si="42"/>
        <v>Bacon</v>
      </c>
      <c r="G361" t="str">
        <f t="shared" si="37"/>
        <v xml:space="preserve">COTP_FAT_KEY : </v>
      </c>
      <c r="H361">
        <f t="shared" si="38"/>
        <v>47</v>
      </c>
    </row>
    <row r="362" spans="1:20" ht="20.100000000000001" customHeight="1">
      <c r="A362" s="7"/>
      <c r="B362" s="8"/>
      <c r="C362" s="14" t="str">
        <f t="shared" si="41"/>
        <v>Bacon</v>
      </c>
      <c r="D362" s="9" t="s">
        <v>179</v>
      </c>
      <c r="E362" s="1" t="str">
        <f t="shared" si="36"/>
        <v>Pork</v>
      </c>
      <c r="F362" s="1" t="str">
        <f t="shared" si="42"/>
        <v>Bacon</v>
      </c>
      <c r="G362" t="str">
        <f t="shared" si="37"/>
        <v xml:space="preserve">COTP_CHO_KEY : </v>
      </c>
      <c r="H362">
        <f t="shared" si="38"/>
        <v>2</v>
      </c>
    </row>
    <row r="363" spans="1:20" ht="20.100000000000001" customHeight="1">
      <c r="A363" s="7"/>
      <c r="B363" s="8"/>
      <c r="C363" s="14" t="str">
        <f t="shared" si="41"/>
        <v>Bacon</v>
      </c>
      <c r="D363" s="9" t="s">
        <v>180</v>
      </c>
      <c r="E363" s="1" t="str">
        <f t="shared" si="36"/>
        <v>Pork</v>
      </c>
      <c r="F363" s="1" t="str">
        <f t="shared" si="42"/>
        <v>Bacon</v>
      </c>
      <c r="G363" t="str">
        <f t="shared" si="37"/>
        <v xml:space="preserve">COTP_PROTEIN_KEY : </v>
      </c>
      <c r="H363">
        <f t="shared" si="38"/>
        <v>42</v>
      </c>
    </row>
    <row r="364" spans="1:20" ht="20.100000000000001" customHeight="1">
      <c r="A364" s="7"/>
      <c r="B364" s="10" t="s">
        <v>181</v>
      </c>
      <c r="C364" s="14" t="str">
        <f t="shared" si="41"/>
        <v>Slab Bacon</v>
      </c>
      <c r="D364" s="9" t="s">
        <v>177</v>
      </c>
      <c r="E364" s="1" t="str">
        <f t="shared" ref="E364:E427" si="43">IF(LEN(A364)=0,E363,A364)</f>
        <v>Pork</v>
      </c>
      <c r="F364" s="1" t="str">
        <f t="shared" si="42"/>
        <v>Slab Bacon</v>
      </c>
      <c r="G364" t="str">
        <f t="shared" si="37"/>
        <v xml:space="preserve">COTP_KCAL_KEY : </v>
      </c>
      <c r="H364">
        <f t="shared" si="38"/>
        <v>610</v>
      </c>
    </row>
    <row r="365" spans="1:20" ht="20.100000000000001" customHeight="1">
      <c r="A365" s="7"/>
      <c r="B365" s="8"/>
      <c r="C365" s="14" t="str">
        <f t="shared" si="41"/>
        <v>Slab Bacon</v>
      </c>
      <c r="D365" s="9" t="s">
        <v>178</v>
      </c>
      <c r="E365" s="1" t="str">
        <f t="shared" si="43"/>
        <v>Pork</v>
      </c>
      <c r="F365" s="1" t="str">
        <f t="shared" si="42"/>
        <v>Slab Bacon</v>
      </c>
      <c r="G365" t="str">
        <f t="shared" si="37"/>
        <v xml:space="preserve">COTP_FAT_KEY : </v>
      </c>
      <c r="H365">
        <f t="shared" si="38"/>
        <v>47</v>
      </c>
    </row>
    <row r="366" spans="1:20" ht="20.100000000000001" customHeight="1">
      <c r="A366" s="7"/>
      <c r="B366" s="8"/>
      <c r="C366" s="14" t="str">
        <f t="shared" si="41"/>
        <v>Slab Bacon</v>
      </c>
      <c r="D366" s="9" t="s">
        <v>179</v>
      </c>
      <c r="E366" s="1" t="str">
        <f t="shared" si="43"/>
        <v>Pork</v>
      </c>
      <c r="F366" s="1" t="str">
        <f t="shared" si="42"/>
        <v>Slab Bacon</v>
      </c>
      <c r="G366" t="str">
        <f t="shared" si="37"/>
        <v xml:space="preserve">COTP_CHO_KEY : </v>
      </c>
      <c r="H366">
        <f t="shared" si="38"/>
        <v>2</v>
      </c>
    </row>
    <row r="367" spans="1:20" ht="20.100000000000001" customHeight="1">
      <c r="A367" s="7"/>
      <c r="B367" s="8"/>
      <c r="C367" s="14" t="str">
        <f t="shared" si="41"/>
        <v>Slab Bacon</v>
      </c>
      <c r="D367" s="9" t="s">
        <v>180</v>
      </c>
      <c r="E367" s="1" t="str">
        <f t="shared" si="43"/>
        <v>Pork</v>
      </c>
      <c r="F367" s="1" t="str">
        <f t="shared" si="42"/>
        <v>Slab Bacon</v>
      </c>
      <c r="G367" t="str">
        <f t="shared" si="37"/>
        <v xml:space="preserve">COTP_PROTEIN_KEY : </v>
      </c>
      <c r="H367">
        <f t="shared" si="38"/>
        <v>42</v>
      </c>
    </row>
    <row r="368" spans="1:20" ht="20.100000000000001" customHeight="1">
      <c r="A368" s="7"/>
      <c r="B368" s="10" t="s">
        <v>182</v>
      </c>
      <c r="C368" s="14" t="str">
        <f t="shared" si="41"/>
        <v>Shoulder Boston Butt</v>
      </c>
      <c r="D368" s="9" t="s">
        <v>175</v>
      </c>
      <c r="E368" s="1" t="str">
        <f t="shared" si="43"/>
        <v>Pork</v>
      </c>
      <c r="F368" s="1" t="str">
        <f t="shared" si="42"/>
        <v>Shoulder Boston Butt</v>
      </c>
      <c r="G368" t="str">
        <f t="shared" si="37"/>
        <v xml:space="preserve">COTP_KCAL_KEY : </v>
      </c>
      <c r="H368">
        <f t="shared" si="38"/>
        <v>305</v>
      </c>
    </row>
    <row r="369" spans="1:8" ht="20.100000000000001" customHeight="1">
      <c r="A369" s="7"/>
      <c r="B369" s="8"/>
      <c r="C369" s="14" t="str">
        <f t="shared" si="41"/>
        <v>Shoulder Boston Butt</v>
      </c>
      <c r="D369" s="9" t="s">
        <v>126</v>
      </c>
      <c r="E369" s="1" t="str">
        <f t="shared" si="43"/>
        <v>Pork</v>
      </c>
      <c r="F369" s="1" t="str">
        <f t="shared" si="42"/>
        <v>Shoulder Boston Butt</v>
      </c>
      <c r="G369" t="str">
        <f t="shared" si="37"/>
        <v xml:space="preserve">COTP_FAT_KEY : </v>
      </c>
      <c r="H369">
        <f t="shared" si="38"/>
        <v>22</v>
      </c>
    </row>
    <row r="370" spans="1:8" ht="20.100000000000001" customHeight="1">
      <c r="A370" s="7"/>
      <c r="B370" s="8"/>
      <c r="C370" s="14" t="str">
        <f t="shared" si="41"/>
        <v>Shoulder Boston Butt</v>
      </c>
      <c r="D370" s="9" t="s">
        <v>5</v>
      </c>
      <c r="E370" s="1" t="str">
        <f t="shared" si="43"/>
        <v>Pork</v>
      </c>
      <c r="F370" s="1" t="str">
        <f t="shared" si="42"/>
        <v>Shoulder Boston Butt</v>
      </c>
      <c r="G370" t="str">
        <f t="shared" si="37"/>
        <v xml:space="preserve">COTP_CHO_KEY : </v>
      </c>
      <c r="H370">
        <f t="shared" si="38"/>
        <v>0</v>
      </c>
    </row>
    <row r="371" spans="1:8" ht="20.100000000000001" customHeight="1">
      <c r="A371" s="7"/>
      <c r="B371" s="8"/>
      <c r="C371" s="14" t="str">
        <f t="shared" si="41"/>
        <v>Shoulder Boston Butt</v>
      </c>
      <c r="D371" s="9" t="s">
        <v>30</v>
      </c>
      <c r="E371" s="1" t="str">
        <f t="shared" si="43"/>
        <v>Pork</v>
      </c>
      <c r="F371" s="1" t="str">
        <f t="shared" si="42"/>
        <v>Shoulder Boston Butt</v>
      </c>
      <c r="G371" t="str">
        <f t="shared" si="37"/>
        <v xml:space="preserve">COTP_PROTEIN_KEY : </v>
      </c>
      <c r="H371">
        <f t="shared" si="38"/>
        <v>26</v>
      </c>
    </row>
    <row r="372" spans="1:8" ht="20.100000000000001" customHeight="1">
      <c r="A372" s="7"/>
      <c r="B372" s="10" t="s">
        <v>183</v>
      </c>
      <c r="C372" s="14" t="str">
        <f t="shared" si="41"/>
        <v>Shoulder Boston Butt/Boneless Tied</v>
      </c>
      <c r="D372" s="9" t="s">
        <v>175</v>
      </c>
      <c r="E372" s="1" t="str">
        <f t="shared" si="43"/>
        <v>Pork</v>
      </c>
      <c r="F372" s="1" t="str">
        <f t="shared" si="42"/>
        <v>Shoulder Boston Butt/Boneless Tied</v>
      </c>
      <c r="G372" t="str">
        <f t="shared" si="37"/>
        <v xml:space="preserve">COTP_KCAL_KEY : </v>
      </c>
      <c r="H372">
        <f t="shared" si="38"/>
        <v>305</v>
      </c>
    </row>
    <row r="373" spans="1:8" ht="20.100000000000001" customHeight="1">
      <c r="A373" s="7"/>
      <c r="B373" s="8"/>
      <c r="C373" s="14" t="str">
        <f t="shared" si="41"/>
        <v>Shoulder Boston Butt/Boneless Tied</v>
      </c>
      <c r="D373" s="9" t="s">
        <v>126</v>
      </c>
      <c r="E373" s="1" t="str">
        <f t="shared" si="43"/>
        <v>Pork</v>
      </c>
      <c r="F373" s="1" t="str">
        <f t="shared" si="42"/>
        <v>Shoulder Boston Butt/Boneless Tied</v>
      </c>
      <c r="G373" t="str">
        <f t="shared" si="37"/>
        <v xml:space="preserve">COTP_FAT_KEY : </v>
      </c>
      <c r="H373">
        <f t="shared" si="38"/>
        <v>22</v>
      </c>
    </row>
    <row r="374" spans="1:8" ht="20.100000000000001" customHeight="1">
      <c r="A374" s="7"/>
      <c r="B374" s="8"/>
      <c r="C374" s="14" t="str">
        <f t="shared" si="41"/>
        <v>Shoulder Boston Butt/Boneless Tied</v>
      </c>
      <c r="D374" s="9" t="s">
        <v>5</v>
      </c>
      <c r="E374" s="1" t="str">
        <f t="shared" si="43"/>
        <v>Pork</v>
      </c>
      <c r="F374" s="1" t="str">
        <f t="shared" si="42"/>
        <v>Shoulder Boston Butt/Boneless Tied</v>
      </c>
      <c r="G374" t="str">
        <f t="shared" si="37"/>
        <v xml:space="preserve">COTP_CHO_KEY : </v>
      </c>
      <c r="H374">
        <f t="shared" si="38"/>
        <v>0</v>
      </c>
    </row>
    <row r="375" spans="1:8" ht="20.100000000000001" customHeight="1">
      <c r="A375" s="7"/>
      <c r="B375" s="8"/>
      <c r="C375" s="14" t="str">
        <f t="shared" si="41"/>
        <v>Shoulder Boston Butt/Boneless Tied</v>
      </c>
      <c r="D375" s="9" t="s">
        <v>30</v>
      </c>
      <c r="E375" s="1" t="str">
        <f t="shared" si="43"/>
        <v>Pork</v>
      </c>
      <c r="F375" s="1" t="str">
        <f t="shared" si="42"/>
        <v>Shoulder Boston Butt/Boneless Tied</v>
      </c>
      <c r="G375" t="str">
        <f t="shared" si="37"/>
        <v xml:space="preserve">COTP_PROTEIN_KEY : </v>
      </c>
      <c r="H375">
        <f t="shared" si="38"/>
        <v>26</v>
      </c>
    </row>
    <row r="376" spans="1:8" ht="20.100000000000001" customHeight="1">
      <c r="A376" s="7"/>
      <c r="B376" s="10" t="s">
        <v>184</v>
      </c>
      <c r="C376" s="14" t="str">
        <f t="shared" si="41"/>
        <v>Loin Boneless Tied</v>
      </c>
      <c r="D376" s="9" t="s">
        <v>185</v>
      </c>
      <c r="E376" s="1" t="str">
        <f t="shared" si="43"/>
        <v>Pork</v>
      </c>
      <c r="F376" s="1" t="str">
        <f t="shared" si="42"/>
        <v>Loin Boneless Tied</v>
      </c>
      <c r="G376" t="str">
        <f t="shared" si="37"/>
        <v xml:space="preserve">COTP_KCAL_KEY : </v>
      </c>
      <c r="H376">
        <f t="shared" si="38"/>
        <v>273</v>
      </c>
    </row>
    <row r="377" spans="1:8" ht="20.100000000000001" customHeight="1">
      <c r="A377" s="7"/>
      <c r="B377" s="8"/>
      <c r="C377" s="14" t="str">
        <f t="shared" si="41"/>
        <v>Loin Boneless Tied</v>
      </c>
      <c r="D377" s="9" t="s">
        <v>105</v>
      </c>
      <c r="E377" s="1" t="str">
        <f t="shared" si="43"/>
        <v>Pork</v>
      </c>
      <c r="F377" s="1" t="str">
        <f t="shared" si="42"/>
        <v>Loin Boneless Tied</v>
      </c>
      <c r="G377" t="str">
        <f t="shared" si="37"/>
        <v xml:space="preserve">COTP_FAT_KEY : </v>
      </c>
      <c r="H377">
        <f t="shared" si="38"/>
        <v>15</v>
      </c>
    </row>
    <row r="378" spans="1:8" ht="20.100000000000001" customHeight="1">
      <c r="A378" s="7"/>
      <c r="B378" s="8"/>
      <c r="C378" s="14" t="str">
        <f t="shared" si="41"/>
        <v>Loin Boneless Tied</v>
      </c>
      <c r="D378" s="9" t="s">
        <v>5</v>
      </c>
      <c r="E378" s="1" t="str">
        <f t="shared" si="43"/>
        <v>Pork</v>
      </c>
      <c r="F378" s="1" t="str">
        <f t="shared" si="42"/>
        <v>Loin Boneless Tied</v>
      </c>
      <c r="G378" t="str">
        <f t="shared" si="37"/>
        <v xml:space="preserve">COTP_CHO_KEY : </v>
      </c>
      <c r="H378">
        <f t="shared" si="38"/>
        <v>0</v>
      </c>
    </row>
    <row r="379" spans="1:8" ht="20.100000000000001" customHeight="1">
      <c r="A379" s="7"/>
      <c r="B379" s="8"/>
      <c r="C379" s="14" t="str">
        <f t="shared" si="41"/>
        <v>Loin Boneless Tied</v>
      </c>
      <c r="D379" s="9" t="s">
        <v>26</v>
      </c>
      <c r="E379" s="1" t="str">
        <f t="shared" si="43"/>
        <v>Pork</v>
      </c>
      <c r="F379" s="1" t="str">
        <f t="shared" si="42"/>
        <v>Loin Boneless Tied</v>
      </c>
      <c r="G379" t="str">
        <f t="shared" si="37"/>
        <v xml:space="preserve">COTP_PROTEIN_KEY : </v>
      </c>
      <c r="H379">
        <f t="shared" si="38"/>
        <v>33</v>
      </c>
    </row>
    <row r="380" spans="1:8" ht="20.100000000000001" customHeight="1">
      <c r="A380" s="7"/>
      <c r="B380" s="10" t="s">
        <v>186</v>
      </c>
      <c r="C380" s="14" t="str">
        <f t="shared" si="41"/>
        <v>Loin Canadian Back</v>
      </c>
      <c r="D380" s="9" t="s">
        <v>185</v>
      </c>
      <c r="E380" s="1" t="str">
        <f t="shared" si="43"/>
        <v>Pork</v>
      </c>
      <c r="F380" s="1" t="str">
        <f t="shared" si="42"/>
        <v>Loin Canadian Back</v>
      </c>
      <c r="G380" t="str">
        <f t="shared" si="37"/>
        <v xml:space="preserve">COTP_KCAL_KEY : </v>
      </c>
      <c r="H380">
        <f t="shared" si="38"/>
        <v>273</v>
      </c>
    </row>
    <row r="381" spans="1:8" ht="20.100000000000001" customHeight="1">
      <c r="A381" s="7"/>
      <c r="B381" s="8"/>
      <c r="C381" s="14" t="str">
        <f t="shared" si="41"/>
        <v>Loin Canadian Back</v>
      </c>
      <c r="D381" s="9" t="s">
        <v>105</v>
      </c>
      <c r="E381" s="1" t="str">
        <f t="shared" si="43"/>
        <v>Pork</v>
      </c>
      <c r="F381" s="1" t="str">
        <f t="shared" si="42"/>
        <v>Loin Canadian Back</v>
      </c>
      <c r="G381" t="str">
        <f t="shared" si="37"/>
        <v xml:space="preserve">COTP_FAT_KEY : </v>
      </c>
      <c r="H381">
        <f t="shared" si="38"/>
        <v>15</v>
      </c>
    </row>
    <row r="382" spans="1:8" ht="20.100000000000001" customHeight="1">
      <c r="A382" s="7"/>
      <c r="B382" s="8"/>
      <c r="C382" s="14" t="str">
        <f t="shared" si="41"/>
        <v>Loin Canadian Back</v>
      </c>
      <c r="D382" s="9" t="s">
        <v>5</v>
      </c>
      <c r="E382" s="1" t="str">
        <f t="shared" si="43"/>
        <v>Pork</v>
      </c>
      <c r="F382" s="1" t="str">
        <f t="shared" si="42"/>
        <v>Loin Canadian Back</v>
      </c>
      <c r="G382" t="str">
        <f t="shared" si="37"/>
        <v xml:space="preserve">COTP_CHO_KEY : </v>
      </c>
      <c r="H382">
        <f t="shared" si="38"/>
        <v>0</v>
      </c>
    </row>
    <row r="383" spans="1:8" ht="20.100000000000001" customHeight="1">
      <c r="A383" s="7"/>
      <c r="B383" s="8"/>
      <c r="C383" s="14" t="str">
        <f t="shared" si="41"/>
        <v>Loin Canadian Back</v>
      </c>
      <c r="D383" s="9" t="s">
        <v>26</v>
      </c>
      <c r="E383" s="1" t="str">
        <f t="shared" si="43"/>
        <v>Pork</v>
      </c>
      <c r="F383" s="1" t="str">
        <f t="shared" si="42"/>
        <v>Loin Canadian Back</v>
      </c>
      <c r="G383" t="str">
        <f t="shared" si="37"/>
        <v xml:space="preserve">COTP_PROTEIN_KEY : </v>
      </c>
      <c r="H383">
        <f t="shared" si="38"/>
        <v>33</v>
      </c>
    </row>
    <row r="384" spans="1:8" ht="20.100000000000001" customHeight="1">
      <c r="A384" s="7"/>
      <c r="B384" s="10" t="s">
        <v>187</v>
      </c>
      <c r="C384" s="14" t="str">
        <f t="shared" si="41"/>
        <v>Tenderloin</v>
      </c>
      <c r="D384" s="9" t="s">
        <v>188</v>
      </c>
      <c r="E384" s="1" t="str">
        <f t="shared" si="43"/>
        <v>Pork</v>
      </c>
      <c r="F384" s="1" t="str">
        <f t="shared" si="42"/>
        <v>Tenderloin</v>
      </c>
      <c r="G384" t="str">
        <f t="shared" si="37"/>
        <v xml:space="preserve">COTP_KCAL_KEY : </v>
      </c>
      <c r="H384">
        <f t="shared" si="38"/>
        <v>185</v>
      </c>
    </row>
    <row r="385" spans="1:8" ht="20.100000000000001" customHeight="1">
      <c r="A385" s="7"/>
      <c r="B385" s="8"/>
      <c r="C385" s="14" t="str">
        <f t="shared" si="41"/>
        <v>Tenderloin</v>
      </c>
      <c r="D385" s="9" t="s">
        <v>89</v>
      </c>
      <c r="E385" s="1" t="str">
        <f t="shared" si="43"/>
        <v>Pork</v>
      </c>
      <c r="F385" s="1" t="str">
        <f t="shared" si="42"/>
        <v>Tenderloin</v>
      </c>
      <c r="G385" t="str">
        <f t="shared" si="37"/>
        <v xml:space="preserve">COTP_FAT_KEY : </v>
      </c>
      <c r="H385">
        <f t="shared" si="38"/>
        <v>5</v>
      </c>
    </row>
    <row r="386" spans="1:8" ht="20.100000000000001" customHeight="1">
      <c r="A386" s="7"/>
      <c r="B386" s="8"/>
      <c r="C386" s="14" t="str">
        <f t="shared" si="41"/>
        <v>Tenderloin</v>
      </c>
      <c r="D386" s="9" t="s">
        <v>5</v>
      </c>
      <c r="E386" s="1" t="str">
        <f t="shared" si="43"/>
        <v>Pork</v>
      </c>
      <c r="F386" s="1" t="str">
        <f t="shared" si="42"/>
        <v>Tenderloin</v>
      </c>
      <c r="G386" t="str">
        <f t="shared" si="37"/>
        <v xml:space="preserve">COTP_CHO_KEY : </v>
      </c>
      <c r="H386">
        <f t="shared" si="38"/>
        <v>0</v>
      </c>
    </row>
    <row r="387" spans="1:8" ht="20.100000000000001" customHeight="1">
      <c r="A387" s="7"/>
      <c r="B387" s="8"/>
      <c r="C387" s="14" t="str">
        <f t="shared" si="41"/>
        <v>Tenderloin</v>
      </c>
      <c r="D387" s="9" t="s">
        <v>42</v>
      </c>
      <c r="E387" s="1" t="str">
        <f t="shared" si="43"/>
        <v>Pork</v>
      </c>
      <c r="F387" s="1" t="str">
        <f t="shared" si="42"/>
        <v>Tenderloin</v>
      </c>
      <c r="G387" t="str">
        <f t="shared" si="37"/>
        <v xml:space="preserve">COTP_PROTEIN_KEY : </v>
      </c>
      <c r="H387">
        <f t="shared" si="38"/>
        <v>32</v>
      </c>
    </row>
    <row r="388" spans="1:8" ht="20.100000000000001" customHeight="1">
      <c r="A388" s="7"/>
      <c r="B388" s="10" t="s">
        <v>189</v>
      </c>
      <c r="C388" s="14" t="str">
        <f t="shared" si="41"/>
        <v>Loin Back Ribs</v>
      </c>
      <c r="D388" s="9" t="s">
        <v>190</v>
      </c>
      <c r="E388" s="1" t="str">
        <f t="shared" si="43"/>
        <v>Pork</v>
      </c>
      <c r="F388" s="1" t="str">
        <f t="shared" si="42"/>
        <v>Loin Back Ribs</v>
      </c>
      <c r="G388" t="str">
        <f t="shared" ref="G388:G451" si="44">LEFT(D388,FIND("@",D388,1)-1)</f>
        <v xml:space="preserve">COTP_KCAL_KEY : </v>
      </c>
      <c r="H388">
        <f t="shared" ref="H388:H451" si="45">IFERROR(VALUE(RIGHT(D388,LEN(D388)-FIND("@",D388,1))),0)</f>
        <v>371</v>
      </c>
    </row>
    <row r="389" spans="1:8" ht="20.100000000000001" customHeight="1">
      <c r="A389" s="7"/>
      <c r="B389" s="8"/>
      <c r="C389" s="14" t="str">
        <f t="shared" si="41"/>
        <v>Loin Back Ribs</v>
      </c>
      <c r="D389" s="9" t="s">
        <v>191</v>
      </c>
      <c r="E389" s="1" t="str">
        <f t="shared" si="43"/>
        <v>Pork</v>
      </c>
      <c r="F389" s="1" t="str">
        <f t="shared" si="42"/>
        <v>Loin Back Ribs</v>
      </c>
      <c r="G389" t="str">
        <f t="shared" si="44"/>
        <v xml:space="preserve">COTP_FAT_KEY : </v>
      </c>
      <c r="H389">
        <f t="shared" si="45"/>
        <v>29</v>
      </c>
    </row>
    <row r="390" spans="1:8" ht="20.100000000000001" customHeight="1">
      <c r="A390" s="7"/>
      <c r="B390" s="8"/>
      <c r="C390" s="14" t="str">
        <f t="shared" ref="C390:C453" si="46">IF(A390&gt;0,999,IF(LEN(B390)&gt;0,B390,IF(LEN(B389)&gt;0,B389,IF(LEN(B388)&gt;0,B388,IF(LEN(B387)&gt;0,B387,999)))))</f>
        <v>Loin Back Ribs</v>
      </c>
      <c r="D390" s="9" t="s">
        <v>5</v>
      </c>
      <c r="E390" s="1" t="str">
        <f t="shared" si="43"/>
        <v>Pork</v>
      </c>
      <c r="F390" s="1" t="str">
        <f t="shared" si="42"/>
        <v>Loin Back Ribs</v>
      </c>
      <c r="G390" t="str">
        <f t="shared" si="44"/>
        <v xml:space="preserve">COTP_CHO_KEY : </v>
      </c>
      <c r="H390">
        <f t="shared" si="45"/>
        <v>0</v>
      </c>
    </row>
    <row r="391" spans="1:8" ht="20.100000000000001" customHeight="1">
      <c r="A391" s="7"/>
      <c r="B391" s="8"/>
      <c r="C391" s="14" t="str">
        <f t="shared" si="46"/>
        <v>Loin Back Ribs</v>
      </c>
      <c r="D391" s="9" t="s">
        <v>30</v>
      </c>
      <c r="E391" s="1" t="str">
        <f t="shared" si="43"/>
        <v>Pork</v>
      </c>
      <c r="F391" s="1" t="str">
        <f t="shared" si="42"/>
        <v>Loin Back Ribs</v>
      </c>
      <c r="G391" t="str">
        <f t="shared" si="44"/>
        <v xml:space="preserve">COTP_PROTEIN_KEY : </v>
      </c>
      <c r="H391">
        <f t="shared" si="45"/>
        <v>26</v>
      </c>
    </row>
    <row r="392" spans="1:8" ht="20.100000000000001" customHeight="1">
      <c r="A392" s="7"/>
      <c r="B392" s="10" t="s">
        <v>192</v>
      </c>
      <c r="C392" s="14" t="str">
        <f t="shared" si="46"/>
        <v>Boston Butt Steaks</v>
      </c>
      <c r="D392" s="9" t="s">
        <v>175</v>
      </c>
      <c r="E392" s="1" t="str">
        <f t="shared" si="43"/>
        <v>Pork</v>
      </c>
      <c r="F392" s="1" t="str">
        <f t="shared" si="42"/>
        <v>Boston Butt Steaks</v>
      </c>
      <c r="G392" t="str">
        <f t="shared" si="44"/>
        <v xml:space="preserve">COTP_KCAL_KEY : </v>
      </c>
      <c r="H392">
        <f t="shared" si="45"/>
        <v>305</v>
      </c>
    </row>
    <row r="393" spans="1:8" ht="20.100000000000001" customHeight="1">
      <c r="A393" s="7"/>
      <c r="B393" s="8"/>
      <c r="C393" s="14" t="str">
        <f t="shared" si="46"/>
        <v>Boston Butt Steaks</v>
      </c>
      <c r="D393" s="9" t="s">
        <v>126</v>
      </c>
      <c r="E393" s="1" t="str">
        <f t="shared" si="43"/>
        <v>Pork</v>
      </c>
      <c r="F393" s="1" t="str">
        <f t="shared" ref="F393:F456" si="47">IF(C393=999,"",IF(LEN(B393)&gt;0,B393,IF(LEN(B392)&gt;0,B392,IF(LEN(B391)&gt;0,B391,IF(LEN(B390)&gt;0,B390,999)))))</f>
        <v>Boston Butt Steaks</v>
      </c>
      <c r="G393" t="str">
        <f t="shared" si="44"/>
        <v xml:space="preserve">COTP_FAT_KEY : </v>
      </c>
      <c r="H393">
        <f t="shared" si="45"/>
        <v>22</v>
      </c>
    </row>
    <row r="394" spans="1:8" ht="20.100000000000001" customHeight="1">
      <c r="A394" s="7"/>
      <c r="B394" s="8"/>
      <c r="C394" s="14" t="str">
        <f t="shared" si="46"/>
        <v>Boston Butt Steaks</v>
      </c>
      <c r="D394" s="9" t="s">
        <v>5</v>
      </c>
      <c r="E394" s="1" t="str">
        <f t="shared" si="43"/>
        <v>Pork</v>
      </c>
      <c r="F394" s="1" t="str">
        <f t="shared" si="47"/>
        <v>Boston Butt Steaks</v>
      </c>
      <c r="G394" t="str">
        <f t="shared" si="44"/>
        <v xml:space="preserve">COTP_CHO_KEY : </v>
      </c>
      <c r="H394">
        <f t="shared" si="45"/>
        <v>0</v>
      </c>
    </row>
    <row r="395" spans="1:8" ht="20.100000000000001" customHeight="1">
      <c r="A395" s="7"/>
      <c r="B395" s="8"/>
      <c r="C395" s="14" t="str">
        <f t="shared" si="46"/>
        <v>Boston Butt Steaks</v>
      </c>
      <c r="D395" s="9" t="s">
        <v>30</v>
      </c>
      <c r="E395" s="1" t="str">
        <f t="shared" si="43"/>
        <v>Pork</v>
      </c>
      <c r="F395" s="1" t="str">
        <f t="shared" si="47"/>
        <v>Boston Butt Steaks</v>
      </c>
      <c r="G395" t="str">
        <f t="shared" si="44"/>
        <v xml:space="preserve">COTP_PROTEIN_KEY : </v>
      </c>
      <c r="H395">
        <f t="shared" si="45"/>
        <v>26</v>
      </c>
    </row>
    <row r="396" spans="1:8" ht="20.100000000000001" customHeight="1">
      <c r="A396" s="7"/>
      <c r="B396" s="10" t="s">
        <v>193</v>
      </c>
      <c r="C396" s="14" t="str">
        <f t="shared" si="46"/>
        <v>Shoulder Butt Boneless</v>
      </c>
      <c r="D396" s="9" t="s">
        <v>175</v>
      </c>
      <c r="E396" s="1" t="str">
        <f t="shared" si="43"/>
        <v>Pork</v>
      </c>
      <c r="F396" s="1" t="str">
        <f t="shared" si="47"/>
        <v>Shoulder Butt Boneless</v>
      </c>
      <c r="G396" t="str">
        <f t="shared" si="44"/>
        <v xml:space="preserve">COTP_KCAL_KEY : </v>
      </c>
      <c r="H396">
        <f t="shared" si="45"/>
        <v>305</v>
      </c>
    </row>
    <row r="397" spans="1:8" ht="20.100000000000001" customHeight="1">
      <c r="A397" s="7"/>
      <c r="B397" s="8"/>
      <c r="C397" s="14" t="str">
        <f t="shared" si="46"/>
        <v>Shoulder Butt Boneless</v>
      </c>
      <c r="D397" s="9" t="s">
        <v>126</v>
      </c>
      <c r="E397" s="1" t="str">
        <f t="shared" si="43"/>
        <v>Pork</v>
      </c>
      <c r="F397" s="1" t="str">
        <f t="shared" si="47"/>
        <v>Shoulder Butt Boneless</v>
      </c>
      <c r="G397" t="str">
        <f t="shared" si="44"/>
        <v xml:space="preserve">COTP_FAT_KEY : </v>
      </c>
      <c r="H397">
        <f t="shared" si="45"/>
        <v>22</v>
      </c>
    </row>
    <row r="398" spans="1:8" ht="20.100000000000001" customHeight="1">
      <c r="A398" s="7"/>
      <c r="B398" s="8"/>
      <c r="C398" s="14" t="str">
        <f t="shared" si="46"/>
        <v>Shoulder Butt Boneless</v>
      </c>
      <c r="D398" s="9" t="s">
        <v>5</v>
      </c>
      <c r="E398" s="1" t="str">
        <f t="shared" si="43"/>
        <v>Pork</v>
      </c>
      <c r="F398" s="1" t="str">
        <f t="shared" si="47"/>
        <v>Shoulder Butt Boneless</v>
      </c>
      <c r="G398" t="str">
        <f t="shared" si="44"/>
        <v xml:space="preserve">COTP_CHO_KEY : </v>
      </c>
      <c r="H398">
        <f t="shared" si="45"/>
        <v>0</v>
      </c>
    </row>
    <row r="399" spans="1:8" ht="20.100000000000001" customHeight="1">
      <c r="A399" s="7"/>
      <c r="B399" s="8"/>
      <c r="C399" s="14" t="str">
        <f t="shared" si="46"/>
        <v>Shoulder Butt Boneless</v>
      </c>
      <c r="D399" s="9" t="s">
        <v>30</v>
      </c>
      <c r="E399" s="1" t="str">
        <f t="shared" si="43"/>
        <v>Pork</v>
      </c>
      <c r="F399" s="1" t="str">
        <f t="shared" si="47"/>
        <v>Shoulder Butt Boneless</v>
      </c>
      <c r="G399" t="str">
        <f t="shared" si="44"/>
        <v xml:space="preserve">COTP_PROTEIN_KEY : </v>
      </c>
      <c r="H399">
        <f t="shared" si="45"/>
        <v>26</v>
      </c>
    </row>
    <row r="400" spans="1:8" ht="20.100000000000001" customHeight="1">
      <c r="A400" s="7"/>
      <c r="B400" s="10" t="s">
        <v>194</v>
      </c>
      <c r="C400" s="14" t="str">
        <f t="shared" si="46"/>
        <v>Pork Belly</v>
      </c>
      <c r="D400" s="9" t="s">
        <v>195</v>
      </c>
      <c r="E400" s="1" t="str">
        <f t="shared" si="43"/>
        <v>Pork</v>
      </c>
      <c r="F400" s="1" t="str">
        <f t="shared" si="47"/>
        <v>Pork Belly</v>
      </c>
      <c r="G400" t="str">
        <f t="shared" si="44"/>
        <v xml:space="preserve">COTP_KCAL_KEY : </v>
      </c>
      <c r="H400">
        <f t="shared" si="45"/>
        <v>585</v>
      </c>
    </row>
    <row r="401" spans="1:8" ht="20.100000000000001" customHeight="1">
      <c r="A401" s="7"/>
      <c r="B401" s="8"/>
      <c r="C401" s="14" t="str">
        <f t="shared" si="46"/>
        <v>Pork Belly</v>
      </c>
      <c r="D401" s="9" t="s">
        <v>196</v>
      </c>
      <c r="E401" s="1" t="str">
        <f t="shared" si="43"/>
        <v>Pork</v>
      </c>
      <c r="F401" s="1" t="str">
        <f t="shared" si="47"/>
        <v>Pork Belly</v>
      </c>
      <c r="G401" t="str">
        <f t="shared" si="44"/>
        <v xml:space="preserve">COTP_FAT_KEY : </v>
      </c>
      <c r="H401">
        <f t="shared" si="45"/>
        <v>60</v>
      </c>
    </row>
    <row r="402" spans="1:8" ht="20.100000000000001" customHeight="1">
      <c r="A402" s="7"/>
      <c r="B402" s="8"/>
      <c r="C402" s="14" t="str">
        <f t="shared" si="46"/>
        <v>Pork Belly</v>
      </c>
      <c r="D402" s="9" t="s">
        <v>5</v>
      </c>
      <c r="E402" s="1" t="str">
        <f t="shared" si="43"/>
        <v>Pork</v>
      </c>
      <c r="F402" s="1" t="str">
        <f t="shared" si="47"/>
        <v>Pork Belly</v>
      </c>
      <c r="G402" t="str">
        <f t="shared" si="44"/>
        <v xml:space="preserve">COTP_CHO_KEY : </v>
      </c>
      <c r="H402">
        <f t="shared" si="45"/>
        <v>0</v>
      </c>
    </row>
    <row r="403" spans="1:8" ht="20.100000000000001" customHeight="1">
      <c r="A403" s="7"/>
      <c r="B403" s="8"/>
      <c r="C403" s="14" t="str">
        <f t="shared" si="46"/>
        <v>Pork Belly</v>
      </c>
      <c r="D403" s="9" t="s">
        <v>98</v>
      </c>
      <c r="E403" s="1" t="str">
        <f t="shared" si="43"/>
        <v>Pork</v>
      </c>
      <c r="F403" s="1" t="str">
        <f t="shared" si="47"/>
        <v>Pork Belly</v>
      </c>
      <c r="G403" t="str">
        <f t="shared" si="44"/>
        <v xml:space="preserve">COTP_PROTEIN_KEY : </v>
      </c>
      <c r="H403">
        <f t="shared" si="45"/>
        <v>11</v>
      </c>
    </row>
    <row r="404" spans="1:8" ht="20.100000000000001" customHeight="1">
      <c r="A404" s="7"/>
      <c r="B404" s="10" t="s">
        <v>197</v>
      </c>
      <c r="C404" s="14" t="str">
        <f t="shared" si="46"/>
        <v>Spare Ribs</v>
      </c>
      <c r="D404" s="9" t="s">
        <v>190</v>
      </c>
      <c r="E404" s="1" t="str">
        <f t="shared" si="43"/>
        <v>Pork</v>
      </c>
      <c r="F404" s="1" t="str">
        <f t="shared" si="47"/>
        <v>Spare Ribs</v>
      </c>
      <c r="G404" t="str">
        <f t="shared" si="44"/>
        <v xml:space="preserve">COTP_KCAL_KEY : </v>
      </c>
      <c r="H404">
        <f t="shared" si="45"/>
        <v>371</v>
      </c>
    </row>
    <row r="405" spans="1:8" ht="20.100000000000001" customHeight="1">
      <c r="A405" s="7"/>
      <c r="B405" s="8"/>
      <c r="C405" s="14" t="str">
        <f t="shared" si="46"/>
        <v>Spare Ribs</v>
      </c>
      <c r="D405" s="9" t="s">
        <v>191</v>
      </c>
      <c r="E405" s="1" t="str">
        <f t="shared" si="43"/>
        <v>Pork</v>
      </c>
      <c r="F405" s="1" t="str">
        <f t="shared" si="47"/>
        <v>Spare Ribs</v>
      </c>
      <c r="G405" t="str">
        <f t="shared" si="44"/>
        <v xml:space="preserve">COTP_FAT_KEY : </v>
      </c>
      <c r="H405">
        <f t="shared" si="45"/>
        <v>29</v>
      </c>
    </row>
    <row r="406" spans="1:8" ht="20.100000000000001" customHeight="1">
      <c r="A406" s="7"/>
      <c r="B406" s="8"/>
      <c r="C406" s="14" t="str">
        <f t="shared" si="46"/>
        <v>Spare Ribs</v>
      </c>
      <c r="D406" s="9" t="s">
        <v>5</v>
      </c>
      <c r="E406" s="1" t="str">
        <f t="shared" si="43"/>
        <v>Pork</v>
      </c>
      <c r="F406" s="1" t="str">
        <f t="shared" si="47"/>
        <v>Spare Ribs</v>
      </c>
      <c r="G406" t="str">
        <f t="shared" si="44"/>
        <v xml:space="preserve">COTP_CHO_KEY : </v>
      </c>
      <c r="H406">
        <f t="shared" si="45"/>
        <v>0</v>
      </c>
    </row>
    <row r="407" spans="1:8" ht="20.100000000000001" customHeight="1">
      <c r="A407" s="7"/>
      <c r="B407" s="8"/>
      <c r="C407" s="14" t="str">
        <f t="shared" si="46"/>
        <v>Spare Ribs</v>
      </c>
      <c r="D407" s="9" t="s">
        <v>30</v>
      </c>
      <c r="E407" s="1" t="str">
        <f t="shared" si="43"/>
        <v>Pork</v>
      </c>
      <c r="F407" s="1" t="str">
        <f t="shared" si="47"/>
        <v>Spare Ribs</v>
      </c>
      <c r="G407" t="str">
        <f t="shared" si="44"/>
        <v xml:space="preserve">COTP_PROTEIN_KEY : </v>
      </c>
      <c r="H407">
        <f t="shared" si="45"/>
        <v>26</v>
      </c>
    </row>
    <row r="408" spans="1:8" ht="20.100000000000001" customHeight="1">
      <c r="A408" s="7"/>
      <c r="B408" s="10" t="s">
        <v>198</v>
      </c>
      <c r="C408" s="14" t="str">
        <f t="shared" si="46"/>
        <v>St. Louis Style Spare Ribs</v>
      </c>
      <c r="D408" s="9" t="s">
        <v>190</v>
      </c>
      <c r="E408" s="1" t="str">
        <f t="shared" si="43"/>
        <v>Pork</v>
      </c>
      <c r="F408" s="1" t="str">
        <f t="shared" si="47"/>
        <v>St. Louis Style Spare Ribs</v>
      </c>
      <c r="G408" t="str">
        <f t="shared" si="44"/>
        <v xml:space="preserve">COTP_KCAL_KEY : </v>
      </c>
      <c r="H408">
        <f t="shared" si="45"/>
        <v>371</v>
      </c>
    </row>
    <row r="409" spans="1:8" ht="20.100000000000001" customHeight="1">
      <c r="A409" s="7"/>
      <c r="B409" s="8"/>
      <c r="C409" s="14" t="str">
        <f t="shared" si="46"/>
        <v>St. Louis Style Spare Ribs</v>
      </c>
      <c r="D409" s="9" t="s">
        <v>191</v>
      </c>
      <c r="E409" s="1" t="str">
        <f t="shared" si="43"/>
        <v>Pork</v>
      </c>
      <c r="F409" s="1" t="str">
        <f t="shared" si="47"/>
        <v>St. Louis Style Spare Ribs</v>
      </c>
      <c r="G409" t="str">
        <f t="shared" si="44"/>
        <v xml:space="preserve">COTP_FAT_KEY : </v>
      </c>
      <c r="H409">
        <f t="shared" si="45"/>
        <v>29</v>
      </c>
    </row>
    <row r="410" spans="1:8" ht="20.100000000000001" customHeight="1">
      <c r="A410" s="7"/>
      <c r="B410" s="8"/>
      <c r="C410" s="14" t="str">
        <f t="shared" si="46"/>
        <v>St. Louis Style Spare Ribs</v>
      </c>
      <c r="D410" s="9" t="s">
        <v>5</v>
      </c>
      <c r="E410" s="1" t="str">
        <f t="shared" si="43"/>
        <v>Pork</v>
      </c>
      <c r="F410" s="1" t="str">
        <f t="shared" si="47"/>
        <v>St. Louis Style Spare Ribs</v>
      </c>
      <c r="G410" t="str">
        <f t="shared" si="44"/>
        <v xml:space="preserve">COTP_CHO_KEY : </v>
      </c>
      <c r="H410">
        <f t="shared" si="45"/>
        <v>0</v>
      </c>
    </row>
    <row r="411" spans="1:8" ht="20.100000000000001" customHeight="1">
      <c r="A411" s="7"/>
      <c r="B411" s="8"/>
      <c r="C411" s="14" t="str">
        <f t="shared" si="46"/>
        <v>St. Louis Style Spare Ribs</v>
      </c>
      <c r="D411" s="9" t="s">
        <v>30</v>
      </c>
      <c r="E411" s="1" t="str">
        <f t="shared" si="43"/>
        <v>Pork</v>
      </c>
      <c r="F411" s="1" t="str">
        <f t="shared" si="47"/>
        <v>St. Louis Style Spare Ribs</v>
      </c>
      <c r="G411" t="str">
        <f t="shared" si="44"/>
        <v xml:space="preserve">COTP_PROTEIN_KEY : </v>
      </c>
      <c r="H411">
        <f t="shared" si="45"/>
        <v>26</v>
      </c>
    </row>
    <row r="412" spans="1:8" ht="20.100000000000001" customHeight="1">
      <c r="A412" s="7"/>
      <c r="B412" s="10" t="s">
        <v>199</v>
      </c>
      <c r="C412" s="14" t="str">
        <f t="shared" si="46"/>
        <v>Loin Center Cut 8 Ribs</v>
      </c>
      <c r="D412" s="9" t="s">
        <v>190</v>
      </c>
      <c r="E412" s="1" t="str">
        <f t="shared" si="43"/>
        <v>Pork</v>
      </c>
      <c r="F412" s="1" t="str">
        <f t="shared" si="47"/>
        <v>Loin Center Cut 8 Ribs</v>
      </c>
      <c r="G412" t="str">
        <f t="shared" si="44"/>
        <v xml:space="preserve">COTP_KCAL_KEY : </v>
      </c>
      <c r="H412">
        <f t="shared" si="45"/>
        <v>371</v>
      </c>
    </row>
    <row r="413" spans="1:8" ht="20.100000000000001" customHeight="1">
      <c r="A413" s="7"/>
      <c r="B413" s="8"/>
      <c r="C413" s="14" t="str">
        <f t="shared" si="46"/>
        <v>Loin Center Cut 8 Ribs</v>
      </c>
      <c r="D413" s="9" t="s">
        <v>191</v>
      </c>
      <c r="E413" s="1" t="str">
        <f t="shared" si="43"/>
        <v>Pork</v>
      </c>
      <c r="F413" s="1" t="str">
        <f t="shared" si="47"/>
        <v>Loin Center Cut 8 Ribs</v>
      </c>
      <c r="G413" t="str">
        <f t="shared" si="44"/>
        <v xml:space="preserve">COTP_FAT_KEY : </v>
      </c>
      <c r="H413">
        <f t="shared" si="45"/>
        <v>29</v>
      </c>
    </row>
    <row r="414" spans="1:8" ht="20.100000000000001" customHeight="1">
      <c r="A414" s="7"/>
      <c r="B414" s="8"/>
      <c r="C414" s="14" t="str">
        <f t="shared" si="46"/>
        <v>Loin Center Cut 8 Ribs</v>
      </c>
      <c r="D414" s="9" t="s">
        <v>5</v>
      </c>
      <c r="E414" s="1" t="str">
        <f t="shared" si="43"/>
        <v>Pork</v>
      </c>
      <c r="F414" s="1" t="str">
        <f t="shared" si="47"/>
        <v>Loin Center Cut 8 Ribs</v>
      </c>
      <c r="G414" t="str">
        <f t="shared" si="44"/>
        <v xml:space="preserve">COTP_CHO_KEY : </v>
      </c>
      <c r="H414">
        <f t="shared" si="45"/>
        <v>0</v>
      </c>
    </row>
    <row r="415" spans="1:8" ht="20.100000000000001" customHeight="1">
      <c r="A415" s="7"/>
      <c r="B415" s="8"/>
      <c r="C415" s="14" t="str">
        <f t="shared" si="46"/>
        <v>Loin Center Cut 8 Ribs</v>
      </c>
      <c r="D415" s="9" t="s">
        <v>30</v>
      </c>
      <c r="E415" s="1" t="str">
        <f t="shared" si="43"/>
        <v>Pork</v>
      </c>
      <c r="F415" s="1" t="str">
        <f t="shared" si="47"/>
        <v>Loin Center Cut 8 Ribs</v>
      </c>
      <c r="G415" t="str">
        <f t="shared" si="44"/>
        <v xml:space="preserve">COTP_PROTEIN_KEY : </v>
      </c>
      <c r="H415">
        <f t="shared" si="45"/>
        <v>26</v>
      </c>
    </row>
    <row r="416" spans="1:8" ht="20.100000000000001" customHeight="1">
      <c r="A416" s="7"/>
      <c r="B416" s="10" t="s">
        <v>200</v>
      </c>
      <c r="C416" s="14" t="str">
        <f t="shared" si="46"/>
        <v>Loin Chops Center Cut</v>
      </c>
      <c r="D416" s="9" t="s">
        <v>122</v>
      </c>
      <c r="E416" s="1" t="str">
        <f t="shared" si="43"/>
        <v>Pork</v>
      </c>
      <c r="F416" s="1" t="str">
        <f t="shared" si="47"/>
        <v>Loin Chops Center Cut</v>
      </c>
      <c r="G416" t="str">
        <f t="shared" si="44"/>
        <v xml:space="preserve">COTP_KCAL_KEY : </v>
      </c>
      <c r="H416">
        <f t="shared" si="45"/>
        <v>244</v>
      </c>
    </row>
    <row r="417" spans="1:8" ht="20.100000000000001" customHeight="1">
      <c r="A417" s="7"/>
      <c r="B417" s="8"/>
      <c r="C417" s="14" t="str">
        <f t="shared" si="46"/>
        <v>Loin Chops Center Cut</v>
      </c>
      <c r="D417" s="9" t="s">
        <v>48</v>
      </c>
      <c r="E417" s="1" t="str">
        <f t="shared" si="43"/>
        <v>Pork</v>
      </c>
      <c r="F417" s="1" t="str">
        <f t="shared" si="47"/>
        <v>Loin Chops Center Cut</v>
      </c>
      <c r="G417" t="str">
        <f t="shared" si="44"/>
        <v xml:space="preserve">COTP_FAT_KEY : </v>
      </c>
      <c r="H417">
        <f t="shared" si="45"/>
        <v>11</v>
      </c>
    </row>
    <row r="418" spans="1:8" ht="20.100000000000001" customHeight="1">
      <c r="A418" s="7"/>
      <c r="B418" s="8"/>
      <c r="C418" s="14" t="str">
        <f t="shared" si="46"/>
        <v>Loin Chops Center Cut</v>
      </c>
      <c r="D418" s="9" t="s">
        <v>5</v>
      </c>
      <c r="E418" s="1" t="str">
        <f t="shared" si="43"/>
        <v>Pork</v>
      </c>
      <c r="F418" s="1" t="str">
        <f t="shared" si="47"/>
        <v>Loin Chops Center Cut</v>
      </c>
      <c r="G418" t="str">
        <f t="shared" si="44"/>
        <v xml:space="preserve">COTP_CHO_KEY : </v>
      </c>
      <c r="H418">
        <f t="shared" si="45"/>
        <v>0</v>
      </c>
    </row>
    <row r="419" spans="1:8" ht="20.100000000000001" customHeight="1">
      <c r="A419" s="7"/>
      <c r="B419" s="8"/>
      <c r="C419" s="14" t="str">
        <f t="shared" si="46"/>
        <v>Loin Chops Center Cut</v>
      </c>
      <c r="D419" s="9" t="s">
        <v>26</v>
      </c>
      <c r="E419" s="1" t="str">
        <f t="shared" si="43"/>
        <v>Pork</v>
      </c>
      <c r="F419" s="1" t="str">
        <f t="shared" si="47"/>
        <v>Loin Chops Center Cut</v>
      </c>
      <c r="G419" t="str">
        <f t="shared" si="44"/>
        <v xml:space="preserve">COTP_PROTEIN_KEY : </v>
      </c>
      <c r="H419">
        <f t="shared" si="45"/>
        <v>33</v>
      </c>
    </row>
    <row r="420" spans="1:8" ht="20.100000000000001" customHeight="1">
      <c r="A420" s="7"/>
      <c r="B420" s="10" t="s">
        <v>201</v>
      </c>
      <c r="C420" s="14" t="str">
        <f t="shared" si="46"/>
        <v>Loin Chops Center Cut Boneless</v>
      </c>
      <c r="D420" s="9" t="s">
        <v>122</v>
      </c>
      <c r="E420" s="1" t="str">
        <f t="shared" si="43"/>
        <v>Pork</v>
      </c>
      <c r="F420" s="1" t="str">
        <f t="shared" si="47"/>
        <v>Loin Chops Center Cut Boneless</v>
      </c>
      <c r="G420" t="str">
        <f t="shared" si="44"/>
        <v xml:space="preserve">COTP_KCAL_KEY : </v>
      </c>
      <c r="H420">
        <f t="shared" si="45"/>
        <v>244</v>
      </c>
    </row>
    <row r="421" spans="1:8" ht="20.100000000000001" customHeight="1">
      <c r="A421" s="7"/>
      <c r="B421" s="8"/>
      <c r="C421" s="14" t="str">
        <f t="shared" si="46"/>
        <v>Loin Chops Center Cut Boneless</v>
      </c>
      <c r="D421" s="9" t="s">
        <v>48</v>
      </c>
      <c r="E421" s="1" t="str">
        <f t="shared" si="43"/>
        <v>Pork</v>
      </c>
      <c r="F421" s="1" t="str">
        <f t="shared" si="47"/>
        <v>Loin Chops Center Cut Boneless</v>
      </c>
      <c r="G421" t="str">
        <f t="shared" si="44"/>
        <v xml:space="preserve">COTP_FAT_KEY : </v>
      </c>
      <c r="H421">
        <f t="shared" si="45"/>
        <v>11</v>
      </c>
    </row>
    <row r="422" spans="1:8" ht="20.100000000000001" customHeight="1">
      <c r="A422" s="7"/>
      <c r="B422" s="8"/>
      <c r="C422" s="14" t="str">
        <f t="shared" si="46"/>
        <v>Loin Chops Center Cut Boneless</v>
      </c>
      <c r="D422" s="9" t="s">
        <v>5</v>
      </c>
      <c r="E422" s="1" t="str">
        <f t="shared" si="43"/>
        <v>Pork</v>
      </c>
      <c r="F422" s="1" t="str">
        <f t="shared" si="47"/>
        <v>Loin Chops Center Cut Boneless</v>
      </c>
      <c r="G422" t="str">
        <f t="shared" si="44"/>
        <v xml:space="preserve">COTP_CHO_KEY : </v>
      </c>
      <c r="H422">
        <f t="shared" si="45"/>
        <v>0</v>
      </c>
    </row>
    <row r="423" spans="1:8" ht="20.100000000000001" customHeight="1">
      <c r="A423" s="7"/>
      <c r="B423" s="8"/>
      <c r="C423" s="14" t="str">
        <f t="shared" si="46"/>
        <v>Loin Chops Center Cut Boneless</v>
      </c>
      <c r="D423" s="9" t="s">
        <v>26</v>
      </c>
      <c r="E423" s="1" t="str">
        <f t="shared" si="43"/>
        <v>Pork</v>
      </c>
      <c r="F423" s="1" t="str">
        <f t="shared" si="47"/>
        <v>Loin Chops Center Cut Boneless</v>
      </c>
      <c r="G423" t="str">
        <f t="shared" si="44"/>
        <v xml:space="preserve">COTP_PROTEIN_KEY : </v>
      </c>
      <c r="H423">
        <f t="shared" si="45"/>
        <v>33</v>
      </c>
    </row>
    <row r="424" spans="1:8" ht="20.100000000000001" customHeight="1">
      <c r="A424" s="7"/>
      <c r="B424" s="10" t="s">
        <v>202</v>
      </c>
      <c r="C424" s="14" t="str">
        <f t="shared" si="46"/>
        <v>Pancetta</v>
      </c>
      <c r="D424" s="9" t="s">
        <v>203</v>
      </c>
      <c r="E424" s="1" t="str">
        <f t="shared" si="43"/>
        <v>Pork</v>
      </c>
      <c r="F424" s="1" t="str">
        <f t="shared" si="47"/>
        <v>Pancetta</v>
      </c>
      <c r="G424" t="str">
        <f t="shared" si="44"/>
        <v xml:space="preserve">COTP_KCAL_KEY : </v>
      </c>
      <c r="H424">
        <f t="shared" si="45"/>
        <v>400</v>
      </c>
    </row>
    <row r="425" spans="1:8" ht="20.100000000000001" customHeight="1">
      <c r="A425" s="7"/>
      <c r="B425" s="8"/>
      <c r="C425" s="14" t="str">
        <f t="shared" si="46"/>
        <v>Pancetta</v>
      </c>
      <c r="D425" s="9" t="s">
        <v>29</v>
      </c>
      <c r="E425" s="1" t="str">
        <f t="shared" si="43"/>
        <v>Pork</v>
      </c>
      <c r="F425" s="1" t="str">
        <f t="shared" si="47"/>
        <v>Pancetta</v>
      </c>
      <c r="G425" t="str">
        <f t="shared" si="44"/>
        <v xml:space="preserve">COTP_FAT_KEY : </v>
      </c>
      <c r="H425">
        <f t="shared" si="45"/>
        <v>32</v>
      </c>
    </row>
    <row r="426" spans="1:8" ht="20.100000000000001" customHeight="1">
      <c r="A426" s="7"/>
      <c r="B426" s="8"/>
      <c r="C426" s="14" t="str">
        <f t="shared" si="46"/>
        <v>Pancetta</v>
      </c>
      <c r="D426" s="9" t="s">
        <v>5</v>
      </c>
      <c r="E426" s="1" t="str">
        <f t="shared" si="43"/>
        <v>Pork</v>
      </c>
      <c r="F426" s="1" t="str">
        <f t="shared" si="47"/>
        <v>Pancetta</v>
      </c>
      <c r="G426" t="str">
        <f t="shared" si="44"/>
        <v xml:space="preserve">COTP_CHO_KEY : </v>
      </c>
      <c r="H426">
        <f t="shared" si="45"/>
        <v>0</v>
      </c>
    </row>
    <row r="427" spans="1:8" ht="20.100000000000001" customHeight="1">
      <c r="A427" s="7"/>
      <c r="B427" s="8"/>
      <c r="C427" s="14" t="str">
        <f t="shared" si="46"/>
        <v>Pancetta</v>
      </c>
      <c r="D427" s="9" t="s">
        <v>204</v>
      </c>
      <c r="E427" s="1" t="str">
        <f t="shared" si="43"/>
        <v>Pork</v>
      </c>
      <c r="F427" s="1" t="str">
        <f t="shared" si="47"/>
        <v>Pancetta</v>
      </c>
      <c r="G427" t="str">
        <f t="shared" si="44"/>
        <v xml:space="preserve">COTP_PROTEIN_KEY : </v>
      </c>
      <c r="H427">
        <f t="shared" si="45"/>
        <v>24</v>
      </c>
    </row>
    <row r="428" spans="1:8" ht="20.100000000000001" customHeight="1">
      <c r="A428" s="7"/>
      <c r="B428" s="10" t="s">
        <v>205</v>
      </c>
      <c r="C428" s="14" t="str">
        <f t="shared" si="46"/>
        <v>Ground Pork</v>
      </c>
      <c r="D428" s="9" t="s">
        <v>206</v>
      </c>
      <c r="E428" s="1" t="str">
        <f t="shared" ref="E428:E491" si="48">IF(LEN(A428)=0,E427,A428)</f>
        <v>Pork</v>
      </c>
      <c r="F428" s="1" t="str">
        <f t="shared" si="47"/>
        <v>Ground Pork</v>
      </c>
      <c r="G428" t="str">
        <f t="shared" si="44"/>
        <v xml:space="preserve">COTP_KCAL_KEY : </v>
      </c>
      <c r="H428">
        <f t="shared" si="45"/>
        <v>297</v>
      </c>
    </row>
    <row r="429" spans="1:8" ht="20.100000000000001" customHeight="1">
      <c r="A429" s="7"/>
      <c r="B429" s="8"/>
      <c r="C429" s="14" t="str">
        <f t="shared" si="46"/>
        <v>Ground Pork</v>
      </c>
      <c r="D429" s="9" t="s">
        <v>207</v>
      </c>
      <c r="E429" s="1" t="str">
        <f t="shared" si="48"/>
        <v>Pork</v>
      </c>
      <c r="F429" s="1" t="str">
        <f t="shared" si="47"/>
        <v>Ground Pork</v>
      </c>
      <c r="G429" t="str">
        <f t="shared" si="44"/>
        <v xml:space="preserve">COTP_FAT_KEY : </v>
      </c>
      <c r="H429">
        <f t="shared" si="45"/>
        <v>24</v>
      </c>
    </row>
    <row r="430" spans="1:8" ht="20.100000000000001" customHeight="1">
      <c r="A430" s="7"/>
      <c r="B430" s="8"/>
      <c r="C430" s="14" t="str">
        <f t="shared" si="46"/>
        <v>Ground Pork</v>
      </c>
      <c r="D430" s="9" t="s">
        <v>5</v>
      </c>
      <c r="E430" s="1" t="str">
        <f t="shared" si="48"/>
        <v>Pork</v>
      </c>
      <c r="F430" s="1" t="str">
        <f t="shared" si="47"/>
        <v>Ground Pork</v>
      </c>
      <c r="G430" t="str">
        <f t="shared" si="44"/>
        <v xml:space="preserve">COTP_CHO_KEY : </v>
      </c>
      <c r="H430">
        <f t="shared" si="45"/>
        <v>0</v>
      </c>
    </row>
    <row r="431" spans="1:8" ht="20.100000000000001" customHeight="1">
      <c r="A431" s="7"/>
      <c r="B431" s="8"/>
      <c r="C431" s="14" t="str">
        <f t="shared" si="46"/>
        <v>Ground Pork</v>
      </c>
      <c r="D431" s="9" t="s">
        <v>135</v>
      </c>
      <c r="E431" s="1" t="str">
        <f t="shared" si="48"/>
        <v>Pork</v>
      </c>
      <c r="F431" s="1" t="str">
        <f t="shared" si="47"/>
        <v>Ground Pork</v>
      </c>
      <c r="G431" t="str">
        <f t="shared" si="44"/>
        <v xml:space="preserve">COTP_PROTEIN_KEY : </v>
      </c>
      <c r="H431">
        <f t="shared" si="45"/>
        <v>19</v>
      </c>
    </row>
    <row r="432" spans="1:8" ht="20.100000000000001" customHeight="1">
      <c r="A432" s="11" t="s">
        <v>208</v>
      </c>
      <c r="B432" s="8"/>
      <c r="C432" s="14">
        <f t="shared" si="46"/>
        <v>999</v>
      </c>
      <c r="D432" s="12"/>
      <c r="E432" s="1" t="str">
        <f t="shared" si="48"/>
        <v>Lamb</v>
      </c>
      <c r="F432" s="1" t="str">
        <f t="shared" si="47"/>
        <v/>
      </c>
      <c r="G432" t="e">
        <f t="shared" si="44"/>
        <v>#VALUE!</v>
      </c>
      <c r="H432">
        <f t="shared" si="45"/>
        <v>0</v>
      </c>
    </row>
    <row r="433" spans="1:8" ht="20.100000000000001" customHeight="1">
      <c r="A433" s="7"/>
      <c r="B433" s="10" t="s">
        <v>209</v>
      </c>
      <c r="C433" s="14" t="str">
        <f t="shared" si="46"/>
        <v>Leg, Bone In</v>
      </c>
      <c r="D433" s="9" t="s">
        <v>210</v>
      </c>
      <c r="E433" s="1" t="str">
        <f t="shared" si="48"/>
        <v>Lamb</v>
      </c>
      <c r="F433" s="1" t="str">
        <f t="shared" si="47"/>
        <v>Leg, Bone In</v>
      </c>
      <c r="G433" t="str">
        <f t="shared" si="44"/>
        <v xml:space="preserve">COTP_KCAL_KEY : </v>
      </c>
      <c r="H433">
        <f t="shared" si="45"/>
        <v>290</v>
      </c>
    </row>
    <row r="434" spans="1:8" ht="20.100000000000001" customHeight="1">
      <c r="A434" s="7"/>
      <c r="B434" s="8"/>
      <c r="C434" s="14" t="str">
        <f t="shared" si="46"/>
        <v>Leg, Bone In</v>
      </c>
      <c r="D434" s="9" t="s">
        <v>207</v>
      </c>
      <c r="E434" s="1" t="str">
        <f t="shared" si="48"/>
        <v>Lamb</v>
      </c>
      <c r="F434" s="1" t="str">
        <f t="shared" si="47"/>
        <v>Leg, Bone In</v>
      </c>
      <c r="G434" t="str">
        <f t="shared" si="44"/>
        <v xml:space="preserve">COTP_FAT_KEY : </v>
      </c>
      <c r="H434">
        <f t="shared" si="45"/>
        <v>24</v>
      </c>
    </row>
    <row r="435" spans="1:8" ht="20.100000000000001" customHeight="1">
      <c r="A435" s="7"/>
      <c r="B435" s="8"/>
      <c r="C435" s="14" t="str">
        <f t="shared" si="46"/>
        <v>Leg, Bone In</v>
      </c>
      <c r="D435" s="9" t="s">
        <v>62</v>
      </c>
      <c r="E435" s="1" t="str">
        <f t="shared" si="48"/>
        <v>Lamb</v>
      </c>
      <c r="F435" s="1" t="str">
        <f t="shared" si="47"/>
        <v>Leg, Bone In</v>
      </c>
      <c r="G435" t="str">
        <f t="shared" si="44"/>
        <v xml:space="preserve">COTP_CHO_KEY : </v>
      </c>
      <c r="H435">
        <f t="shared" si="45"/>
        <v>1</v>
      </c>
    </row>
    <row r="436" spans="1:8" ht="20.100000000000001" customHeight="1">
      <c r="A436" s="7"/>
      <c r="B436" s="8"/>
      <c r="C436" s="14" t="str">
        <f t="shared" si="46"/>
        <v>Leg, Bone In</v>
      </c>
      <c r="D436" s="9" t="s">
        <v>63</v>
      </c>
      <c r="E436" s="1" t="str">
        <f t="shared" si="48"/>
        <v>Lamb</v>
      </c>
      <c r="F436" s="1" t="str">
        <f t="shared" si="47"/>
        <v>Leg, Bone In</v>
      </c>
      <c r="G436" t="str">
        <f t="shared" si="44"/>
        <v xml:space="preserve">COTP_PROTEIN_KEY : </v>
      </c>
      <c r="H436">
        <f t="shared" si="45"/>
        <v>18</v>
      </c>
    </row>
    <row r="437" spans="1:8" ht="20.100000000000001" customHeight="1">
      <c r="A437" s="7"/>
      <c r="B437" s="10" t="s">
        <v>211</v>
      </c>
      <c r="C437" s="14" t="str">
        <f t="shared" si="46"/>
        <v xml:space="preserve"> Leg, Boneless</v>
      </c>
      <c r="D437" s="9" t="s">
        <v>210</v>
      </c>
      <c r="E437" s="1" t="str">
        <f t="shared" si="48"/>
        <v>Lamb</v>
      </c>
      <c r="F437" s="1" t="str">
        <f t="shared" si="47"/>
        <v xml:space="preserve"> Leg, Boneless</v>
      </c>
      <c r="G437" t="str">
        <f t="shared" si="44"/>
        <v xml:space="preserve">COTP_KCAL_KEY : </v>
      </c>
      <c r="H437">
        <f t="shared" si="45"/>
        <v>290</v>
      </c>
    </row>
    <row r="438" spans="1:8" ht="20.100000000000001" customHeight="1">
      <c r="A438" s="7"/>
      <c r="B438" s="8"/>
      <c r="C438" s="14" t="str">
        <f t="shared" si="46"/>
        <v xml:space="preserve"> Leg, Boneless</v>
      </c>
      <c r="D438" s="9" t="s">
        <v>207</v>
      </c>
      <c r="E438" s="1" t="str">
        <f t="shared" si="48"/>
        <v>Lamb</v>
      </c>
      <c r="F438" s="1" t="str">
        <f t="shared" si="47"/>
        <v xml:space="preserve"> Leg, Boneless</v>
      </c>
      <c r="G438" t="str">
        <f t="shared" si="44"/>
        <v xml:space="preserve">COTP_FAT_KEY : </v>
      </c>
      <c r="H438">
        <f t="shared" si="45"/>
        <v>24</v>
      </c>
    </row>
    <row r="439" spans="1:8" ht="20.100000000000001" customHeight="1">
      <c r="A439" s="7"/>
      <c r="B439" s="8"/>
      <c r="C439" s="14" t="str">
        <f t="shared" si="46"/>
        <v xml:space="preserve"> Leg, Boneless</v>
      </c>
      <c r="D439" s="9" t="s">
        <v>62</v>
      </c>
      <c r="E439" s="1" t="str">
        <f t="shared" si="48"/>
        <v>Lamb</v>
      </c>
      <c r="F439" s="1" t="str">
        <f t="shared" si="47"/>
        <v xml:space="preserve"> Leg, Boneless</v>
      </c>
      <c r="G439" t="str">
        <f t="shared" si="44"/>
        <v xml:space="preserve">COTP_CHO_KEY : </v>
      </c>
      <c r="H439">
        <f t="shared" si="45"/>
        <v>1</v>
      </c>
    </row>
    <row r="440" spans="1:8" ht="20.100000000000001" customHeight="1">
      <c r="A440" s="7"/>
      <c r="B440" s="8"/>
      <c r="C440" s="14" t="str">
        <f t="shared" si="46"/>
        <v xml:space="preserve"> Leg, Boneless</v>
      </c>
      <c r="D440" s="9" t="s">
        <v>63</v>
      </c>
      <c r="E440" s="1" t="str">
        <f t="shared" si="48"/>
        <v>Lamb</v>
      </c>
      <c r="F440" s="1" t="str">
        <f t="shared" si="47"/>
        <v xml:space="preserve"> Leg, Boneless</v>
      </c>
      <c r="G440" t="str">
        <f t="shared" si="44"/>
        <v xml:space="preserve">COTP_PROTEIN_KEY : </v>
      </c>
      <c r="H440">
        <f t="shared" si="45"/>
        <v>18</v>
      </c>
    </row>
    <row r="441" spans="1:8" ht="20.100000000000001" customHeight="1">
      <c r="A441" s="7"/>
      <c r="B441" s="10" t="s">
        <v>212</v>
      </c>
      <c r="C441" s="14" t="str">
        <f t="shared" si="46"/>
        <v xml:space="preserve"> Loin Saddle, Trimmed</v>
      </c>
      <c r="D441" s="9" t="s">
        <v>203</v>
      </c>
      <c r="E441" s="1" t="str">
        <f t="shared" si="48"/>
        <v>Lamb</v>
      </c>
      <c r="F441" s="1" t="str">
        <f t="shared" si="47"/>
        <v xml:space="preserve"> Loin Saddle, Trimmed</v>
      </c>
      <c r="G441" t="str">
        <f t="shared" si="44"/>
        <v xml:space="preserve">COTP_KCAL_KEY : </v>
      </c>
      <c r="H441">
        <f t="shared" si="45"/>
        <v>400</v>
      </c>
    </row>
    <row r="442" spans="1:8" ht="20.100000000000001" customHeight="1">
      <c r="A442" s="7"/>
      <c r="B442" s="8"/>
      <c r="C442" s="14" t="str">
        <f t="shared" si="46"/>
        <v xml:space="preserve"> Loin Saddle, Trimmed</v>
      </c>
      <c r="D442" s="9" t="s">
        <v>213</v>
      </c>
      <c r="E442" s="1" t="str">
        <f t="shared" si="48"/>
        <v>Lamb</v>
      </c>
      <c r="F442" s="1" t="str">
        <f t="shared" si="47"/>
        <v xml:space="preserve"> Loin Saddle, Trimmed</v>
      </c>
      <c r="G442" t="str">
        <f t="shared" si="44"/>
        <v xml:space="preserve">COTP_FAT_KEY : </v>
      </c>
      <c r="H442">
        <f t="shared" si="45"/>
        <v>34</v>
      </c>
    </row>
    <row r="443" spans="1:8" ht="20.100000000000001" customHeight="1">
      <c r="A443" s="7"/>
      <c r="B443" s="8"/>
      <c r="C443" s="14" t="str">
        <f t="shared" si="46"/>
        <v xml:space="preserve"> Loin Saddle, Trimmed</v>
      </c>
      <c r="D443" s="9" t="s">
        <v>5</v>
      </c>
      <c r="E443" s="1" t="str">
        <f t="shared" si="48"/>
        <v>Lamb</v>
      </c>
      <c r="F443" s="1" t="str">
        <f t="shared" si="47"/>
        <v xml:space="preserve"> Loin Saddle, Trimmed</v>
      </c>
      <c r="G443" t="str">
        <f t="shared" si="44"/>
        <v xml:space="preserve">COTP_CHO_KEY : </v>
      </c>
      <c r="H443">
        <f t="shared" si="45"/>
        <v>0</v>
      </c>
    </row>
    <row r="444" spans="1:8" ht="20.100000000000001" customHeight="1">
      <c r="A444" s="7"/>
      <c r="B444" s="8"/>
      <c r="C444" s="14" t="str">
        <f t="shared" si="46"/>
        <v xml:space="preserve"> Loin Saddle, Trimmed</v>
      </c>
      <c r="D444" s="9" t="s">
        <v>19</v>
      </c>
      <c r="E444" s="1" t="str">
        <f t="shared" si="48"/>
        <v>Lamb</v>
      </c>
      <c r="F444" s="1" t="str">
        <f t="shared" si="47"/>
        <v xml:space="preserve"> Loin Saddle, Trimmed</v>
      </c>
      <c r="G444" t="str">
        <f t="shared" si="44"/>
        <v xml:space="preserve">COTP_PROTEIN_KEY : </v>
      </c>
      <c r="H444">
        <f t="shared" si="45"/>
        <v>20</v>
      </c>
    </row>
    <row r="445" spans="1:8" ht="20.100000000000001" customHeight="1">
      <c r="A445" s="7"/>
      <c r="B445" s="10" t="s">
        <v>214</v>
      </c>
      <c r="C445" s="14" t="str">
        <f t="shared" si="46"/>
        <v xml:space="preserve"> Loin Boneless</v>
      </c>
      <c r="D445" s="9" t="s">
        <v>203</v>
      </c>
      <c r="E445" s="1" t="str">
        <f t="shared" si="48"/>
        <v>Lamb</v>
      </c>
      <c r="F445" s="1" t="str">
        <f t="shared" si="47"/>
        <v xml:space="preserve"> Loin Boneless</v>
      </c>
      <c r="G445" t="str">
        <f t="shared" si="44"/>
        <v xml:space="preserve">COTP_KCAL_KEY : </v>
      </c>
      <c r="H445">
        <f t="shared" si="45"/>
        <v>400</v>
      </c>
    </row>
    <row r="446" spans="1:8" ht="20.100000000000001" customHeight="1">
      <c r="A446" s="7"/>
      <c r="B446" s="8"/>
      <c r="C446" s="14" t="str">
        <f t="shared" si="46"/>
        <v xml:space="preserve"> Loin Boneless</v>
      </c>
      <c r="D446" s="9" t="s">
        <v>213</v>
      </c>
      <c r="E446" s="1" t="str">
        <f t="shared" si="48"/>
        <v>Lamb</v>
      </c>
      <c r="F446" s="1" t="str">
        <f t="shared" si="47"/>
        <v xml:space="preserve"> Loin Boneless</v>
      </c>
      <c r="G446" t="str">
        <f t="shared" si="44"/>
        <v xml:space="preserve">COTP_FAT_KEY : </v>
      </c>
      <c r="H446">
        <f t="shared" si="45"/>
        <v>34</v>
      </c>
    </row>
    <row r="447" spans="1:8" ht="20.100000000000001" customHeight="1">
      <c r="A447" s="7"/>
      <c r="B447" s="8"/>
      <c r="C447" s="14" t="str">
        <f t="shared" si="46"/>
        <v xml:space="preserve"> Loin Boneless</v>
      </c>
      <c r="D447" s="9" t="s">
        <v>5</v>
      </c>
      <c r="E447" s="1" t="str">
        <f t="shared" si="48"/>
        <v>Lamb</v>
      </c>
      <c r="F447" s="1" t="str">
        <f t="shared" si="47"/>
        <v xml:space="preserve"> Loin Boneless</v>
      </c>
      <c r="G447" t="str">
        <f t="shared" si="44"/>
        <v xml:space="preserve">COTP_CHO_KEY : </v>
      </c>
      <c r="H447">
        <f t="shared" si="45"/>
        <v>0</v>
      </c>
    </row>
    <row r="448" spans="1:8" ht="20.100000000000001" customHeight="1">
      <c r="A448" s="7"/>
      <c r="B448" s="8"/>
      <c r="C448" s="14" t="str">
        <f t="shared" si="46"/>
        <v xml:space="preserve"> Loin Boneless</v>
      </c>
      <c r="D448" s="9" t="s">
        <v>19</v>
      </c>
      <c r="E448" s="1" t="str">
        <f t="shared" si="48"/>
        <v>Lamb</v>
      </c>
      <c r="F448" s="1" t="str">
        <f t="shared" si="47"/>
        <v xml:space="preserve"> Loin Boneless</v>
      </c>
      <c r="G448" t="str">
        <f t="shared" si="44"/>
        <v xml:space="preserve">COTP_PROTEIN_KEY : </v>
      </c>
      <c r="H448">
        <f t="shared" si="45"/>
        <v>20</v>
      </c>
    </row>
    <row r="449" spans="1:8" ht="20.100000000000001" customHeight="1">
      <c r="A449" s="7"/>
      <c r="B449" s="10" t="s">
        <v>215</v>
      </c>
      <c r="C449" s="14" t="str">
        <f t="shared" si="46"/>
        <v xml:space="preserve"> Loin Chops</v>
      </c>
      <c r="D449" s="9" t="s">
        <v>203</v>
      </c>
      <c r="E449" s="1" t="str">
        <f t="shared" si="48"/>
        <v>Lamb</v>
      </c>
      <c r="F449" s="1" t="str">
        <f t="shared" si="47"/>
        <v xml:space="preserve"> Loin Chops</v>
      </c>
      <c r="G449" t="str">
        <f t="shared" si="44"/>
        <v xml:space="preserve">COTP_KCAL_KEY : </v>
      </c>
      <c r="H449">
        <f t="shared" si="45"/>
        <v>400</v>
      </c>
    </row>
    <row r="450" spans="1:8" ht="20.100000000000001" customHeight="1">
      <c r="A450" s="7"/>
      <c r="B450" s="8"/>
      <c r="C450" s="14" t="str">
        <f t="shared" si="46"/>
        <v xml:space="preserve"> Loin Chops</v>
      </c>
      <c r="D450" s="9" t="s">
        <v>213</v>
      </c>
      <c r="E450" s="1" t="str">
        <f t="shared" si="48"/>
        <v>Lamb</v>
      </c>
      <c r="F450" s="1" t="str">
        <f t="shared" si="47"/>
        <v xml:space="preserve"> Loin Chops</v>
      </c>
      <c r="G450" t="str">
        <f t="shared" si="44"/>
        <v xml:space="preserve">COTP_FAT_KEY : </v>
      </c>
      <c r="H450">
        <f t="shared" si="45"/>
        <v>34</v>
      </c>
    </row>
    <row r="451" spans="1:8" ht="20.100000000000001" customHeight="1">
      <c r="A451" s="7"/>
      <c r="B451" s="8"/>
      <c r="C451" s="14" t="str">
        <f t="shared" si="46"/>
        <v xml:space="preserve"> Loin Chops</v>
      </c>
      <c r="D451" s="9" t="s">
        <v>5</v>
      </c>
      <c r="E451" s="1" t="str">
        <f t="shared" si="48"/>
        <v>Lamb</v>
      </c>
      <c r="F451" s="1" t="str">
        <f t="shared" si="47"/>
        <v xml:space="preserve"> Loin Chops</v>
      </c>
      <c r="G451" t="str">
        <f t="shared" si="44"/>
        <v xml:space="preserve">COTP_CHO_KEY : </v>
      </c>
      <c r="H451">
        <f t="shared" si="45"/>
        <v>0</v>
      </c>
    </row>
    <row r="452" spans="1:8" ht="20.100000000000001" customHeight="1">
      <c r="A452" s="7"/>
      <c r="B452" s="8"/>
      <c r="C452" s="14" t="str">
        <f t="shared" si="46"/>
        <v xml:space="preserve"> Loin Chops</v>
      </c>
      <c r="D452" s="9" t="s">
        <v>19</v>
      </c>
      <c r="E452" s="1" t="str">
        <f t="shared" si="48"/>
        <v>Lamb</v>
      </c>
      <c r="F452" s="1" t="str">
        <f t="shared" si="47"/>
        <v xml:space="preserve"> Loin Chops</v>
      </c>
      <c r="G452" t="str">
        <f t="shared" ref="G452:G515" si="49">LEFT(D452,FIND("@",D452,1)-1)</f>
        <v xml:space="preserve">COTP_PROTEIN_KEY : </v>
      </c>
      <c r="H452">
        <f t="shared" ref="H452:H515" si="50">IFERROR(VALUE(RIGHT(D452,LEN(D452)-FIND("@",D452,1))),0)</f>
        <v>20</v>
      </c>
    </row>
    <row r="453" spans="1:8" ht="20.100000000000001" customHeight="1">
      <c r="A453" s="7"/>
      <c r="B453" s="10" t="s">
        <v>216</v>
      </c>
      <c r="C453" s="14" t="str">
        <f t="shared" si="46"/>
        <v xml:space="preserve"> Hotel Rack</v>
      </c>
      <c r="D453" s="9" t="s">
        <v>217</v>
      </c>
      <c r="E453" s="1" t="str">
        <f t="shared" si="48"/>
        <v>Lamb</v>
      </c>
      <c r="F453" s="1" t="str">
        <f t="shared" si="47"/>
        <v xml:space="preserve"> Hotel Rack</v>
      </c>
      <c r="G453" t="str">
        <f t="shared" si="49"/>
        <v xml:space="preserve">COTP_KCAL_KEY : </v>
      </c>
      <c r="H453">
        <f t="shared" si="50"/>
        <v>450</v>
      </c>
    </row>
    <row r="454" spans="1:8" ht="20.100000000000001" customHeight="1">
      <c r="A454" s="7"/>
      <c r="B454" s="8"/>
      <c r="C454" s="14" t="str">
        <f t="shared" ref="C454:C517" si="51">IF(A454&gt;0,999,IF(LEN(B454)&gt;0,B454,IF(LEN(B453)&gt;0,B453,IF(LEN(B452)&gt;0,B452,IF(LEN(B451)&gt;0,B451,999)))))</f>
        <v xml:space="preserve"> Hotel Rack</v>
      </c>
      <c r="D454" s="9" t="s">
        <v>68</v>
      </c>
      <c r="E454" s="1" t="str">
        <f t="shared" si="48"/>
        <v>Lamb</v>
      </c>
      <c r="F454" s="1" t="str">
        <f t="shared" si="47"/>
        <v xml:space="preserve"> Hotel Rack</v>
      </c>
      <c r="G454" t="str">
        <f t="shared" si="49"/>
        <v xml:space="preserve">COTP_FAT_KEY : </v>
      </c>
      <c r="H454">
        <f t="shared" si="50"/>
        <v>40</v>
      </c>
    </row>
    <row r="455" spans="1:8" ht="20.100000000000001" customHeight="1">
      <c r="A455" s="7"/>
      <c r="B455" s="8"/>
      <c r="C455" s="14" t="str">
        <f t="shared" si="51"/>
        <v xml:space="preserve"> Hotel Rack</v>
      </c>
      <c r="D455" s="9" t="s">
        <v>5</v>
      </c>
      <c r="E455" s="1" t="str">
        <f t="shared" si="48"/>
        <v>Lamb</v>
      </c>
      <c r="F455" s="1" t="str">
        <f t="shared" si="47"/>
        <v xml:space="preserve"> Hotel Rack</v>
      </c>
      <c r="G455" t="str">
        <f t="shared" si="49"/>
        <v xml:space="preserve">COTP_CHO_KEY : </v>
      </c>
      <c r="H455">
        <f t="shared" si="50"/>
        <v>0</v>
      </c>
    </row>
    <row r="456" spans="1:8" ht="20.100000000000001" customHeight="1">
      <c r="A456" s="7"/>
      <c r="B456" s="8"/>
      <c r="C456" s="14" t="str">
        <f t="shared" si="51"/>
        <v xml:space="preserve"> Hotel Rack</v>
      </c>
      <c r="D456" s="9" t="s">
        <v>63</v>
      </c>
      <c r="E456" s="1" t="str">
        <f t="shared" si="48"/>
        <v>Lamb</v>
      </c>
      <c r="F456" s="1" t="str">
        <f t="shared" si="47"/>
        <v xml:space="preserve"> Hotel Rack</v>
      </c>
      <c r="G456" t="str">
        <f t="shared" si="49"/>
        <v xml:space="preserve">COTP_PROTEIN_KEY : </v>
      </c>
      <c r="H456">
        <f t="shared" si="50"/>
        <v>18</v>
      </c>
    </row>
    <row r="457" spans="1:8" ht="20.100000000000001" customHeight="1">
      <c r="A457" s="7"/>
      <c r="B457" s="10" t="s">
        <v>218</v>
      </c>
      <c r="C457" s="14" t="str">
        <f t="shared" si="51"/>
        <v xml:space="preserve"> Rib Chops</v>
      </c>
      <c r="D457" s="9" t="s">
        <v>203</v>
      </c>
      <c r="E457" s="1" t="str">
        <f t="shared" si="48"/>
        <v>Lamb</v>
      </c>
      <c r="F457" s="1" t="str">
        <f t="shared" ref="F457:F520" si="52">IF(C457=999,"",IF(LEN(B457)&gt;0,B457,IF(LEN(B456)&gt;0,B456,IF(LEN(B455)&gt;0,B455,IF(LEN(B454)&gt;0,B454,999)))))</f>
        <v xml:space="preserve"> Rib Chops</v>
      </c>
      <c r="G457" t="str">
        <f t="shared" si="49"/>
        <v xml:space="preserve">COTP_KCAL_KEY : </v>
      </c>
      <c r="H457">
        <f t="shared" si="50"/>
        <v>400</v>
      </c>
    </row>
    <row r="458" spans="1:8" ht="20.100000000000001" customHeight="1">
      <c r="A458" s="7"/>
      <c r="B458" s="8"/>
      <c r="C458" s="14" t="str">
        <f t="shared" si="51"/>
        <v xml:space="preserve"> Rib Chops</v>
      </c>
      <c r="D458" s="9" t="s">
        <v>213</v>
      </c>
      <c r="E458" s="1" t="str">
        <f t="shared" si="48"/>
        <v>Lamb</v>
      </c>
      <c r="F458" s="1" t="str">
        <f t="shared" si="52"/>
        <v xml:space="preserve"> Rib Chops</v>
      </c>
      <c r="G458" t="str">
        <f t="shared" si="49"/>
        <v xml:space="preserve">COTP_FAT_KEY : </v>
      </c>
      <c r="H458">
        <f t="shared" si="50"/>
        <v>34</v>
      </c>
    </row>
    <row r="459" spans="1:8" ht="20.100000000000001" customHeight="1">
      <c r="A459" s="7"/>
      <c r="B459" s="8"/>
      <c r="C459" s="14" t="str">
        <f t="shared" si="51"/>
        <v xml:space="preserve"> Rib Chops</v>
      </c>
      <c r="D459" s="9" t="s">
        <v>5</v>
      </c>
      <c r="E459" s="1" t="str">
        <f t="shared" si="48"/>
        <v>Lamb</v>
      </c>
      <c r="F459" s="1" t="str">
        <f t="shared" si="52"/>
        <v xml:space="preserve"> Rib Chops</v>
      </c>
      <c r="G459" t="str">
        <f t="shared" si="49"/>
        <v xml:space="preserve">COTP_CHO_KEY : </v>
      </c>
      <c r="H459">
        <f t="shared" si="50"/>
        <v>0</v>
      </c>
    </row>
    <row r="460" spans="1:8" ht="20.100000000000001" customHeight="1">
      <c r="A460" s="7"/>
      <c r="B460" s="8"/>
      <c r="C460" s="14" t="str">
        <f t="shared" si="51"/>
        <v xml:space="preserve"> Rib Chops</v>
      </c>
      <c r="D460" s="9" t="s">
        <v>19</v>
      </c>
      <c r="E460" s="1" t="str">
        <f t="shared" si="48"/>
        <v>Lamb</v>
      </c>
      <c r="F460" s="1" t="str">
        <f t="shared" si="52"/>
        <v xml:space="preserve"> Rib Chops</v>
      </c>
      <c r="G460" t="str">
        <f t="shared" si="49"/>
        <v xml:space="preserve">COTP_PROTEIN_KEY : </v>
      </c>
      <c r="H460">
        <f t="shared" si="50"/>
        <v>20</v>
      </c>
    </row>
    <row r="461" spans="1:8" ht="20.100000000000001" customHeight="1">
      <c r="A461" s="7"/>
      <c r="B461" s="10" t="s">
        <v>219</v>
      </c>
      <c r="C461" s="14" t="str">
        <f t="shared" si="51"/>
        <v xml:space="preserve"> Shoulder, Short Cut</v>
      </c>
      <c r="D461" s="9" t="s">
        <v>220</v>
      </c>
      <c r="E461" s="1" t="str">
        <f t="shared" si="48"/>
        <v>Lamb</v>
      </c>
      <c r="F461" s="1" t="str">
        <f t="shared" si="52"/>
        <v xml:space="preserve"> Shoulder, Short Cut</v>
      </c>
      <c r="G461" t="str">
        <f t="shared" si="49"/>
        <v xml:space="preserve">COTP_KCAL_KEY : </v>
      </c>
      <c r="H461">
        <f t="shared" si="50"/>
        <v>318</v>
      </c>
    </row>
    <row r="462" spans="1:8" ht="20.100000000000001" customHeight="1">
      <c r="A462" s="7"/>
      <c r="B462" s="8"/>
      <c r="C462" s="14" t="str">
        <f t="shared" si="51"/>
        <v xml:space="preserve"> Shoulder, Short Cut</v>
      </c>
      <c r="D462" s="9" t="s">
        <v>126</v>
      </c>
      <c r="E462" s="1" t="str">
        <f t="shared" si="48"/>
        <v>Lamb</v>
      </c>
      <c r="F462" s="1" t="str">
        <f t="shared" si="52"/>
        <v xml:space="preserve"> Shoulder, Short Cut</v>
      </c>
      <c r="G462" t="str">
        <f t="shared" si="49"/>
        <v xml:space="preserve">COTP_FAT_KEY : </v>
      </c>
      <c r="H462">
        <f t="shared" si="50"/>
        <v>22</v>
      </c>
    </row>
    <row r="463" spans="1:8" ht="20.100000000000001" customHeight="1">
      <c r="A463" s="7"/>
      <c r="B463" s="8"/>
      <c r="C463" s="14" t="str">
        <f t="shared" si="51"/>
        <v xml:space="preserve"> Shoulder, Short Cut</v>
      </c>
      <c r="D463" s="9" t="s">
        <v>5</v>
      </c>
      <c r="E463" s="1" t="str">
        <f t="shared" si="48"/>
        <v>Lamb</v>
      </c>
      <c r="F463" s="1" t="str">
        <f t="shared" si="52"/>
        <v xml:space="preserve"> Shoulder, Short Cut</v>
      </c>
      <c r="G463" t="str">
        <f t="shared" si="49"/>
        <v xml:space="preserve">COTP_CHO_KEY : </v>
      </c>
      <c r="H463">
        <f t="shared" si="50"/>
        <v>0</v>
      </c>
    </row>
    <row r="464" spans="1:8" ht="20.100000000000001" customHeight="1">
      <c r="A464" s="7"/>
      <c r="B464" s="8"/>
      <c r="C464" s="14" t="str">
        <f t="shared" si="51"/>
        <v xml:space="preserve"> Shoulder, Short Cut</v>
      </c>
      <c r="D464" s="9" t="s">
        <v>82</v>
      </c>
      <c r="E464" s="1" t="str">
        <f t="shared" si="48"/>
        <v>Lamb</v>
      </c>
      <c r="F464" s="1" t="str">
        <f t="shared" si="52"/>
        <v xml:space="preserve"> Shoulder, Short Cut</v>
      </c>
      <c r="G464" t="str">
        <f t="shared" si="49"/>
        <v xml:space="preserve">COTP_PROTEIN_KEY : </v>
      </c>
      <c r="H464">
        <f t="shared" si="50"/>
        <v>28</v>
      </c>
    </row>
    <row r="465" spans="1:8" ht="20.100000000000001" customHeight="1">
      <c r="A465" s="11" t="s">
        <v>221</v>
      </c>
      <c r="B465" s="8"/>
      <c r="C465" s="14">
        <f t="shared" si="51"/>
        <v>999</v>
      </c>
      <c r="D465" s="12"/>
      <c r="E465" s="1" t="str">
        <f t="shared" si="48"/>
        <v>Venison</v>
      </c>
      <c r="F465" s="1" t="str">
        <f t="shared" si="52"/>
        <v/>
      </c>
      <c r="G465" t="e">
        <f t="shared" si="49"/>
        <v>#VALUE!</v>
      </c>
      <c r="H465">
        <f t="shared" si="50"/>
        <v>0</v>
      </c>
    </row>
    <row r="466" spans="1:8" ht="20.100000000000001" customHeight="1">
      <c r="A466" s="7"/>
      <c r="B466" s="10" t="s">
        <v>222</v>
      </c>
      <c r="C466" s="14" t="str">
        <f t="shared" si="51"/>
        <v>Rack</v>
      </c>
      <c r="D466" s="9" t="s">
        <v>223</v>
      </c>
      <c r="E466" s="1" t="str">
        <f t="shared" si="48"/>
        <v>Venison</v>
      </c>
      <c r="F466" s="1" t="str">
        <f t="shared" si="52"/>
        <v>Rack</v>
      </c>
      <c r="G466" t="str">
        <f t="shared" si="49"/>
        <v xml:space="preserve">COTP_KCAL_KEY : </v>
      </c>
      <c r="H466">
        <f t="shared" si="50"/>
        <v>179</v>
      </c>
    </row>
    <row r="467" spans="1:8" ht="20.100000000000001" customHeight="1">
      <c r="A467" s="7"/>
      <c r="B467" s="8"/>
      <c r="C467" s="14" t="str">
        <f t="shared" si="51"/>
        <v>Rack</v>
      </c>
      <c r="D467" s="9" t="s">
        <v>142</v>
      </c>
      <c r="E467" s="1" t="str">
        <f t="shared" si="48"/>
        <v>Venison</v>
      </c>
      <c r="F467" s="1" t="str">
        <f t="shared" si="52"/>
        <v>Rack</v>
      </c>
      <c r="G467" t="str">
        <f t="shared" si="49"/>
        <v xml:space="preserve">COTP_FAT_KEY : </v>
      </c>
      <c r="H467">
        <f t="shared" si="50"/>
        <v>4</v>
      </c>
    </row>
    <row r="468" spans="1:8" ht="20.100000000000001" customHeight="1">
      <c r="A468" s="7"/>
      <c r="B468" s="8"/>
      <c r="C468" s="14" t="str">
        <f t="shared" si="51"/>
        <v>Rack</v>
      </c>
      <c r="D468" s="9" t="s">
        <v>5</v>
      </c>
      <c r="E468" s="1" t="str">
        <f t="shared" si="48"/>
        <v>Venison</v>
      </c>
      <c r="F468" s="1" t="str">
        <f t="shared" si="52"/>
        <v>Rack</v>
      </c>
      <c r="G468" t="str">
        <f t="shared" si="49"/>
        <v xml:space="preserve">COTP_CHO_KEY : </v>
      </c>
      <c r="H468">
        <f t="shared" si="50"/>
        <v>0</v>
      </c>
    </row>
    <row r="469" spans="1:8" ht="20.100000000000001" customHeight="1">
      <c r="A469" s="7"/>
      <c r="B469" s="8"/>
      <c r="C469" s="14" t="str">
        <f t="shared" si="51"/>
        <v>Rack</v>
      </c>
      <c r="D469" s="9" t="s">
        <v>14</v>
      </c>
      <c r="E469" s="1" t="str">
        <f t="shared" si="48"/>
        <v>Venison</v>
      </c>
      <c r="F469" s="1" t="str">
        <f t="shared" si="52"/>
        <v>Rack</v>
      </c>
      <c r="G469" t="str">
        <f t="shared" si="49"/>
        <v xml:space="preserve">COTP_PROTEIN_KEY : </v>
      </c>
      <c r="H469">
        <f t="shared" si="50"/>
        <v>34</v>
      </c>
    </row>
    <row r="470" spans="1:8" ht="20.100000000000001" customHeight="1">
      <c r="A470" s="7"/>
      <c r="B470" s="10" t="s">
        <v>209</v>
      </c>
      <c r="C470" s="14" t="str">
        <f t="shared" si="51"/>
        <v>Leg, Bone In</v>
      </c>
      <c r="D470" s="9" t="s">
        <v>223</v>
      </c>
      <c r="E470" s="1" t="str">
        <f t="shared" si="48"/>
        <v>Venison</v>
      </c>
      <c r="F470" s="1" t="str">
        <f t="shared" si="52"/>
        <v>Leg, Bone In</v>
      </c>
      <c r="G470" t="str">
        <f t="shared" si="49"/>
        <v xml:space="preserve">COTP_KCAL_KEY : </v>
      </c>
      <c r="H470">
        <f t="shared" si="50"/>
        <v>179</v>
      </c>
    </row>
    <row r="471" spans="1:8" ht="20.100000000000001" customHeight="1">
      <c r="A471" s="7"/>
      <c r="B471" s="8"/>
      <c r="C471" s="14" t="str">
        <f t="shared" si="51"/>
        <v>Leg, Bone In</v>
      </c>
      <c r="D471" s="9" t="s">
        <v>142</v>
      </c>
      <c r="E471" s="1" t="str">
        <f t="shared" si="48"/>
        <v>Venison</v>
      </c>
      <c r="F471" s="1" t="str">
        <f t="shared" si="52"/>
        <v>Leg, Bone In</v>
      </c>
      <c r="G471" t="str">
        <f t="shared" si="49"/>
        <v xml:space="preserve">COTP_FAT_KEY : </v>
      </c>
      <c r="H471">
        <f t="shared" si="50"/>
        <v>4</v>
      </c>
    </row>
    <row r="472" spans="1:8" ht="20.100000000000001" customHeight="1">
      <c r="A472" s="7"/>
      <c r="B472" s="8"/>
      <c r="C472" s="14" t="str">
        <f t="shared" si="51"/>
        <v>Leg, Bone In</v>
      </c>
      <c r="D472" s="9" t="s">
        <v>5</v>
      </c>
      <c r="E472" s="1" t="str">
        <f t="shared" si="48"/>
        <v>Venison</v>
      </c>
      <c r="F472" s="1" t="str">
        <f t="shared" si="52"/>
        <v>Leg, Bone In</v>
      </c>
      <c r="G472" t="str">
        <f t="shared" si="49"/>
        <v xml:space="preserve">COTP_CHO_KEY : </v>
      </c>
      <c r="H472">
        <f t="shared" si="50"/>
        <v>0</v>
      </c>
    </row>
    <row r="473" spans="1:8" ht="20.100000000000001" customHeight="1">
      <c r="A473" s="7"/>
      <c r="B473" s="8"/>
      <c r="C473" s="14" t="str">
        <f t="shared" si="51"/>
        <v>Leg, Bone In</v>
      </c>
      <c r="D473" s="9" t="s">
        <v>14</v>
      </c>
      <c r="E473" s="1" t="str">
        <f t="shared" si="48"/>
        <v>Venison</v>
      </c>
      <c r="F473" s="1" t="str">
        <f t="shared" si="52"/>
        <v>Leg, Bone In</v>
      </c>
      <c r="G473" t="str">
        <f t="shared" si="49"/>
        <v xml:space="preserve">COTP_PROTEIN_KEY : </v>
      </c>
      <c r="H473">
        <f t="shared" si="50"/>
        <v>34</v>
      </c>
    </row>
    <row r="474" spans="1:8" ht="20.100000000000001" customHeight="1">
      <c r="A474" s="7"/>
      <c r="B474" s="10" t="s">
        <v>224</v>
      </c>
      <c r="C474" s="14" t="str">
        <f t="shared" si="51"/>
        <v>Shoulder, Bone In</v>
      </c>
      <c r="D474" s="9" t="s">
        <v>223</v>
      </c>
      <c r="E474" s="1" t="str">
        <f t="shared" si="48"/>
        <v>Venison</v>
      </c>
      <c r="F474" s="1" t="str">
        <f t="shared" si="52"/>
        <v>Shoulder, Bone In</v>
      </c>
      <c r="G474" t="str">
        <f t="shared" si="49"/>
        <v xml:space="preserve">COTP_KCAL_KEY : </v>
      </c>
      <c r="H474">
        <f t="shared" si="50"/>
        <v>179</v>
      </c>
    </row>
    <row r="475" spans="1:8" ht="20.100000000000001" customHeight="1">
      <c r="A475" s="7"/>
      <c r="B475" s="8"/>
      <c r="C475" s="14" t="str">
        <f t="shared" si="51"/>
        <v>Shoulder, Bone In</v>
      </c>
      <c r="D475" s="9" t="s">
        <v>142</v>
      </c>
      <c r="E475" s="1" t="str">
        <f t="shared" si="48"/>
        <v>Venison</v>
      </c>
      <c r="F475" s="1" t="str">
        <f t="shared" si="52"/>
        <v>Shoulder, Bone In</v>
      </c>
      <c r="G475" t="str">
        <f t="shared" si="49"/>
        <v xml:space="preserve">COTP_FAT_KEY : </v>
      </c>
      <c r="H475">
        <f t="shared" si="50"/>
        <v>4</v>
      </c>
    </row>
    <row r="476" spans="1:8" ht="20.100000000000001" customHeight="1">
      <c r="A476" s="7"/>
      <c r="B476" s="8"/>
      <c r="C476" s="14" t="str">
        <f t="shared" si="51"/>
        <v>Shoulder, Bone In</v>
      </c>
      <c r="D476" s="9" t="s">
        <v>5</v>
      </c>
      <c r="E476" s="1" t="str">
        <f t="shared" si="48"/>
        <v>Venison</v>
      </c>
      <c r="F476" s="1" t="str">
        <f t="shared" si="52"/>
        <v>Shoulder, Bone In</v>
      </c>
      <c r="G476" t="str">
        <f t="shared" si="49"/>
        <v xml:space="preserve">COTP_CHO_KEY : </v>
      </c>
      <c r="H476">
        <f t="shared" si="50"/>
        <v>0</v>
      </c>
    </row>
    <row r="477" spans="1:8" ht="20.100000000000001" customHeight="1">
      <c r="A477" s="7"/>
      <c r="B477" s="8"/>
      <c r="C477" s="14" t="str">
        <f t="shared" si="51"/>
        <v>Shoulder, Bone In</v>
      </c>
      <c r="D477" s="9" t="s">
        <v>14</v>
      </c>
      <c r="E477" s="1" t="str">
        <f t="shared" si="48"/>
        <v>Venison</v>
      </c>
      <c r="F477" s="1" t="str">
        <f t="shared" si="52"/>
        <v>Shoulder, Bone In</v>
      </c>
      <c r="G477" t="str">
        <f t="shared" si="49"/>
        <v xml:space="preserve">COTP_PROTEIN_KEY : </v>
      </c>
      <c r="H477">
        <f t="shared" si="50"/>
        <v>34</v>
      </c>
    </row>
    <row r="478" spans="1:8" ht="20.100000000000001" customHeight="1">
      <c r="A478" s="7"/>
      <c r="B478" s="10" t="s">
        <v>187</v>
      </c>
      <c r="C478" s="14" t="str">
        <f t="shared" si="51"/>
        <v>Tenderloin</v>
      </c>
      <c r="D478" s="9" t="s">
        <v>223</v>
      </c>
      <c r="E478" s="1" t="str">
        <f t="shared" si="48"/>
        <v>Venison</v>
      </c>
      <c r="F478" s="1" t="str">
        <f t="shared" si="52"/>
        <v>Tenderloin</v>
      </c>
      <c r="G478" t="str">
        <f t="shared" si="49"/>
        <v xml:space="preserve">COTP_KCAL_KEY : </v>
      </c>
      <c r="H478">
        <f t="shared" si="50"/>
        <v>179</v>
      </c>
    </row>
    <row r="479" spans="1:8" ht="20.100000000000001" customHeight="1">
      <c r="A479" s="7"/>
      <c r="B479" s="8"/>
      <c r="C479" s="14" t="str">
        <f t="shared" si="51"/>
        <v>Tenderloin</v>
      </c>
      <c r="D479" s="9" t="s">
        <v>142</v>
      </c>
      <c r="E479" s="1" t="str">
        <f t="shared" si="48"/>
        <v>Venison</v>
      </c>
      <c r="F479" s="1" t="str">
        <f t="shared" si="52"/>
        <v>Tenderloin</v>
      </c>
      <c r="G479" t="str">
        <f t="shared" si="49"/>
        <v xml:space="preserve">COTP_FAT_KEY : </v>
      </c>
      <c r="H479">
        <f t="shared" si="50"/>
        <v>4</v>
      </c>
    </row>
    <row r="480" spans="1:8" ht="20.100000000000001" customHeight="1">
      <c r="A480" s="7"/>
      <c r="B480" s="8"/>
      <c r="C480" s="14" t="str">
        <f t="shared" si="51"/>
        <v>Tenderloin</v>
      </c>
      <c r="D480" s="9" t="s">
        <v>5</v>
      </c>
      <c r="E480" s="1" t="str">
        <f t="shared" si="48"/>
        <v>Venison</v>
      </c>
      <c r="F480" s="1" t="str">
        <f t="shared" si="52"/>
        <v>Tenderloin</v>
      </c>
      <c r="G480" t="str">
        <f t="shared" si="49"/>
        <v xml:space="preserve">COTP_CHO_KEY : </v>
      </c>
      <c r="H480">
        <f t="shared" si="50"/>
        <v>0</v>
      </c>
    </row>
    <row r="481" spans="1:8" ht="20.100000000000001" customHeight="1">
      <c r="A481" s="7"/>
      <c r="B481" s="8"/>
      <c r="C481" s="14" t="str">
        <f t="shared" si="51"/>
        <v>Tenderloin</v>
      </c>
      <c r="D481" s="9" t="s">
        <v>14</v>
      </c>
      <c r="E481" s="1" t="str">
        <f t="shared" si="48"/>
        <v>Venison</v>
      </c>
      <c r="F481" s="1" t="str">
        <f t="shared" si="52"/>
        <v>Tenderloin</v>
      </c>
      <c r="G481" t="str">
        <f t="shared" si="49"/>
        <v xml:space="preserve">COTP_PROTEIN_KEY : </v>
      </c>
      <c r="H481">
        <f t="shared" si="50"/>
        <v>34</v>
      </c>
    </row>
    <row r="482" spans="1:8" ht="20.100000000000001" customHeight="1">
      <c r="A482" s="7"/>
      <c r="B482" s="10" t="s">
        <v>225</v>
      </c>
      <c r="C482" s="14" t="str">
        <f t="shared" si="51"/>
        <v>Haunch/Back Leg</v>
      </c>
      <c r="D482" s="9" t="s">
        <v>223</v>
      </c>
      <c r="E482" s="1" t="str">
        <f t="shared" si="48"/>
        <v>Venison</v>
      </c>
      <c r="F482" s="1" t="str">
        <f t="shared" si="52"/>
        <v>Haunch/Back Leg</v>
      </c>
      <c r="G482" t="str">
        <f t="shared" si="49"/>
        <v xml:space="preserve">COTP_KCAL_KEY : </v>
      </c>
      <c r="H482">
        <f t="shared" si="50"/>
        <v>179</v>
      </c>
    </row>
    <row r="483" spans="1:8" ht="20.100000000000001" customHeight="1">
      <c r="A483" s="7"/>
      <c r="B483" s="8"/>
      <c r="C483" s="14" t="str">
        <f t="shared" si="51"/>
        <v>Haunch/Back Leg</v>
      </c>
      <c r="D483" s="9" t="s">
        <v>142</v>
      </c>
      <c r="E483" s="1" t="str">
        <f t="shared" si="48"/>
        <v>Venison</v>
      </c>
      <c r="F483" s="1" t="str">
        <f t="shared" si="52"/>
        <v>Haunch/Back Leg</v>
      </c>
      <c r="G483" t="str">
        <f t="shared" si="49"/>
        <v xml:space="preserve">COTP_FAT_KEY : </v>
      </c>
      <c r="H483">
        <f t="shared" si="50"/>
        <v>4</v>
      </c>
    </row>
    <row r="484" spans="1:8" ht="20.100000000000001" customHeight="1">
      <c r="A484" s="7"/>
      <c r="B484" s="8"/>
      <c r="C484" s="14" t="str">
        <f t="shared" si="51"/>
        <v>Haunch/Back Leg</v>
      </c>
      <c r="D484" s="9" t="s">
        <v>5</v>
      </c>
      <c r="E484" s="1" t="str">
        <f t="shared" si="48"/>
        <v>Venison</v>
      </c>
      <c r="F484" s="1" t="str">
        <f t="shared" si="52"/>
        <v>Haunch/Back Leg</v>
      </c>
      <c r="G484" t="str">
        <f t="shared" si="49"/>
        <v xml:space="preserve">COTP_CHO_KEY : </v>
      </c>
      <c r="H484">
        <f t="shared" si="50"/>
        <v>0</v>
      </c>
    </row>
    <row r="485" spans="1:8" ht="20.100000000000001" customHeight="1">
      <c r="A485" s="7"/>
      <c r="B485" s="8"/>
      <c r="C485" s="14" t="str">
        <f t="shared" si="51"/>
        <v>Haunch/Back Leg</v>
      </c>
      <c r="D485" s="9" t="s">
        <v>14</v>
      </c>
      <c r="E485" s="1" t="str">
        <f t="shared" si="48"/>
        <v>Venison</v>
      </c>
      <c r="F485" s="1" t="str">
        <f t="shared" si="52"/>
        <v>Haunch/Back Leg</v>
      </c>
      <c r="G485" t="str">
        <f t="shared" si="49"/>
        <v xml:space="preserve">COTP_PROTEIN_KEY : </v>
      </c>
      <c r="H485">
        <f t="shared" si="50"/>
        <v>34</v>
      </c>
    </row>
    <row r="486" spans="1:8" ht="20.100000000000001" customHeight="1">
      <c r="A486" s="7"/>
      <c r="B486" s="10" t="s">
        <v>226</v>
      </c>
      <c r="C486" s="14" t="str">
        <f t="shared" si="51"/>
        <v>Saddle</v>
      </c>
      <c r="D486" s="9" t="s">
        <v>223</v>
      </c>
      <c r="E486" s="1" t="str">
        <f t="shared" si="48"/>
        <v>Venison</v>
      </c>
      <c r="F486" s="1" t="str">
        <f t="shared" si="52"/>
        <v>Saddle</v>
      </c>
      <c r="G486" t="str">
        <f t="shared" si="49"/>
        <v xml:space="preserve">COTP_KCAL_KEY : </v>
      </c>
      <c r="H486">
        <f t="shared" si="50"/>
        <v>179</v>
      </c>
    </row>
    <row r="487" spans="1:8" ht="20.100000000000001" customHeight="1">
      <c r="A487" s="7"/>
      <c r="B487" s="8"/>
      <c r="C487" s="14" t="str">
        <f t="shared" si="51"/>
        <v>Saddle</v>
      </c>
      <c r="D487" s="9" t="s">
        <v>142</v>
      </c>
      <c r="E487" s="1" t="str">
        <f t="shared" si="48"/>
        <v>Venison</v>
      </c>
      <c r="F487" s="1" t="str">
        <f t="shared" si="52"/>
        <v>Saddle</v>
      </c>
      <c r="G487" t="str">
        <f t="shared" si="49"/>
        <v xml:space="preserve">COTP_FAT_KEY : </v>
      </c>
      <c r="H487">
        <f t="shared" si="50"/>
        <v>4</v>
      </c>
    </row>
    <row r="488" spans="1:8" ht="20.100000000000001" customHeight="1">
      <c r="A488" s="7"/>
      <c r="B488" s="8"/>
      <c r="C488" s="14" t="str">
        <f t="shared" si="51"/>
        <v>Saddle</v>
      </c>
      <c r="D488" s="9" t="s">
        <v>5</v>
      </c>
      <c r="E488" s="1" t="str">
        <f t="shared" si="48"/>
        <v>Venison</v>
      </c>
      <c r="F488" s="1" t="str">
        <f t="shared" si="52"/>
        <v>Saddle</v>
      </c>
      <c r="G488" t="str">
        <f t="shared" si="49"/>
        <v xml:space="preserve">COTP_CHO_KEY : </v>
      </c>
      <c r="H488">
        <f t="shared" si="50"/>
        <v>0</v>
      </c>
    </row>
    <row r="489" spans="1:8" ht="20.100000000000001" customHeight="1">
      <c r="A489" s="7"/>
      <c r="B489" s="8"/>
      <c r="C489" s="14" t="str">
        <f t="shared" si="51"/>
        <v>Saddle</v>
      </c>
      <c r="D489" s="9" t="s">
        <v>14</v>
      </c>
      <c r="E489" s="1" t="str">
        <f t="shared" si="48"/>
        <v>Venison</v>
      </c>
      <c r="F489" s="1" t="str">
        <f t="shared" si="52"/>
        <v>Saddle</v>
      </c>
      <c r="G489" t="str">
        <f t="shared" si="49"/>
        <v xml:space="preserve">COTP_PROTEIN_KEY : </v>
      </c>
      <c r="H489">
        <f t="shared" si="50"/>
        <v>34</v>
      </c>
    </row>
    <row r="490" spans="1:8" ht="20.100000000000001" customHeight="1">
      <c r="A490" s="7"/>
      <c r="B490" s="10" t="s">
        <v>227</v>
      </c>
      <c r="C490" s="14" t="str">
        <f t="shared" si="51"/>
        <v>Loin/Loin Fillet</v>
      </c>
      <c r="D490" s="9" t="s">
        <v>223</v>
      </c>
      <c r="E490" s="1" t="str">
        <f t="shared" si="48"/>
        <v>Venison</v>
      </c>
      <c r="F490" s="1" t="str">
        <f t="shared" si="52"/>
        <v>Loin/Loin Fillet</v>
      </c>
      <c r="G490" t="str">
        <f t="shared" si="49"/>
        <v xml:space="preserve">COTP_KCAL_KEY : </v>
      </c>
      <c r="H490">
        <f t="shared" si="50"/>
        <v>179</v>
      </c>
    </row>
    <row r="491" spans="1:8" ht="20.100000000000001" customHeight="1">
      <c r="A491" s="7"/>
      <c r="B491" s="8"/>
      <c r="C491" s="14" t="str">
        <f t="shared" si="51"/>
        <v>Loin/Loin Fillet</v>
      </c>
      <c r="D491" s="9" t="s">
        <v>142</v>
      </c>
      <c r="E491" s="1" t="str">
        <f t="shared" si="48"/>
        <v>Venison</v>
      </c>
      <c r="F491" s="1" t="str">
        <f t="shared" si="52"/>
        <v>Loin/Loin Fillet</v>
      </c>
      <c r="G491" t="str">
        <f t="shared" si="49"/>
        <v xml:space="preserve">COTP_FAT_KEY : </v>
      </c>
      <c r="H491">
        <f t="shared" si="50"/>
        <v>4</v>
      </c>
    </row>
    <row r="492" spans="1:8" ht="20.100000000000001" customHeight="1">
      <c r="A492" s="7"/>
      <c r="B492" s="8"/>
      <c r="C492" s="14" t="str">
        <f t="shared" si="51"/>
        <v>Loin/Loin Fillet</v>
      </c>
      <c r="D492" s="9" t="s">
        <v>5</v>
      </c>
      <c r="E492" s="1" t="str">
        <f t="shared" ref="E492:E555" si="53">IF(LEN(A492)=0,E491,A492)</f>
        <v>Venison</v>
      </c>
      <c r="F492" s="1" t="str">
        <f t="shared" si="52"/>
        <v>Loin/Loin Fillet</v>
      </c>
      <c r="G492" t="str">
        <f t="shared" si="49"/>
        <v xml:space="preserve">COTP_CHO_KEY : </v>
      </c>
      <c r="H492">
        <f t="shared" si="50"/>
        <v>0</v>
      </c>
    </row>
    <row r="493" spans="1:8" ht="20.100000000000001" customHeight="1">
      <c r="A493" s="7"/>
      <c r="B493" s="8"/>
      <c r="C493" s="14" t="str">
        <f t="shared" si="51"/>
        <v>Loin/Loin Fillet</v>
      </c>
      <c r="D493" s="9" t="s">
        <v>14</v>
      </c>
      <c r="E493" s="1" t="str">
        <f t="shared" si="53"/>
        <v>Venison</v>
      </c>
      <c r="F493" s="1" t="str">
        <f t="shared" si="52"/>
        <v>Loin/Loin Fillet</v>
      </c>
      <c r="G493" t="str">
        <f t="shared" si="49"/>
        <v xml:space="preserve">COTP_PROTEIN_KEY : </v>
      </c>
      <c r="H493">
        <f t="shared" si="50"/>
        <v>34</v>
      </c>
    </row>
    <row r="494" spans="1:8" ht="20.100000000000001" customHeight="1">
      <c r="A494" s="7"/>
      <c r="B494" s="10" t="s">
        <v>228</v>
      </c>
      <c r="C494" s="14" t="str">
        <f t="shared" si="51"/>
        <v>T-Bone</v>
      </c>
      <c r="D494" s="9" t="s">
        <v>223</v>
      </c>
      <c r="E494" s="1" t="str">
        <f t="shared" si="53"/>
        <v>Venison</v>
      </c>
      <c r="F494" s="1" t="str">
        <f t="shared" si="52"/>
        <v>T-Bone</v>
      </c>
      <c r="G494" t="str">
        <f t="shared" si="49"/>
        <v xml:space="preserve">COTP_KCAL_KEY : </v>
      </c>
      <c r="H494">
        <f t="shared" si="50"/>
        <v>179</v>
      </c>
    </row>
    <row r="495" spans="1:8" ht="20.100000000000001" customHeight="1">
      <c r="A495" s="7"/>
      <c r="B495" s="8"/>
      <c r="C495" s="14" t="str">
        <f t="shared" si="51"/>
        <v>T-Bone</v>
      </c>
      <c r="D495" s="9" t="s">
        <v>142</v>
      </c>
      <c r="E495" s="1" t="str">
        <f t="shared" si="53"/>
        <v>Venison</v>
      </c>
      <c r="F495" s="1" t="str">
        <f t="shared" si="52"/>
        <v>T-Bone</v>
      </c>
      <c r="G495" t="str">
        <f t="shared" si="49"/>
        <v xml:space="preserve">COTP_FAT_KEY : </v>
      </c>
      <c r="H495">
        <f t="shared" si="50"/>
        <v>4</v>
      </c>
    </row>
    <row r="496" spans="1:8" ht="20.100000000000001" customHeight="1">
      <c r="A496" s="7"/>
      <c r="B496" s="8"/>
      <c r="C496" s="14" t="str">
        <f t="shared" si="51"/>
        <v>T-Bone</v>
      </c>
      <c r="D496" s="9" t="s">
        <v>5</v>
      </c>
      <c r="E496" s="1" t="str">
        <f t="shared" si="53"/>
        <v>Venison</v>
      </c>
      <c r="F496" s="1" t="str">
        <f t="shared" si="52"/>
        <v>T-Bone</v>
      </c>
      <c r="G496" t="str">
        <f t="shared" si="49"/>
        <v xml:space="preserve">COTP_CHO_KEY : </v>
      </c>
      <c r="H496">
        <f t="shared" si="50"/>
        <v>0</v>
      </c>
    </row>
    <row r="497" spans="1:8" ht="20.100000000000001" customHeight="1">
      <c r="A497" s="7"/>
      <c r="B497" s="8"/>
      <c r="C497" s="14" t="str">
        <f t="shared" si="51"/>
        <v>T-Bone</v>
      </c>
      <c r="D497" s="9" t="s">
        <v>14</v>
      </c>
      <c r="E497" s="1" t="str">
        <f t="shared" si="53"/>
        <v>Venison</v>
      </c>
      <c r="F497" s="1" t="str">
        <f t="shared" si="52"/>
        <v>T-Bone</v>
      </c>
      <c r="G497" t="str">
        <f t="shared" si="49"/>
        <v xml:space="preserve">COTP_PROTEIN_KEY : </v>
      </c>
      <c r="H497">
        <f t="shared" si="50"/>
        <v>34</v>
      </c>
    </row>
    <row r="498" spans="1:8" ht="20.100000000000001" customHeight="1">
      <c r="A498" s="7"/>
      <c r="B498" s="10" t="s">
        <v>229</v>
      </c>
      <c r="C498" s="14" t="str">
        <f t="shared" si="51"/>
        <v>Chop/Cutlets</v>
      </c>
      <c r="D498" s="9" t="s">
        <v>223</v>
      </c>
      <c r="E498" s="1" t="str">
        <f t="shared" si="53"/>
        <v>Venison</v>
      </c>
      <c r="F498" s="1" t="str">
        <f t="shared" si="52"/>
        <v>Chop/Cutlets</v>
      </c>
      <c r="G498" t="str">
        <f t="shared" si="49"/>
        <v xml:space="preserve">COTP_KCAL_KEY : </v>
      </c>
      <c r="H498">
        <f t="shared" si="50"/>
        <v>179</v>
      </c>
    </row>
    <row r="499" spans="1:8" ht="20.100000000000001" customHeight="1">
      <c r="A499" s="7"/>
      <c r="B499" s="8"/>
      <c r="C499" s="14" t="str">
        <f t="shared" si="51"/>
        <v>Chop/Cutlets</v>
      </c>
      <c r="D499" s="9" t="s">
        <v>142</v>
      </c>
      <c r="E499" s="1" t="str">
        <f t="shared" si="53"/>
        <v>Venison</v>
      </c>
      <c r="F499" s="1" t="str">
        <f t="shared" si="52"/>
        <v>Chop/Cutlets</v>
      </c>
      <c r="G499" t="str">
        <f t="shared" si="49"/>
        <v xml:space="preserve">COTP_FAT_KEY : </v>
      </c>
      <c r="H499">
        <f t="shared" si="50"/>
        <v>4</v>
      </c>
    </row>
    <row r="500" spans="1:8" ht="20.100000000000001" customHeight="1">
      <c r="A500" s="7"/>
      <c r="B500" s="8"/>
      <c r="C500" s="14" t="str">
        <f t="shared" si="51"/>
        <v>Chop/Cutlets</v>
      </c>
      <c r="D500" s="9" t="s">
        <v>5</v>
      </c>
      <c r="E500" s="1" t="str">
        <f t="shared" si="53"/>
        <v>Venison</v>
      </c>
      <c r="F500" s="1" t="str">
        <f t="shared" si="52"/>
        <v>Chop/Cutlets</v>
      </c>
      <c r="G500" t="str">
        <f t="shared" si="49"/>
        <v xml:space="preserve">COTP_CHO_KEY : </v>
      </c>
      <c r="H500">
        <f t="shared" si="50"/>
        <v>0</v>
      </c>
    </row>
    <row r="501" spans="1:8" ht="20.100000000000001" customHeight="1">
      <c r="A501" s="7"/>
      <c r="B501" s="8"/>
      <c r="C501" s="14" t="str">
        <f t="shared" si="51"/>
        <v>Chop/Cutlets</v>
      </c>
      <c r="D501" s="9" t="s">
        <v>14</v>
      </c>
      <c r="E501" s="1" t="str">
        <f t="shared" si="53"/>
        <v>Venison</v>
      </c>
      <c r="F501" s="1" t="str">
        <f t="shared" si="52"/>
        <v>Chop/Cutlets</v>
      </c>
      <c r="G501" t="str">
        <f t="shared" si="49"/>
        <v xml:space="preserve">COTP_PROTEIN_KEY : </v>
      </c>
      <c r="H501">
        <f t="shared" si="50"/>
        <v>34</v>
      </c>
    </row>
    <row r="502" spans="1:8" ht="20.100000000000001" customHeight="1">
      <c r="A502" s="7"/>
      <c r="B502" s="10" t="s">
        <v>230</v>
      </c>
      <c r="C502" s="14" t="str">
        <f t="shared" si="51"/>
        <v>Shank</v>
      </c>
      <c r="D502" s="9" t="s">
        <v>223</v>
      </c>
      <c r="E502" s="1" t="str">
        <f t="shared" si="53"/>
        <v>Venison</v>
      </c>
      <c r="F502" s="1" t="str">
        <f t="shared" si="52"/>
        <v>Shank</v>
      </c>
      <c r="G502" t="str">
        <f t="shared" si="49"/>
        <v xml:space="preserve">COTP_KCAL_KEY : </v>
      </c>
      <c r="H502">
        <f t="shared" si="50"/>
        <v>179</v>
      </c>
    </row>
    <row r="503" spans="1:8" ht="20.100000000000001" customHeight="1">
      <c r="A503" s="7"/>
      <c r="B503" s="8"/>
      <c r="C503" s="14" t="str">
        <f t="shared" si="51"/>
        <v>Shank</v>
      </c>
      <c r="D503" s="9" t="s">
        <v>142</v>
      </c>
      <c r="E503" s="1" t="str">
        <f t="shared" si="53"/>
        <v>Venison</v>
      </c>
      <c r="F503" s="1" t="str">
        <f t="shared" si="52"/>
        <v>Shank</v>
      </c>
      <c r="G503" t="str">
        <f t="shared" si="49"/>
        <v xml:space="preserve">COTP_FAT_KEY : </v>
      </c>
      <c r="H503">
        <f t="shared" si="50"/>
        <v>4</v>
      </c>
    </row>
    <row r="504" spans="1:8" ht="20.100000000000001" customHeight="1">
      <c r="A504" s="7"/>
      <c r="B504" s="8"/>
      <c r="C504" s="14" t="str">
        <f t="shared" si="51"/>
        <v>Shank</v>
      </c>
      <c r="D504" s="9" t="s">
        <v>5</v>
      </c>
      <c r="E504" s="1" t="str">
        <f t="shared" si="53"/>
        <v>Venison</v>
      </c>
      <c r="F504" s="1" t="str">
        <f t="shared" si="52"/>
        <v>Shank</v>
      </c>
      <c r="G504" t="str">
        <f t="shared" si="49"/>
        <v xml:space="preserve">COTP_CHO_KEY : </v>
      </c>
      <c r="H504">
        <f t="shared" si="50"/>
        <v>0</v>
      </c>
    </row>
    <row r="505" spans="1:8" ht="20.100000000000001" customHeight="1">
      <c r="A505" s="7"/>
      <c r="B505" s="8"/>
      <c r="C505" s="14" t="str">
        <f t="shared" si="51"/>
        <v>Shank</v>
      </c>
      <c r="D505" s="9" t="s">
        <v>14</v>
      </c>
      <c r="E505" s="1" t="str">
        <f t="shared" si="53"/>
        <v>Venison</v>
      </c>
      <c r="F505" s="1" t="str">
        <f t="shared" si="52"/>
        <v>Shank</v>
      </c>
      <c r="G505" t="str">
        <f t="shared" si="49"/>
        <v xml:space="preserve">COTP_PROTEIN_KEY : </v>
      </c>
      <c r="H505">
        <f t="shared" si="50"/>
        <v>34</v>
      </c>
    </row>
    <row r="506" spans="1:8" ht="20.100000000000001" customHeight="1">
      <c r="A506" s="7"/>
      <c r="B506" s="10" t="s">
        <v>169</v>
      </c>
      <c r="C506" s="14" t="str">
        <f t="shared" si="51"/>
        <v>Neck</v>
      </c>
      <c r="D506" s="9" t="s">
        <v>223</v>
      </c>
      <c r="E506" s="1" t="str">
        <f t="shared" si="53"/>
        <v>Venison</v>
      </c>
      <c r="F506" s="1" t="str">
        <f t="shared" si="52"/>
        <v>Neck</v>
      </c>
      <c r="G506" t="str">
        <f t="shared" si="49"/>
        <v xml:space="preserve">COTP_KCAL_KEY : </v>
      </c>
      <c r="H506">
        <f t="shared" si="50"/>
        <v>179</v>
      </c>
    </row>
    <row r="507" spans="1:8" ht="20.100000000000001" customHeight="1">
      <c r="A507" s="7"/>
      <c r="B507" s="8"/>
      <c r="C507" s="14" t="str">
        <f t="shared" si="51"/>
        <v>Neck</v>
      </c>
      <c r="D507" s="9" t="s">
        <v>142</v>
      </c>
      <c r="E507" s="1" t="str">
        <f t="shared" si="53"/>
        <v>Venison</v>
      </c>
      <c r="F507" s="1" t="str">
        <f t="shared" si="52"/>
        <v>Neck</v>
      </c>
      <c r="G507" t="str">
        <f t="shared" si="49"/>
        <v xml:space="preserve">COTP_FAT_KEY : </v>
      </c>
      <c r="H507">
        <f t="shared" si="50"/>
        <v>4</v>
      </c>
    </row>
    <row r="508" spans="1:8" ht="20.100000000000001" customHeight="1">
      <c r="A508" s="7"/>
      <c r="B508" s="8"/>
      <c r="C508" s="14" t="str">
        <f t="shared" si="51"/>
        <v>Neck</v>
      </c>
      <c r="D508" s="9" t="s">
        <v>5</v>
      </c>
      <c r="E508" s="1" t="str">
        <f t="shared" si="53"/>
        <v>Venison</v>
      </c>
      <c r="F508" s="1" t="str">
        <f t="shared" si="52"/>
        <v>Neck</v>
      </c>
      <c r="G508" t="str">
        <f t="shared" si="49"/>
        <v xml:space="preserve">COTP_CHO_KEY : </v>
      </c>
      <c r="H508">
        <f t="shared" si="50"/>
        <v>0</v>
      </c>
    </row>
    <row r="509" spans="1:8" ht="20.100000000000001" customHeight="1">
      <c r="A509" s="7"/>
      <c r="B509" s="8"/>
      <c r="C509" s="14" t="str">
        <f t="shared" si="51"/>
        <v>Neck</v>
      </c>
      <c r="D509" s="9" t="s">
        <v>14</v>
      </c>
      <c r="E509" s="1" t="str">
        <f t="shared" si="53"/>
        <v>Venison</v>
      </c>
      <c r="F509" s="1" t="str">
        <f t="shared" si="52"/>
        <v>Neck</v>
      </c>
      <c r="G509" t="str">
        <f t="shared" si="49"/>
        <v xml:space="preserve">COTP_PROTEIN_KEY : </v>
      </c>
      <c r="H509">
        <f t="shared" si="50"/>
        <v>34</v>
      </c>
    </row>
    <row r="510" spans="1:8" ht="20.100000000000001" customHeight="1">
      <c r="A510" s="7"/>
      <c r="B510" s="10" t="s">
        <v>231</v>
      </c>
      <c r="C510" s="14" t="str">
        <f t="shared" si="51"/>
        <v>Mince/Ground</v>
      </c>
      <c r="D510" s="9" t="s">
        <v>223</v>
      </c>
      <c r="E510" s="1" t="str">
        <f t="shared" si="53"/>
        <v>Venison</v>
      </c>
      <c r="F510" s="1" t="str">
        <f t="shared" si="52"/>
        <v>Mince/Ground</v>
      </c>
      <c r="G510" t="str">
        <f t="shared" si="49"/>
        <v xml:space="preserve">COTP_KCAL_KEY : </v>
      </c>
      <c r="H510">
        <f t="shared" si="50"/>
        <v>179</v>
      </c>
    </row>
    <row r="511" spans="1:8" ht="20.100000000000001" customHeight="1">
      <c r="A511" s="7"/>
      <c r="B511" s="8"/>
      <c r="C511" s="14" t="str">
        <f t="shared" si="51"/>
        <v>Mince/Ground</v>
      </c>
      <c r="D511" s="9" t="s">
        <v>142</v>
      </c>
      <c r="E511" s="1" t="str">
        <f t="shared" si="53"/>
        <v>Venison</v>
      </c>
      <c r="F511" s="1" t="str">
        <f t="shared" si="52"/>
        <v>Mince/Ground</v>
      </c>
      <c r="G511" t="str">
        <f t="shared" si="49"/>
        <v xml:space="preserve">COTP_FAT_KEY : </v>
      </c>
      <c r="H511">
        <f t="shared" si="50"/>
        <v>4</v>
      </c>
    </row>
    <row r="512" spans="1:8" ht="20.100000000000001" customHeight="1">
      <c r="A512" s="7"/>
      <c r="B512" s="8"/>
      <c r="C512" s="14" t="str">
        <f t="shared" si="51"/>
        <v>Mince/Ground</v>
      </c>
      <c r="D512" s="9" t="s">
        <v>5</v>
      </c>
      <c r="E512" s="1" t="str">
        <f t="shared" si="53"/>
        <v>Venison</v>
      </c>
      <c r="F512" s="1" t="str">
        <f t="shared" si="52"/>
        <v>Mince/Ground</v>
      </c>
      <c r="G512" t="str">
        <f t="shared" si="49"/>
        <v xml:space="preserve">COTP_CHO_KEY : </v>
      </c>
      <c r="H512">
        <f t="shared" si="50"/>
        <v>0</v>
      </c>
    </row>
    <row r="513" spans="1:8" ht="20.100000000000001" customHeight="1">
      <c r="A513" s="7"/>
      <c r="B513" s="8"/>
      <c r="C513" s="14" t="str">
        <f t="shared" si="51"/>
        <v>Mince/Ground</v>
      </c>
      <c r="D513" s="9" t="s">
        <v>14</v>
      </c>
      <c r="E513" s="1" t="str">
        <f t="shared" si="53"/>
        <v>Venison</v>
      </c>
      <c r="F513" s="1" t="str">
        <f t="shared" si="52"/>
        <v>Mince/Ground</v>
      </c>
      <c r="G513" t="str">
        <f t="shared" si="49"/>
        <v xml:space="preserve">COTP_PROTEIN_KEY : </v>
      </c>
      <c r="H513">
        <f t="shared" si="50"/>
        <v>34</v>
      </c>
    </row>
    <row r="514" spans="1:8" ht="20.100000000000001" customHeight="1">
      <c r="A514" s="11" t="s">
        <v>232</v>
      </c>
      <c r="B514" s="8"/>
      <c r="C514" s="14">
        <f t="shared" si="51"/>
        <v>999</v>
      </c>
      <c r="D514" s="12"/>
      <c r="E514" s="1" t="str">
        <f t="shared" si="53"/>
        <v>Game</v>
      </c>
      <c r="F514" s="1" t="str">
        <f t="shared" si="52"/>
        <v/>
      </c>
      <c r="G514" t="e">
        <f t="shared" si="49"/>
        <v>#VALUE!</v>
      </c>
      <c r="H514">
        <f t="shared" si="50"/>
        <v>0</v>
      </c>
    </row>
    <row r="515" spans="1:8" ht="20.100000000000001" customHeight="1">
      <c r="A515" s="7"/>
      <c r="B515" s="10" t="s">
        <v>233</v>
      </c>
      <c r="C515" s="14" t="str">
        <f>IF(A515&gt;0,999,IF(LEN(B515)&gt;0,B515,IF(LEN(B514)&gt;0,B514,IF(LEN(B513)&gt;0,B513,IF(LEN(B512)&gt;0,B512,999)))))</f>
        <v>Buffalo</v>
      </c>
      <c r="D515" s="9" t="s">
        <v>104</v>
      </c>
      <c r="E515" s="1" t="str">
        <f t="shared" si="53"/>
        <v>Game</v>
      </c>
      <c r="F515" s="1" t="str">
        <f t="shared" si="52"/>
        <v>Buffalo</v>
      </c>
      <c r="G515" t="str">
        <f t="shared" si="49"/>
        <v xml:space="preserve">COTP_KCAL_KEY : </v>
      </c>
      <c r="H515">
        <f t="shared" si="50"/>
        <v>240</v>
      </c>
    </row>
    <row r="516" spans="1:8" ht="20.100000000000001" customHeight="1">
      <c r="A516" s="7"/>
      <c r="B516" s="8"/>
      <c r="C516" s="14" t="str">
        <f t="shared" si="51"/>
        <v>Buffalo</v>
      </c>
      <c r="D516" s="9" t="s">
        <v>13</v>
      </c>
      <c r="E516" s="1" t="str">
        <f t="shared" si="53"/>
        <v>Game</v>
      </c>
      <c r="F516" s="1" t="str">
        <f t="shared" si="52"/>
        <v>Buffalo</v>
      </c>
      <c r="G516" t="str">
        <f t="shared" ref="G516:G579" si="54">LEFT(D516,FIND("@",D516,1)-1)</f>
        <v xml:space="preserve">COTP_FAT_KEY : </v>
      </c>
      <c r="H516">
        <f t="shared" ref="H516:H579" si="55">IFERROR(VALUE(RIGHT(D516,LEN(D516)-FIND("@",D516,1))),0)</f>
        <v>12</v>
      </c>
    </row>
    <row r="517" spans="1:8" ht="20.100000000000001" customHeight="1">
      <c r="A517" s="7"/>
      <c r="B517" s="8"/>
      <c r="C517" s="14" t="str">
        <f t="shared" si="51"/>
        <v>Buffalo</v>
      </c>
      <c r="D517" s="9" t="s">
        <v>5</v>
      </c>
      <c r="E517" s="1" t="str">
        <f t="shared" si="53"/>
        <v>Game</v>
      </c>
      <c r="F517" s="1" t="str">
        <f t="shared" si="52"/>
        <v>Buffalo</v>
      </c>
      <c r="G517" t="str">
        <f t="shared" si="54"/>
        <v xml:space="preserve">COTP_CHO_KEY : </v>
      </c>
      <c r="H517">
        <f t="shared" si="55"/>
        <v>0</v>
      </c>
    </row>
    <row r="518" spans="1:8" ht="20.100000000000001" customHeight="1">
      <c r="A518" s="7"/>
      <c r="B518" s="8"/>
      <c r="C518" s="14" t="str">
        <f t="shared" ref="C518:C581" si="56">IF(A518&gt;0,999,IF(LEN(B518)&gt;0,B518,IF(LEN(B517)&gt;0,B517,IF(LEN(B516)&gt;0,B516,IF(LEN(B515)&gt;0,B515,999)))))</f>
        <v>Buffalo</v>
      </c>
      <c r="D518" s="9" t="s">
        <v>42</v>
      </c>
      <c r="E518" s="1" t="str">
        <f t="shared" si="53"/>
        <v>Game</v>
      </c>
      <c r="F518" s="1" t="str">
        <f t="shared" si="52"/>
        <v>Buffalo</v>
      </c>
      <c r="G518" t="str">
        <f t="shared" si="54"/>
        <v xml:space="preserve">COTP_PROTEIN_KEY : </v>
      </c>
      <c r="H518">
        <f t="shared" si="55"/>
        <v>32</v>
      </c>
    </row>
    <row r="519" spans="1:8" ht="20.100000000000001" customHeight="1">
      <c r="A519" s="7"/>
      <c r="B519" s="10" t="s">
        <v>221</v>
      </c>
      <c r="C519" s="14" t="str">
        <f t="shared" si="56"/>
        <v>Venison</v>
      </c>
      <c r="D519" s="9" t="s">
        <v>223</v>
      </c>
      <c r="E519" s="1" t="str">
        <f t="shared" si="53"/>
        <v>Game</v>
      </c>
      <c r="F519" s="1" t="str">
        <f t="shared" si="52"/>
        <v>Venison</v>
      </c>
      <c r="G519" t="str">
        <f t="shared" si="54"/>
        <v xml:space="preserve">COTP_KCAL_KEY : </v>
      </c>
      <c r="H519">
        <f t="shared" si="55"/>
        <v>179</v>
      </c>
    </row>
    <row r="520" spans="1:8" ht="20.100000000000001" customHeight="1">
      <c r="A520" s="7"/>
      <c r="B520" s="8"/>
      <c r="C520" s="14" t="str">
        <f t="shared" si="56"/>
        <v>Venison</v>
      </c>
      <c r="D520" s="9" t="s">
        <v>142</v>
      </c>
      <c r="E520" s="1" t="str">
        <f t="shared" si="53"/>
        <v>Game</v>
      </c>
      <c r="F520" s="1" t="str">
        <f t="shared" si="52"/>
        <v>Venison</v>
      </c>
      <c r="G520" t="str">
        <f t="shared" si="54"/>
        <v xml:space="preserve">COTP_FAT_KEY : </v>
      </c>
      <c r="H520">
        <f t="shared" si="55"/>
        <v>4</v>
      </c>
    </row>
    <row r="521" spans="1:8" ht="20.100000000000001" customHeight="1">
      <c r="A521" s="7"/>
      <c r="B521" s="8"/>
      <c r="C521" s="14" t="str">
        <f t="shared" si="56"/>
        <v>Venison</v>
      </c>
      <c r="D521" s="9" t="s">
        <v>5</v>
      </c>
      <c r="E521" s="1" t="str">
        <f t="shared" si="53"/>
        <v>Game</v>
      </c>
      <c r="F521" s="1" t="str">
        <f t="shared" ref="F521:F584" si="57">IF(C521=999,"",IF(LEN(B521)&gt;0,B521,IF(LEN(B520)&gt;0,B520,IF(LEN(B519)&gt;0,B519,IF(LEN(B518)&gt;0,B518,999)))))</f>
        <v>Venison</v>
      </c>
      <c r="G521" t="str">
        <f t="shared" si="54"/>
        <v xml:space="preserve">COTP_CHO_KEY : </v>
      </c>
      <c r="H521">
        <f t="shared" si="55"/>
        <v>0</v>
      </c>
    </row>
    <row r="522" spans="1:8" ht="20.100000000000001" customHeight="1">
      <c r="A522" s="7"/>
      <c r="B522" s="8"/>
      <c r="C522" s="14" t="str">
        <f t="shared" si="56"/>
        <v>Venison</v>
      </c>
      <c r="D522" s="9" t="s">
        <v>14</v>
      </c>
      <c r="E522" s="1" t="str">
        <f t="shared" si="53"/>
        <v>Game</v>
      </c>
      <c r="F522" s="1" t="str">
        <f t="shared" si="57"/>
        <v>Venison</v>
      </c>
      <c r="G522" t="str">
        <f t="shared" si="54"/>
        <v xml:space="preserve">COTP_PROTEIN_KEY : </v>
      </c>
      <c r="H522">
        <f t="shared" si="55"/>
        <v>34</v>
      </c>
    </row>
    <row r="523" spans="1:8" ht="20.100000000000001" customHeight="1">
      <c r="A523" s="7"/>
      <c r="B523" s="10" t="s">
        <v>234</v>
      </c>
      <c r="C523" s="14" t="str">
        <f t="shared" si="56"/>
        <v>Wild Boar</v>
      </c>
      <c r="D523" s="9" t="s">
        <v>235</v>
      </c>
      <c r="E523" s="1" t="str">
        <f t="shared" si="53"/>
        <v>Game</v>
      </c>
      <c r="F523" s="1" t="str">
        <f t="shared" si="57"/>
        <v>Wild Boar</v>
      </c>
      <c r="G523" t="str">
        <f t="shared" si="54"/>
        <v xml:space="preserve">COTP_KCAL_KEY : </v>
      </c>
      <c r="H523">
        <f t="shared" si="55"/>
        <v>160</v>
      </c>
    </row>
    <row r="524" spans="1:8" ht="20.100000000000001" customHeight="1">
      <c r="A524" s="7"/>
      <c r="B524" s="8"/>
      <c r="C524" s="14" t="str">
        <f t="shared" si="56"/>
        <v>Wild Boar</v>
      </c>
      <c r="D524" s="9" t="s">
        <v>142</v>
      </c>
      <c r="E524" s="1" t="str">
        <f t="shared" si="53"/>
        <v>Game</v>
      </c>
      <c r="F524" s="1" t="str">
        <f t="shared" si="57"/>
        <v>Wild Boar</v>
      </c>
      <c r="G524" t="str">
        <f t="shared" si="54"/>
        <v xml:space="preserve">COTP_FAT_KEY : </v>
      </c>
      <c r="H524">
        <f t="shared" si="55"/>
        <v>4</v>
      </c>
    </row>
    <row r="525" spans="1:8" ht="20.100000000000001" customHeight="1">
      <c r="A525" s="7"/>
      <c r="B525" s="8"/>
      <c r="C525" s="14" t="str">
        <f t="shared" si="56"/>
        <v>Wild Boar</v>
      </c>
      <c r="D525" s="9" t="s">
        <v>5</v>
      </c>
      <c r="E525" s="1" t="str">
        <f t="shared" si="53"/>
        <v>Game</v>
      </c>
      <c r="F525" s="1" t="str">
        <f t="shared" si="57"/>
        <v>Wild Boar</v>
      </c>
      <c r="G525" t="str">
        <f t="shared" si="54"/>
        <v xml:space="preserve">COTP_CHO_KEY : </v>
      </c>
      <c r="H525">
        <f t="shared" si="55"/>
        <v>0</v>
      </c>
    </row>
    <row r="526" spans="1:8" ht="20.100000000000001" customHeight="1">
      <c r="A526" s="7"/>
      <c r="B526" s="8"/>
      <c r="C526" s="14" t="str">
        <f t="shared" si="56"/>
        <v>Wild Boar</v>
      </c>
      <c r="D526" s="9" t="s">
        <v>39</v>
      </c>
      <c r="E526" s="1" t="str">
        <f t="shared" si="53"/>
        <v>Game</v>
      </c>
      <c r="F526" s="1" t="str">
        <f t="shared" si="57"/>
        <v>Wild Boar</v>
      </c>
      <c r="G526" t="str">
        <f t="shared" si="54"/>
        <v xml:space="preserve">COTP_PROTEIN_KEY : </v>
      </c>
      <c r="H526">
        <f t="shared" si="55"/>
        <v>30</v>
      </c>
    </row>
    <row r="527" spans="1:8" ht="20.100000000000001" customHeight="1">
      <c r="A527" s="7"/>
      <c r="B527" s="10" t="s">
        <v>236</v>
      </c>
      <c r="C527" s="14" t="str">
        <f t="shared" si="56"/>
        <v>Bear</v>
      </c>
      <c r="D527" s="9" t="s">
        <v>237</v>
      </c>
      <c r="E527" s="1" t="str">
        <f t="shared" si="53"/>
        <v>Game</v>
      </c>
      <c r="F527" s="1" t="str">
        <f t="shared" si="57"/>
        <v>Bear</v>
      </c>
      <c r="G527" t="str">
        <f t="shared" si="54"/>
        <v xml:space="preserve">COTP_KCAL_KEY : </v>
      </c>
      <c r="H527">
        <f t="shared" si="55"/>
        <v>144</v>
      </c>
    </row>
    <row r="528" spans="1:8" ht="20.100000000000001" customHeight="1">
      <c r="A528" s="7"/>
      <c r="B528" s="8"/>
      <c r="C528" s="14" t="str">
        <f t="shared" si="56"/>
        <v>Bear</v>
      </c>
      <c r="D528" s="9" t="s">
        <v>238</v>
      </c>
      <c r="E528" s="1" t="str">
        <f t="shared" si="53"/>
        <v>Game</v>
      </c>
      <c r="F528" s="1" t="str">
        <f t="shared" si="57"/>
        <v>Bear</v>
      </c>
      <c r="G528" t="str">
        <f t="shared" si="54"/>
        <v xml:space="preserve">COTP_FAT_KEY : </v>
      </c>
      <c r="H528">
        <f t="shared" si="55"/>
        <v>1</v>
      </c>
    </row>
    <row r="529" spans="1:8" ht="20.100000000000001" customHeight="1">
      <c r="A529" s="7"/>
      <c r="B529" s="8"/>
      <c r="C529" s="14" t="str">
        <f t="shared" si="56"/>
        <v>Bear</v>
      </c>
      <c r="D529" s="9" t="s">
        <v>5</v>
      </c>
      <c r="E529" s="1" t="str">
        <f t="shared" si="53"/>
        <v>Game</v>
      </c>
      <c r="F529" s="1" t="str">
        <f t="shared" si="57"/>
        <v>Bear</v>
      </c>
      <c r="G529" t="str">
        <f t="shared" si="54"/>
        <v xml:space="preserve">COTP_CHO_KEY : </v>
      </c>
      <c r="H529">
        <f t="shared" si="55"/>
        <v>0</v>
      </c>
    </row>
    <row r="530" spans="1:8" ht="20.100000000000001" customHeight="1">
      <c r="A530" s="7"/>
      <c r="B530" s="8"/>
      <c r="C530" s="14" t="str">
        <f t="shared" si="56"/>
        <v>Bear</v>
      </c>
      <c r="D530" s="9" t="s">
        <v>6</v>
      </c>
      <c r="E530" s="1" t="str">
        <f t="shared" si="53"/>
        <v>Game</v>
      </c>
      <c r="F530" s="1" t="str">
        <f t="shared" si="57"/>
        <v>Bear</v>
      </c>
      <c r="G530" t="str">
        <f t="shared" si="54"/>
        <v xml:space="preserve">COTP_PROTEIN_KEY : </v>
      </c>
      <c r="H530">
        <f t="shared" si="55"/>
        <v>23</v>
      </c>
    </row>
    <row r="531" spans="1:8" ht="20.100000000000001" customHeight="1">
      <c r="A531" s="7"/>
      <c r="B531" s="10" t="s">
        <v>239</v>
      </c>
      <c r="C531" s="14" t="str">
        <f t="shared" si="56"/>
        <v>Rattlesnake</v>
      </c>
      <c r="D531" s="9" t="s">
        <v>240</v>
      </c>
      <c r="E531" s="1" t="str">
        <f t="shared" si="53"/>
        <v>Game</v>
      </c>
      <c r="F531" s="1" t="str">
        <f t="shared" si="57"/>
        <v>Rattlesnake</v>
      </c>
      <c r="G531" t="str">
        <f t="shared" si="54"/>
        <v xml:space="preserve">COTP_KCAL_KEY : </v>
      </c>
      <c r="H531">
        <f t="shared" si="55"/>
        <v>93</v>
      </c>
    </row>
    <row r="532" spans="1:8" ht="20.100000000000001" customHeight="1">
      <c r="A532" s="7"/>
      <c r="B532" s="8"/>
      <c r="C532" s="14" t="str">
        <f t="shared" si="56"/>
        <v>Rattlesnake</v>
      </c>
      <c r="D532" s="9" t="s">
        <v>238</v>
      </c>
      <c r="E532" s="1" t="str">
        <f t="shared" si="53"/>
        <v>Game</v>
      </c>
      <c r="F532" s="1" t="str">
        <f t="shared" si="57"/>
        <v>Rattlesnake</v>
      </c>
      <c r="G532" t="str">
        <f t="shared" si="54"/>
        <v xml:space="preserve">COTP_FAT_KEY : </v>
      </c>
      <c r="H532">
        <f t="shared" si="55"/>
        <v>1</v>
      </c>
    </row>
    <row r="533" spans="1:8" ht="20.100000000000001" customHeight="1">
      <c r="A533" s="7"/>
      <c r="B533" s="8"/>
      <c r="C533" s="14" t="str">
        <f t="shared" si="56"/>
        <v>Rattlesnake</v>
      </c>
      <c r="D533" s="9" t="s">
        <v>5</v>
      </c>
      <c r="E533" s="1" t="str">
        <f t="shared" si="53"/>
        <v>Game</v>
      </c>
      <c r="F533" s="1" t="str">
        <f t="shared" si="57"/>
        <v>Rattlesnake</v>
      </c>
      <c r="G533" t="str">
        <f t="shared" si="54"/>
        <v xml:space="preserve">COTP_CHO_KEY : </v>
      </c>
      <c r="H533">
        <f t="shared" si="55"/>
        <v>0</v>
      </c>
    </row>
    <row r="534" spans="1:8" ht="20.100000000000001" customHeight="1">
      <c r="A534" s="7"/>
      <c r="B534" s="8"/>
      <c r="C534" s="14" t="str">
        <f t="shared" si="56"/>
        <v>Rattlesnake</v>
      </c>
      <c r="D534" s="9" t="s">
        <v>106</v>
      </c>
      <c r="E534" s="1" t="str">
        <f t="shared" si="53"/>
        <v>Game</v>
      </c>
      <c r="F534" s="1" t="str">
        <f t="shared" si="57"/>
        <v>Rattlesnake</v>
      </c>
      <c r="G534" t="str">
        <f t="shared" si="54"/>
        <v xml:space="preserve">COTP_PROTEIN_KEY : </v>
      </c>
      <c r="H534">
        <f t="shared" si="55"/>
        <v>25</v>
      </c>
    </row>
    <row r="535" spans="1:8" ht="20.100000000000001" customHeight="1">
      <c r="A535" s="7"/>
      <c r="B535" s="10" t="s">
        <v>164</v>
      </c>
      <c r="C535" s="14" t="str">
        <f t="shared" si="56"/>
        <v>Ostrich</v>
      </c>
      <c r="D535" s="9" t="s">
        <v>166</v>
      </c>
      <c r="E535" s="1" t="str">
        <f t="shared" si="53"/>
        <v>Game</v>
      </c>
      <c r="F535" s="1" t="str">
        <f t="shared" si="57"/>
        <v>Ostrich</v>
      </c>
      <c r="G535" t="str">
        <f t="shared" si="54"/>
        <v xml:space="preserve">COTP_KCAL_KEY : </v>
      </c>
      <c r="H535">
        <f t="shared" si="55"/>
        <v>134</v>
      </c>
    </row>
    <row r="536" spans="1:8" ht="20.100000000000001" customHeight="1">
      <c r="A536" s="7"/>
      <c r="B536" s="8"/>
      <c r="C536" s="14" t="str">
        <f t="shared" si="56"/>
        <v>Ostrich</v>
      </c>
      <c r="D536" s="9" t="s">
        <v>167</v>
      </c>
      <c r="E536" s="1" t="str">
        <f t="shared" si="53"/>
        <v>Game</v>
      </c>
      <c r="F536" s="1" t="str">
        <f t="shared" si="57"/>
        <v>Ostrich</v>
      </c>
      <c r="G536" t="str">
        <f t="shared" si="54"/>
        <v xml:space="preserve">COTP_FAT_KEY : </v>
      </c>
      <c r="H536">
        <f t="shared" si="55"/>
        <v>3</v>
      </c>
    </row>
    <row r="537" spans="1:8" ht="20.100000000000001" customHeight="1">
      <c r="A537" s="7"/>
      <c r="B537" s="8"/>
      <c r="C537" s="14" t="str">
        <f t="shared" si="56"/>
        <v>Ostrich</v>
      </c>
      <c r="D537" s="9" t="s">
        <v>5</v>
      </c>
      <c r="E537" s="1" t="str">
        <f t="shared" si="53"/>
        <v>Game</v>
      </c>
      <c r="F537" s="1" t="str">
        <f t="shared" si="57"/>
        <v>Ostrich</v>
      </c>
      <c r="G537" t="str">
        <f t="shared" si="54"/>
        <v xml:space="preserve">COTP_CHO_KEY : </v>
      </c>
      <c r="H537">
        <f t="shared" si="55"/>
        <v>0</v>
      </c>
    </row>
    <row r="538" spans="1:8" ht="20.100000000000001" customHeight="1">
      <c r="A538" s="7"/>
      <c r="B538" s="8"/>
      <c r="C538" s="14" t="str">
        <f t="shared" si="56"/>
        <v>Ostrich</v>
      </c>
      <c r="D538" s="9" t="s">
        <v>82</v>
      </c>
      <c r="E538" s="1" t="str">
        <f t="shared" si="53"/>
        <v>Game</v>
      </c>
      <c r="F538" s="1" t="str">
        <f t="shared" si="57"/>
        <v>Ostrich</v>
      </c>
      <c r="G538" t="str">
        <f t="shared" si="54"/>
        <v xml:space="preserve">COTP_PROTEIN_KEY : </v>
      </c>
      <c r="H538">
        <f t="shared" si="55"/>
        <v>28</v>
      </c>
    </row>
    <row r="539" spans="1:8" ht="20.100000000000001" customHeight="1">
      <c r="A539" s="7"/>
      <c r="B539" s="10" t="s">
        <v>241</v>
      </c>
      <c r="C539" s="14" t="str">
        <f t="shared" si="56"/>
        <v>Alligator</v>
      </c>
      <c r="D539" s="9" t="s">
        <v>220</v>
      </c>
      <c r="E539" s="1" t="str">
        <f t="shared" si="53"/>
        <v>Game</v>
      </c>
      <c r="F539" s="1" t="str">
        <f t="shared" si="57"/>
        <v>Alligator</v>
      </c>
      <c r="G539" t="str">
        <f t="shared" si="54"/>
        <v xml:space="preserve">COTP_KCAL_KEY : </v>
      </c>
      <c r="H539">
        <f t="shared" si="55"/>
        <v>318</v>
      </c>
    </row>
    <row r="540" spans="1:8" ht="20.100000000000001" customHeight="1">
      <c r="A540" s="7"/>
      <c r="B540" s="8"/>
      <c r="C540" s="14" t="str">
        <f t="shared" si="56"/>
        <v>Alligator</v>
      </c>
      <c r="D540" s="9" t="s">
        <v>142</v>
      </c>
      <c r="E540" s="1" t="str">
        <f t="shared" si="53"/>
        <v>Game</v>
      </c>
      <c r="F540" s="1" t="str">
        <f t="shared" si="57"/>
        <v>Alligator</v>
      </c>
      <c r="G540" t="str">
        <f t="shared" si="54"/>
        <v xml:space="preserve">COTP_FAT_KEY : </v>
      </c>
      <c r="H540">
        <f t="shared" si="55"/>
        <v>4</v>
      </c>
    </row>
    <row r="541" spans="1:8" ht="20.100000000000001" customHeight="1">
      <c r="A541" s="7"/>
      <c r="B541" s="8"/>
      <c r="C541" s="14" t="str">
        <f t="shared" si="56"/>
        <v>Alligator</v>
      </c>
      <c r="D541" s="9" t="s">
        <v>5</v>
      </c>
      <c r="E541" s="1" t="str">
        <f t="shared" si="53"/>
        <v>Game</v>
      </c>
      <c r="F541" s="1" t="str">
        <f t="shared" si="57"/>
        <v>Alligator</v>
      </c>
      <c r="G541" t="str">
        <f t="shared" si="54"/>
        <v xml:space="preserve">COTP_CHO_KEY : </v>
      </c>
      <c r="H541">
        <f t="shared" si="55"/>
        <v>0</v>
      </c>
    </row>
    <row r="542" spans="1:8" ht="20.100000000000001" customHeight="1">
      <c r="A542" s="7"/>
      <c r="B542" s="8"/>
      <c r="C542" s="14" t="str">
        <f t="shared" si="56"/>
        <v>Alligator</v>
      </c>
      <c r="D542" s="9" t="s">
        <v>242</v>
      </c>
      <c r="E542" s="1" t="str">
        <f t="shared" si="53"/>
        <v>Game</v>
      </c>
      <c r="F542" s="1" t="str">
        <f t="shared" si="57"/>
        <v>Alligator</v>
      </c>
      <c r="G542" t="str">
        <f t="shared" si="54"/>
        <v xml:space="preserve">COTP_PROTEIN_KEY : </v>
      </c>
      <c r="H542">
        <f t="shared" si="55"/>
        <v>9</v>
      </c>
    </row>
    <row r="543" spans="1:8" ht="20.100000000000001" customHeight="1">
      <c r="A543" s="7"/>
      <c r="B543" s="10" t="s">
        <v>243</v>
      </c>
      <c r="C543" s="14" t="str">
        <f t="shared" si="56"/>
        <v>Pheasant</v>
      </c>
      <c r="D543" s="9" t="s">
        <v>237</v>
      </c>
      <c r="E543" s="1" t="str">
        <f t="shared" si="53"/>
        <v>Game</v>
      </c>
      <c r="F543" s="1" t="str">
        <f t="shared" si="57"/>
        <v>Pheasant</v>
      </c>
      <c r="G543" t="str">
        <f t="shared" si="54"/>
        <v xml:space="preserve">COTP_KCAL_KEY : </v>
      </c>
      <c r="H543">
        <f t="shared" si="55"/>
        <v>144</v>
      </c>
    </row>
    <row r="544" spans="1:8" ht="20.100000000000001" customHeight="1">
      <c r="A544" s="7"/>
      <c r="B544" s="8"/>
      <c r="C544" s="14" t="str">
        <f t="shared" si="56"/>
        <v>Pheasant</v>
      </c>
      <c r="D544" s="9" t="s">
        <v>238</v>
      </c>
      <c r="E544" s="1" t="str">
        <f t="shared" si="53"/>
        <v>Game</v>
      </c>
      <c r="F544" s="1" t="str">
        <f t="shared" si="57"/>
        <v>Pheasant</v>
      </c>
      <c r="G544" t="str">
        <f t="shared" si="54"/>
        <v xml:space="preserve">COTP_FAT_KEY : </v>
      </c>
      <c r="H544">
        <f t="shared" si="55"/>
        <v>1</v>
      </c>
    </row>
    <row r="545" spans="1:8" ht="20.100000000000001" customHeight="1">
      <c r="A545" s="7"/>
      <c r="B545" s="8"/>
      <c r="C545" s="14" t="str">
        <f t="shared" si="56"/>
        <v>Pheasant</v>
      </c>
      <c r="D545" s="9" t="s">
        <v>5</v>
      </c>
      <c r="E545" s="1" t="str">
        <f t="shared" si="53"/>
        <v>Game</v>
      </c>
      <c r="F545" s="1" t="str">
        <f t="shared" si="57"/>
        <v>Pheasant</v>
      </c>
      <c r="G545" t="str">
        <f t="shared" si="54"/>
        <v xml:space="preserve">COTP_CHO_KEY : </v>
      </c>
      <c r="H545">
        <f t="shared" si="55"/>
        <v>0</v>
      </c>
    </row>
    <row r="546" spans="1:8" ht="20.100000000000001" customHeight="1">
      <c r="A546" s="7"/>
      <c r="B546" s="8"/>
      <c r="C546" s="14" t="str">
        <f t="shared" si="56"/>
        <v>Pheasant</v>
      </c>
      <c r="D546" s="9" t="s">
        <v>204</v>
      </c>
      <c r="E546" s="1" t="str">
        <f t="shared" si="53"/>
        <v>Game</v>
      </c>
      <c r="F546" s="1" t="str">
        <f t="shared" si="57"/>
        <v>Pheasant</v>
      </c>
      <c r="G546" t="str">
        <f t="shared" si="54"/>
        <v xml:space="preserve">COTP_PROTEIN_KEY : </v>
      </c>
      <c r="H546">
        <f t="shared" si="55"/>
        <v>24</v>
      </c>
    </row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9" t="s">
        <v>245</v>
      </c>
      <c r="E547" s="1" t="str">
        <f t="shared" si="53"/>
        <v>Game</v>
      </c>
      <c r="F547" s="1" t="str">
        <f t="shared" si="57"/>
        <v>Quail</v>
      </c>
      <c r="G547" t="str">
        <f t="shared" si="54"/>
        <v xml:space="preserve">COTP_KCAL_KEY : </v>
      </c>
      <c r="H547">
        <f t="shared" si="55"/>
        <v>132</v>
      </c>
    </row>
    <row r="548" spans="1:8" ht="20.100000000000001" customHeight="1">
      <c r="A548" s="7"/>
      <c r="B548" s="8"/>
      <c r="C548" s="14" t="str">
        <f t="shared" si="56"/>
        <v>Quail</v>
      </c>
      <c r="D548" s="9" t="s">
        <v>142</v>
      </c>
      <c r="E548" s="1" t="str">
        <f t="shared" si="53"/>
        <v>Game</v>
      </c>
      <c r="F548" s="1" t="str">
        <f t="shared" si="57"/>
        <v>Quail</v>
      </c>
      <c r="G548" t="str">
        <f t="shared" si="54"/>
        <v xml:space="preserve">COTP_FAT_KEY : </v>
      </c>
      <c r="H548">
        <f t="shared" si="55"/>
        <v>4</v>
      </c>
    </row>
    <row r="549" spans="1:8" ht="20.100000000000001" customHeight="1">
      <c r="A549" s="7"/>
      <c r="B549" s="8"/>
      <c r="C549" s="14" t="str">
        <f t="shared" si="56"/>
        <v>Quail</v>
      </c>
      <c r="D549" s="9" t="s">
        <v>5</v>
      </c>
      <c r="E549" s="1" t="str">
        <f t="shared" si="53"/>
        <v>Game</v>
      </c>
      <c r="F549" s="1" t="str">
        <f t="shared" si="57"/>
        <v>Quail</v>
      </c>
      <c r="G549" t="str">
        <f t="shared" si="54"/>
        <v xml:space="preserve">COTP_CHO_KEY : </v>
      </c>
      <c r="H549">
        <f t="shared" si="55"/>
        <v>0</v>
      </c>
    </row>
    <row r="550" spans="1:8" ht="20.100000000000001" customHeight="1">
      <c r="A550" s="7"/>
      <c r="B550" s="8"/>
      <c r="C550" s="14" t="str">
        <f t="shared" si="56"/>
        <v>Quail</v>
      </c>
      <c r="D550" s="9" t="s">
        <v>204</v>
      </c>
      <c r="E550" s="1" t="str">
        <f t="shared" si="53"/>
        <v>Game</v>
      </c>
      <c r="F550" s="1" t="str">
        <f t="shared" si="57"/>
        <v>Quail</v>
      </c>
      <c r="G550" t="str">
        <f t="shared" si="54"/>
        <v xml:space="preserve">COTP_PROTEIN_KEY : </v>
      </c>
      <c r="H550">
        <f t="shared" si="55"/>
        <v>24</v>
      </c>
    </row>
    <row r="551" spans="1:8" ht="20.100000000000001" customHeight="1">
      <c r="A551" s="7"/>
      <c r="B551" s="10" t="s">
        <v>246</v>
      </c>
      <c r="C551" s="14" t="str">
        <f t="shared" si="56"/>
        <v>Rabbit</v>
      </c>
      <c r="D551" s="9" t="s">
        <v>237</v>
      </c>
      <c r="E551" s="1" t="str">
        <f t="shared" si="53"/>
        <v>Game</v>
      </c>
      <c r="F551" s="1" t="str">
        <f t="shared" si="57"/>
        <v>Rabbit</v>
      </c>
      <c r="G551" t="str">
        <f t="shared" si="54"/>
        <v xml:space="preserve">COTP_KCAL_KEY : </v>
      </c>
      <c r="H551">
        <f t="shared" si="55"/>
        <v>144</v>
      </c>
    </row>
    <row r="552" spans="1:8" ht="20.100000000000001" customHeight="1">
      <c r="A552" s="7"/>
      <c r="B552" s="8"/>
      <c r="C552" s="14" t="str">
        <f t="shared" si="56"/>
        <v>Rabbit</v>
      </c>
      <c r="D552" s="9" t="s">
        <v>167</v>
      </c>
      <c r="E552" s="1" t="str">
        <f t="shared" si="53"/>
        <v>Game</v>
      </c>
      <c r="F552" s="1" t="str">
        <f t="shared" si="57"/>
        <v>Rabbit</v>
      </c>
      <c r="G552" t="str">
        <f t="shared" si="54"/>
        <v xml:space="preserve">COTP_FAT_KEY : </v>
      </c>
      <c r="H552">
        <f t="shared" si="55"/>
        <v>3</v>
      </c>
    </row>
    <row r="553" spans="1:8" ht="20.100000000000001" customHeight="1">
      <c r="A553" s="7"/>
      <c r="B553" s="8"/>
      <c r="C553" s="14" t="str">
        <f t="shared" si="56"/>
        <v>Rabbit</v>
      </c>
      <c r="D553" s="9" t="s">
        <v>5</v>
      </c>
      <c r="E553" s="1" t="str">
        <f t="shared" si="53"/>
        <v>Game</v>
      </c>
      <c r="F553" s="1" t="str">
        <f t="shared" si="57"/>
        <v>Rabbit</v>
      </c>
      <c r="G553" t="str">
        <f t="shared" si="54"/>
        <v xml:space="preserve">COTP_CHO_KEY : </v>
      </c>
      <c r="H553">
        <f t="shared" si="55"/>
        <v>0</v>
      </c>
    </row>
    <row r="554" spans="1:8" ht="20.100000000000001" customHeight="1">
      <c r="A554" s="7"/>
      <c r="B554" s="8"/>
      <c r="C554" s="14" t="str">
        <f t="shared" si="56"/>
        <v>Rabbit</v>
      </c>
      <c r="D554" s="9" t="s">
        <v>173</v>
      </c>
      <c r="E554" s="1" t="str">
        <f t="shared" si="53"/>
        <v>Game</v>
      </c>
      <c r="F554" s="1" t="str">
        <f t="shared" si="57"/>
        <v>Rabbit</v>
      </c>
      <c r="G554" t="str">
        <f t="shared" si="54"/>
        <v xml:space="preserve">COTP_PROTEIN_KEY : </v>
      </c>
      <c r="H554">
        <f t="shared" si="55"/>
        <v>22</v>
      </c>
    </row>
    <row r="555" spans="1:8" ht="20.100000000000001" customHeight="1">
      <c r="A555" s="7"/>
      <c r="B555" s="10" t="s">
        <v>247</v>
      </c>
      <c r="C555" s="14" t="str">
        <f t="shared" si="56"/>
        <v>Partridge</v>
      </c>
      <c r="D555" s="9" t="s">
        <v>238</v>
      </c>
      <c r="E555" s="1" t="str">
        <f t="shared" si="53"/>
        <v>Game</v>
      </c>
      <c r="F555" s="1" t="str">
        <f t="shared" si="57"/>
        <v>Partridge</v>
      </c>
      <c r="G555" t="str">
        <f t="shared" si="54"/>
        <v xml:space="preserve">COTP_FAT_KEY : </v>
      </c>
      <c r="H555">
        <f t="shared" si="55"/>
        <v>1</v>
      </c>
    </row>
    <row r="556" spans="1:8" ht="20.100000000000001" customHeight="1">
      <c r="A556" s="7"/>
      <c r="B556" s="8"/>
      <c r="C556" s="14" t="str">
        <f t="shared" si="56"/>
        <v>Partridge</v>
      </c>
      <c r="D556" s="9" t="s">
        <v>5</v>
      </c>
      <c r="E556" s="1" t="str">
        <f t="shared" ref="E556:E619" si="58">IF(LEN(A556)=0,E555,A556)</f>
        <v>Game</v>
      </c>
      <c r="F556" s="1" t="str">
        <f t="shared" si="57"/>
        <v>Partridge</v>
      </c>
      <c r="G556" t="str">
        <f t="shared" si="54"/>
        <v xml:space="preserve">COTP_CHO_KEY : </v>
      </c>
      <c r="H556">
        <f t="shared" si="55"/>
        <v>0</v>
      </c>
    </row>
    <row r="557" spans="1:8" ht="20.100000000000001" customHeight="1">
      <c r="A557" s="7"/>
      <c r="B557" s="8"/>
      <c r="C557" s="14" t="str">
        <f t="shared" si="56"/>
        <v>Partridge</v>
      </c>
      <c r="D557" s="9" t="s">
        <v>30</v>
      </c>
      <c r="E557" s="1" t="str">
        <f t="shared" si="58"/>
        <v>Game</v>
      </c>
      <c r="F557" s="1" t="str">
        <f t="shared" si="57"/>
        <v>Partridge</v>
      </c>
      <c r="G557" t="str">
        <f t="shared" si="54"/>
        <v xml:space="preserve">COTP_PROTEIN_KEY : </v>
      </c>
      <c r="H557">
        <f t="shared" si="55"/>
        <v>26</v>
      </c>
    </row>
    <row r="558" spans="1:8" ht="20.100000000000001" customHeight="1">
      <c r="A558" s="7"/>
      <c r="B558" s="8"/>
      <c r="C558" s="14" t="str">
        <f t="shared" si="56"/>
        <v>Partridge</v>
      </c>
      <c r="D558" s="12"/>
      <c r="E558" s="1" t="str">
        <f t="shared" si="58"/>
        <v>Game</v>
      </c>
      <c r="F558" s="1" t="str">
        <f t="shared" si="57"/>
        <v>Partridge</v>
      </c>
      <c r="G558" t="e">
        <f t="shared" si="54"/>
        <v>#VALUE!</v>
      </c>
      <c r="H558">
        <f t="shared" si="55"/>
        <v>0</v>
      </c>
    </row>
    <row r="559" spans="1:8" ht="20.100000000000001" customHeight="1">
      <c r="A559" s="7"/>
      <c r="B559" s="10" t="s">
        <v>248</v>
      </c>
      <c r="C559" s="14" t="str">
        <f t="shared" si="56"/>
        <v>Wild Duck</v>
      </c>
      <c r="D559" s="9" t="s">
        <v>249</v>
      </c>
      <c r="E559" s="1" t="str">
        <f t="shared" si="58"/>
        <v>Game</v>
      </c>
      <c r="F559" s="1" t="str">
        <f t="shared" si="57"/>
        <v>Wild Duck</v>
      </c>
      <c r="G559" t="str">
        <f t="shared" si="54"/>
        <v xml:space="preserve">COTP_KCAL_KEY : </v>
      </c>
      <c r="H559">
        <f t="shared" si="55"/>
        <v>152</v>
      </c>
    </row>
    <row r="560" spans="1:8" ht="20.100000000000001" customHeight="1">
      <c r="A560" s="7"/>
      <c r="B560" s="8"/>
      <c r="C560" s="14" t="str">
        <f t="shared" si="56"/>
        <v>Wild Duck</v>
      </c>
      <c r="D560" s="9" t="s">
        <v>129</v>
      </c>
      <c r="E560" s="1" t="str">
        <f t="shared" si="58"/>
        <v>Game</v>
      </c>
      <c r="F560" s="1" t="str">
        <f t="shared" si="57"/>
        <v>Wild Duck</v>
      </c>
      <c r="G560" t="str">
        <f t="shared" si="54"/>
        <v xml:space="preserve">COTP_FAT_KEY : </v>
      </c>
      <c r="H560">
        <f t="shared" si="55"/>
        <v>2</v>
      </c>
    </row>
    <row r="561" spans="1:8" ht="20.100000000000001" customHeight="1">
      <c r="A561" s="7"/>
      <c r="B561" s="8"/>
      <c r="C561" s="14" t="str">
        <f t="shared" si="56"/>
        <v>Wild Duck</v>
      </c>
      <c r="D561" s="9" t="s">
        <v>5</v>
      </c>
      <c r="E561" s="1" t="str">
        <f t="shared" si="58"/>
        <v>Game</v>
      </c>
      <c r="F561" s="1" t="str">
        <f t="shared" si="57"/>
        <v>Wild Duck</v>
      </c>
      <c r="G561" t="str">
        <f t="shared" si="54"/>
        <v xml:space="preserve">COTP_CHO_KEY : </v>
      </c>
      <c r="H561">
        <f t="shared" si="55"/>
        <v>0</v>
      </c>
    </row>
    <row r="562" spans="1:8" ht="20.100000000000001" customHeight="1">
      <c r="A562" s="7"/>
      <c r="B562" s="8"/>
      <c r="C562" s="14" t="str">
        <f t="shared" si="56"/>
        <v>Wild Duck</v>
      </c>
      <c r="D562" s="9" t="s">
        <v>6</v>
      </c>
      <c r="E562" s="1" t="str">
        <f t="shared" si="58"/>
        <v>Game</v>
      </c>
      <c r="F562" s="1" t="str">
        <f t="shared" si="57"/>
        <v>Wild Duck</v>
      </c>
      <c r="G562" t="str">
        <f t="shared" si="54"/>
        <v xml:space="preserve">COTP_PROTEIN_KEY : </v>
      </c>
      <c r="H562">
        <f t="shared" si="55"/>
        <v>23</v>
      </c>
    </row>
    <row r="563" spans="1:8" ht="20.100000000000001" customHeight="1">
      <c r="A563" s="7"/>
      <c r="B563" s="10" t="s">
        <v>250</v>
      </c>
      <c r="C563" s="14" t="str">
        <f t="shared" si="56"/>
        <v>Grouse</v>
      </c>
      <c r="D563" s="9" t="s">
        <v>251</v>
      </c>
      <c r="E563" s="1" t="str">
        <f t="shared" si="58"/>
        <v>Game</v>
      </c>
      <c r="F563" s="1" t="str">
        <f t="shared" si="57"/>
        <v>Grouse</v>
      </c>
      <c r="G563" t="str">
        <f t="shared" si="54"/>
        <v xml:space="preserve">COTP_KCAL_KEY : </v>
      </c>
      <c r="H563">
        <f t="shared" si="55"/>
        <v>142</v>
      </c>
    </row>
    <row r="564" spans="1:8" ht="20.100000000000001" customHeight="1">
      <c r="A564" s="7"/>
      <c r="B564" s="8"/>
      <c r="C564" s="14" t="str">
        <f t="shared" si="56"/>
        <v>Grouse</v>
      </c>
      <c r="D564" s="9" t="s">
        <v>238</v>
      </c>
      <c r="E564" s="1" t="str">
        <f t="shared" si="58"/>
        <v>Game</v>
      </c>
      <c r="F564" s="1" t="str">
        <f t="shared" si="57"/>
        <v>Grouse</v>
      </c>
      <c r="G564" t="str">
        <f t="shared" si="54"/>
        <v xml:space="preserve">COTP_FAT_KEY : </v>
      </c>
      <c r="H564">
        <f t="shared" si="55"/>
        <v>1</v>
      </c>
    </row>
    <row r="565" spans="1:8" ht="20.100000000000001" customHeight="1">
      <c r="A565" s="7"/>
      <c r="B565" s="8"/>
      <c r="C565" s="14" t="str">
        <f t="shared" si="56"/>
        <v>Grouse</v>
      </c>
      <c r="D565" s="9" t="s">
        <v>5</v>
      </c>
      <c r="E565" s="1" t="str">
        <f t="shared" si="58"/>
        <v>Game</v>
      </c>
      <c r="F565" s="1" t="str">
        <f t="shared" si="57"/>
        <v>Grouse</v>
      </c>
      <c r="G565" t="str">
        <f t="shared" si="54"/>
        <v xml:space="preserve">COTP_CHO_KEY : </v>
      </c>
      <c r="H565">
        <f t="shared" si="55"/>
        <v>0</v>
      </c>
    </row>
    <row r="566" spans="1:8" ht="20.100000000000001" customHeight="1">
      <c r="A566" s="7"/>
      <c r="B566" s="8"/>
      <c r="C566" s="14" t="str">
        <f t="shared" si="56"/>
        <v>Grouse</v>
      </c>
      <c r="D566" s="9" t="s">
        <v>204</v>
      </c>
      <c r="E566" s="1" t="str">
        <f t="shared" si="58"/>
        <v>Game</v>
      </c>
      <c r="F566" s="1" t="str">
        <f t="shared" si="57"/>
        <v>Grouse</v>
      </c>
      <c r="G566" t="str">
        <f t="shared" si="54"/>
        <v xml:space="preserve">COTP_PROTEIN_KEY : </v>
      </c>
      <c r="H566">
        <f t="shared" si="55"/>
        <v>24</v>
      </c>
    </row>
    <row r="567" spans="1:8" ht="20.100000000000001" customHeight="1">
      <c r="A567" s="7"/>
      <c r="B567" s="10" t="s">
        <v>252</v>
      </c>
      <c r="C567" s="14" t="str">
        <f t="shared" si="56"/>
        <v>Squab/Pigeon</v>
      </c>
      <c r="D567" s="9" t="s">
        <v>163</v>
      </c>
      <c r="E567" s="1" t="str">
        <f t="shared" si="58"/>
        <v>Game</v>
      </c>
      <c r="F567" s="1" t="str">
        <f t="shared" si="57"/>
        <v>Squab/Pigeon</v>
      </c>
      <c r="G567" t="str">
        <f t="shared" si="54"/>
        <v xml:space="preserve">COTP_KCAL_KEY : </v>
      </c>
      <c r="H567">
        <f t="shared" si="55"/>
        <v>153</v>
      </c>
    </row>
    <row r="568" spans="1:8" ht="20.100000000000001" customHeight="1">
      <c r="A568" s="7"/>
      <c r="B568" s="8"/>
      <c r="C568" s="14" t="str">
        <f t="shared" si="56"/>
        <v>Squab/Pigeon</v>
      </c>
      <c r="D568" s="9" t="s">
        <v>129</v>
      </c>
      <c r="E568" s="1" t="str">
        <f t="shared" si="58"/>
        <v>Game</v>
      </c>
      <c r="F568" s="1" t="str">
        <f t="shared" si="57"/>
        <v>Squab/Pigeon</v>
      </c>
      <c r="G568" t="str">
        <f t="shared" si="54"/>
        <v xml:space="preserve">COTP_FAT_KEY : </v>
      </c>
      <c r="H568">
        <f t="shared" si="55"/>
        <v>2</v>
      </c>
    </row>
    <row r="569" spans="1:8" ht="20.100000000000001" customHeight="1">
      <c r="A569" s="7"/>
      <c r="B569" s="8"/>
      <c r="C569" s="14" t="str">
        <f t="shared" si="56"/>
        <v>Squab/Pigeon</v>
      </c>
      <c r="D569" s="9" t="s">
        <v>5</v>
      </c>
      <c r="E569" s="1" t="str">
        <f t="shared" si="58"/>
        <v>Game</v>
      </c>
      <c r="F569" s="1" t="str">
        <f t="shared" si="57"/>
        <v>Squab/Pigeon</v>
      </c>
      <c r="G569" t="str">
        <f t="shared" si="54"/>
        <v xml:space="preserve">COTP_CHO_KEY : </v>
      </c>
      <c r="H569">
        <f t="shared" si="55"/>
        <v>0</v>
      </c>
    </row>
    <row r="570" spans="1:8" ht="20.100000000000001" customHeight="1">
      <c r="A570" s="7"/>
      <c r="B570" s="8"/>
      <c r="C570" s="14" t="str">
        <f t="shared" si="56"/>
        <v>Squab/Pigeon</v>
      </c>
      <c r="D570" s="9" t="s">
        <v>6</v>
      </c>
      <c r="E570" s="1" t="str">
        <f t="shared" si="58"/>
        <v>Game</v>
      </c>
      <c r="F570" s="1" t="str">
        <f t="shared" si="57"/>
        <v>Squab/Pigeon</v>
      </c>
      <c r="G570" t="str">
        <f t="shared" si="54"/>
        <v xml:space="preserve">COTP_PROTEIN_KEY : </v>
      </c>
      <c r="H570">
        <f t="shared" si="55"/>
        <v>23</v>
      </c>
    </row>
    <row r="571" spans="1:8" ht="20.100000000000001" customHeight="1">
      <c r="A571" s="7"/>
      <c r="B571" s="10" t="s">
        <v>253</v>
      </c>
      <c r="C571" s="14" t="str">
        <f t="shared" si="56"/>
        <v>Dove</v>
      </c>
      <c r="D571" s="9" t="s">
        <v>254</v>
      </c>
      <c r="E571" s="1" t="str">
        <f t="shared" si="58"/>
        <v>Game</v>
      </c>
      <c r="F571" s="1" t="str">
        <f t="shared" si="57"/>
        <v>Dove</v>
      </c>
      <c r="G571" t="str">
        <f t="shared" si="54"/>
        <v xml:space="preserve">COTP_KCAL_KEY : </v>
      </c>
      <c r="H571">
        <f t="shared" si="55"/>
        <v>145</v>
      </c>
    </row>
    <row r="572" spans="1:8" ht="20.100000000000001" customHeight="1">
      <c r="A572" s="7"/>
      <c r="B572" s="8"/>
      <c r="C572" s="14" t="str">
        <f t="shared" si="56"/>
        <v>Dove</v>
      </c>
      <c r="D572" s="9" t="s">
        <v>129</v>
      </c>
      <c r="E572" s="1" t="str">
        <f t="shared" si="58"/>
        <v>Game</v>
      </c>
      <c r="F572" s="1" t="str">
        <f t="shared" si="57"/>
        <v>Dove</v>
      </c>
      <c r="G572" t="str">
        <f t="shared" si="54"/>
        <v xml:space="preserve">COTP_FAT_KEY : </v>
      </c>
      <c r="H572">
        <f t="shared" si="55"/>
        <v>2</v>
      </c>
    </row>
    <row r="573" spans="1:8" ht="20.100000000000001" customHeight="1">
      <c r="A573" s="7"/>
      <c r="B573" s="8"/>
      <c r="C573" s="14" t="str">
        <f t="shared" si="56"/>
        <v>Dove</v>
      </c>
      <c r="D573" s="9" t="s">
        <v>5</v>
      </c>
      <c r="E573" s="1" t="str">
        <f t="shared" si="58"/>
        <v>Game</v>
      </c>
      <c r="F573" s="1" t="str">
        <f t="shared" si="57"/>
        <v>Dove</v>
      </c>
      <c r="G573" t="str">
        <f t="shared" si="54"/>
        <v xml:space="preserve">COTP_CHO_KEY : </v>
      </c>
      <c r="H573">
        <f t="shared" si="55"/>
        <v>0</v>
      </c>
    </row>
    <row r="574" spans="1:8" ht="20.100000000000001" customHeight="1">
      <c r="A574" s="7"/>
      <c r="B574" s="8"/>
      <c r="C574" s="14" t="str">
        <f t="shared" si="56"/>
        <v>Dove</v>
      </c>
      <c r="D574" s="9" t="s">
        <v>6</v>
      </c>
      <c r="E574" s="1" t="str">
        <f t="shared" si="58"/>
        <v>Game</v>
      </c>
      <c r="F574" s="1" t="str">
        <f t="shared" si="57"/>
        <v>Dove</v>
      </c>
      <c r="G574" t="str">
        <f t="shared" si="54"/>
        <v xml:space="preserve">COTP_PROTEIN_KEY : </v>
      </c>
      <c r="H574">
        <f t="shared" si="55"/>
        <v>23</v>
      </c>
    </row>
    <row r="575" spans="1:8" ht="20.100000000000001" customHeight="1">
      <c r="A575" s="7"/>
      <c r="B575" s="10" t="s">
        <v>255</v>
      </c>
      <c r="C575" s="14" t="str">
        <f t="shared" si="56"/>
        <v>Woodcock</v>
      </c>
      <c r="D575" s="9" t="s">
        <v>163</v>
      </c>
      <c r="E575" s="1" t="str">
        <f t="shared" si="58"/>
        <v>Game</v>
      </c>
      <c r="F575" s="1" t="str">
        <f t="shared" si="57"/>
        <v>Woodcock</v>
      </c>
      <c r="G575" t="str">
        <f t="shared" si="54"/>
        <v xml:space="preserve">COTP_KCAL_KEY : </v>
      </c>
      <c r="H575">
        <f t="shared" si="55"/>
        <v>153</v>
      </c>
    </row>
    <row r="576" spans="1:8" ht="20.100000000000001" customHeight="1">
      <c r="A576" s="7"/>
      <c r="B576" s="8"/>
      <c r="C576" s="14" t="str">
        <f t="shared" si="56"/>
        <v>Woodcock</v>
      </c>
      <c r="D576" s="9" t="s">
        <v>129</v>
      </c>
      <c r="E576" s="1" t="str">
        <f t="shared" si="58"/>
        <v>Game</v>
      </c>
      <c r="F576" s="1" t="str">
        <f t="shared" si="57"/>
        <v>Woodcock</v>
      </c>
      <c r="G576" t="str">
        <f t="shared" si="54"/>
        <v xml:space="preserve">COTP_FAT_KEY : </v>
      </c>
      <c r="H576">
        <f t="shared" si="55"/>
        <v>2</v>
      </c>
    </row>
    <row r="577" spans="1:8" ht="20.100000000000001" customHeight="1">
      <c r="A577" s="7"/>
      <c r="B577" s="8"/>
      <c r="C577" s="14" t="str">
        <f t="shared" si="56"/>
        <v>Woodcock</v>
      </c>
      <c r="D577" s="9" t="s">
        <v>5</v>
      </c>
      <c r="E577" s="1" t="str">
        <f t="shared" si="58"/>
        <v>Game</v>
      </c>
      <c r="F577" s="1" t="str">
        <f t="shared" si="57"/>
        <v>Woodcock</v>
      </c>
      <c r="G577" t="str">
        <f t="shared" si="54"/>
        <v xml:space="preserve">COTP_CHO_KEY : </v>
      </c>
      <c r="H577">
        <f t="shared" si="55"/>
        <v>0</v>
      </c>
    </row>
    <row r="578" spans="1:8" ht="20.100000000000001" customHeight="1">
      <c r="A578" s="7"/>
      <c r="B578" s="8"/>
      <c r="C578" s="14" t="str">
        <f t="shared" si="56"/>
        <v>Woodcock</v>
      </c>
      <c r="D578" s="9" t="s">
        <v>6</v>
      </c>
      <c r="E578" s="1" t="str">
        <f t="shared" si="58"/>
        <v>Game</v>
      </c>
      <c r="F578" s="1" t="str">
        <f t="shared" si="57"/>
        <v>Woodcock</v>
      </c>
      <c r="G578" t="str">
        <f t="shared" si="54"/>
        <v xml:space="preserve">COTP_PROTEIN_KEY : </v>
      </c>
      <c r="H578">
        <f t="shared" si="55"/>
        <v>23</v>
      </c>
    </row>
    <row r="579" spans="1:8" ht="20.100000000000001" customHeight="1">
      <c r="A579" s="7"/>
      <c r="B579" s="10" t="s">
        <v>256</v>
      </c>
      <c r="C579" s="14" t="str">
        <f t="shared" si="56"/>
        <v>Snipe</v>
      </c>
      <c r="D579" s="9" t="s">
        <v>134</v>
      </c>
      <c r="E579" s="1" t="str">
        <f t="shared" si="58"/>
        <v>Game</v>
      </c>
      <c r="F579" s="1" t="str">
        <f t="shared" si="57"/>
        <v>Snipe</v>
      </c>
      <c r="G579" t="str">
        <f t="shared" si="54"/>
        <v xml:space="preserve">COTP_KCAL_KEY : </v>
      </c>
      <c r="H579">
        <f t="shared" si="55"/>
        <v>180</v>
      </c>
    </row>
    <row r="580" spans="1:8" ht="20.100000000000001" customHeight="1">
      <c r="A580" s="7"/>
      <c r="B580" s="8"/>
      <c r="C580" s="14" t="str">
        <f t="shared" si="56"/>
        <v>Snipe</v>
      </c>
      <c r="D580" s="9" t="s">
        <v>142</v>
      </c>
      <c r="E580" s="1" t="str">
        <f t="shared" si="58"/>
        <v>Game</v>
      </c>
      <c r="F580" s="1" t="str">
        <f t="shared" si="57"/>
        <v>Snipe</v>
      </c>
      <c r="G580" t="str">
        <f t="shared" ref="G580:G643" si="59">LEFT(D580,FIND("@",D580,1)-1)</f>
        <v xml:space="preserve">COTP_FAT_KEY : </v>
      </c>
      <c r="H580">
        <f t="shared" ref="H580:H643" si="60">IFERROR(VALUE(RIGHT(D580,LEN(D580)-FIND("@",D580,1))),0)</f>
        <v>4</v>
      </c>
    </row>
    <row r="581" spans="1:8" ht="20.100000000000001" customHeight="1">
      <c r="A581" s="7"/>
      <c r="B581" s="8"/>
      <c r="C581" s="14" t="str">
        <f t="shared" si="56"/>
        <v>Snipe</v>
      </c>
      <c r="D581" s="9" t="s">
        <v>5</v>
      </c>
      <c r="E581" s="1" t="str">
        <f t="shared" si="58"/>
        <v>Game</v>
      </c>
      <c r="F581" s="1" t="str">
        <f t="shared" si="57"/>
        <v>Snipe</v>
      </c>
      <c r="G581" t="str">
        <f t="shared" si="59"/>
        <v xml:space="preserve">COTP_CHO_KEY : </v>
      </c>
      <c r="H581">
        <f t="shared" si="60"/>
        <v>0</v>
      </c>
    </row>
    <row r="582" spans="1:8" ht="20.100000000000001" customHeight="1">
      <c r="A582" s="7"/>
      <c r="B582" s="8"/>
      <c r="C582" s="14" t="str">
        <f t="shared" ref="C582:C645" si="61">IF(A582&gt;0,999,IF(LEN(B582)&gt;0,B582,IF(LEN(B581)&gt;0,B581,IF(LEN(B580)&gt;0,B580,IF(LEN(B579)&gt;0,B579,999)))))</f>
        <v>Snipe</v>
      </c>
      <c r="D582" s="9" t="s">
        <v>19</v>
      </c>
      <c r="E582" s="1" t="str">
        <f t="shared" si="58"/>
        <v>Game</v>
      </c>
      <c r="F582" s="1" t="str">
        <f t="shared" si="57"/>
        <v>Snipe</v>
      </c>
      <c r="G582" t="str">
        <f t="shared" si="59"/>
        <v xml:space="preserve">COTP_PROTEIN_KEY : </v>
      </c>
      <c r="H582">
        <f t="shared" si="60"/>
        <v>20</v>
      </c>
    </row>
    <row r="583" spans="1:8" ht="20.100000000000001" customHeight="1">
      <c r="A583" s="7"/>
      <c r="B583" s="10" t="s">
        <v>257</v>
      </c>
      <c r="C583" s="14" t="str">
        <f t="shared" si="61"/>
        <v>Teal</v>
      </c>
      <c r="D583" s="9" t="s">
        <v>258</v>
      </c>
      <c r="E583" s="1" t="str">
        <f t="shared" si="58"/>
        <v>Game</v>
      </c>
      <c r="F583" s="1" t="str">
        <f t="shared" si="57"/>
        <v>Teal</v>
      </c>
      <c r="G583" t="str">
        <f t="shared" si="59"/>
        <v xml:space="preserve">COTP_KCAL_KEY : </v>
      </c>
      <c r="H583">
        <f t="shared" si="60"/>
        <v>177</v>
      </c>
    </row>
    <row r="584" spans="1:8" ht="20.100000000000001" customHeight="1">
      <c r="A584" s="7"/>
      <c r="B584" s="8"/>
      <c r="C584" s="14" t="str">
        <f t="shared" si="61"/>
        <v>Teal</v>
      </c>
      <c r="D584" s="9" t="s">
        <v>142</v>
      </c>
      <c r="E584" s="1" t="str">
        <f t="shared" si="58"/>
        <v>Game</v>
      </c>
      <c r="F584" s="1" t="str">
        <f t="shared" si="57"/>
        <v>Teal</v>
      </c>
      <c r="G584" t="str">
        <f t="shared" si="59"/>
        <v xml:space="preserve">COTP_FAT_KEY : </v>
      </c>
      <c r="H584">
        <f t="shared" si="60"/>
        <v>4</v>
      </c>
    </row>
    <row r="585" spans="1:8" ht="20.100000000000001" customHeight="1">
      <c r="A585" s="7"/>
      <c r="B585" s="8"/>
      <c r="C585" s="14" t="str">
        <f t="shared" si="61"/>
        <v>Teal</v>
      </c>
      <c r="D585" s="9" t="s">
        <v>5</v>
      </c>
      <c r="E585" s="1" t="str">
        <f t="shared" si="58"/>
        <v>Game</v>
      </c>
      <c r="F585" s="1" t="str">
        <f t="shared" ref="F585:F648" si="62">IF(C585=999,"",IF(LEN(B585)&gt;0,B585,IF(LEN(B584)&gt;0,B584,IF(LEN(B583)&gt;0,B583,IF(LEN(B582)&gt;0,B582,999)))))</f>
        <v>Teal</v>
      </c>
      <c r="G585" t="str">
        <f t="shared" si="59"/>
        <v xml:space="preserve">COTP_CHO_KEY : </v>
      </c>
      <c r="H585">
        <f t="shared" si="60"/>
        <v>0</v>
      </c>
    </row>
    <row r="586" spans="1:8" ht="20.100000000000001" customHeight="1">
      <c r="A586" s="7"/>
      <c r="B586" s="8"/>
      <c r="C586" s="14" t="str">
        <f t="shared" si="61"/>
        <v>Teal</v>
      </c>
      <c r="D586" s="9" t="s">
        <v>10</v>
      </c>
      <c r="E586" s="1" t="str">
        <f t="shared" si="58"/>
        <v>Game</v>
      </c>
      <c r="F586" s="1" t="str">
        <f t="shared" si="62"/>
        <v>Teal</v>
      </c>
      <c r="G586" t="str">
        <f t="shared" si="59"/>
        <v xml:space="preserve">COTP_PROTEIN_KEY : </v>
      </c>
      <c r="H586">
        <f t="shared" si="60"/>
        <v>21</v>
      </c>
    </row>
    <row r="587" spans="1:8" ht="20.100000000000001" customHeight="1">
      <c r="A587" s="7"/>
      <c r="B587" s="10" t="s">
        <v>259</v>
      </c>
      <c r="C587" s="14" t="str">
        <f t="shared" si="61"/>
        <v>Duck</v>
      </c>
      <c r="D587" s="9" t="s">
        <v>134</v>
      </c>
      <c r="E587" s="1" t="str">
        <f t="shared" si="58"/>
        <v>Game</v>
      </c>
      <c r="F587" s="1" t="str">
        <f t="shared" si="62"/>
        <v>Duck</v>
      </c>
      <c r="G587" t="str">
        <f t="shared" si="59"/>
        <v xml:space="preserve">COTP_KCAL_KEY : </v>
      </c>
      <c r="H587">
        <f t="shared" si="60"/>
        <v>180</v>
      </c>
    </row>
    <row r="588" spans="1:8" ht="20.100000000000001" customHeight="1">
      <c r="A588" s="7"/>
      <c r="B588" s="8"/>
      <c r="C588" s="14" t="str">
        <f t="shared" si="61"/>
        <v>Duck</v>
      </c>
      <c r="D588" s="9" t="s">
        <v>142</v>
      </c>
      <c r="E588" s="1" t="str">
        <f t="shared" si="58"/>
        <v>Game</v>
      </c>
      <c r="F588" s="1" t="str">
        <f t="shared" si="62"/>
        <v>Duck</v>
      </c>
      <c r="G588" t="str">
        <f t="shared" si="59"/>
        <v xml:space="preserve">COTP_FAT_KEY : </v>
      </c>
      <c r="H588">
        <f t="shared" si="60"/>
        <v>4</v>
      </c>
    </row>
    <row r="589" spans="1:8" ht="20.100000000000001" customHeight="1">
      <c r="A589" s="7"/>
      <c r="B589" s="8"/>
      <c r="C589" s="14" t="str">
        <f t="shared" si="61"/>
        <v>Duck</v>
      </c>
      <c r="D589" s="9" t="s">
        <v>5</v>
      </c>
      <c r="E589" s="1" t="str">
        <f t="shared" si="58"/>
        <v>Game</v>
      </c>
      <c r="F589" s="1" t="str">
        <f t="shared" si="62"/>
        <v>Duck</v>
      </c>
      <c r="G589" t="str">
        <f t="shared" si="59"/>
        <v xml:space="preserve">COTP_CHO_KEY : </v>
      </c>
      <c r="H589">
        <f t="shared" si="60"/>
        <v>0</v>
      </c>
    </row>
    <row r="590" spans="1:8" ht="20.100000000000001" customHeight="1">
      <c r="A590" s="7"/>
      <c r="B590" s="8"/>
      <c r="C590" s="14" t="str">
        <f t="shared" si="61"/>
        <v>Duck</v>
      </c>
      <c r="D590" s="9" t="s">
        <v>19</v>
      </c>
      <c r="E590" s="1" t="str">
        <f t="shared" si="58"/>
        <v>Game</v>
      </c>
      <c r="F590" s="1" t="str">
        <f t="shared" si="62"/>
        <v>Duck</v>
      </c>
      <c r="G590" t="str">
        <f t="shared" si="59"/>
        <v xml:space="preserve">COTP_PROTEIN_KEY : </v>
      </c>
      <c r="H590">
        <f t="shared" si="60"/>
        <v>20</v>
      </c>
    </row>
    <row r="591" spans="1:8" ht="20.100000000000001" customHeight="1">
      <c r="A591" s="7"/>
      <c r="B591" s="10" t="s">
        <v>260</v>
      </c>
      <c r="C591" s="14" t="str">
        <f t="shared" si="61"/>
        <v>Moose</v>
      </c>
      <c r="D591" s="9" t="s">
        <v>261</v>
      </c>
      <c r="E591" s="1" t="str">
        <f t="shared" si="58"/>
        <v>Game</v>
      </c>
      <c r="F591" s="1" t="str">
        <f t="shared" si="62"/>
        <v>Moose</v>
      </c>
      <c r="G591" t="e">
        <f t="shared" si="59"/>
        <v>#VALUE!</v>
      </c>
      <c r="H591">
        <f t="shared" si="60"/>
        <v>0</v>
      </c>
    </row>
    <row r="592" spans="1:8" ht="20.100000000000001" customHeight="1">
      <c r="A592" s="11" t="s">
        <v>262</v>
      </c>
      <c r="B592" s="8"/>
      <c r="C592" s="14">
        <f t="shared" si="61"/>
        <v>999</v>
      </c>
      <c r="D592" s="12"/>
      <c r="E592" s="1" t="str">
        <f t="shared" si="58"/>
        <v>Organ Meats – Offal Meats</v>
      </c>
      <c r="F592" s="1" t="str">
        <f t="shared" si="62"/>
        <v/>
      </c>
      <c r="G592" t="e">
        <f t="shared" si="59"/>
        <v>#VALUE!</v>
      </c>
      <c r="H592">
        <f t="shared" si="60"/>
        <v>0</v>
      </c>
    </row>
    <row r="593" spans="1:8" ht="20.100000000000001" customHeight="1">
      <c r="A593" s="7"/>
      <c r="B593" s="10" t="s">
        <v>263</v>
      </c>
      <c r="C593" s="14" t="str">
        <f t="shared" si="61"/>
        <v>Kidney</v>
      </c>
      <c r="D593" s="9" t="s">
        <v>264</v>
      </c>
      <c r="E593" s="1" t="str">
        <f t="shared" si="58"/>
        <v>Organ Meats – Offal Meats</v>
      </c>
      <c r="F593" s="1" t="str">
        <f t="shared" si="62"/>
        <v>Kidney</v>
      </c>
      <c r="G593" t="str">
        <f t="shared" si="59"/>
        <v xml:space="preserve">COTP_KCAL_KEY : </v>
      </c>
      <c r="H593">
        <f t="shared" si="60"/>
        <v>100</v>
      </c>
    </row>
    <row r="594" spans="1:8" ht="20.100000000000001" customHeight="1">
      <c r="A594" s="7"/>
      <c r="B594" s="8"/>
      <c r="C594" s="14" t="str">
        <f t="shared" si="61"/>
        <v>Kidney</v>
      </c>
      <c r="D594" s="9" t="s">
        <v>129</v>
      </c>
      <c r="E594" s="1" t="str">
        <f t="shared" si="58"/>
        <v>Organ Meats – Offal Meats</v>
      </c>
      <c r="F594" s="1" t="str">
        <f t="shared" si="62"/>
        <v>Kidney</v>
      </c>
      <c r="G594" t="str">
        <f t="shared" si="59"/>
        <v xml:space="preserve">COTP_FAT_KEY : </v>
      </c>
      <c r="H594">
        <f t="shared" si="60"/>
        <v>2</v>
      </c>
    </row>
    <row r="595" spans="1:8" ht="20.100000000000001" customHeight="1">
      <c r="A595" s="7"/>
      <c r="B595" s="8"/>
      <c r="C595" s="14" t="str">
        <f t="shared" si="61"/>
        <v>Kidney</v>
      </c>
      <c r="D595" s="9" t="s">
        <v>5</v>
      </c>
      <c r="E595" s="1" t="str">
        <f t="shared" si="58"/>
        <v>Organ Meats – Offal Meats</v>
      </c>
      <c r="F595" s="1" t="str">
        <f t="shared" si="62"/>
        <v>Kidney</v>
      </c>
      <c r="G595" t="str">
        <f t="shared" si="59"/>
        <v xml:space="preserve">COTP_CHO_KEY : </v>
      </c>
      <c r="H595">
        <f t="shared" si="60"/>
        <v>0</v>
      </c>
    </row>
    <row r="596" spans="1:8" ht="20.100000000000001" customHeight="1">
      <c r="A596" s="7"/>
      <c r="B596" s="8"/>
      <c r="C596" s="14" t="str">
        <f t="shared" si="61"/>
        <v>Kidney</v>
      </c>
      <c r="D596" s="9" t="s">
        <v>10</v>
      </c>
      <c r="E596" s="1" t="str">
        <f t="shared" si="58"/>
        <v>Organ Meats – Offal Meats</v>
      </c>
      <c r="F596" s="1" t="str">
        <f t="shared" si="62"/>
        <v>Kidney</v>
      </c>
      <c r="G596" t="str">
        <f t="shared" si="59"/>
        <v xml:space="preserve">COTP_PROTEIN_KEY : </v>
      </c>
      <c r="H596">
        <f t="shared" si="60"/>
        <v>21</v>
      </c>
    </row>
    <row r="597" spans="1:8" ht="20.100000000000001" customHeight="1">
      <c r="A597" s="7"/>
      <c r="B597" s="10" t="s">
        <v>265</v>
      </c>
      <c r="C597" s="14" t="str">
        <f t="shared" si="61"/>
        <v>Sweetbread</v>
      </c>
      <c r="D597" s="9" t="s">
        <v>266</v>
      </c>
      <c r="E597" s="1" t="str">
        <f t="shared" si="58"/>
        <v>Organ Meats – Offal Meats</v>
      </c>
      <c r="F597" s="1" t="str">
        <f t="shared" si="62"/>
        <v>Sweetbread</v>
      </c>
      <c r="G597" t="str">
        <f t="shared" si="59"/>
        <v xml:space="preserve">COTP_KCAL_KEY : </v>
      </c>
      <c r="H597">
        <f t="shared" si="60"/>
        <v>293</v>
      </c>
    </row>
    <row r="598" spans="1:8" ht="20.100000000000001" customHeight="1">
      <c r="A598" s="7"/>
      <c r="B598" s="8"/>
      <c r="C598" s="14" t="str">
        <f t="shared" si="61"/>
        <v>Sweetbread</v>
      </c>
      <c r="D598" s="9" t="s">
        <v>58</v>
      </c>
      <c r="E598" s="1" t="str">
        <f t="shared" si="58"/>
        <v>Organ Meats – Offal Meats</v>
      </c>
      <c r="F598" s="1" t="str">
        <f t="shared" si="62"/>
        <v>Sweetbread</v>
      </c>
      <c r="G598" t="str">
        <f t="shared" si="59"/>
        <v xml:space="preserve">COTP_FAT_KEY : </v>
      </c>
      <c r="H598">
        <f t="shared" si="60"/>
        <v>20</v>
      </c>
    </row>
    <row r="599" spans="1:8" ht="20.100000000000001" customHeight="1">
      <c r="A599" s="7"/>
      <c r="B599" s="8"/>
      <c r="C599" s="14" t="str">
        <f t="shared" si="61"/>
        <v>Sweetbread</v>
      </c>
      <c r="D599" s="9" t="s">
        <v>5</v>
      </c>
      <c r="E599" s="1" t="str">
        <f t="shared" si="58"/>
        <v>Organ Meats – Offal Meats</v>
      </c>
      <c r="F599" s="1" t="str">
        <f t="shared" si="62"/>
        <v>Sweetbread</v>
      </c>
      <c r="G599" t="str">
        <f t="shared" si="59"/>
        <v xml:space="preserve">COTP_CHO_KEY : </v>
      </c>
      <c r="H599">
        <f t="shared" si="60"/>
        <v>0</v>
      </c>
    </row>
    <row r="600" spans="1:8" ht="20.100000000000001" customHeight="1">
      <c r="A600" s="7"/>
      <c r="B600" s="8"/>
      <c r="C600" s="14" t="str">
        <f t="shared" si="61"/>
        <v>Sweetbread</v>
      </c>
      <c r="D600" s="9" t="s">
        <v>39</v>
      </c>
      <c r="E600" s="1" t="str">
        <f t="shared" si="58"/>
        <v>Organ Meats – Offal Meats</v>
      </c>
      <c r="F600" s="1" t="str">
        <f t="shared" si="62"/>
        <v>Sweetbread</v>
      </c>
      <c r="G600" t="str">
        <f t="shared" si="59"/>
        <v xml:space="preserve">COTP_PROTEIN_KEY : </v>
      </c>
      <c r="H600">
        <f t="shared" si="60"/>
        <v>30</v>
      </c>
    </row>
    <row r="601" spans="1:8" ht="20.100000000000001" customHeight="1">
      <c r="A601" s="7"/>
      <c r="B601" s="10" t="s">
        <v>267</v>
      </c>
      <c r="C601" s="14" t="str">
        <f t="shared" si="61"/>
        <v>Brains</v>
      </c>
      <c r="D601" s="9" t="s">
        <v>172</v>
      </c>
      <c r="E601" s="1" t="str">
        <f t="shared" si="58"/>
        <v>Organ Meats – Offal Meats</v>
      </c>
      <c r="F601" s="1" t="str">
        <f t="shared" si="62"/>
        <v>Brains</v>
      </c>
      <c r="G601" t="str">
        <f t="shared" si="59"/>
        <v xml:space="preserve">COTP_KCAL_KEY : </v>
      </c>
      <c r="H601">
        <f t="shared" si="60"/>
        <v>138</v>
      </c>
    </row>
    <row r="602" spans="1:8" ht="20.100000000000001" customHeight="1">
      <c r="A602" s="7"/>
      <c r="B602" s="8"/>
      <c r="C602" s="14" t="str">
        <f t="shared" si="61"/>
        <v>Brains</v>
      </c>
      <c r="D602" s="9" t="s">
        <v>22</v>
      </c>
      <c r="E602" s="1" t="str">
        <f t="shared" si="58"/>
        <v>Organ Meats – Offal Meats</v>
      </c>
      <c r="F602" s="1" t="str">
        <f t="shared" si="62"/>
        <v>Brains</v>
      </c>
      <c r="G602" t="str">
        <f t="shared" si="59"/>
        <v xml:space="preserve">COTP_FAT_KEY : </v>
      </c>
      <c r="H602">
        <f t="shared" si="60"/>
        <v>9</v>
      </c>
    </row>
    <row r="603" spans="1:8" ht="20.100000000000001" customHeight="1">
      <c r="A603" s="7"/>
      <c r="B603" s="8"/>
      <c r="C603" s="14" t="str">
        <f t="shared" si="61"/>
        <v>Brains</v>
      </c>
      <c r="D603" s="9" t="s">
        <v>5</v>
      </c>
      <c r="E603" s="1" t="str">
        <f t="shared" si="58"/>
        <v>Organ Meats – Offal Meats</v>
      </c>
      <c r="F603" s="1" t="str">
        <f t="shared" si="62"/>
        <v>Brains</v>
      </c>
      <c r="G603" t="str">
        <f t="shared" si="59"/>
        <v xml:space="preserve">COTP_CHO_KEY : </v>
      </c>
      <c r="H603">
        <f t="shared" si="60"/>
        <v>0</v>
      </c>
    </row>
    <row r="604" spans="1:8" ht="20.100000000000001" customHeight="1">
      <c r="A604" s="7"/>
      <c r="B604" s="8"/>
      <c r="C604" s="14" t="str">
        <f t="shared" si="61"/>
        <v>Brains</v>
      </c>
      <c r="D604" s="9" t="s">
        <v>268</v>
      </c>
      <c r="E604" s="1" t="str">
        <f t="shared" si="58"/>
        <v>Organ Meats – Offal Meats</v>
      </c>
      <c r="F604" s="1" t="str">
        <f t="shared" si="62"/>
        <v>Brains</v>
      </c>
      <c r="G604" t="str">
        <f t="shared" si="59"/>
        <v xml:space="preserve">COTP_PROTEIN_KEY : </v>
      </c>
      <c r="H604">
        <f t="shared" si="60"/>
        <v>14</v>
      </c>
    </row>
    <row r="605" spans="1:8" ht="20.100000000000001" customHeight="1">
      <c r="A605" s="7"/>
      <c r="B605" s="10" t="s">
        <v>269</v>
      </c>
      <c r="C605" s="14" t="str">
        <f t="shared" si="61"/>
        <v>Liver</v>
      </c>
      <c r="D605" s="9" t="s">
        <v>270</v>
      </c>
      <c r="E605" s="1" t="str">
        <f t="shared" si="58"/>
        <v>Organ Meats – Offal Meats</v>
      </c>
      <c r="F605" s="1" t="str">
        <f t="shared" si="62"/>
        <v>Liver</v>
      </c>
      <c r="G605" t="str">
        <f t="shared" si="59"/>
        <v xml:space="preserve">COTP_KCAL_KEY : </v>
      </c>
      <c r="H605">
        <f t="shared" si="60"/>
        <v>190</v>
      </c>
    </row>
    <row r="606" spans="1:8" ht="20.100000000000001" customHeight="1">
      <c r="A606" s="7"/>
      <c r="B606" s="8"/>
      <c r="C606" s="14" t="str">
        <f t="shared" si="61"/>
        <v>Liver</v>
      </c>
      <c r="D606" s="9" t="s">
        <v>77</v>
      </c>
      <c r="E606" s="1" t="str">
        <f t="shared" si="58"/>
        <v>Organ Meats – Offal Meats</v>
      </c>
      <c r="F606" s="1" t="str">
        <f t="shared" si="62"/>
        <v>Liver</v>
      </c>
      <c r="G606" t="str">
        <f t="shared" si="59"/>
        <v xml:space="preserve">COTP_FAT_KEY : </v>
      </c>
      <c r="H606">
        <f t="shared" si="60"/>
        <v>10</v>
      </c>
    </row>
    <row r="607" spans="1:8" ht="20.100000000000001" customHeight="1">
      <c r="A607" s="7"/>
      <c r="B607" s="8"/>
      <c r="C607" s="14" t="str">
        <f t="shared" si="61"/>
        <v>Liver</v>
      </c>
      <c r="D607" s="9" t="s">
        <v>5</v>
      </c>
      <c r="E607" s="1" t="str">
        <f t="shared" si="58"/>
        <v>Organ Meats – Offal Meats</v>
      </c>
      <c r="F607" s="1" t="str">
        <f t="shared" si="62"/>
        <v>Liver</v>
      </c>
      <c r="G607" t="str">
        <f t="shared" si="59"/>
        <v xml:space="preserve">COTP_CHO_KEY : </v>
      </c>
      <c r="H607">
        <f t="shared" si="60"/>
        <v>0</v>
      </c>
    </row>
    <row r="608" spans="1:8" ht="20.100000000000001" customHeight="1">
      <c r="A608" s="7"/>
      <c r="B608" s="8"/>
      <c r="C608" s="14" t="str">
        <f t="shared" si="61"/>
        <v>Liver</v>
      </c>
      <c r="D608" s="9" t="s">
        <v>6</v>
      </c>
      <c r="E608" s="1" t="str">
        <f t="shared" si="58"/>
        <v>Organ Meats – Offal Meats</v>
      </c>
      <c r="F608" s="1" t="str">
        <f t="shared" si="62"/>
        <v>Liver</v>
      </c>
      <c r="G608" t="str">
        <f t="shared" si="59"/>
        <v xml:space="preserve">COTP_PROTEIN_KEY : </v>
      </c>
      <c r="H608">
        <f t="shared" si="60"/>
        <v>23</v>
      </c>
    </row>
    <row r="609" spans="1:8" ht="20.100000000000001" customHeight="1">
      <c r="A609" s="7"/>
      <c r="B609" s="10" t="s">
        <v>271</v>
      </c>
      <c r="C609" s="14" t="str">
        <f t="shared" si="61"/>
        <v>Tripe</v>
      </c>
      <c r="D609" s="9" t="s">
        <v>272</v>
      </c>
      <c r="E609" s="1" t="str">
        <f t="shared" si="58"/>
        <v>Organ Meats – Offal Meats</v>
      </c>
      <c r="F609" s="1" t="str">
        <f t="shared" si="62"/>
        <v>Tripe</v>
      </c>
      <c r="G609" t="str">
        <f t="shared" si="59"/>
        <v xml:space="preserve">COTP_KCAL_KEY : </v>
      </c>
      <c r="H609">
        <f t="shared" si="60"/>
        <v>82</v>
      </c>
    </row>
    <row r="610" spans="1:8" ht="20.100000000000001" customHeight="1">
      <c r="A610" s="7"/>
      <c r="B610" s="8"/>
      <c r="C610" s="14" t="str">
        <f t="shared" si="61"/>
        <v>Tripe</v>
      </c>
      <c r="D610" s="9" t="s">
        <v>167</v>
      </c>
      <c r="E610" s="1" t="str">
        <f t="shared" si="58"/>
        <v>Organ Meats – Offal Meats</v>
      </c>
      <c r="F610" s="1" t="str">
        <f t="shared" si="62"/>
        <v>Tripe</v>
      </c>
      <c r="G610" t="str">
        <f t="shared" si="59"/>
        <v xml:space="preserve">COTP_FAT_KEY : </v>
      </c>
      <c r="H610">
        <f t="shared" si="60"/>
        <v>3</v>
      </c>
    </row>
    <row r="611" spans="1:8" ht="20.100000000000001" customHeight="1">
      <c r="A611" s="7"/>
      <c r="B611" s="8"/>
      <c r="C611" s="14" t="str">
        <f t="shared" si="61"/>
        <v>Tripe</v>
      </c>
      <c r="D611" s="9" t="s">
        <v>5</v>
      </c>
      <c r="E611" s="1" t="str">
        <f t="shared" si="58"/>
        <v>Organ Meats – Offal Meats</v>
      </c>
      <c r="F611" s="1" t="str">
        <f t="shared" si="62"/>
        <v>Tripe</v>
      </c>
      <c r="G611" t="str">
        <f t="shared" si="59"/>
        <v xml:space="preserve">COTP_CHO_KEY : </v>
      </c>
      <c r="H611">
        <f t="shared" si="60"/>
        <v>0</v>
      </c>
    </row>
    <row r="612" spans="1:8" ht="20.100000000000001" customHeight="1">
      <c r="A612" s="7"/>
      <c r="B612" s="8"/>
      <c r="C612" s="14" t="str">
        <f t="shared" si="61"/>
        <v>Tripe</v>
      </c>
      <c r="D612" s="9" t="s">
        <v>273</v>
      </c>
      <c r="E612" s="1" t="str">
        <f t="shared" si="58"/>
        <v>Organ Meats – Offal Meats</v>
      </c>
      <c r="F612" s="1" t="str">
        <f t="shared" si="62"/>
        <v>Tripe</v>
      </c>
      <c r="G612" t="str">
        <f t="shared" si="59"/>
        <v xml:space="preserve">COTP_PROTEIN_KEY : </v>
      </c>
      <c r="H612">
        <f t="shared" si="60"/>
        <v>15</v>
      </c>
    </row>
    <row r="613" spans="1:8" ht="20.100000000000001" customHeight="1">
      <c r="A613" s="7"/>
      <c r="B613" s="10" t="s">
        <v>274</v>
      </c>
      <c r="C613" s="14" t="str">
        <f t="shared" si="61"/>
        <v>Caul Fat</v>
      </c>
      <c r="D613" s="9" t="s">
        <v>275</v>
      </c>
      <c r="E613" s="1" t="str">
        <f t="shared" si="58"/>
        <v>Organ Meats – Offal Meats</v>
      </c>
      <c r="F613" s="1" t="str">
        <f t="shared" si="62"/>
        <v>Caul Fat</v>
      </c>
      <c r="G613" t="str">
        <f t="shared" si="59"/>
        <v xml:space="preserve">COTP_KCAL_KEY : </v>
      </c>
      <c r="H613">
        <f t="shared" si="60"/>
        <v>84</v>
      </c>
    </row>
    <row r="614" spans="1:8" ht="20.100000000000001" customHeight="1">
      <c r="A614" s="7"/>
      <c r="B614" s="8"/>
      <c r="C614" s="14" t="str">
        <f t="shared" si="61"/>
        <v>Caul Fat</v>
      </c>
      <c r="D614" s="9" t="s">
        <v>142</v>
      </c>
      <c r="E614" s="1" t="str">
        <f t="shared" si="58"/>
        <v>Organ Meats – Offal Meats</v>
      </c>
      <c r="F614" s="1" t="str">
        <f t="shared" si="62"/>
        <v>Caul Fat</v>
      </c>
      <c r="G614" t="str">
        <f t="shared" si="59"/>
        <v xml:space="preserve">COTP_FAT_KEY : </v>
      </c>
      <c r="H614">
        <f t="shared" si="60"/>
        <v>4</v>
      </c>
    </row>
    <row r="615" spans="1:8" ht="20.100000000000001" customHeight="1">
      <c r="A615" s="7"/>
      <c r="B615" s="8"/>
      <c r="C615" s="14" t="str">
        <f t="shared" si="61"/>
        <v>Caul Fat</v>
      </c>
      <c r="D615" s="9" t="s">
        <v>5</v>
      </c>
      <c r="E615" s="1" t="str">
        <f t="shared" si="58"/>
        <v>Organ Meats – Offal Meats</v>
      </c>
      <c r="F615" s="1" t="str">
        <f t="shared" si="62"/>
        <v>Caul Fat</v>
      </c>
      <c r="G615" t="str">
        <f t="shared" si="59"/>
        <v xml:space="preserve">COTP_CHO_KEY : </v>
      </c>
      <c r="H615">
        <f t="shared" si="60"/>
        <v>0</v>
      </c>
    </row>
    <row r="616" spans="1:8" ht="20.100000000000001" customHeight="1">
      <c r="A616" s="7"/>
      <c r="B616" s="8"/>
      <c r="C616" s="14" t="str">
        <f t="shared" si="61"/>
        <v>Caul Fat</v>
      </c>
      <c r="D616" s="9" t="s">
        <v>276</v>
      </c>
      <c r="E616" s="1" t="str">
        <f t="shared" si="58"/>
        <v>Organ Meats – Offal Meats</v>
      </c>
      <c r="F616" s="1" t="str">
        <f t="shared" si="62"/>
        <v>Caul Fat</v>
      </c>
      <c r="G616" t="str">
        <f t="shared" si="59"/>
        <v xml:space="preserve">COTP_PROTEIN_KEY : </v>
      </c>
      <c r="H616">
        <f t="shared" si="60"/>
        <v>16</v>
      </c>
    </row>
    <row r="617" spans="1:8" ht="20.100000000000001" customHeight="1">
      <c r="A617" s="7"/>
      <c r="B617" s="10" t="s">
        <v>277</v>
      </c>
      <c r="C617" s="14" t="str">
        <f t="shared" si="61"/>
        <v>Oxtail</v>
      </c>
      <c r="D617" s="9" t="s">
        <v>278</v>
      </c>
      <c r="E617" s="1" t="str">
        <f t="shared" si="58"/>
        <v>Organ Meats – Offal Meats</v>
      </c>
      <c r="F617" s="1" t="str">
        <f t="shared" si="62"/>
        <v>Oxtail</v>
      </c>
      <c r="G617" t="str">
        <f t="shared" si="59"/>
        <v xml:space="preserve">COTP_KCAL_KEY : </v>
      </c>
      <c r="H617">
        <f t="shared" si="60"/>
        <v>164</v>
      </c>
    </row>
    <row r="618" spans="1:8" ht="20.100000000000001" customHeight="1">
      <c r="A618" s="7"/>
      <c r="B618" s="8"/>
      <c r="C618" s="14" t="str">
        <f t="shared" si="61"/>
        <v>Oxtail</v>
      </c>
      <c r="D618" s="9" t="s">
        <v>22</v>
      </c>
      <c r="E618" s="1" t="str">
        <f t="shared" si="58"/>
        <v>Organ Meats – Offal Meats</v>
      </c>
      <c r="F618" s="1" t="str">
        <f t="shared" si="62"/>
        <v>Oxtail</v>
      </c>
      <c r="G618" t="str">
        <f t="shared" si="59"/>
        <v xml:space="preserve">COTP_FAT_KEY : </v>
      </c>
      <c r="H618">
        <f t="shared" si="60"/>
        <v>9</v>
      </c>
    </row>
    <row r="619" spans="1:8" ht="20.100000000000001" customHeight="1">
      <c r="A619" s="7"/>
      <c r="B619" s="8"/>
      <c r="C619" s="14" t="str">
        <f t="shared" si="61"/>
        <v>Oxtail</v>
      </c>
      <c r="D619" s="9" t="s">
        <v>5</v>
      </c>
      <c r="E619" s="1" t="str">
        <f t="shared" si="58"/>
        <v>Organ Meats – Offal Meats</v>
      </c>
      <c r="F619" s="1" t="str">
        <f t="shared" si="62"/>
        <v>Oxtail</v>
      </c>
      <c r="G619" t="str">
        <f t="shared" si="59"/>
        <v xml:space="preserve">COTP_CHO_KEY : </v>
      </c>
      <c r="H619">
        <f t="shared" si="60"/>
        <v>0</v>
      </c>
    </row>
    <row r="620" spans="1:8" ht="20.100000000000001" customHeight="1">
      <c r="A620" s="7"/>
      <c r="B620" s="8"/>
      <c r="C620" s="14" t="str">
        <f t="shared" si="61"/>
        <v>Oxtail</v>
      </c>
      <c r="D620" s="9" t="s">
        <v>19</v>
      </c>
      <c r="E620" s="1" t="str">
        <f t="shared" ref="E620:E683" si="63">IF(LEN(A620)=0,E619,A620)</f>
        <v>Organ Meats – Offal Meats</v>
      </c>
      <c r="F620" s="1" t="str">
        <f t="shared" si="62"/>
        <v>Oxtail</v>
      </c>
      <c r="G620" t="str">
        <f t="shared" si="59"/>
        <v xml:space="preserve">COTP_PROTEIN_KEY : </v>
      </c>
      <c r="H620">
        <f t="shared" si="60"/>
        <v>20</v>
      </c>
    </row>
    <row r="621" spans="1:8" ht="20.100000000000001" customHeight="1">
      <c r="A621" s="7"/>
      <c r="B621" s="10" t="s">
        <v>279</v>
      </c>
      <c r="C621" s="14" t="str">
        <f t="shared" si="61"/>
        <v>Heart</v>
      </c>
      <c r="D621" s="9" t="s">
        <v>280</v>
      </c>
      <c r="E621" s="1" t="str">
        <f t="shared" si="63"/>
        <v>Organ Meats – Offal Meats</v>
      </c>
      <c r="F621" s="1" t="str">
        <f t="shared" si="62"/>
        <v>Heart</v>
      </c>
      <c r="G621" t="str">
        <f t="shared" si="59"/>
        <v xml:space="preserve">COTP_KCAL_KEY : </v>
      </c>
      <c r="H621">
        <f t="shared" si="60"/>
        <v>184</v>
      </c>
    </row>
    <row r="622" spans="1:8" ht="20.100000000000001" customHeight="1">
      <c r="A622" s="7"/>
      <c r="B622" s="8"/>
      <c r="C622" s="14" t="str">
        <f t="shared" si="61"/>
        <v>Heart</v>
      </c>
      <c r="D622" s="9" t="s">
        <v>167</v>
      </c>
      <c r="E622" s="1" t="str">
        <f t="shared" si="63"/>
        <v>Organ Meats – Offal Meats</v>
      </c>
      <c r="F622" s="1" t="str">
        <f t="shared" si="62"/>
        <v>Heart</v>
      </c>
      <c r="G622" t="str">
        <f t="shared" si="59"/>
        <v xml:space="preserve">COTP_FAT_KEY : </v>
      </c>
      <c r="H622">
        <f t="shared" si="60"/>
        <v>3</v>
      </c>
    </row>
    <row r="623" spans="1:8" ht="20.100000000000001" customHeight="1">
      <c r="A623" s="7"/>
      <c r="B623" s="8"/>
      <c r="C623" s="14" t="str">
        <f t="shared" si="61"/>
        <v>Heart</v>
      </c>
      <c r="D623" s="9" t="s">
        <v>5</v>
      </c>
      <c r="E623" s="1" t="str">
        <f t="shared" si="63"/>
        <v>Organ Meats – Offal Meats</v>
      </c>
      <c r="F623" s="1" t="str">
        <f t="shared" si="62"/>
        <v>Heart</v>
      </c>
      <c r="G623" t="str">
        <f t="shared" si="59"/>
        <v xml:space="preserve">COTP_CHO_KEY : </v>
      </c>
      <c r="H623">
        <f t="shared" si="60"/>
        <v>0</v>
      </c>
    </row>
    <row r="624" spans="1:8" ht="20.100000000000001" customHeight="1">
      <c r="A624" s="7"/>
      <c r="B624" s="8"/>
      <c r="C624" s="14" t="str">
        <f t="shared" si="61"/>
        <v>Heart</v>
      </c>
      <c r="D624" s="9" t="s">
        <v>10</v>
      </c>
      <c r="E624" s="1" t="str">
        <f t="shared" si="63"/>
        <v>Organ Meats – Offal Meats</v>
      </c>
      <c r="F624" s="1" t="str">
        <f t="shared" si="62"/>
        <v>Heart</v>
      </c>
      <c r="G624" t="str">
        <f t="shared" si="59"/>
        <v xml:space="preserve">COTP_PROTEIN_KEY : </v>
      </c>
      <c r="H624">
        <f t="shared" si="60"/>
        <v>21</v>
      </c>
    </row>
    <row r="625" spans="1:8" ht="20.100000000000001" customHeight="1">
      <c r="A625" s="7"/>
      <c r="B625" s="10" t="s">
        <v>269</v>
      </c>
      <c r="C625" s="14" t="str">
        <f t="shared" si="61"/>
        <v>Liver</v>
      </c>
      <c r="D625" s="9" t="s">
        <v>280</v>
      </c>
      <c r="E625" s="1" t="str">
        <f t="shared" si="63"/>
        <v>Organ Meats – Offal Meats</v>
      </c>
      <c r="F625" s="1" t="str">
        <f t="shared" si="62"/>
        <v>Liver</v>
      </c>
      <c r="G625" t="str">
        <f t="shared" si="59"/>
        <v xml:space="preserve">COTP_KCAL_KEY : </v>
      </c>
      <c r="H625">
        <f t="shared" si="60"/>
        <v>184</v>
      </c>
    </row>
    <row r="626" spans="1:8" ht="20.100000000000001" customHeight="1">
      <c r="A626" s="7"/>
      <c r="B626" s="8"/>
      <c r="C626" s="14" t="str">
        <f t="shared" si="61"/>
        <v>Liver</v>
      </c>
      <c r="D626" s="9" t="s">
        <v>167</v>
      </c>
      <c r="E626" s="1" t="str">
        <f t="shared" si="63"/>
        <v>Organ Meats – Offal Meats</v>
      </c>
      <c r="F626" s="1" t="str">
        <f t="shared" si="62"/>
        <v>Liver</v>
      </c>
      <c r="G626" t="str">
        <f t="shared" si="59"/>
        <v xml:space="preserve">COTP_FAT_KEY : </v>
      </c>
      <c r="H626">
        <f t="shared" si="60"/>
        <v>3</v>
      </c>
    </row>
    <row r="627" spans="1:8" ht="20.100000000000001" customHeight="1">
      <c r="A627" s="7"/>
      <c r="B627" s="8"/>
      <c r="C627" s="14" t="str">
        <f t="shared" si="61"/>
        <v>Liver</v>
      </c>
      <c r="D627" s="9" t="s">
        <v>5</v>
      </c>
      <c r="E627" s="1" t="str">
        <f t="shared" si="63"/>
        <v>Organ Meats – Offal Meats</v>
      </c>
      <c r="F627" s="1" t="str">
        <f t="shared" si="62"/>
        <v>Liver</v>
      </c>
      <c r="G627" t="str">
        <f t="shared" si="59"/>
        <v xml:space="preserve">COTP_CHO_KEY : </v>
      </c>
      <c r="H627">
        <f t="shared" si="60"/>
        <v>0</v>
      </c>
    </row>
    <row r="628" spans="1:8" ht="20.100000000000001" customHeight="1">
      <c r="A628" s="7"/>
      <c r="B628" s="8"/>
      <c r="C628" s="14" t="str">
        <f t="shared" si="61"/>
        <v>Liver</v>
      </c>
      <c r="D628" s="9" t="s">
        <v>10</v>
      </c>
      <c r="E628" s="1" t="str">
        <f t="shared" si="63"/>
        <v>Organ Meats – Offal Meats</v>
      </c>
      <c r="F628" s="1" t="str">
        <f t="shared" si="62"/>
        <v>Liver</v>
      </c>
      <c r="G628" t="str">
        <f t="shared" si="59"/>
        <v xml:space="preserve">COTP_PROTEIN_KEY : </v>
      </c>
      <c r="H628">
        <f t="shared" si="60"/>
        <v>21</v>
      </c>
    </row>
    <row r="629" spans="1:8" ht="20.100000000000001" customHeight="1">
      <c r="A629" s="7"/>
      <c r="B629" s="10" t="s">
        <v>281</v>
      </c>
      <c r="C629" s="14" t="str">
        <f t="shared" si="61"/>
        <v>Tongue</v>
      </c>
      <c r="D629" s="9" t="s">
        <v>280</v>
      </c>
      <c r="E629" s="1" t="str">
        <f t="shared" si="63"/>
        <v>Organ Meats – Offal Meats</v>
      </c>
      <c r="F629" s="1" t="str">
        <f t="shared" si="62"/>
        <v>Tongue</v>
      </c>
      <c r="G629" t="str">
        <f t="shared" si="59"/>
        <v xml:space="preserve">COTP_KCAL_KEY : </v>
      </c>
      <c r="H629">
        <f t="shared" si="60"/>
        <v>184</v>
      </c>
    </row>
    <row r="630" spans="1:8" ht="20.100000000000001" customHeight="1">
      <c r="A630" s="7"/>
      <c r="B630" s="8"/>
      <c r="C630" s="14" t="str">
        <f t="shared" si="61"/>
        <v>Tongue</v>
      </c>
      <c r="D630" s="9" t="s">
        <v>167</v>
      </c>
      <c r="E630" s="1" t="str">
        <f t="shared" si="63"/>
        <v>Organ Meats – Offal Meats</v>
      </c>
      <c r="F630" s="1" t="str">
        <f t="shared" si="62"/>
        <v>Tongue</v>
      </c>
      <c r="G630" t="str">
        <f t="shared" si="59"/>
        <v xml:space="preserve">COTP_FAT_KEY : </v>
      </c>
      <c r="H630">
        <f t="shared" si="60"/>
        <v>3</v>
      </c>
    </row>
    <row r="631" spans="1:8" ht="20.100000000000001" customHeight="1">
      <c r="A631" s="7"/>
      <c r="B631" s="8"/>
      <c r="C631" s="14" t="str">
        <f t="shared" si="61"/>
        <v>Tongue</v>
      </c>
      <c r="D631" s="9" t="s">
        <v>5</v>
      </c>
      <c r="E631" s="1" t="str">
        <f t="shared" si="63"/>
        <v>Organ Meats – Offal Meats</v>
      </c>
      <c r="F631" s="1" t="str">
        <f t="shared" si="62"/>
        <v>Tongue</v>
      </c>
      <c r="G631" t="str">
        <f t="shared" si="59"/>
        <v xml:space="preserve">COTP_CHO_KEY : </v>
      </c>
      <c r="H631">
        <f t="shared" si="60"/>
        <v>0</v>
      </c>
    </row>
    <row r="632" spans="1:8" ht="20.100000000000001" customHeight="1">
      <c r="A632" s="7"/>
      <c r="B632" s="8"/>
      <c r="C632" s="14" t="str">
        <f t="shared" si="61"/>
        <v>Tongue</v>
      </c>
      <c r="D632" s="9" t="s">
        <v>10</v>
      </c>
      <c r="E632" s="1" t="str">
        <f t="shared" si="63"/>
        <v>Organ Meats – Offal Meats</v>
      </c>
      <c r="F632" s="1" t="str">
        <f t="shared" si="62"/>
        <v>Tongue</v>
      </c>
      <c r="G632" t="str">
        <f t="shared" si="59"/>
        <v xml:space="preserve">COTP_PROTEIN_KEY : </v>
      </c>
      <c r="H632">
        <f t="shared" si="60"/>
        <v>21</v>
      </c>
    </row>
    <row r="633" spans="1:8" ht="20.100000000000001" customHeight="1">
      <c r="A633" s="7"/>
      <c r="B633" s="10" t="s">
        <v>282</v>
      </c>
      <c r="C633" s="14" t="str">
        <f t="shared" si="61"/>
        <v>Tripe/Stomach</v>
      </c>
      <c r="D633" s="9" t="s">
        <v>280</v>
      </c>
      <c r="E633" s="1" t="str">
        <f t="shared" si="63"/>
        <v>Organ Meats – Offal Meats</v>
      </c>
      <c r="F633" s="1" t="str">
        <f t="shared" si="62"/>
        <v>Tripe/Stomach</v>
      </c>
      <c r="G633" t="str">
        <f t="shared" si="59"/>
        <v xml:space="preserve">COTP_KCAL_KEY : </v>
      </c>
      <c r="H633">
        <f t="shared" si="60"/>
        <v>184</v>
      </c>
    </row>
    <row r="634" spans="1:8" ht="20.100000000000001" customHeight="1">
      <c r="A634" s="7"/>
      <c r="B634" s="8"/>
      <c r="C634" s="14" t="str">
        <f t="shared" si="61"/>
        <v>Tripe/Stomach</v>
      </c>
      <c r="D634" s="9" t="s">
        <v>167</v>
      </c>
      <c r="E634" s="1" t="str">
        <f t="shared" si="63"/>
        <v>Organ Meats – Offal Meats</v>
      </c>
      <c r="F634" s="1" t="str">
        <f t="shared" si="62"/>
        <v>Tripe/Stomach</v>
      </c>
      <c r="G634" t="str">
        <f t="shared" si="59"/>
        <v xml:space="preserve">COTP_FAT_KEY : </v>
      </c>
      <c r="H634">
        <f t="shared" si="60"/>
        <v>3</v>
      </c>
    </row>
    <row r="635" spans="1:8" ht="20.100000000000001" customHeight="1">
      <c r="A635" s="7"/>
      <c r="B635" s="8"/>
      <c r="C635" s="14" t="str">
        <f t="shared" si="61"/>
        <v>Tripe/Stomach</v>
      </c>
      <c r="D635" s="9" t="s">
        <v>5</v>
      </c>
      <c r="E635" s="1" t="str">
        <f t="shared" si="63"/>
        <v>Organ Meats – Offal Meats</v>
      </c>
      <c r="F635" s="1" t="str">
        <f t="shared" si="62"/>
        <v>Tripe/Stomach</v>
      </c>
      <c r="G635" t="str">
        <f t="shared" si="59"/>
        <v xml:space="preserve">COTP_CHO_KEY : </v>
      </c>
      <c r="H635">
        <f t="shared" si="60"/>
        <v>0</v>
      </c>
    </row>
    <row r="636" spans="1:8" ht="20.100000000000001" customHeight="1">
      <c r="A636" s="7"/>
      <c r="B636" s="8"/>
      <c r="C636" s="14" t="str">
        <f t="shared" si="61"/>
        <v>Tripe/Stomach</v>
      </c>
      <c r="D636" s="9" t="s">
        <v>10</v>
      </c>
      <c r="E636" s="1" t="str">
        <f t="shared" si="63"/>
        <v>Organ Meats – Offal Meats</v>
      </c>
      <c r="F636" s="1" t="str">
        <f t="shared" si="62"/>
        <v>Tripe/Stomach</v>
      </c>
      <c r="G636" t="str">
        <f t="shared" si="59"/>
        <v xml:space="preserve">COTP_PROTEIN_KEY : </v>
      </c>
      <c r="H636">
        <f t="shared" si="60"/>
        <v>21</v>
      </c>
    </row>
    <row r="637" spans="1:8" ht="20.100000000000001" customHeight="1">
      <c r="A637" s="7"/>
      <c r="B637" s="10" t="s">
        <v>283</v>
      </c>
      <c r="C637" s="14" t="str">
        <f t="shared" si="61"/>
        <v>Intestines</v>
      </c>
      <c r="D637" s="9" t="s">
        <v>284</v>
      </c>
      <c r="E637" s="1" t="str">
        <f t="shared" si="63"/>
        <v>Organ Meats – Offal Meats</v>
      </c>
      <c r="F637" s="1" t="str">
        <f t="shared" si="62"/>
        <v>Intestines</v>
      </c>
      <c r="G637" t="str">
        <f t="shared" si="59"/>
        <v xml:space="preserve">COTP_KCAL_KEY : </v>
      </c>
      <c r="H637">
        <f t="shared" si="60"/>
        <v>208</v>
      </c>
    </row>
    <row r="638" spans="1:8" ht="20.100000000000001" customHeight="1">
      <c r="A638" s="7"/>
      <c r="B638" s="8"/>
      <c r="C638" s="14" t="str">
        <f t="shared" si="61"/>
        <v>Intestines</v>
      </c>
      <c r="D638" s="9" t="s">
        <v>285</v>
      </c>
      <c r="E638" s="1" t="str">
        <f t="shared" si="63"/>
        <v>Organ Meats – Offal Meats</v>
      </c>
      <c r="F638" s="1" t="str">
        <f t="shared" si="62"/>
        <v>Intestines</v>
      </c>
      <c r="G638" t="str">
        <f t="shared" si="59"/>
        <v xml:space="preserve">COTP_FAT_KEY : </v>
      </c>
      <c r="H638">
        <f t="shared" si="60"/>
        <v>19</v>
      </c>
    </row>
    <row r="639" spans="1:8" ht="20.100000000000001" customHeight="1">
      <c r="A639" s="7"/>
      <c r="B639" s="8"/>
      <c r="C639" s="14" t="str">
        <f t="shared" si="61"/>
        <v>Intestines</v>
      </c>
      <c r="D639" s="9" t="s">
        <v>5</v>
      </c>
      <c r="E639" s="1" t="str">
        <f t="shared" si="63"/>
        <v>Organ Meats – Offal Meats</v>
      </c>
      <c r="F639" s="1" t="str">
        <f t="shared" si="62"/>
        <v>Intestines</v>
      </c>
      <c r="G639" t="str">
        <f t="shared" si="59"/>
        <v xml:space="preserve">COTP_CHO_KEY : </v>
      </c>
      <c r="H639">
        <f t="shared" si="60"/>
        <v>0</v>
      </c>
    </row>
    <row r="640" spans="1:8" ht="20.100000000000001" customHeight="1">
      <c r="A640" s="7"/>
      <c r="B640" s="8"/>
      <c r="C640" s="14" t="str">
        <f t="shared" si="61"/>
        <v>Intestines</v>
      </c>
      <c r="D640" s="9" t="s">
        <v>242</v>
      </c>
      <c r="E640" s="1" t="str">
        <f t="shared" si="63"/>
        <v>Organ Meats – Offal Meats</v>
      </c>
      <c r="F640" s="1" t="str">
        <f t="shared" si="62"/>
        <v>Intestines</v>
      </c>
      <c r="G640" t="str">
        <f t="shared" si="59"/>
        <v xml:space="preserve">COTP_PROTEIN_KEY : </v>
      </c>
      <c r="H640">
        <f t="shared" si="60"/>
        <v>9</v>
      </c>
    </row>
    <row r="641" spans="1:8" ht="20.100000000000001" customHeight="1">
      <c r="A641" s="7"/>
      <c r="B641" s="10" t="s">
        <v>286</v>
      </c>
      <c r="C641" s="14" t="str">
        <f t="shared" si="61"/>
        <v>Testicles/Fry Oysters</v>
      </c>
      <c r="D641" s="9" t="s">
        <v>287</v>
      </c>
      <c r="E641" s="1" t="str">
        <f t="shared" si="63"/>
        <v>Organ Meats – Offal Meats</v>
      </c>
      <c r="F641" s="1" t="str">
        <f t="shared" si="62"/>
        <v>Testicles/Fry Oysters</v>
      </c>
      <c r="G641" t="str">
        <f t="shared" si="59"/>
        <v xml:space="preserve">COTP_KCAL_KEY : </v>
      </c>
      <c r="H641">
        <f t="shared" si="60"/>
        <v>135</v>
      </c>
    </row>
    <row r="642" spans="1:8" ht="20.100000000000001" customHeight="1">
      <c r="A642" s="7"/>
      <c r="B642" s="8"/>
      <c r="C642" s="14" t="str">
        <f t="shared" si="61"/>
        <v>Testicles/Fry Oysters</v>
      </c>
      <c r="D642" s="9" t="s">
        <v>167</v>
      </c>
      <c r="E642" s="1" t="str">
        <f t="shared" si="63"/>
        <v>Organ Meats – Offal Meats</v>
      </c>
      <c r="F642" s="1" t="str">
        <f t="shared" si="62"/>
        <v>Testicles/Fry Oysters</v>
      </c>
      <c r="G642" t="str">
        <f t="shared" si="59"/>
        <v xml:space="preserve">COTP_FAT_KEY : </v>
      </c>
      <c r="H642">
        <f t="shared" si="60"/>
        <v>3</v>
      </c>
    </row>
    <row r="643" spans="1:8" ht="20.100000000000001" customHeight="1">
      <c r="A643" s="7"/>
      <c r="B643" s="8"/>
      <c r="C643" s="14" t="str">
        <f t="shared" si="61"/>
        <v>Testicles/Fry Oysters</v>
      </c>
      <c r="D643" s="9" t="s">
        <v>5</v>
      </c>
      <c r="E643" s="1" t="str">
        <f t="shared" si="63"/>
        <v>Organ Meats – Offal Meats</v>
      </c>
      <c r="F643" s="1" t="str">
        <f t="shared" si="62"/>
        <v>Testicles/Fry Oysters</v>
      </c>
      <c r="G643" t="str">
        <f t="shared" si="59"/>
        <v xml:space="preserve">COTP_CHO_KEY : </v>
      </c>
      <c r="H643">
        <f t="shared" si="60"/>
        <v>0</v>
      </c>
    </row>
    <row r="644" spans="1:8" ht="20.100000000000001" customHeight="1">
      <c r="A644" s="7"/>
      <c r="B644" s="8"/>
      <c r="C644" s="14" t="str">
        <f t="shared" si="61"/>
        <v>Testicles/Fry Oysters</v>
      </c>
      <c r="D644" s="9" t="s">
        <v>30</v>
      </c>
      <c r="E644" s="1" t="str">
        <f t="shared" si="63"/>
        <v>Organ Meats – Offal Meats</v>
      </c>
      <c r="F644" s="1" t="str">
        <f t="shared" si="62"/>
        <v>Testicles/Fry Oysters</v>
      </c>
      <c r="G644" t="str">
        <f t="shared" ref="G644:G707" si="64">LEFT(D644,FIND("@",D644,1)-1)</f>
        <v xml:space="preserve">COTP_PROTEIN_KEY : </v>
      </c>
      <c r="H644">
        <f t="shared" ref="H644:H707" si="65">IFERROR(VALUE(RIGHT(D644,LEN(D644)-FIND("@",D644,1))),0)</f>
        <v>26</v>
      </c>
    </row>
    <row r="645" spans="1:8" ht="20.100000000000001" customHeight="1">
      <c r="A645" s="7"/>
      <c r="B645" s="10" t="s">
        <v>288</v>
      </c>
      <c r="C645" s="14" t="str">
        <f t="shared" si="61"/>
        <v>Head Meat</v>
      </c>
      <c r="D645" s="9" t="s">
        <v>289</v>
      </c>
      <c r="E645" s="1" t="str">
        <f t="shared" si="63"/>
        <v>Organ Meats – Offal Meats</v>
      </c>
      <c r="F645" s="1" t="str">
        <f t="shared" si="62"/>
        <v>Head Meat</v>
      </c>
      <c r="G645" t="str">
        <f t="shared" si="64"/>
        <v xml:space="preserve">COTP_KCAL_KEY : </v>
      </c>
      <c r="H645">
        <f t="shared" si="65"/>
        <v>176</v>
      </c>
    </row>
    <row r="646" spans="1:8" ht="20.100000000000001" customHeight="1">
      <c r="A646" s="7"/>
      <c r="B646" s="8"/>
      <c r="C646" s="14" t="str">
        <f t="shared" ref="C646:C709" si="66">IF(A646&gt;0,999,IF(LEN(B646)&gt;0,B646,IF(LEN(B645)&gt;0,B645,IF(LEN(B644)&gt;0,B644,IF(LEN(B643)&gt;0,B643,999)))))</f>
        <v>Head Meat</v>
      </c>
      <c r="D646" s="9" t="s">
        <v>13</v>
      </c>
      <c r="E646" s="1" t="str">
        <f t="shared" si="63"/>
        <v>Organ Meats – Offal Meats</v>
      </c>
      <c r="F646" s="1" t="str">
        <f t="shared" si="62"/>
        <v>Head Meat</v>
      </c>
      <c r="G646" t="str">
        <f t="shared" si="64"/>
        <v xml:space="preserve">COTP_FAT_KEY : </v>
      </c>
      <c r="H646">
        <f t="shared" si="65"/>
        <v>12</v>
      </c>
    </row>
    <row r="647" spans="1:8" ht="20.100000000000001" customHeight="1">
      <c r="A647" s="7"/>
      <c r="B647" s="8"/>
      <c r="C647" s="14" t="str">
        <f t="shared" si="66"/>
        <v>Head Meat</v>
      </c>
      <c r="D647" s="9" t="s">
        <v>5</v>
      </c>
      <c r="E647" s="1" t="str">
        <f t="shared" si="63"/>
        <v>Organ Meats – Offal Meats</v>
      </c>
      <c r="F647" s="1" t="str">
        <f t="shared" si="62"/>
        <v>Head Meat</v>
      </c>
      <c r="G647" t="str">
        <f t="shared" si="64"/>
        <v xml:space="preserve">COTP_CHO_KEY : </v>
      </c>
      <c r="H647">
        <f t="shared" si="65"/>
        <v>0</v>
      </c>
    </row>
    <row r="648" spans="1:8" ht="20.100000000000001" customHeight="1">
      <c r="A648" s="7"/>
      <c r="B648" s="8"/>
      <c r="C648" s="14" t="str">
        <f t="shared" si="66"/>
        <v>Head Meat</v>
      </c>
      <c r="D648" s="9" t="s">
        <v>276</v>
      </c>
      <c r="E648" s="1" t="str">
        <f t="shared" si="63"/>
        <v>Organ Meats – Offal Meats</v>
      </c>
      <c r="F648" s="1" t="str">
        <f t="shared" si="62"/>
        <v>Head Meat</v>
      </c>
      <c r="G648" t="str">
        <f t="shared" si="64"/>
        <v xml:space="preserve">COTP_PROTEIN_KEY : </v>
      </c>
      <c r="H648">
        <f t="shared" si="65"/>
        <v>16</v>
      </c>
    </row>
    <row r="649" spans="1:8" ht="20.100000000000001" customHeight="1">
      <c r="A649" s="7"/>
      <c r="B649" s="10" t="s">
        <v>290</v>
      </c>
      <c r="C649" s="14" t="str">
        <f t="shared" si="66"/>
        <v>Cheek/Jowl</v>
      </c>
      <c r="D649" s="9" t="s">
        <v>291</v>
      </c>
      <c r="E649" s="1" t="str">
        <f t="shared" si="63"/>
        <v>Organ Meats – Offal Meats</v>
      </c>
      <c r="F649" s="1" t="str">
        <f t="shared" ref="F649:F712" si="67">IF(C649=999,"",IF(LEN(B649)&gt;0,B649,IF(LEN(B648)&gt;0,B648,IF(LEN(B647)&gt;0,B647,IF(LEN(B646)&gt;0,B646,999)))))</f>
        <v>Cheek/Jowl</v>
      </c>
      <c r="G649" t="str">
        <f t="shared" si="64"/>
        <v xml:space="preserve">COTP_KCAL_KEY : </v>
      </c>
      <c r="H649">
        <f t="shared" si="65"/>
        <v>131</v>
      </c>
    </row>
    <row r="650" spans="1:8" ht="20.100000000000001" customHeight="1">
      <c r="A650" s="7"/>
      <c r="B650" s="8"/>
      <c r="C650" s="14" t="str">
        <f t="shared" si="66"/>
        <v>Cheek/Jowl</v>
      </c>
      <c r="D650" s="9" t="s">
        <v>89</v>
      </c>
      <c r="E650" s="1" t="str">
        <f t="shared" si="63"/>
        <v>Organ Meats – Offal Meats</v>
      </c>
      <c r="F650" s="1" t="str">
        <f t="shared" si="67"/>
        <v>Cheek/Jowl</v>
      </c>
      <c r="G650" t="str">
        <f t="shared" si="64"/>
        <v xml:space="preserve">COTP_FAT_KEY : </v>
      </c>
      <c r="H650">
        <f t="shared" si="65"/>
        <v>5</v>
      </c>
    </row>
    <row r="651" spans="1:8" ht="20.100000000000001" customHeight="1">
      <c r="A651" s="7"/>
      <c r="B651" s="8"/>
      <c r="C651" s="14" t="str">
        <f t="shared" si="66"/>
        <v>Cheek/Jowl</v>
      </c>
      <c r="D651" s="9" t="s">
        <v>5</v>
      </c>
      <c r="E651" s="1" t="str">
        <f t="shared" si="63"/>
        <v>Organ Meats – Offal Meats</v>
      </c>
      <c r="F651" s="1" t="str">
        <f t="shared" si="67"/>
        <v>Cheek/Jowl</v>
      </c>
      <c r="G651" t="str">
        <f t="shared" si="64"/>
        <v xml:space="preserve">COTP_CHO_KEY : </v>
      </c>
      <c r="H651">
        <f t="shared" si="65"/>
        <v>0</v>
      </c>
    </row>
    <row r="652" spans="1:8" ht="20.100000000000001" customHeight="1">
      <c r="A652" s="7"/>
      <c r="B652" s="8"/>
      <c r="C652" s="14" t="str">
        <f t="shared" si="66"/>
        <v>Cheek/Jowl</v>
      </c>
      <c r="D652" s="9" t="s">
        <v>173</v>
      </c>
      <c r="E652" s="1" t="str">
        <f t="shared" si="63"/>
        <v>Organ Meats – Offal Meats</v>
      </c>
      <c r="F652" s="1" t="str">
        <f t="shared" si="67"/>
        <v>Cheek/Jowl</v>
      </c>
      <c r="G652" t="str">
        <f t="shared" si="64"/>
        <v xml:space="preserve">COTP_PROTEIN_KEY : </v>
      </c>
      <c r="H652">
        <f t="shared" si="65"/>
        <v>22</v>
      </c>
    </row>
    <row r="653" spans="1:8" ht="20.100000000000001" customHeight="1">
      <c r="A653" s="7"/>
      <c r="B653" s="10" t="s">
        <v>292</v>
      </c>
      <c r="C653" s="14" t="str">
        <f t="shared" si="66"/>
        <v>Ear</v>
      </c>
      <c r="D653" s="9" t="s">
        <v>289</v>
      </c>
      <c r="E653" s="1" t="str">
        <f t="shared" si="63"/>
        <v>Organ Meats – Offal Meats</v>
      </c>
      <c r="F653" s="1" t="str">
        <f t="shared" si="67"/>
        <v>Ear</v>
      </c>
      <c r="G653" t="str">
        <f t="shared" si="64"/>
        <v xml:space="preserve">COTP_KCAL_KEY : </v>
      </c>
      <c r="H653">
        <f t="shared" si="65"/>
        <v>176</v>
      </c>
    </row>
    <row r="654" spans="1:8" ht="20.100000000000001" customHeight="1">
      <c r="A654" s="7"/>
      <c r="B654" s="8"/>
      <c r="C654" s="14" t="str">
        <f t="shared" si="66"/>
        <v>Ear</v>
      </c>
      <c r="D654" s="9" t="s">
        <v>48</v>
      </c>
      <c r="E654" s="1" t="str">
        <f t="shared" si="63"/>
        <v>Organ Meats – Offal Meats</v>
      </c>
      <c r="F654" s="1" t="str">
        <f t="shared" si="67"/>
        <v>Ear</v>
      </c>
      <c r="G654" t="str">
        <f t="shared" si="64"/>
        <v xml:space="preserve">COTP_FAT_KEY : </v>
      </c>
      <c r="H654">
        <f t="shared" si="65"/>
        <v>11</v>
      </c>
    </row>
    <row r="655" spans="1:8" ht="20.100000000000001" customHeight="1">
      <c r="A655" s="7"/>
      <c r="B655" s="8"/>
      <c r="C655" s="14" t="str">
        <f t="shared" si="66"/>
        <v>Ear</v>
      </c>
      <c r="D655" s="9" t="s">
        <v>5</v>
      </c>
      <c r="E655" s="1" t="str">
        <f t="shared" si="63"/>
        <v>Organ Meats – Offal Meats</v>
      </c>
      <c r="F655" s="1" t="str">
        <f t="shared" si="67"/>
        <v>Ear</v>
      </c>
      <c r="G655" t="str">
        <f t="shared" si="64"/>
        <v xml:space="preserve">COTP_CHO_KEY : </v>
      </c>
      <c r="H655">
        <f t="shared" si="65"/>
        <v>0</v>
      </c>
    </row>
    <row r="656" spans="1:8" ht="20.100000000000001" customHeight="1">
      <c r="A656" s="7"/>
      <c r="B656" s="8"/>
      <c r="C656" s="14" t="str">
        <f t="shared" si="66"/>
        <v>Ear</v>
      </c>
      <c r="D656" s="9" t="s">
        <v>135</v>
      </c>
      <c r="E656" s="1" t="str">
        <f t="shared" si="63"/>
        <v>Organ Meats – Offal Meats</v>
      </c>
      <c r="F656" s="1" t="str">
        <f t="shared" si="67"/>
        <v>Ear</v>
      </c>
      <c r="G656" t="str">
        <f t="shared" si="64"/>
        <v xml:space="preserve">COTP_PROTEIN_KEY : </v>
      </c>
      <c r="H656">
        <f t="shared" si="65"/>
        <v>19</v>
      </c>
    </row>
    <row r="657" spans="1:8" ht="20.100000000000001" customHeight="1">
      <c r="A657" s="7"/>
      <c r="B657" s="10" t="s">
        <v>293</v>
      </c>
      <c r="C657" s="14" t="str">
        <f t="shared" si="66"/>
        <v>Feet</v>
      </c>
      <c r="D657" s="9" t="s">
        <v>294</v>
      </c>
      <c r="E657" s="1" t="str">
        <f t="shared" si="63"/>
        <v>Organ Meats – Offal Meats</v>
      </c>
      <c r="F657" s="1" t="str">
        <f t="shared" si="67"/>
        <v>Feet</v>
      </c>
      <c r="G657" t="str">
        <f t="shared" si="64"/>
        <v xml:space="preserve">COTP_KCAL_KEY : </v>
      </c>
      <c r="H657">
        <f t="shared" si="65"/>
        <v>201</v>
      </c>
    </row>
    <row r="658" spans="1:8" ht="20.100000000000001" customHeight="1">
      <c r="A658" s="7"/>
      <c r="B658" s="8"/>
      <c r="C658" s="14" t="str">
        <f t="shared" si="66"/>
        <v>Feet</v>
      </c>
      <c r="D658" s="9" t="s">
        <v>81</v>
      </c>
      <c r="E658" s="1" t="str">
        <f t="shared" si="63"/>
        <v>Organ Meats – Offal Meats</v>
      </c>
      <c r="F658" s="1" t="str">
        <f t="shared" si="67"/>
        <v>Feet</v>
      </c>
      <c r="G658" t="str">
        <f t="shared" si="64"/>
        <v xml:space="preserve">COTP_FAT_KEY : </v>
      </c>
      <c r="H658">
        <f t="shared" si="65"/>
        <v>14</v>
      </c>
    </row>
    <row r="659" spans="1:8" ht="20.100000000000001" customHeight="1">
      <c r="A659" s="7"/>
      <c r="B659" s="8"/>
      <c r="C659" s="14" t="str">
        <f t="shared" si="66"/>
        <v>Feet</v>
      </c>
      <c r="D659" s="9" t="s">
        <v>5</v>
      </c>
      <c r="E659" s="1" t="str">
        <f t="shared" si="63"/>
        <v>Organ Meats – Offal Meats</v>
      </c>
      <c r="F659" s="1" t="str">
        <f t="shared" si="67"/>
        <v>Feet</v>
      </c>
      <c r="G659" t="str">
        <f t="shared" si="64"/>
        <v xml:space="preserve">COTP_CHO_KEY : </v>
      </c>
      <c r="H659">
        <f t="shared" si="65"/>
        <v>0</v>
      </c>
    </row>
    <row r="660" spans="1:8" ht="20.100000000000001" customHeight="1">
      <c r="A660" s="7"/>
      <c r="B660" s="8"/>
      <c r="C660" s="14" t="str">
        <f t="shared" si="66"/>
        <v>Feet</v>
      </c>
      <c r="D660" s="9" t="s">
        <v>242</v>
      </c>
      <c r="E660" s="1" t="str">
        <f t="shared" si="63"/>
        <v>Organ Meats – Offal Meats</v>
      </c>
      <c r="F660" s="1" t="str">
        <f t="shared" si="67"/>
        <v>Feet</v>
      </c>
      <c r="G660" t="str">
        <f t="shared" si="64"/>
        <v xml:space="preserve">COTP_PROTEIN_KEY : </v>
      </c>
      <c r="H660">
        <f t="shared" si="65"/>
        <v>9</v>
      </c>
    </row>
    <row r="661" spans="1:8" ht="20.100000000000001" customHeight="1">
      <c r="A661" s="7"/>
      <c r="B661" s="10" t="s">
        <v>169</v>
      </c>
      <c r="C661" s="14" t="str">
        <f t="shared" si="66"/>
        <v>Neck</v>
      </c>
      <c r="D661" s="9" t="s">
        <v>175</v>
      </c>
      <c r="E661" s="1" t="str">
        <f t="shared" si="63"/>
        <v>Organ Meats – Offal Meats</v>
      </c>
      <c r="F661" s="1" t="str">
        <f t="shared" si="67"/>
        <v>Neck</v>
      </c>
      <c r="G661" t="str">
        <f t="shared" si="64"/>
        <v xml:space="preserve">COTP_KCAL_KEY : </v>
      </c>
      <c r="H661">
        <f t="shared" si="65"/>
        <v>305</v>
      </c>
    </row>
    <row r="662" spans="1:8" ht="20.100000000000001" customHeight="1">
      <c r="A662" s="7"/>
      <c r="B662" s="8"/>
      <c r="C662" s="14" t="str">
        <f t="shared" si="66"/>
        <v>Neck</v>
      </c>
      <c r="D662" s="9" t="s">
        <v>126</v>
      </c>
      <c r="E662" s="1" t="str">
        <f t="shared" si="63"/>
        <v>Organ Meats – Offal Meats</v>
      </c>
      <c r="F662" s="1" t="str">
        <f t="shared" si="67"/>
        <v>Neck</v>
      </c>
      <c r="G662" t="str">
        <f t="shared" si="64"/>
        <v xml:space="preserve">COTP_FAT_KEY : </v>
      </c>
      <c r="H662">
        <f t="shared" si="65"/>
        <v>22</v>
      </c>
    </row>
    <row r="663" spans="1:8" ht="20.100000000000001" customHeight="1">
      <c r="A663" s="7"/>
      <c r="B663" s="8"/>
      <c r="C663" s="14" t="str">
        <f t="shared" si="66"/>
        <v>Neck</v>
      </c>
      <c r="D663" s="9" t="s">
        <v>5</v>
      </c>
      <c r="E663" s="1" t="str">
        <f t="shared" si="63"/>
        <v>Organ Meats – Offal Meats</v>
      </c>
      <c r="F663" s="1" t="str">
        <f t="shared" si="67"/>
        <v>Neck</v>
      </c>
      <c r="G663" t="str">
        <f t="shared" si="64"/>
        <v xml:space="preserve">COTP_CHO_KEY : </v>
      </c>
      <c r="H663">
        <f t="shared" si="65"/>
        <v>0</v>
      </c>
    </row>
    <row r="664" spans="1:8" ht="20.100000000000001" customHeight="1">
      <c r="A664" s="7"/>
      <c r="B664" s="8"/>
      <c r="C664" s="14" t="str">
        <f t="shared" si="66"/>
        <v>Neck</v>
      </c>
      <c r="D664" s="9" t="s">
        <v>30</v>
      </c>
      <c r="E664" s="1" t="str">
        <f t="shared" si="63"/>
        <v>Organ Meats – Offal Meats</v>
      </c>
      <c r="F664" s="1" t="str">
        <f t="shared" si="67"/>
        <v>Neck</v>
      </c>
      <c r="G664" t="str">
        <f t="shared" si="64"/>
        <v xml:space="preserve">COTP_PROTEIN_KEY : </v>
      </c>
      <c r="H664">
        <f t="shared" si="65"/>
        <v>26</v>
      </c>
    </row>
    <row r="665" spans="1:8" ht="20.100000000000001" customHeight="1">
      <c r="A665" s="7"/>
      <c r="B665" s="10" t="s">
        <v>295</v>
      </c>
      <c r="C665" s="14" t="str">
        <f t="shared" si="66"/>
        <v>Spleen</v>
      </c>
      <c r="D665" s="9" t="s">
        <v>296</v>
      </c>
      <c r="E665" s="1" t="str">
        <f t="shared" si="63"/>
        <v>Organ Meats – Offal Meats</v>
      </c>
      <c r="F665" s="1" t="str">
        <f t="shared" si="67"/>
        <v>Spleen</v>
      </c>
      <c r="G665" t="str">
        <f t="shared" si="64"/>
        <v xml:space="preserve">COTP_KCAL_KEY : </v>
      </c>
      <c r="H665">
        <f t="shared" si="65"/>
        <v>205</v>
      </c>
    </row>
    <row r="666" spans="1:8" ht="20.100000000000001" customHeight="1">
      <c r="A666" s="7"/>
      <c r="B666" s="8"/>
      <c r="C666" s="14" t="str">
        <f t="shared" si="66"/>
        <v>Spleen</v>
      </c>
      <c r="D666" s="9" t="s">
        <v>142</v>
      </c>
      <c r="E666" s="1" t="str">
        <f t="shared" si="63"/>
        <v>Organ Meats – Offal Meats</v>
      </c>
      <c r="F666" s="1" t="str">
        <f t="shared" si="67"/>
        <v>Spleen</v>
      </c>
      <c r="G666" t="str">
        <f t="shared" si="64"/>
        <v xml:space="preserve">COTP_FAT_KEY : </v>
      </c>
      <c r="H666">
        <f t="shared" si="65"/>
        <v>4</v>
      </c>
    </row>
    <row r="667" spans="1:8" ht="20.100000000000001" customHeight="1">
      <c r="A667" s="7"/>
      <c r="B667" s="8"/>
      <c r="C667" s="14" t="str">
        <f t="shared" si="66"/>
        <v>Spleen</v>
      </c>
      <c r="D667" s="9" t="s">
        <v>5</v>
      </c>
      <c r="E667" s="1" t="str">
        <f t="shared" si="63"/>
        <v>Organ Meats – Offal Meats</v>
      </c>
      <c r="F667" s="1" t="str">
        <f t="shared" si="67"/>
        <v>Spleen</v>
      </c>
      <c r="G667" t="str">
        <f t="shared" si="64"/>
        <v xml:space="preserve">COTP_CHO_KEY : </v>
      </c>
      <c r="H667">
        <f t="shared" si="65"/>
        <v>0</v>
      </c>
    </row>
    <row r="668" spans="1:8" ht="20.100000000000001" customHeight="1">
      <c r="A668" s="7"/>
      <c r="B668" s="8"/>
      <c r="C668" s="14" t="str">
        <f t="shared" si="66"/>
        <v>Spleen</v>
      </c>
      <c r="D668" s="9" t="s">
        <v>297</v>
      </c>
      <c r="E668" s="1" t="str">
        <f t="shared" si="63"/>
        <v>Organ Meats – Offal Meats</v>
      </c>
      <c r="F668" s="1" t="str">
        <f t="shared" si="67"/>
        <v>Spleen</v>
      </c>
      <c r="G668" t="str">
        <f t="shared" si="64"/>
        <v xml:space="preserve">COTP_PROTEIN_KEY : </v>
      </c>
      <c r="H668">
        <f t="shared" si="65"/>
        <v>37</v>
      </c>
    </row>
    <row r="669" spans="1:8" ht="20.100000000000001" customHeight="1">
      <c r="A669" s="7"/>
      <c r="B669" s="10" t="s">
        <v>298</v>
      </c>
      <c r="C669" s="14" t="str">
        <f t="shared" si="66"/>
        <v>Skin</v>
      </c>
      <c r="D669" s="9" t="s">
        <v>299</v>
      </c>
      <c r="E669" s="1" t="str">
        <f t="shared" si="63"/>
        <v>Organ Meats – Offal Meats</v>
      </c>
      <c r="F669" s="1" t="str">
        <f t="shared" si="67"/>
        <v>Skin</v>
      </c>
      <c r="G669" t="str">
        <f t="shared" si="64"/>
        <v xml:space="preserve">COTP_KCAL_KEY : </v>
      </c>
      <c r="H669">
        <f t="shared" si="65"/>
        <v>600</v>
      </c>
    </row>
    <row r="670" spans="1:8" ht="20.100000000000001" customHeight="1">
      <c r="A670" s="7"/>
      <c r="B670" s="8"/>
      <c r="C670" s="14" t="str">
        <f t="shared" si="66"/>
        <v>Skin</v>
      </c>
      <c r="D670" s="9" t="s">
        <v>300</v>
      </c>
      <c r="E670" s="1" t="str">
        <f t="shared" si="63"/>
        <v>Organ Meats – Offal Meats</v>
      </c>
      <c r="F670" s="1" t="str">
        <f t="shared" si="67"/>
        <v>Skin</v>
      </c>
      <c r="G670" t="str">
        <f t="shared" si="64"/>
        <v xml:space="preserve">COTP_FAT_KEY : </v>
      </c>
      <c r="H670">
        <f t="shared" si="65"/>
        <v>36</v>
      </c>
    </row>
    <row r="671" spans="1:8" ht="20.100000000000001" customHeight="1">
      <c r="A671" s="7"/>
      <c r="B671" s="8"/>
      <c r="C671" s="14" t="str">
        <f t="shared" si="66"/>
        <v>Skin</v>
      </c>
      <c r="D671" s="9" t="s">
        <v>5</v>
      </c>
      <c r="E671" s="1" t="str">
        <f t="shared" si="63"/>
        <v>Organ Meats – Offal Meats</v>
      </c>
      <c r="F671" s="1" t="str">
        <f t="shared" si="67"/>
        <v>Skin</v>
      </c>
      <c r="G671" t="str">
        <f t="shared" si="64"/>
        <v xml:space="preserve">COTP_CHO_KEY : </v>
      </c>
      <c r="H671">
        <f t="shared" si="65"/>
        <v>0</v>
      </c>
    </row>
    <row r="672" spans="1:8" ht="20.100000000000001" customHeight="1">
      <c r="A672" s="7"/>
      <c r="B672" s="8"/>
      <c r="C672" s="14" t="str">
        <f t="shared" si="66"/>
        <v>Skin</v>
      </c>
      <c r="D672" s="9" t="s">
        <v>301</v>
      </c>
      <c r="E672" s="1" t="str">
        <f t="shared" si="63"/>
        <v>Organ Meats – Offal Meats</v>
      </c>
      <c r="F672" s="1" t="str">
        <f t="shared" si="67"/>
        <v>Skin</v>
      </c>
      <c r="G672" t="str">
        <f t="shared" si="64"/>
        <v xml:space="preserve">COTP_PROTEIN_KEY : </v>
      </c>
      <c r="H672">
        <f t="shared" si="65"/>
        <v>68</v>
      </c>
    </row>
    <row r="673" spans="1:8" ht="20.100000000000001" customHeight="1">
      <c r="A673" s="7"/>
      <c r="B673" s="10" t="s">
        <v>302</v>
      </c>
      <c r="C673" s="14" t="str">
        <f t="shared" si="66"/>
        <v>Fat</v>
      </c>
      <c r="D673" s="9" t="s">
        <v>303</v>
      </c>
      <c r="E673" s="1" t="str">
        <f t="shared" si="63"/>
        <v>Organ Meats – Offal Meats</v>
      </c>
      <c r="F673" s="1" t="str">
        <f t="shared" si="67"/>
        <v>Fat</v>
      </c>
      <c r="G673" t="str">
        <f t="shared" si="64"/>
        <v xml:space="preserve">COTP_KCAL_KEY : </v>
      </c>
      <c r="H673">
        <f t="shared" si="65"/>
        <v>980</v>
      </c>
    </row>
    <row r="674" spans="1:8" ht="20.100000000000001" customHeight="1">
      <c r="A674" s="7"/>
      <c r="B674" s="8"/>
      <c r="C674" s="14" t="str">
        <f t="shared" si="66"/>
        <v>Fat</v>
      </c>
      <c r="D674" s="9" t="s">
        <v>304</v>
      </c>
      <c r="E674" s="1" t="str">
        <f t="shared" si="63"/>
        <v>Organ Meats – Offal Meats</v>
      </c>
      <c r="F674" s="1" t="str">
        <f t="shared" si="67"/>
        <v>Fat</v>
      </c>
      <c r="G674" t="str">
        <f t="shared" si="64"/>
        <v xml:space="preserve">COTP_FAT_KEY : </v>
      </c>
      <c r="H674">
        <f t="shared" si="65"/>
        <v>102</v>
      </c>
    </row>
    <row r="675" spans="1:8" ht="20.100000000000001" customHeight="1">
      <c r="A675" s="7"/>
      <c r="B675" s="8"/>
      <c r="C675" s="14" t="str">
        <f t="shared" si="66"/>
        <v>Fat</v>
      </c>
      <c r="D675" s="9" t="s">
        <v>5</v>
      </c>
      <c r="E675" s="1" t="str">
        <f t="shared" si="63"/>
        <v>Organ Meats – Offal Meats</v>
      </c>
      <c r="F675" s="1" t="str">
        <f t="shared" si="67"/>
        <v>Fat</v>
      </c>
      <c r="G675" t="str">
        <f t="shared" si="64"/>
        <v xml:space="preserve">COTP_CHO_KEY : </v>
      </c>
      <c r="H675">
        <f t="shared" si="65"/>
        <v>0</v>
      </c>
    </row>
    <row r="676" spans="1:8" ht="20.100000000000001" customHeight="1">
      <c r="A676" s="7"/>
      <c r="B676" s="8"/>
      <c r="C676" s="14" t="str">
        <f t="shared" si="66"/>
        <v>Fat</v>
      </c>
      <c r="D676" s="9" t="s">
        <v>305</v>
      </c>
      <c r="E676" s="1" t="str">
        <f t="shared" si="63"/>
        <v>Organ Meats – Offal Meats</v>
      </c>
      <c r="F676" s="1" t="str">
        <f t="shared" si="67"/>
        <v>Fat</v>
      </c>
      <c r="G676" t="str">
        <f t="shared" si="64"/>
        <v xml:space="preserve">COTP_PROTEIN_KEY : </v>
      </c>
      <c r="H676">
        <f t="shared" si="65"/>
        <v>0</v>
      </c>
    </row>
    <row r="677" spans="1:8" ht="20.100000000000001" customHeight="1">
      <c r="A677" s="7"/>
      <c r="B677" s="10" t="s">
        <v>306</v>
      </c>
      <c r="C677" s="14" t="str">
        <f t="shared" si="66"/>
        <v>Bone</v>
      </c>
      <c r="D677" s="9" t="s">
        <v>307</v>
      </c>
      <c r="E677" s="1" t="str">
        <f t="shared" si="63"/>
        <v>Organ Meats – Offal Meats</v>
      </c>
      <c r="F677" s="1" t="str">
        <f t="shared" si="67"/>
        <v>Bone</v>
      </c>
      <c r="G677" t="str">
        <f t="shared" si="64"/>
        <v xml:space="preserve">COTP_KCAL_KEY : </v>
      </c>
      <c r="H677">
        <f t="shared" si="65"/>
        <v>206</v>
      </c>
    </row>
    <row r="678" spans="1:8" ht="20.100000000000001" customHeight="1">
      <c r="A678" s="7"/>
      <c r="B678" s="8"/>
      <c r="C678" s="14" t="str">
        <f t="shared" si="66"/>
        <v>Bone</v>
      </c>
      <c r="D678" s="9" t="s">
        <v>81</v>
      </c>
      <c r="E678" s="1" t="str">
        <f t="shared" si="63"/>
        <v>Organ Meats – Offal Meats</v>
      </c>
      <c r="F678" s="1" t="str">
        <f t="shared" si="67"/>
        <v>Bone</v>
      </c>
      <c r="G678" t="str">
        <f t="shared" si="64"/>
        <v xml:space="preserve">COTP_FAT_KEY : </v>
      </c>
      <c r="H678">
        <f t="shared" si="65"/>
        <v>14</v>
      </c>
    </row>
    <row r="679" spans="1:8" ht="20.100000000000001" customHeight="1">
      <c r="A679" s="7"/>
      <c r="B679" s="8"/>
      <c r="C679" s="14" t="str">
        <f t="shared" si="66"/>
        <v>Bone</v>
      </c>
      <c r="D679" s="9" t="s">
        <v>5</v>
      </c>
      <c r="E679" s="1" t="str">
        <f t="shared" si="63"/>
        <v>Organ Meats – Offal Meats</v>
      </c>
      <c r="F679" s="1" t="str">
        <f t="shared" si="67"/>
        <v>Bone</v>
      </c>
      <c r="G679" t="str">
        <f t="shared" si="64"/>
        <v xml:space="preserve">COTP_CHO_KEY : </v>
      </c>
      <c r="H679">
        <f t="shared" si="65"/>
        <v>0</v>
      </c>
    </row>
    <row r="680" spans="1:8" ht="20.100000000000001" customHeight="1">
      <c r="A680" s="7"/>
      <c r="B680" s="8"/>
      <c r="C680" s="14" t="str">
        <f t="shared" si="66"/>
        <v>Bone</v>
      </c>
      <c r="D680" s="9" t="s">
        <v>152</v>
      </c>
      <c r="E680" s="1" t="str">
        <f t="shared" si="63"/>
        <v>Organ Meats – Offal Meats</v>
      </c>
      <c r="F680" s="1" t="str">
        <f t="shared" si="67"/>
        <v>Bone</v>
      </c>
      <c r="G680" t="str">
        <f t="shared" si="64"/>
        <v xml:space="preserve">COTP_PROTEIN_KEY : </v>
      </c>
      <c r="H680">
        <f t="shared" si="65"/>
        <v>17</v>
      </c>
    </row>
    <row r="681" spans="1:8" ht="20.100000000000001" customHeight="1">
      <c r="A681" s="7"/>
      <c r="B681" s="10" t="s">
        <v>308</v>
      </c>
      <c r="C681" s="14" t="str">
        <f t="shared" si="66"/>
        <v>Tail/Ox Tail</v>
      </c>
      <c r="D681" s="9" t="s">
        <v>278</v>
      </c>
      <c r="E681" s="1" t="str">
        <f t="shared" si="63"/>
        <v>Organ Meats – Offal Meats</v>
      </c>
      <c r="F681" s="1" t="str">
        <f t="shared" si="67"/>
        <v>Tail/Ox Tail</v>
      </c>
      <c r="G681" t="str">
        <f t="shared" si="64"/>
        <v xml:space="preserve">COTP_KCAL_KEY : </v>
      </c>
      <c r="H681">
        <f t="shared" si="65"/>
        <v>164</v>
      </c>
    </row>
    <row r="682" spans="1:8" ht="20.100000000000001" customHeight="1">
      <c r="A682" s="7"/>
      <c r="B682" s="8"/>
      <c r="C682" s="14" t="str">
        <f t="shared" si="66"/>
        <v>Tail/Ox Tail</v>
      </c>
      <c r="D682" s="9" t="s">
        <v>22</v>
      </c>
      <c r="E682" s="1" t="str">
        <f t="shared" si="63"/>
        <v>Organ Meats – Offal Meats</v>
      </c>
      <c r="F682" s="1" t="str">
        <f t="shared" si="67"/>
        <v>Tail/Ox Tail</v>
      </c>
      <c r="G682" t="str">
        <f t="shared" si="64"/>
        <v xml:space="preserve">COTP_FAT_KEY : </v>
      </c>
      <c r="H682">
        <f t="shared" si="65"/>
        <v>9</v>
      </c>
    </row>
    <row r="683" spans="1:8" ht="20.100000000000001" customHeight="1">
      <c r="A683" s="7"/>
      <c r="B683" s="8"/>
      <c r="C683" s="14" t="str">
        <f t="shared" si="66"/>
        <v>Tail/Ox Tail</v>
      </c>
      <c r="D683" s="9" t="s">
        <v>5</v>
      </c>
      <c r="E683" s="1" t="str">
        <f t="shared" si="63"/>
        <v>Organ Meats – Offal Meats</v>
      </c>
      <c r="F683" s="1" t="str">
        <f t="shared" si="67"/>
        <v>Tail/Ox Tail</v>
      </c>
      <c r="G683" t="str">
        <f t="shared" si="64"/>
        <v xml:space="preserve">COTP_CHO_KEY : </v>
      </c>
      <c r="H683">
        <f t="shared" si="65"/>
        <v>0</v>
      </c>
    </row>
    <row r="684" spans="1:8" ht="20.100000000000001" customHeight="1">
      <c r="A684" s="7"/>
      <c r="B684" s="8"/>
      <c r="C684" s="14" t="str">
        <f t="shared" si="66"/>
        <v>Tail/Ox Tail</v>
      </c>
      <c r="D684" s="9" t="s">
        <v>19</v>
      </c>
      <c r="E684" s="1" t="str">
        <f t="shared" ref="E684:E747" si="68">IF(LEN(A684)=0,E683,A684)</f>
        <v>Organ Meats – Offal Meats</v>
      </c>
      <c r="F684" s="1" t="str">
        <f t="shared" si="67"/>
        <v>Tail/Ox Tail</v>
      </c>
      <c r="G684" t="str">
        <f t="shared" si="64"/>
        <v xml:space="preserve">COTP_PROTEIN_KEY : </v>
      </c>
      <c r="H684">
        <f t="shared" si="65"/>
        <v>20</v>
      </c>
    </row>
    <row r="685" spans="1:8" ht="20.100000000000001" customHeight="1">
      <c r="A685" s="11" t="s">
        <v>309</v>
      </c>
      <c r="B685" s="8"/>
      <c r="C685" s="14">
        <f t="shared" si="66"/>
        <v>999</v>
      </c>
      <c r="D685" s="12"/>
      <c r="E685" s="1" t="str">
        <f t="shared" si="68"/>
        <v xml:space="preserve"> //*** Fish ***</v>
      </c>
      <c r="F685" s="1" t="str">
        <f t="shared" si="67"/>
        <v/>
      </c>
      <c r="G685" t="e">
        <f t="shared" si="64"/>
        <v>#VALUE!</v>
      </c>
      <c r="H685">
        <f t="shared" si="65"/>
        <v>0</v>
      </c>
    </row>
    <row r="686" spans="1:8" ht="20.100000000000001" customHeight="1">
      <c r="A686" s="11" t="s">
        <v>310</v>
      </c>
      <c r="B686" s="8"/>
      <c r="C686" s="14">
        <f t="shared" si="66"/>
        <v>999</v>
      </c>
      <c r="D686" s="12"/>
      <c r="E686" s="1" t="str">
        <f t="shared" si="68"/>
        <v xml:space="preserve"> @{COTP_SECTIONTITLE_KEY : Fish</v>
      </c>
      <c r="F686" s="1" t="str">
        <f t="shared" si="67"/>
        <v/>
      </c>
      <c r="G686" t="e">
        <f t="shared" si="64"/>
        <v>#VALUE!</v>
      </c>
      <c r="H686">
        <f t="shared" si="65"/>
        <v>0</v>
      </c>
    </row>
    <row r="687" spans="1:8" ht="20.100000000000001" customHeight="1">
      <c r="A687" s="11" t="s">
        <v>311</v>
      </c>
      <c r="B687" s="8"/>
      <c r="C687" s="14">
        <f t="shared" si="66"/>
        <v>999</v>
      </c>
      <c r="D687" s="12"/>
      <c r="E687" s="1" t="str">
        <f t="shared" si="68"/>
        <v xml:space="preserve">   Round Fish</v>
      </c>
      <c r="F687" s="1" t="str">
        <f t="shared" si="67"/>
        <v/>
      </c>
      <c r="G687" t="e">
        <f t="shared" si="64"/>
        <v>#VALUE!</v>
      </c>
      <c r="H687">
        <f t="shared" si="65"/>
        <v>0</v>
      </c>
    </row>
    <row r="688" spans="1:8" ht="20.100000000000001" customHeight="1">
      <c r="A688" s="7"/>
      <c r="B688" s="10" t="s">
        <v>312</v>
      </c>
      <c r="C688" s="14" t="str">
        <f t="shared" si="66"/>
        <v xml:space="preserve">  Trout</v>
      </c>
      <c r="D688" s="9" t="s">
        <v>313</v>
      </c>
      <c r="E688" s="1" t="str">
        <f t="shared" si="68"/>
        <v xml:space="preserve">   Round Fish</v>
      </c>
      <c r="F688" s="1" t="str">
        <f t="shared" si="67"/>
        <v xml:space="preserve">  Trout</v>
      </c>
      <c r="G688" t="str">
        <f t="shared" si="64"/>
        <v xml:space="preserve">COTP_KCAL_KEY : </v>
      </c>
      <c r="H688">
        <f t="shared" si="65"/>
        <v>186</v>
      </c>
    </row>
    <row r="689" spans="1:8" ht="20.100000000000001" customHeight="1">
      <c r="A689" s="7"/>
      <c r="B689" s="8"/>
      <c r="C689" s="14" t="str">
        <f t="shared" si="66"/>
        <v xml:space="preserve">  Trout</v>
      </c>
      <c r="D689" s="9" t="s">
        <v>38</v>
      </c>
      <c r="E689" s="1" t="str">
        <f t="shared" si="68"/>
        <v xml:space="preserve">   Round Fish</v>
      </c>
      <c r="F689" s="1" t="str">
        <f t="shared" si="67"/>
        <v xml:space="preserve">  Trout</v>
      </c>
      <c r="G689" t="str">
        <f t="shared" si="64"/>
        <v xml:space="preserve">COTP_FAT_KEY : </v>
      </c>
      <c r="H689">
        <f t="shared" si="65"/>
        <v>8</v>
      </c>
    </row>
    <row r="690" spans="1:8" ht="20.100000000000001" customHeight="1">
      <c r="A690" s="7"/>
      <c r="B690" s="8"/>
      <c r="C690" s="14" t="str">
        <f t="shared" si="66"/>
        <v xml:space="preserve">  Trout</v>
      </c>
      <c r="D690" s="9" t="s">
        <v>5</v>
      </c>
      <c r="E690" s="1" t="str">
        <f t="shared" si="68"/>
        <v xml:space="preserve">   Round Fish</v>
      </c>
      <c r="F690" s="1" t="str">
        <f t="shared" si="67"/>
        <v xml:space="preserve">  Trout</v>
      </c>
      <c r="G690" t="str">
        <f t="shared" si="64"/>
        <v xml:space="preserve">COTP_CHO_KEY : </v>
      </c>
      <c r="H690">
        <f t="shared" si="65"/>
        <v>0</v>
      </c>
    </row>
    <row r="691" spans="1:8" ht="20.100000000000001" customHeight="1">
      <c r="A691" s="7"/>
      <c r="B691" s="8"/>
      <c r="C691" s="14" t="str">
        <f t="shared" si="66"/>
        <v xml:space="preserve">  Trout</v>
      </c>
      <c r="D691" s="9" t="s">
        <v>106</v>
      </c>
      <c r="E691" s="1" t="str">
        <f t="shared" si="68"/>
        <v xml:space="preserve">   Round Fish</v>
      </c>
      <c r="F691" s="1" t="str">
        <f t="shared" si="67"/>
        <v xml:space="preserve">  Trout</v>
      </c>
      <c r="G691" t="str">
        <f t="shared" si="64"/>
        <v xml:space="preserve">COTP_PROTEIN_KEY : </v>
      </c>
      <c r="H691">
        <f t="shared" si="65"/>
        <v>25</v>
      </c>
    </row>
    <row r="692" spans="1:8" ht="20.100000000000001" customHeight="1">
      <c r="A692" s="7"/>
      <c r="B692" s="10" t="s">
        <v>314</v>
      </c>
      <c r="C692" s="14" t="str">
        <f t="shared" si="66"/>
        <v xml:space="preserve">   Bass</v>
      </c>
      <c r="D692" s="9" t="s">
        <v>315</v>
      </c>
      <c r="E692" s="1" t="str">
        <f t="shared" si="68"/>
        <v xml:space="preserve">   Round Fish</v>
      </c>
      <c r="F692" s="1" t="str">
        <f t="shared" si="67"/>
        <v xml:space="preserve">   Bass</v>
      </c>
      <c r="G692" t="str">
        <f t="shared" si="64"/>
        <v xml:space="preserve">COTP_KCAL_KEY : </v>
      </c>
      <c r="H692">
        <f t="shared" si="65"/>
        <v>110</v>
      </c>
    </row>
    <row r="693" spans="1:8" ht="20.100000000000001" customHeight="1">
      <c r="A693" s="7"/>
      <c r="B693" s="8"/>
      <c r="C693" s="14" t="str">
        <f t="shared" si="66"/>
        <v xml:space="preserve">   Bass</v>
      </c>
      <c r="D693" s="9" t="s">
        <v>129</v>
      </c>
      <c r="E693" s="1" t="str">
        <f t="shared" si="68"/>
        <v xml:space="preserve">   Round Fish</v>
      </c>
      <c r="F693" s="1" t="str">
        <f t="shared" si="67"/>
        <v xml:space="preserve">   Bass</v>
      </c>
      <c r="G693" t="str">
        <f t="shared" si="64"/>
        <v xml:space="preserve">COTP_FAT_KEY : </v>
      </c>
      <c r="H693">
        <f t="shared" si="65"/>
        <v>2</v>
      </c>
    </row>
    <row r="694" spans="1:8" ht="20.100000000000001" customHeight="1">
      <c r="A694" s="7"/>
      <c r="B694" s="8"/>
      <c r="C694" s="14" t="str">
        <f t="shared" si="66"/>
        <v xml:space="preserve">   Bass</v>
      </c>
      <c r="D694" s="9" t="s">
        <v>5</v>
      </c>
      <c r="E694" s="1" t="str">
        <f t="shared" si="68"/>
        <v xml:space="preserve">   Round Fish</v>
      </c>
      <c r="F694" s="1" t="str">
        <f t="shared" si="67"/>
        <v xml:space="preserve">   Bass</v>
      </c>
      <c r="G694" t="str">
        <f t="shared" si="64"/>
        <v xml:space="preserve">COTP_CHO_KEY : </v>
      </c>
      <c r="H694">
        <f t="shared" si="65"/>
        <v>0</v>
      </c>
    </row>
    <row r="695" spans="1:8" ht="20.100000000000001" customHeight="1">
      <c r="A695" s="7"/>
      <c r="B695" s="8"/>
      <c r="C695" s="14" t="str">
        <f t="shared" si="66"/>
        <v xml:space="preserve">   Bass</v>
      </c>
      <c r="D695" s="9" t="s">
        <v>10</v>
      </c>
      <c r="E695" s="1" t="str">
        <f t="shared" si="68"/>
        <v xml:space="preserve">   Round Fish</v>
      </c>
      <c r="F695" s="1" t="str">
        <f t="shared" si="67"/>
        <v xml:space="preserve">   Bass</v>
      </c>
      <c r="G695" t="str">
        <f t="shared" si="64"/>
        <v xml:space="preserve">COTP_PROTEIN_KEY : </v>
      </c>
      <c r="H695">
        <f t="shared" si="65"/>
        <v>21</v>
      </c>
    </row>
    <row r="696" spans="1:8" ht="20.100000000000001" customHeight="1">
      <c r="A696" s="7"/>
      <c r="B696" s="10" t="s">
        <v>316</v>
      </c>
      <c r="C696" s="14" t="str">
        <f t="shared" si="66"/>
        <v xml:space="preserve">   Perch</v>
      </c>
      <c r="D696" s="9" t="s">
        <v>317</v>
      </c>
      <c r="E696" s="1" t="str">
        <f t="shared" si="68"/>
        <v xml:space="preserve">   Round Fish</v>
      </c>
      <c r="F696" s="1" t="str">
        <f t="shared" si="67"/>
        <v xml:space="preserve">   Perch</v>
      </c>
      <c r="G696" t="str">
        <f t="shared" si="64"/>
        <v xml:space="preserve">COTP_KCAL_KEY : </v>
      </c>
      <c r="H696">
        <f t="shared" si="65"/>
        <v>146</v>
      </c>
    </row>
    <row r="697" spans="1:8" ht="20.100000000000001" customHeight="1">
      <c r="A697" s="7"/>
      <c r="B697" s="8"/>
      <c r="C697" s="14" t="str">
        <f t="shared" si="66"/>
        <v xml:space="preserve">   Perch</v>
      </c>
      <c r="D697" s="9" t="s">
        <v>142</v>
      </c>
      <c r="E697" s="1" t="str">
        <f t="shared" si="68"/>
        <v xml:space="preserve">   Round Fish</v>
      </c>
      <c r="F697" s="1" t="str">
        <f t="shared" si="67"/>
        <v xml:space="preserve">   Perch</v>
      </c>
      <c r="G697" t="str">
        <f t="shared" si="64"/>
        <v xml:space="preserve">COTP_FAT_KEY : </v>
      </c>
      <c r="H697">
        <f t="shared" si="65"/>
        <v>4</v>
      </c>
    </row>
    <row r="698" spans="1:8" ht="20.100000000000001" customHeight="1">
      <c r="A698" s="7"/>
      <c r="B698" s="8"/>
      <c r="C698" s="14" t="str">
        <f t="shared" si="66"/>
        <v xml:space="preserve">   Perch</v>
      </c>
      <c r="D698" s="9" t="s">
        <v>5</v>
      </c>
      <c r="E698" s="1" t="str">
        <f t="shared" si="68"/>
        <v xml:space="preserve">   Round Fish</v>
      </c>
      <c r="F698" s="1" t="str">
        <f t="shared" si="67"/>
        <v xml:space="preserve">   Perch</v>
      </c>
      <c r="G698" t="str">
        <f t="shared" si="64"/>
        <v xml:space="preserve">COTP_CHO_KEY : </v>
      </c>
      <c r="H698">
        <f t="shared" si="65"/>
        <v>0</v>
      </c>
    </row>
    <row r="699" spans="1:8" ht="20.100000000000001" customHeight="1">
      <c r="A699" s="7"/>
      <c r="B699" s="8"/>
      <c r="C699" s="14" t="str">
        <f t="shared" si="66"/>
        <v xml:space="preserve">   Perch</v>
      </c>
      <c r="D699" s="9" t="s">
        <v>82</v>
      </c>
      <c r="E699" s="1" t="str">
        <f t="shared" si="68"/>
        <v xml:space="preserve">   Round Fish</v>
      </c>
      <c r="F699" s="1" t="str">
        <f t="shared" si="67"/>
        <v xml:space="preserve">   Perch</v>
      </c>
      <c r="G699" t="str">
        <f t="shared" si="64"/>
        <v xml:space="preserve">COTP_PROTEIN_KEY : </v>
      </c>
      <c r="H699">
        <f t="shared" si="65"/>
        <v>28</v>
      </c>
    </row>
    <row r="700" spans="1:8" ht="20.100000000000001" customHeight="1">
      <c r="A700" s="7"/>
      <c r="B700" s="10" t="s">
        <v>318</v>
      </c>
      <c r="C700" s="14" t="str">
        <f t="shared" si="66"/>
        <v xml:space="preserve">   Salmon</v>
      </c>
      <c r="D700" s="9" t="s">
        <v>319</v>
      </c>
      <c r="E700" s="1" t="str">
        <f t="shared" si="68"/>
        <v xml:space="preserve">   Round Fish</v>
      </c>
      <c r="F700" s="1" t="str">
        <f t="shared" si="67"/>
        <v xml:space="preserve">   Salmon</v>
      </c>
      <c r="G700" t="str">
        <f t="shared" si="64"/>
        <v xml:space="preserve">COTP_KCAL_KEY : </v>
      </c>
      <c r="H700">
        <f t="shared" si="65"/>
        <v>270</v>
      </c>
    </row>
    <row r="701" spans="1:8" ht="20.100000000000001" customHeight="1">
      <c r="A701" s="7"/>
      <c r="B701" s="8"/>
      <c r="C701" s="14" t="str">
        <f t="shared" si="66"/>
        <v xml:space="preserve">   Salmon</v>
      </c>
      <c r="D701" s="9" t="s">
        <v>285</v>
      </c>
      <c r="E701" s="1" t="str">
        <f t="shared" si="68"/>
        <v xml:space="preserve">   Round Fish</v>
      </c>
      <c r="F701" s="1" t="str">
        <f t="shared" si="67"/>
        <v xml:space="preserve">   Salmon</v>
      </c>
      <c r="G701" t="str">
        <f t="shared" si="64"/>
        <v xml:space="preserve">COTP_FAT_KEY : </v>
      </c>
      <c r="H701">
        <f t="shared" si="65"/>
        <v>19</v>
      </c>
    </row>
    <row r="702" spans="1:8" ht="20.100000000000001" customHeight="1">
      <c r="A702" s="7"/>
      <c r="B702" s="8"/>
      <c r="C702" s="14" t="str">
        <f t="shared" si="66"/>
        <v xml:space="preserve">   Salmon</v>
      </c>
      <c r="D702" s="9" t="s">
        <v>5</v>
      </c>
      <c r="E702" s="1" t="str">
        <f t="shared" si="68"/>
        <v xml:space="preserve">   Round Fish</v>
      </c>
      <c r="F702" s="1" t="str">
        <f t="shared" si="67"/>
        <v xml:space="preserve">   Salmon</v>
      </c>
      <c r="G702" t="str">
        <f t="shared" si="64"/>
        <v xml:space="preserve">COTP_CHO_KEY : </v>
      </c>
      <c r="H702">
        <f t="shared" si="65"/>
        <v>0</v>
      </c>
    </row>
    <row r="703" spans="1:8" ht="20.100000000000001" customHeight="1">
      <c r="A703" s="7"/>
      <c r="B703" s="8"/>
      <c r="C703" s="14" t="str">
        <f t="shared" si="66"/>
        <v xml:space="preserve">   Salmon</v>
      </c>
      <c r="D703" s="9" t="s">
        <v>42</v>
      </c>
      <c r="E703" s="1" t="str">
        <f t="shared" si="68"/>
        <v xml:space="preserve">   Round Fish</v>
      </c>
      <c r="F703" s="1" t="str">
        <f t="shared" si="67"/>
        <v xml:space="preserve">   Salmon</v>
      </c>
      <c r="G703" t="str">
        <f t="shared" si="64"/>
        <v xml:space="preserve">COTP_PROTEIN_KEY : </v>
      </c>
      <c r="H703">
        <f t="shared" si="65"/>
        <v>32</v>
      </c>
    </row>
    <row r="704" spans="1:8" ht="20.100000000000001" customHeight="1">
      <c r="A704" s="7"/>
      <c r="B704" s="10" t="s">
        <v>320</v>
      </c>
      <c r="C704" s="14" t="str">
        <f t="shared" si="66"/>
        <v xml:space="preserve">   Anchovy</v>
      </c>
      <c r="D704" s="9" t="s">
        <v>289</v>
      </c>
      <c r="E704" s="1" t="str">
        <f t="shared" si="68"/>
        <v xml:space="preserve">   Round Fish</v>
      </c>
      <c r="F704" s="1" t="str">
        <f t="shared" si="67"/>
        <v xml:space="preserve">   Anchovy</v>
      </c>
      <c r="G704" t="str">
        <f t="shared" si="64"/>
        <v xml:space="preserve">COTP_KCAL_KEY : </v>
      </c>
      <c r="H704">
        <f t="shared" si="65"/>
        <v>176</v>
      </c>
    </row>
    <row r="705" spans="1:8" ht="20.100000000000001" customHeight="1">
      <c r="A705" s="7"/>
      <c r="B705" s="8"/>
      <c r="C705" s="14" t="str">
        <f t="shared" si="66"/>
        <v xml:space="preserve">   Anchovy</v>
      </c>
      <c r="D705" s="9" t="s">
        <v>38</v>
      </c>
      <c r="E705" s="1" t="str">
        <f t="shared" si="68"/>
        <v xml:space="preserve">   Round Fish</v>
      </c>
      <c r="F705" s="1" t="str">
        <f t="shared" si="67"/>
        <v xml:space="preserve">   Anchovy</v>
      </c>
      <c r="G705" t="str">
        <f t="shared" si="64"/>
        <v xml:space="preserve">COTP_FAT_KEY : </v>
      </c>
      <c r="H705">
        <f t="shared" si="65"/>
        <v>8</v>
      </c>
    </row>
    <row r="706" spans="1:8" ht="20.100000000000001" customHeight="1">
      <c r="A706" s="7"/>
      <c r="B706" s="8"/>
      <c r="C706" s="14" t="str">
        <f t="shared" si="66"/>
        <v xml:space="preserve">   Anchovy</v>
      </c>
      <c r="D706" s="9" t="s">
        <v>5</v>
      </c>
      <c r="E706" s="1" t="str">
        <f t="shared" si="68"/>
        <v xml:space="preserve">   Round Fish</v>
      </c>
      <c r="F706" s="1" t="str">
        <f t="shared" si="67"/>
        <v xml:space="preserve">   Anchovy</v>
      </c>
      <c r="G706" t="str">
        <f t="shared" si="64"/>
        <v xml:space="preserve">COTP_CHO_KEY : </v>
      </c>
      <c r="H706">
        <f t="shared" si="65"/>
        <v>0</v>
      </c>
    </row>
    <row r="707" spans="1:8" ht="20.100000000000001" customHeight="1">
      <c r="A707" s="7"/>
      <c r="B707" s="8"/>
      <c r="C707" s="14" t="str">
        <f t="shared" si="66"/>
        <v xml:space="preserve">   Anchovy</v>
      </c>
      <c r="D707" s="9" t="s">
        <v>82</v>
      </c>
      <c r="E707" s="1" t="str">
        <f t="shared" si="68"/>
        <v xml:space="preserve">   Round Fish</v>
      </c>
      <c r="F707" s="1" t="str">
        <f t="shared" si="67"/>
        <v xml:space="preserve">   Anchovy</v>
      </c>
      <c r="G707" t="str">
        <f t="shared" si="64"/>
        <v xml:space="preserve">COTP_PROTEIN_KEY : </v>
      </c>
      <c r="H707">
        <f t="shared" si="65"/>
        <v>28</v>
      </c>
    </row>
    <row r="708" spans="1:8" ht="20.100000000000001" customHeight="1">
      <c r="A708" s="7"/>
      <c r="B708" s="10" t="s">
        <v>321</v>
      </c>
      <c r="C708" s="14" t="str">
        <f t="shared" si="66"/>
        <v xml:space="preserve">   Barramundi</v>
      </c>
      <c r="D708" s="9" t="s">
        <v>315</v>
      </c>
      <c r="E708" s="1" t="str">
        <f t="shared" si="68"/>
        <v xml:space="preserve">   Round Fish</v>
      </c>
      <c r="F708" s="1" t="str">
        <f t="shared" si="67"/>
        <v xml:space="preserve">   Barramundi</v>
      </c>
      <c r="G708" t="str">
        <f t="shared" ref="G708:G771" si="69">LEFT(D708,FIND("@",D708,1)-1)</f>
        <v xml:space="preserve">COTP_KCAL_KEY : </v>
      </c>
      <c r="H708">
        <f t="shared" ref="H708:H771" si="70">IFERROR(VALUE(RIGHT(D708,LEN(D708)-FIND("@",D708,1))),0)</f>
        <v>110</v>
      </c>
    </row>
    <row r="709" spans="1:8" ht="20.100000000000001" customHeight="1">
      <c r="A709" s="7"/>
      <c r="B709" s="8"/>
      <c r="C709" s="14" t="str">
        <f t="shared" si="66"/>
        <v xml:space="preserve">   Barramundi</v>
      </c>
      <c r="D709" s="9" t="s">
        <v>129</v>
      </c>
      <c r="E709" s="1" t="str">
        <f t="shared" si="68"/>
        <v xml:space="preserve">   Round Fish</v>
      </c>
      <c r="F709" s="1" t="str">
        <f t="shared" si="67"/>
        <v xml:space="preserve">   Barramundi</v>
      </c>
      <c r="G709" t="str">
        <f t="shared" si="69"/>
        <v xml:space="preserve">COTP_FAT_KEY : </v>
      </c>
      <c r="H709">
        <f t="shared" si="70"/>
        <v>2</v>
      </c>
    </row>
    <row r="710" spans="1:8" ht="20.100000000000001" customHeight="1">
      <c r="A710" s="7"/>
      <c r="B710" s="8"/>
      <c r="C710" s="14" t="str">
        <f t="shared" ref="C710:C773" si="71">IF(A710&gt;0,999,IF(LEN(B710)&gt;0,B710,IF(LEN(B709)&gt;0,B709,IF(LEN(B708)&gt;0,B708,IF(LEN(B707)&gt;0,B707,999)))))</f>
        <v xml:space="preserve">   Barramundi</v>
      </c>
      <c r="D710" s="9" t="s">
        <v>5</v>
      </c>
      <c r="E710" s="1" t="str">
        <f t="shared" si="68"/>
        <v xml:space="preserve">   Round Fish</v>
      </c>
      <c r="F710" s="1" t="str">
        <f t="shared" si="67"/>
        <v xml:space="preserve">   Barramundi</v>
      </c>
      <c r="G710" t="str">
        <f t="shared" si="69"/>
        <v xml:space="preserve">COTP_CHO_KEY : </v>
      </c>
      <c r="H710">
        <f t="shared" si="70"/>
        <v>0</v>
      </c>
    </row>
    <row r="711" spans="1:8" ht="20.100000000000001" customHeight="1">
      <c r="A711" s="7"/>
      <c r="B711" s="8"/>
      <c r="C711" s="14" t="str">
        <f t="shared" si="71"/>
        <v xml:space="preserve">   Barramundi</v>
      </c>
      <c r="D711" s="9" t="s">
        <v>10</v>
      </c>
      <c r="E711" s="1" t="str">
        <f t="shared" si="68"/>
        <v xml:space="preserve">   Round Fish</v>
      </c>
      <c r="F711" s="1" t="str">
        <f t="shared" si="67"/>
        <v xml:space="preserve">   Barramundi</v>
      </c>
      <c r="G711" t="str">
        <f t="shared" si="69"/>
        <v xml:space="preserve">COTP_PROTEIN_KEY : </v>
      </c>
      <c r="H711">
        <f t="shared" si="70"/>
        <v>21</v>
      </c>
    </row>
    <row r="712" spans="1:8" ht="20.100000000000001" customHeight="1">
      <c r="A712" s="7"/>
      <c r="B712" s="10" t="s">
        <v>322</v>
      </c>
      <c r="C712" s="14" t="str">
        <f t="shared" si="71"/>
        <v xml:space="preserve">   Black Sea Bass</v>
      </c>
      <c r="D712" s="9" t="s">
        <v>315</v>
      </c>
      <c r="E712" s="1" t="str">
        <f t="shared" si="68"/>
        <v xml:space="preserve">   Round Fish</v>
      </c>
      <c r="F712" s="1" t="str">
        <f t="shared" si="67"/>
        <v xml:space="preserve">   Black Sea Bass</v>
      </c>
      <c r="G712" t="str">
        <f t="shared" si="69"/>
        <v xml:space="preserve">COTP_KCAL_KEY : </v>
      </c>
      <c r="H712">
        <f t="shared" si="70"/>
        <v>110</v>
      </c>
    </row>
    <row r="713" spans="1:8" ht="20.100000000000001" customHeight="1">
      <c r="A713" s="7"/>
      <c r="B713" s="8"/>
      <c r="C713" s="14" t="str">
        <f t="shared" si="71"/>
        <v xml:space="preserve">   Black Sea Bass</v>
      </c>
      <c r="D713" s="9" t="s">
        <v>129</v>
      </c>
      <c r="E713" s="1" t="str">
        <f t="shared" si="68"/>
        <v xml:space="preserve">   Round Fish</v>
      </c>
      <c r="F713" s="1" t="str">
        <f t="shared" ref="F713:F776" si="72">IF(C713=999,"",IF(LEN(B713)&gt;0,B713,IF(LEN(B712)&gt;0,B712,IF(LEN(B711)&gt;0,B711,IF(LEN(B710)&gt;0,B710,999)))))</f>
        <v xml:space="preserve">   Black Sea Bass</v>
      </c>
      <c r="G713" t="str">
        <f t="shared" si="69"/>
        <v xml:space="preserve">COTP_FAT_KEY : </v>
      </c>
      <c r="H713">
        <f t="shared" si="70"/>
        <v>2</v>
      </c>
    </row>
    <row r="714" spans="1:8" ht="20.100000000000001" customHeight="1">
      <c r="A714" s="7"/>
      <c r="B714" s="8"/>
      <c r="C714" s="14" t="str">
        <f t="shared" si="71"/>
        <v xml:space="preserve">   Black Sea Bass</v>
      </c>
      <c r="D714" s="9" t="s">
        <v>5</v>
      </c>
      <c r="E714" s="1" t="str">
        <f t="shared" si="68"/>
        <v xml:space="preserve">   Round Fish</v>
      </c>
      <c r="F714" s="1" t="str">
        <f t="shared" si="72"/>
        <v xml:space="preserve">   Black Sea Bass</v>
      </c>
      <c r="G714" t="str">
        <f t="shared" si="69"/>
        <v xml:space="preserve">COTP_CHO_KEY : </v>
      </c>
      <c r="H714">
        <f t="shared" si="70"/>
        <v>0</v>
      </c>
    </row>
    <row r="715" spans="1:8" ht="20.100000000000001" customHeight="1">
      <c r="A715" s="7"/>
      <c r="B715" s="8"/>
      <c r="C715" s="14" t="str">
        <f t="shared" si="71"/>
        <v xml:space="preserve">   Black Sea Bass</v>
      </c>
      <c r="D715" s="9" t="s">
        <v>10</v>
      </c>
      <c r="E715" s="1" t="str">
        <f t="shared" si="68"/>
        <v xml:space="preserve">   Round Fish</v>
      </c>
      <c r="F715" s="1" t="str">
        <f t="shared" si="72"/>
        <v xml:space="preserve">   Black Sea Bass</v>
      </c>
      <c r="G715" t="str">
        <f t="shared" si="69"/>
        <v xml:space="preserve">COTP_PROTEIN_KEY : </v>
      </c>
      <c r="H715">
        <f t="shared" si="70"/>
        <v>21</v>
      </c>
    </row>
    <row r="716" spans="1:8" ht="20.100000000000001" customHeight="1">
      <c r="A716" s="7"/>
      <c r="B716" s="10" t="s">
        <v>323</v>
      </c>
      <c r="C716" s="14" t="str">
        <f t="shared" si="71"/>
        <v xml:space="preserve">   Bluefish</v>
      </c>
      <c r="D716" s="9" t="s">
        <v>151</v>
      </c>
      <c r="E716" s="1" t="str">
        <f t="shared" si="68"/>
        <v xml:space="preserve">   Round Fish</v>
      </c>
      <c r="F716" s="1" t="str">
        <f t="shared" si="72"/>
        <v xml:space="preserve">   Bluefish</v>
      </c>
      <c r="G716" t="str">
        <f t="shared" si="69"/>
        <v xml:space="preserve">COTP_KCAL_KEY : </v>
      </c>
      <c r="H716">
        <f t="shared" si="70"/>
        <v>140</v>
      </c>
    </row>
    <row r="717" spans="1:8" ht="20.100000000000001" customHeight="1">
      <c r="A717" s="7"/>
      <c r="B717" s="8"/>
      <c r="C717" s="14" t="str">
        <f t="shared" si="71"/>
        <v xml:space="preserve">   Bluefish</v>
      </c>
      <c r="D717" s="9" t="s">
        <v>89</v>
      </c>
      <c r="E717" s="1" t="str">
        <f t="shared" si="68"/>
        <v xml:space="preserve">   Round Fish</v>
      </c>
      <c r="F717" s="1" t="str">
        <f t="shared" si="72"/>
        <v xml:space="preserve">   Bluefish</v>
      </c>
      <c r="G717" t="str">
        <f t="shared" si="69"/>
        <v xml:space="preserve">COTP_FAT_KEY : </v>
      </c>
      <c r="H717">
        <f t="shared" si="70"/>
        <v>5</v>
      </c>
    </row>
    <row r="718" spans="1:8" ht="20.100000000000001" customHeight="1">
      <c r="A718" s="7"/>
      <c r="B718" s="8"/>
      <c r="C718" s="14" t="str">
        <f t="shared" si="71"/>
        <v xml:space="preserve">   Bluefish</v>
      </c>
      <c r="D718" s="9" t="s">
        <v>5</v>
      </c>
      <c r="E718" s="1" t="str">
        <f t="shared" si="68"/>
        <v xml:space="preserve">   Round Fish</v>
      </c>
      <c r="F718" s="1" t="str">
        <f t="shared" si="72"/>
        <v xml:space="preserve">   Bluefish</v>
      </c>
      <c r="G718" t="str">
        <f t="shared" si="69"/>
        <v xml:space="preserve">COTP_CHO_KEY : </v>
      </c>
      <c r="H718">
        <f t="shared" si="70"/>
        <v>0</v>
      </c>
    </row>
    <row r="719" spans="1:8" ht="20.100000000000001" customHeight="1">
      <c r="A719" s="7"/>
      <c r="B719" s="8"/>
      <c r="C719" s="14" t="str">
        <f t="shared" si="71"/>
        <v xml:space="preserve">   Bluefish</v>
      </c>
      <c r="D719" s="9" t="s">
        <v>6</v>
      </c>
      <c r="E719" s="1" t="str">
        <f t="shared" si="68"/>
        <v xml:space="preserve">   Round Fish</v>
      </c>
      <c r="F719" s="1" t="str">
        <f t="shared" si="72"/>
        <v xml:space="preserve">   Bluefish</v>
      </c>
      <c r="G719" t="str">
        <f t="shared" si="69"/>
        <v xml:space="preserve">COTP_PROTEIN_KEY : </v>
      </c>
      <c r="H719">
        <f t="shared" si="70"/>
        <v>23</v>
      </c>
    </row>
    <row r="720" spans="1:8" ht="20.100000000000001" customHeight="1">
      <c r="A720" s="7"/>
      <c r="B720" s="10" t="s">
        <v>324</v>
      </c>
      <c r="C720" s="14" t="str">
        <f t="shared" si="71"/>
        <v xml:space="preserve">   Branzino</v>
      </c>
      <c r="D720" s="9" t="s">
        <v>315</v>
      </c>
      <c r="E720" s="1" t="str">
        <f t="shared" si="68"/>
        <v xml:space="preserve">   Round Fish</v>
      </c>
      <c r="F720" s="1" t="str">
        <f t="shared" si="72"/>
        <v xml:space="preserve">   Branzino</v>
      </c>
      <c r="G720" t="str">
        <f t="shared" si="69"/>
        <v xml:space="preserve">COTP_KCAL_KEY : </v>
      </c>
      <c r="H720">
        <f t="shared" si="70"/>
        <v>110</v>
      </c>
    </row>
    <row r="721" spans="1:8" ht="20.100000000000001" customHeight="1">
      <c r="A721" s="7"/>
      <c r="B721" s="8"/>
      <c r="C721" s="14" t="str">
        <f t="shared" si="71"/>
        <v xml:space="preserve">   Branzino</v>
      </c>
      <c r="D721" s="9" t="s">
        <v>129</v>
      </c>
      <c r="E721" s="1" t="str">
        <f t="shared" si="68"/>
        <v xml:space="preserve">   Round Fish</v>
      </c>
      <c r="F721" s="1" t="str">
        <f t="shared" si="72"/>
        <v xml:space="preserve">   Branzino</v>
      </c>
      <c r="G721" t="str">
        <f t="shared" si="69"/>
        <v xml:space="preserve">COTP_FAT_KEY : </v>
      </c>
      <c r="H721">
        <f t="shared" si="70"/>
        <v>2</v>
      </c>
    </row>
    <row r="722" spans="1:8" ht="20.100000000000001" customHeight="1">
      <c r="A722" s="7"/>
      <c r="B722" s="8"/>
      <c r="C722" s="14" t="str">
        <f t="shared" si="71"/>
        <v xml:space="preserve">   Branzino</v>
      </c>
      <c r="D722" s="9" t="s">
        <v>5</v>
      </c>
      <c r="E722" s="1" t="str">
        <f t="shared" si="68"/>
        <v xml:space="preserve">   Round Fish</v>
      </c>
      <c r="F722" s="1" t="str">
        <f t="shared" si="72"/>
        <v xml:space="preserve">   Branzino</v>
      </c>
      <c r="G722" t="str">
        <f t="shared" si="69"/>
        <v xml:space="preserve">COTP_CHO_KEY : </v>
      </c>
      <c r="H722">
        <f t="shared" si="70"/>
        <v>0</v>
      </c>
    </row>
    <row r="723" spans="1:8" ht="20.100000000000001" customHeight="1">
      <c r="A723" s="7"/>
      <c r="B723" s="8"/>
      <c r="C723" s="14" t="str">
        <f t="shared" si="71"/>
        <v xml:space="preserve">   Branzino</v>
      </c>
      <c r="D723" s="9" t="s">
        <v>10</v>
      </c>
      <c r="E723" s="1" t="str">
        <f t="shared" si="68"/>
        <v xml:space="preserve">   Round Fish</v>
      </c>
      <c r="F723" s="1" t="str">
        <f t="shared" si="72"/>
        <v xml:space="preserve">   Branzino</v>
      </c>
      <c r="G723" t="str">
        <f t="shared" si="69"/>
        <v xml:space="preserve">COTP_PROTEIN_KEY : </v>
      </c>
      <c r="H723">
        <f t="shared" si="70"/>
        <v>21</v>
      </c>
    </row>
    <row r="724" spans="1:8" ht="20.100000000000001" customHeight="1">
      <c r="A724" s="7"/>
      <c r="B724" s="10" t="s">
        <v>325</v>
      </c>
      <c r="C724" s="14" t="str">
        <f t="shared" si="71"/>
        <v xml:space="preserve">   Carp</v>
      </c>
      <c r="D724" s="9" t="s">
        <v>237</v>
      </c>
      <c r="E724" s="1" t="str">
        <f t="shared" si="68"/>
        <v xml:space="preserve">   Round Fish</v>
      </c>
      <c r="F724" s="1" t="str">
        <f t="shared" si="72"/>
        <v xml:space="preserve">   Carp</v>
      </c>
      <c r="G724" t="str">
        <f t="shared" si="69"/>
        <v xml:space="preserve">COTP_KCAL_KEY : </v>
      </c>
      <c r="H724">
        <f t="shared" si="70"/>
        <v>144</v>
      </c>
    </row>
    <row r="725" spans="1:8" ht="20.100000000000001" customHeight="1">
      <c r="A725" s="7"/>
      <c r="B725" s="8"/>
      <c r="C725" s="14" t="str">
        <f t="shared" si="71"/>
        <v xml:space="preserve">   Carp</v>
      </c>
      <c r="D725" s="9" t="s">
        <v>9</v>
      </c>
      <c r="E725" s="1" t="str">
        <f t="shared" si="68"/>
        <v xml:space="preserve">   Round Fish</v>
      </c>
      <c r="F725" s="1" t="str">
        <f t="shared" si="72"/>
        <v xml:space="preserve">   Carp</v>
      </c>
      <c r="G725" t="str">
        <f t="shared" si="69"/>
        <v xml:space="preserve">COTP_FAT_KEY : </v>
      </c>
      <c r="H725">
        <f t="shared" si="70"/>
        <v>6</v>
      </c>
    </row>
    <row r="726" spans="1:8" ht="20.100000000000001" customHeight="1">
      <c r="A726" s="7"/>
      <c r="B726" s="8"/>
      <c r="C726" s="14" t="str">
        <f t="shared" si="71"/>
        <v xml:space="preserve">   Carp</v>
      </c>
      <c r="D726" s="9" t="s">
        <v>5</v>
      </c>
      <c r="E726" s="1" t="str">
        <f t="shared" si="68"/>
        <v xml:space="preserve">   Round Fish</v>
      </c>
      <c r="F726" s="1" t="str">
        <f t="shared" si="72"/>
        <v xml:space="preserve">   Carp</v>
      </c>
      <c r="G726" t="str">
        <f t="shared" si="69"/>
        <v xml:space="preserve">COTP_CHO_KEY : </v>
      </c>
      <c r="H726">
        <f t="shared" si="70"/>
        <v>0</v>
      </c>
    </row>
    <row r="727" spans="1:8" ht="20.100000000000001" customHeight="1">
      <c r="A727" s="7"/>
      <c r="B727" s="8"/>
      <c r="C727" s="14" t="str">
        <f t="shared" si="71"/>
        <v xml:space="preserve">   Carp</v>
      </c>
      <c r="D727" s="9" t="s">
        <v>19</v>
      </c>
      <c r="E727" s="1" t="str">
        <f t="shared" si="68"/>
        <v xml:space="preserve">   Round Fish</v>
      </c>
      <c r="F727" s="1" t="str">
        <f t="shared" si="72"/>
        <v xml:space="preserve">   Carp</v>
      </c>
      <c r="G727" t="str">
        <f t="shared" si="69"/>
        <v xml:space="preserve">COTP_PROTEIN_KEY : </v>
      </c>
      <c r="H727">
        <f t="shared" si="70"/>
        <v>20</v>
      </c>
    </row>
    <row r="728" spans="1:8" ht="20.100000000000001" customHeight="1">
      <c r="A728" s="7"/>
      <c r="B728" s="10" t="s">
        <v>326</v>
      </c>
      <c r="C728" s="14" t="str">
        <f t="shared" si="71"/>
        <v xml:space="preserve">   Catfish</v>
      </c>
      <c r="D728" s="9" t="s">
        <v>146</v>
      </c>
      <c r="E728" s="1" t="str">
        <f t="shared" si="68"/>
        <v xml:space="preserve">   Round Fish</v>
      </c>
      <c r="F728" s="1" t="str">
        <f t="shared" si="72"/>
        <v xml:space="preserve">   Catfish</v>
      </c>
      <c r="G728" t="str">
        <f t="shared" si="69"/>
        <v xml:space="preserve">COTP_KCAL_KEY : </v>
      </c>
      <c r="H728">
        <f t="shared" si="70"/>
        <v>173</v>
      </c>
    </row>
    <row r="729" spans="1:8" ht="20.100000000000001" customHeight="1">
      <c r="A729" s="7"/>
      <c r="B729" s="8"/>
      <c r="C729" s="14" t="str">
        <f t="shared" si="71"/>
        <v xml:space="preserve">   Catfish</v>
      </c>
      <c r="D729" s="9" t="s">
        <v>13</v>
      </c>
      <c r="E729" s="1" t="str">
        <f t="shared" si="68"/>
        <v xml:space="preserve">   Round Fish</v>
      </c>
      <c r="F729" s="1" t="str">
        <f t="shared" si="72"/>
        <v xml:space="preserve">   Catfish</v>
      </c>
      <c r="G729" t="str">
        <f t="shared" si="69"/>
        <v xml:space="preserve">COTP_FAT_KEY : </v>
      </c>
      <c r="H729">
        <f t="shared" si="70"/>
        <v>12</v>
      </c>
    </row>
    <row r="730" spans="1:8" ht="20.100000000000001" customHeight="1">
      <c r="A730" s="7"/>
      <c r="B730" s="8"/>
      <c r="C730" s="14" t="str">
        <f t="shared" si="71"/>
        <v xml:space="preserve">   Catfish</v>
      </c>
      <c r="D730" s="9" t="s">
        <v>5</v>
      </c>
      <c r="E730" s="1" t="str">
        <f t="shared" si="68"/>
        <v xml:space="preserve">   Round Fish</v>
      </c>
      <c r="F730" s="1" t="str">
        <f t="shared" si="72"/>
        <v xml:space="preserve">   Catfish</v>
      </c>
      <c r="G730" t="str">
        <f t="shared" si="69"/>
        <v xml:space="preserve">COTP_CHO_KEY : </v>
      </c>
      <c r="H730">
        <f t="shared" si="70"/>
        <v>0</v>
      </c>
    </row>
    <row r="731" spans="1:8" ht="20.100000000000001" customHeight="1">
      <c r="A731" s="7"/>
      <c r="B731" s="8"/>
      <c r="C731" s="14" t="str">
        <f t="shared" si="71"/>
        <v xml:space="preserve">   Catfish</v>
      </c>
      <c r="D731" s="9" t="s">
        <v>173</v>
      </c>
      <c r="E731" s="1" t="str">
        <f t="shared" si="68"/>
        <v xml:space="preserve">   Round Fish</v>
      </c>
      <c r="F731" s="1" t="str">
        <f t="shared" si="72"/>
        <v xml:space="preserve">   Catfish</v>
      </c>
      <c r="G731" t="str">
        <f t="shared" si="69"/>
        <v xml:space="preserve">COTP_PROTEIN_KEY : </v>
      </c>
      <c r="H731">
        <f t="shared" si="70"/>
        <v>22</v>
      </c>
    </row>
    <row r="732" spans="1:8" ht="20.100000000000001" customHeight="1">
      <c r="A732" s="7"/>
      <c r="B732" s="10" t="s">
        <v>327</v>
      </c>
      <c r="C732" s="14" t="str">
        <f t="shared" si="71"/>
        <v xml:space="preserve">   Black Cod/Butter Fish/Sablefish</v>
      </c>
      <c r="D732" s="9" t="s">
        <v>328</v>
      </c>
      <c r="E732" s="1" t="str">
        <f t="shared" si="68"/>
        <v xml:space="preserve">   Round Fish</v>
      </c>
      <c r="F732" s="1" t="str">
        <f t="shared" si="72"/>
        <v xml:space="preserve">   Black Cod/Butter Fish/Sablefish</v>
      </c>
      <c r="G732" t="str">
        <f t="shared" si="69"/>
        <v xml:space="preserve">COTP_KCAL_KEY : </v>
      </c>
      <c r="H732">
        <f t="shared" si="70"/>
        <v>120</v>
      </c>
    </row>
    <row r="733" spans="1:8" ht="20.100000000000001" customHeight="1">
      <c r="A733" s="7"/>
      <c r="B733" s="8"/>
      <c r="C733" s="14" t="str">
        <f t="shared" si="71"/>
        <v xml:space="preserve">   Black Cod/Butter Fish/Sablefish</v>
      </c>
      <c r="D733" s="9" t="s">
        <v>142</v>
      </c>
      <c r="E733" s="1" t="str">
        <f t="shared" si="68"/>
        <v xml:space="preserve">   Round Fish</v>
      </c>
      <c r="F733" s="1" t="str">
        <f t="shared" si="72"/>
        <v xml:space="preserve">   Black Cod/Butter Fish/Sablefish</v>
      </c>
      <c r="G733" t="str">
        <f t="shared" si="69"/>
        <v xml:space="preserve">COTP_FAT_KEY : </v>
      </c>
      <c r="H733">
        <f t="shared" si="70"/>
        <v>4</v>
      </c>
    </row>
    <row r="734" spans="1:8" ht="20.100000000000001" customHeight="1">
      <c r="A734" s="7"/>
      <c r="B734" s="8"/>
      <c r="C734" s="14" t="str">
        <f t="shared" si="71"/>
        <v xml:space="preserve">   Black Cod/Butter Fish/Sablefish</v>
      </c>
      <c r="D734" s="9" t="s">
        <v>5</v>
      </c>
      <c r="E734" s="1" t="str">
        <f t="shared" si="68"/>
        <v xml:space="preserve">   Round Fish</v>
      </c>
      <c r="F734" s="1" t="str">
        <f t="shared" si="72"/>
        <v xml:space="preserve">   Black Cod/Butter Fish/Sablefish</v>
      </c>
      <c r="G734" t="str">
        <f t="shared" si="69"/>
        <v xml:space="preserve">COTP_CHO_KEY : </v>
      </c>
      <c r="H734">
        <f t="shared" si="70"/>
        <v>0</v>
      </c>
    </row>
    <row r="735" spans="1:8" ht="20.100000000000001" customHeight="1">
      <c r="A735" s="7"/>
      <c r="B735" s="8"/>
      <c r="C735" s="14" t="str">
        <f t="shared" si="71"/>
        <v xml:space="preserve">   Black Cod/Butter Fish/Sablefish</v>
      </c>
      <c r="D735" s="9" t="s">
        <v>71</v>
      </c>
      <c r="E735" s="1" t="str">
        <f t="shared" si="68"/>
        <v xml:space="preserve">   Round Fish</v>
      </c>
      <c r="F735" s="1" t="str">
        <f t="shared" si="72"/>
        <v xml:space="preserve">   Black Cod/Butter Fish/Sablefish</v>
      </c>
      <c r="G735" t="str">
        <f t="shared" si="69"/>
        <v xml:space="preserve">COTP_PROTEIN_KEY : </v>
      </c>
      <c r="H735">
        <f t="shared" si="70"/>
        <v>27</v>
      </c>
    </row>
    <row r="736" spans="1:8" ht="20.100000000000001" customHeight="1">
      <c r="A736" s="7"/>
      <c r="B736" s="10" t="s">
        <v>329</v>
      </c>
      <c r="C736" s="14" t="str">
        <f t="shared" si="71"/>
        <v xml:space="preserve">   Chilean Sea Bass</v>
      </c>
      <c r="D736" s="9" t="s">
        <v>315</v>
      </c>
      <c r="E736" s="1" t="str">
        <f t="shared" si="68"/>
        <v xml:space="preserve">   Round Fish</v>
      </c>
      <c r="F736" s="1" t="str">
        <f t="shared" si="72"/>
        <v xml:space="preserve">   Chilean Sea Bass</v>
      </c>
      <c r="G736" t="str">
        <f t="shared" si="69"/>
        <v xml:space="preserve">COTP_KCAL_KEY : </v>
      </c>
      <c r="H736">
        <f t="shared" si="70"/>
        <v>110</v>
      </c>
    </row>
    <row r="737" spans="1:8" ht="20.100000000000001" customHeight="1">
      <c r="A737" s="7"/>
      <c r="B737" s="8"/>
      <c r="C737" s="14" t="str">
        <f t="shared" si="71"/>
        <v xml:space="preserve">   Chilean Sea Bass</v>
      </c>
      <c r="D737" s="9" t="s">
        <v>129</v>
      </c>
      <c r="E737" s="1" t="str">
        <f t="shared" si="68"/>
        <v xml:space="preserve">   Round Fish</v>
      </c>
      <c r="F737" s="1" t="str">
        <f t="shared" si="72"/>
        <v xml:space="preserve">   Chilean Sea Bass</v>
      </c>
      <c r="G737" t="str">
        <f t="shared" si="69"/>
        <v xml:space="preserve">COTP_FAT_KEY : </v>
      </c>
      <c r="H737">
        <f t="shared" si="70"/>
        <v>2</v>
      </c>
    </row>
    <row r="738" spans="1:8" ht="20.100000000000001" customHeight="1">
      <c r="A738" s="7"/>
      <c r="B738" s="8"/>
      <c r="C738" s="14" t="str">
        <f t="shared" si="71"/>
        <v xml:space="preserve">   Chilean Sea Bass</v>
      </c>
      <c r="D738" s="9" t="s">
        <v>5</v>
      </c>
      <c r="E738" s="1" t="str">
        <f t="shared" si="68"/>
        <v xml:space="preserve">   Round Fish</v>
      </c>
      <c r="F738" s="1" t="str">
        <f t="shared" si="72"/>
        <v xml:space="preserve">   Chilean Sea Bass</v>
      </c>
      <c r="G738" t="str">
        <f t="shared" si="69"/>
        <v xml:space="preserve">COTP_CHO_KEY : </v>
      </c>
      <c r="H738">
        <f t="shared" si="70"/>
        <v>0</v>
      </c>
    </row>
    <row r="739" spans="1:8" ht="20.100000000000001" customHeight="1">
      <c r="A739" s="7"/>
      <c r="B739" s="8"/>
      <c r="C739" s="14" t="str">
        <f t="shared" si="71"/>
        <v xml:space="preserve">   Chilean Sea Bass</v>
      </c>
      <c r="D739" s="9" t="s">
        <v>10</v>
      </c>
      <c r="E739" s="1" t="str">
        <f t="shared" si="68"/>
        <v xml:space="preserve">   Round Fish</v>
      </c>
      <c r="F739" s="1" t="str">
        <f t="shared" si="72"/>
        <v xml:space="preserve">   Chilean Sea Bass</v>
      </c>
      <c r="G739" t="str">
        <f t="shared" si="69"/>
        <v xml:space="preserve">COTP_PROTEIN_KEY : </v>
      </c>
      <c r="H739">
        <f t="shared" si="70"/>
        <v>21</v>
      </c>
    </row>
    <row r="740" spans="1:8" ht="20.100000000000001" customHeight="1">
      <c r="A740" s="7"/>
      <c r="B740" s="10" t="s">
        <v>330</v>
      </c>
      <c r="C740" s="14" t="str">
        <f t="shared" si="71"/>
        <v xml:space="preserve">   Patagonia Tooth Fish</v>
      </c>
      <c r="D740" s="9" t="s">
        <v>315</v>
      </c>
      <c r="E740" s="1" t="str">
        <f t="shared" si="68"/>
        <v xml:space="preserve">   Round Fish</v>
      </c>
      <c r="F740" s="1" t="str">
        <f t="shared" si="72"/>
        <v xml:space="preserve">   Patagonia Tooth Fish</v>
      </c>
      <c r="G740" t="str">
        <f t="shared" si="69"/>
        <v xml:space="preserve">COTP_KCAL_KEY : </v>
      </c>
      <c r="H740">
        <f t="shared" si="70"/>
        <v>110</v>
      </c>
    </row>
    <row r="741" spans="1:8" ht="20.100000000000001" customHeight="1">
      <c r="A741" s="7"/>
      <c r="B741" s="8"/>
      <c r="C741" s="14" t="str">
        <f t="shared" si="71"/>
        <v xml:space="preserve">   Patagonia Tooth Fish</v>
      </c>
      <c r="D741" s="9" t="s">
        <v>129</v>
      </c>
      <c r="E741" s="1" t="str">
        <f t="shared" si="68"/>
        <v xml:space="preserve">   Round Fish</v>
      </c>
      <c r="F741" s="1" t="str">
        <f t="shared" si="72"/>
        <v xml:space="preserve">   Patagonia Tooth Fish</v>
      </c>
      <c r="G741" t="str">
        <f t="shared" si="69"/>
        <v xml:space="preserve">COTP_FAT_KEY : </v>
      </c>
      <c r="H741">
        <f t="shared" si="70"/>
        <v>2</v>
      </c>
    </row>
    <row r="742" spans="1:8" ht="20.100000000000001" customHeight="1">
      <c r="A742" s="7"/>
      <c r="B742" s="8"/>
      <c r="C742" s="14" t="str">
        <f t="shared" si="71"/>
        <v xml:space="preserve">   Patagonia Tooth Fish</v>
      </c>
      <c r="D742" s="9" t="s">
        <v>5</v>
      </c>
      <c r="E742" s="1" t="str">
        <f t="shared" si="68"/>
        <v xml:space="preserve">   Round Fish</v>
      </c>
      <c r="F742" s="1" t="str">
        <f t="shared" si="72"/>
        <v xml:space="preserve">   Patagonia Tooth Fish</v>
      </c>
      <c r="G742" t="str">
        <f t="shared" si="69"/>
        <v xml:space="preserve">COTP_CHO_KEY : </v>
      </c>
      <c r="H742">
        <f t="shared" si="70"/>
        <v>0</v>
      </c>
    </row>
    <row r="743" spans="1:8" ht="20.100000000000001" customHeight="1">
      <c r="A743" s="7"/>
      <c r="B743" s="8"/>
      <c r="C743" s="14" t="str">
        <f t="shared" si="71"/>
        <v xml:space="preserve">   Patagonia Tooth Fish</v>
      </c>
      <c r="D743" s="9" t="s">
        <v>10</v>
      </c>
      <c r="E743" s="1" t="str">
        <f t="shared" si="68"/>
        <v xml:space="preserve">   Round Fish</v>
      </c>
      <c r="F743" s="1" t="str">
        <f t="shared" si="72"/>
        <v xml:space="preserve">   Patagonia Tooth Fish</v>
      </c>
      <c r="G743" t="str">
        <f t="shared" si="69"/>
        <v xml:space="preserve">COTP_PROTEIN_KEY : </v>
      </c>
      <c r="H743">
        <f t="shared" si="70"/>
        <v>21</v>
      </c>
    </row>
    <row r="744" spans="1:8" ht="20.100000000000001" customHeight="1">
      <c r="A744" s="7"/>
      <c r="B744" s="10" t="s">
        <v>331</v>
      </c>
      <c r="C744" s="14" t="str">
        <f t="shared" si="71"/>
        <v xml:space="preserve">   Cod</v>
      </c>
      <c r="D744" s="9" t="s">
        <v>328</v>
      </c>
      <c r="E744" s="1" t="str">
        <f t="shared" si="68"/>
        <v xml:space="preserve">   Round Fish</v>
      </c>
      <c r="F744" s="1" t="str">
        <f t="shared" si="72"/>
        <v xml:space="preserve">   Cod</v>
      </c>
      <c r="G744" t="str">
        <f t="shared" si="69"/>
        <v xml:space="preserve">COTP_KCAL_KEY : </v>
      </c>
      <c r="H744">
        <f t="shared" si="70"/>
        <v>120</v>
      </c>
    </row>
    <row r="745" spans="1:8" ht="20.100000000000001" customHeight="1">
      <c r="A745" s="7"/>
      <c r="B745" s="8"/>
      <c r="C745" s="14" t="str">
        <f t="shared" si="71"/>
        <v xml:space="preserve">   Cod</v>
      </c>
      <c r="D745" s="9" t="s">
        <v>142</v>
      </c>
      <c r="E745" s="1" t="str">
        <f t="shared" si="68"/>
        <v xml:space="preserve">   Round Fish</v>
      </c>
      <c r="F745" s="1" t="str">
        <f t="shared" si="72"/>
        <v xml:space="preserve">   Cod</v>
      </c>
      <c r="G745" t="str">
        <f t="shared" si="69"/>
        <v xml:space="preserve">COTP_FAT_KEY : </v>
      </c>
      <c r="H745">
        <f t="shared" si="70"/>
        <v>4</v>
      </c>
    </row>
    <row r="746" spans="1:8" ht="20.100000000000001" customHeight="1">
      <c r="A746" s="7"/>
      <c r="B746" s="8"/>
      <c r="C746" s="14" t="str">
        <f t="shared" si="71"/>
        <v xml:space="preserve">   Cod</v>
      </c>
      <c r="D746" s="9" t="s">
        <v>5</v>
      </c>
      <c r="E746" s="1" t="str">
        <f t="shared" si="68"/>
        <v xml:space="preserve">   Round Fish</v>
      </c>
      <c r="F746" s="1" t="str">
        <f t="shared" si="72"/>
        <v xml:space="preserve">   Cod</v>
      </c>
      <c r="G746" t="str">
        <f t="shared" si="69"/>
        <v xml:space="preserve">COTP_CHO_KEY : </v>
      </c>
      <c r="H746">
        <f t="shared" si="70"/>
        <v>0</v>
      </c>
    </row>
    <row r="747" spans="1:8" ht="20.100000000000001" customHeight="1">
      <c r="A747" s="7"/>
      <c r="B747" s="8"/>
      <c r="C747" s="14" t="str">
        <f t="shared" si="71"/>
        <v xml:space="preserve">   Cod</v>
      </c>
      <c r="D747" s="9" t="s">
        <v>71</v>
      </c>
      <c r="E747" s="1" t="str">
        <f t="shared" si="68"/>
        <v xml:space="preserve">   Round Fish</v>
      </c>
      <c r="F747" s="1" t="str">
        <f t="shared" si="72"/>
        <v xml:space="preserve">   Cod</v>
      </c>
      <c r="G747" t="str">
        <f t="shared" si="69"/>
        <v xml:space="preserve">COTP_PROTEIN_KEY : </v>
      </c>
      <c r="H747">
        <f t="shared" si="70"/>
        <v>27</v>
      </c>
    </row>
    <row r="748" spans="1:8" ht="20.100000000000001" customHeight="1">
      <c r="A748" s="7"/>
      <c r="B748" s="10" t="s">
        <v>332</v>
      </c>
      <c r="C748" s="14" t="str">
        <f t="shared" si="71"/>
        <v xml:space="preserve">   Grouper</v>
      </c>
      <c r="D748" s="9" t="s">
        <v>333</v>
      </c>
      <c r="E748" s="1" t="str">
        <f t="shared" ref="E748:E811" si="73">IF(LEN(A748)=0,E747,A748)</f>
        <v xml:space="preserve">   Round Fish</v>
      </c>
      <c r="F748" s="1" t="str">
        <f t="shared" si="72"/>
        <v xml:space="preserve">   Grouper</v>
      </c>
      <c r="G748" t="str">
        <f t="shared" si="69"/>
        <v xml:space="preserve">COTP_KCAL_KEY : </v>
      </c>
      <c r="H748">
        <f t="shared" si="70"/>
        <v>113</v>
      </c>
    </row>
    <row r="749" spans="1:8" ht="20.100000000000001" customHeight="1">
      <c r="A749" s="7"/>
      <c r="B749" s="8"/>
      <c r="C749" s="14" t="str">
        <f t="shared" si="71"/>
        <v xml:space="preserve">   Grouper</v>
      </c>
      <c r="D749" s="9" t="s">
        <v>129</v>
      </c>
      <c r="E749" s="1" t="str">
        <f t="shared" si="73"/>
        <v xml:space="preserve">   Round Fish</v>
      </c>
      <c r="F749" s="1" t="str">
        <f t="shared" si="72"/>
        <v xml:space="preserve">   Grouper</v>
      </c>
      <c r="G749" t="str">
        <f t="shared" si="69"/>
        <v xml:space="preserve">COTP_FAT_KEY : </v>
      </c>
      <c r="H749">
        <f t="shared" si="70"/>
        <v>2</v>
      </c>
    </row>
    <row r="750" spans="1:8" ht="20.100000000000001" customHeight="1">
      <c r="A750" s="7"/>
      <c r="B750" s="8"/>
      <c r="C750" s="14" t="str">
        <f t="shared" si="71"/>
        <v xml:space="preserve">   Grouper</v>
      </c>
      <c r="D750" s="9" t="s">
        <v>5</v>
      </c>
      <c r="E750" s="1" t="str">
        <f t="shared" si="73"/>
        <v xml:space="preserve">   Round Fish</v>
      </c>
      <c r="F750" s="1" t="str">
        <f t="shared" si="72"/>
        <v xml:space="preserve">   Grouper</v>
      </c>
      <c r="G750" t="str">
        <f t="shared" si="69"/>
        <v xml:space="preserve">COTP_CHO_KEY : </v>
      </c>
      <c r="H750">
        <f t="shared" si="70"/>
        <v>0</v>
      </c>
    </row>
    <row r="751" spans="1:8" ht="20.100000000000001" customHeight="1">
      <c r="A751" s="7"/>
      <c r="B751" s="8"/>
      <c r="C751" s="14" t="str">
        <f t="shared" si="71"/>
        <v xml:space="preserve">   Grouper</v>
      </c>
      <c r="D751" s="9" t="s">
        <v>6</v>
      </c>
      <c r="E751" s="1" t="str">
        <f t="shared" si="73"/>
        <v xml:space="preserve">   Round Fish</v>
      </c>
      <c r="F751" s="1" t="str">
        <f t="shared" si="72"/>
        <v xml:space="preserve">   Grouper</v>
      </c>
      <c r="G751" t="str">
        <f t="shared" si="69"/>
        <v xml:space="preserve">COTP_PROTEIN_KEY : </v>
      </c>
      <c r="H751">
        <f t="shared" si="70"/>
        <v>23</v>
      </c>
    </row>
    <row r="752" spans="1:8" ht="20.100000000000001" customHeight="1">
      <c r="A752" s="7"/>
      <c r="B752" s="10" t="s">
        <v>334</v>
      </c>
      <c r="C752" s="14" t="str">
        <f t="shared" si="71"/>
        <v xml:space="preserve">   Haddock</v>
      </c>
      <c r="D752" s="9" t="s">
        <v>245</v>
      </c>
      <c r="E752" s="1" t="str">
        <f t="shared" si="73"/>
        <v xml:space="preserve">   Round Fish</v>
      </c>
      <c r="F752" s="1" t="str">
        <f t="shared" si="72"/>
        <v xml:space="preserve">   Haddock</v>
      </c>
      <c r="G752" t="str">
        <f t="shared" si="69"/>
        <v xml:space="preserve">COTP_KCAL_KEY : </v>
      </c>
      <c r="H752">
        <f t="shared" si="70"/>
        <v>132</v>
      </c>
    </row>
    <row r="753" spans="1:8" ht="20.100000000000001" customHeight="1">
      <c r="A753" s="7"/>
      <c r="B753" s="8"/>
      <c r="C753" s="14" t="str">
        <f t="shared" si="71"/>
        <v xml:space="preserve">   Haddock</v>
      </c>
      <c r="D753" s="9" t="s">
        <v>142</v>
      </c>
      <c r="E753" s="1" t="str">
        <f t="shared" si="73"/>
        <v xml:space="preserve">   Round Fish</v>
      </c>
      <c r="F753" s="1" t="str">
        <f t="shared" si="72"/>
        <v xml:space="preserve">   Haddock</v>
      </c>
      <c r="G753" t="str">
        <f t="shared" si="69"/>
        <v xml:space="preserve">COTP_FAT_KEY : </v>
      </c>
      <c r="H753">
        <f t="shared" si="70"/>
        <v>4</v>
      </c>
    </row>
    <row r="754" spans="1:8" ht="20.100000000000001" customHeight="1">
      <c r="A754" s="7"/>
      <c r="B754" s="8"/>
      <c r="C754" s="14" t="str">
        <f t="shared" si="71"/>
        <v xml:space="preserve">   Haddock</v>
      </c>
      <c r="D754" s="9" t="s">
        <v>5</v>
      </c>
      <c r="E754" s="1" t="str">
        <f t="shared" si="73"/>
        <v xml:space="preserve">   Round Fish</v>
      </c>
      <c r="F754" s="1" t="str">
        <f t="shared" si="72"/>
        <v xml:space="preserve">   Haddock</v>
      </c>
      <c r="G754" t="str">
        <f t="shared" si="69"/>
        <v xml:space="preserve">COTP_CHO_KEY : </v>
      </c>
      <c r="H754">
        <f t="shared" si="70"/>
        <v>0</v>
      </c>
    </row>
    <row r="755" spans="1:8" ht="20.100000000000001" customHeight="1">
      <c r="A755" s="7"/>
      <c r="B755" s="8"/>
      <c r="C755" s="14" t="str">
        <f t="shared" si="71"/>
        <v xml:space="preserve">   Haddock</v>
      </c>
      <c r="D755" s="9" t="s">
        <v>82</v>
      </c>
      <c r="E755" s="1" t="str">
        <f t="shared" si="73"/>
        <v xml:space="preserve">   Round Fish</v>
      </c>
      <c r="F755" s="1" t="str">
        <f t="shared" si="72"/>
        <v xml:space="preserve">   Haddock</v>
      </c>
      <c r="G755" t="str">
        <f t="shared" si="69"/>
        <v xml:space="preserve">COTP_PROTEIN_KEY : </v>
      </c>
      <c r="H755">
        <f t="shared" si="70"/>
        <v>28</v>
      </c>
    </row>
    <row r="756" spans="1:8" ht="20.100000000000001" customHeight="1">
      <c r="A756" s="7"/>
      <c r="B756" s="10" t="s">
        <v>335</v>
      </c>
      <c r="C756" s="14" t="str">
        <f t="shared" si="71"/>
        <v xml:space="preserve">   Eel</v>
      </c>
      <c r="D756" s="9" t="s">
        <v>37</v>
      </c>
      <c r="E756" s="1" t="str">
        <f t="shared" si="73"/>
        <v xml:space="preserve">   Round Fish</v>
      </c>
      <c r="F756" s="1" t="str">
        <f t="shared" si="72"/>
        <v xml:space="preserve">   Eel</v>
      </c>
      <c r="G756" t="str">
        <f t="shared" si="69"/>
        <v xml:space="preserve">COTP_KCAL_KEY : </v>
      </c>
      <c r="H756">
        <f t="shared" si="70"/>
        <v>200</v>
      </c>
    </row>
    <row r="757" spans="1:8" ht="20.100000000000001" customHeight="1">
      <c r="A757" s="7"/>
      <c r="B757" s="8"/>
      <c r="C757" s="14" t="str">
        <f t="shared" si="71"/>
        <v xml:space="preserve">   Eel</v>
      </c>
      <c r="D757" s="9" t="s">
        <v>9</v>
      </c>
      <c r="E757" s="1" t="str">
        <f t="shared" si="73"/>
        <v xml:space="preserve">   Round Fish</v>
      </c>
      <c r="F757" s="1" t="str">
        <f t="shared" si="72"/>
        <v xml:space="preserve">   Eel</v>
      </c>
      <c r="G757" t="str">
        <f t="shared" si="69"/>
        <v xml:space="preserve">COTP_FAT_KEY : </v>
      </c>
      <c r="H757">
        <f t="shared" si="70"/>
        <v>6</v>
      </c>
    </row>
    <row r="758" spans="1:8" ht="20.100000000000001" customHeight="1">
      <c r="A758" s="7"/>
      <c r="B758" s="8"/>
      <c r="C758" s="14" t="str">
        <f t="shared" si="71"/>
        <v xml:space="preserve">   Eel</v>
      </c>
      <c r="D758" s="9" t="s">
        <v>5</v>
      </c>
      <c r="E758" s="1" t="str">
        <f t="shared" si="73"/>
        <v xml:space="preserve">   Round Fish</v>
      </c>
      <c r="F758" s="1" t="str">
        <f t="shared" si="72"/>
        <v xml:space="preserve">   Eel</v>
      </c>
      <c r="G758" t="str">
        <f t="shared" si="69"/>
        <v xml:space="preserve">COTP_CHO_KEY : </v>
      </c>
      <c r="H758">
        <f t="shared" si="70"/>
        <v>0</v>
      </c>
    </row>
    <row r="759" spans="1:8" ht="20.100000000000001" customHeight="1">
      <c r="A759" s="7"/>
      <c r="B759" s="8"/>
      <c r="C759" s="14" t="str">
        <f t="shared" si="71"/>
        <v xml:space="preserve">   Eel</v>
      </c>
      <c r="D759" s="9" t="s">
        <v>336</v>
      </c>
      <c r="E759" s="1" t="str">
        <f t="shared" si="73"/>
        <v xml:space="preserve">   Round Fish</v>
      </c>
      <c r="F759" s="1" t="str">
        <f t="shared" si="72"/>
        <v xml:space="preserve">   Eel</v>
      </c>
      <c r="G759" t="str">
        <f t="shared" si="69"/>
        <v xml:space="preserve">COTP_PROTEIN_KEY : </v>
      </c>
      <c r="H759">
        <f t="shared" si="70"/>
        <v>8</v>
      </c>
    </row>
    <row r="760" spans="1:8" ht="20.100000000000001" customHeight="1">
      <c r="A760" s="7"/>
      <c r="B760" s="10" t="s">
        <v>337</v>
      </c>
      <c r="C760" s="14" t="str">
        <f t="shared" si="71"/>
        <v xml:space="preserve">   Mackerel</v>
      </c>
      <c r="D760" s="9" t="s">
        <v>338</v>
      </c>
      <c r="E760" s="1" t="str">
        <f t="shared" si="73"/>
        <v xml:space="preserve">   Round Fish</v>
      </c>
      <c r="F760" s="1" t="str">
        <f t="shared" si="72"/>
        <v xml:space="preserve">   Mackerel</v>
      </c>
      <c r="G760" t="str">
        <f t="shared" si="69"/>
        <v xml:space="preserve">COTP_KCAL_KEY : </v>
      </c>
      <c r="H760">
        <f t="shared" si="70"/>
        <v>230</v>
      </c>
    </row>
    <row r="761" spans="1:8" ht="20.100000000000001" customHeight="1">
      <c r="A761" s="7"/>
      <c r="B761" s="8"/>
      <c r="C761" s="14" t="str">
        <f t="shared" si="71"/>
        <v xml:space="preserve">   Mackerel</v>
      </c>
      <c r="D761" s="9" t="s">
        <v>74</v>
      </c>
      <c r="E761" s="1" t="str">
        <f t="shared" si="73"/>
        <v xml:space="preserve">   Round Fish</v>
      </c>
      <c r="F761" s="1" t="str">
        <f t="shared" si="72"/>
        <v xml:space="preserve">   Mackerel</v>
      </c>
      <c r="G761" t="str">
        <f t="shared" si="69"/>
        <v xml:space="preserve">COTP_FAT_KEY : </v>
      </c>
      <c r="H761">
        <f t="shared" si="70"/>
        <v>16</v>
      </c>
    </row>
    <row r="762" spans="1:8" ht="20.100000000000001" customHeight="1">
      <c r="A762" s="7"/>
      <c r="B762" s="8"/>
      <c r="C762" s="14" t="str">
        <f t="shared" si="71"/>
        <v xml:space="preserve">   Mackerel</v>
      </c>
      <c r="D762" s="9" t="s">
        <v>5</v>
      </c>
      <c r="E762" s="1" t="str">
        <f t="shared" si="73"/>
        <v xml:space="preserve">   Round Fish</v>
      </c>
      <c r="F762" s="1" t="str">
        <f t="shared" si="72"/>
        <v xml:space="preserve">   Mackerel</v>
      </c>
      <c r="G762" t="str">
        <f t="shared" si="69"/>
        <v xml:space="preserve">COTP_CHO_KEY : </v>
      </c>
      <c r="H762">
        <f t="shared" si="70"/>
        <v>0</v>
      </c>
    </row>
    <row r="763" spans="1:8" ht="20.100000000000001" customHeight="1">
      <c r="A763" s="7"/>
      <c r="B763" s="8"/>
      <c r="C763" s="14" t="str">
        <f t="shared" si="71"/>
        <v xml:space="preserve">   Mackerel</v>
      </c>
      <c r="D763" s="9" t="s">
        <v>10</v>
      </c>
      <c r="E763" s="1" t="str">
        <f t="shared" si="73"/>
        <v xml:space="preserve">   Round Fish</v>
      </c>
      <c r="F763" s="1" t="str">
        <f t="shared" si="72"/>
        <v xml:space="preserve">   Mackerel</v>
      </c>
      <c r="G763" t="str">
        <f t="shared" si="69"/>
        <v xml:space="preserve">COTP_PROTEIN_KEY : </v>
      </c>
      <c r="H763">
        <f t="shared" si="70"/>
        <v>21</v>
      </c>
    </row>
    <row r="764" spans="1:8" ht="20.100000000000001" customHeight="1">
      <c r="A764" s="7"/>
      <c r="B764" s="10" t="s">
        <v>339</v>
      </c>
      <c r="C764" s="14" t="str">
        <f t="shared" si="71"/>
        <v xml:space="preserve">   Orange Roughy</v>
      </c>
      <c r="D764" s="9" t="s">
        <v>340</v>
      </c>
      <c r="E764" s="1" t="str">
        <f t="shared" si="73"/>
        <v xml:space="preserve">   Round Fish</v>
      </c>
      <c r="F764" s="1" t="str">
        <f t="shared" si="72"/>
        <v xml:space="preserve">   Orange Roughy</v>
      </c>
      <c r="G764" t="str">
        <f t="shared" si="69"/>
        <v xml:space="preserve">COTP_KCAL_KEY : </v>
      </c>
      <c r="H764">
        <f t="shared" si="70"/>
        <v>108</v>
      </c>
    </row>
    <row r="765" spans="1:8" ht="20.100000000000001" customHeight="1">
      <c r="A765" s="7"/>
      <c r="B765" s="8"/>
      <c r="C765" s="14" t="str">
        <f t="shared" si="71"/>
        <v xml:space="preserve">   Orange Roughy</v>
      </c>
      <c r="D765" s="9" t="s">
        <v>142</v>
      </c>
      <c r="E765" s="1" t="str">
        <f t="shared" si="73"/>
        <v xml:space="preserve">   Round Fish</v>
      </c>
      <c r="F765" s="1" t="str">
        <f t="shared" si="72"/>
        <v xml:space="preserve">   Orange Roughy</v>
      </c>
      <c r="G765" t="str">
        <f t="shared" si="69"/>
        <v xml:space="preserve">COTP_FAT_KEY : </v>
      </c>
      <c r="H765">
        <f t="shared" si="70"/>
        <v>4</v>
      </c>
    </row>
    <row r="766" spans="1:8" ht="20.100000000000001" customHeight="1">
      <c r="A766" s="7"/>
      <c r="B766" s="8"/>
      <c r="C766" s="14" t="str">
        <f t="shared" si="71"/>
        <v xml:space="preserve">   Orange Roughy</v>
      </c>
      <c r="D766" s="9" t="s">
        <v>5</v>
      </c>
      <c r="E766" s="1" t="str">
        <f t="shared" si="73"/>
        <v xml:space="preserve">   Round Fish</v>
      </c>
      <c r="F766" s="1" t="str">
        <f t="shared" si="72"/>
        <v xml:space="preserve">   Orange Roughy</v>
      </c>
      <c r="G766" t="str">
        <f t="shared" si="69"/>
        <v xml:space="preserve">COTP_CHO_KEY : </v>
      </c>
      <c r="H766">
        <f t="shared" si="70"/>
        <v>0</v>
      </c>
    </row>
    <row r="767" spans="1:8" ht="20.100000000000001" customHeight="1">
      <c r="A767" s="7"/>
      <c r="B767" s="8"/>
      <c r="C767" s="14" t="str">
        <f t="shared" si="71"/>
        <v xml:space="preserve">   Orange Roughy</v>
      </c>
      <c r="D767" s="9" t="s">
        <v>10</v>
      </c>
      <c r="E767" s="1" t="str">
        <f t="shared" si="73"/>
        <v xml:space="preserve">   Round Fish</v>
      </c>
      <c r="F767" s="1" t="str">
        <f t="shared" si="72"/>
        <v xml:space="preserve">   Orange Roughy</v>
      </c>
      <c r="G767" t="str">
        <f t="shared" si="69"/>
        <v xml:space="preserve">COTP_PROTEIN_KEY : </v>
      </c>
      <c r="H767">
        <f t="shared" si="70"/>
        <v>21</v>
      </c>
    </row>
    <row r="768" spans="1:8" ht="20.100000000000001" customHeight="1">
      <c r="A768" s="7"/>
      <c r="B768" s="10" t="s">
        <v>341</v>
      </c>
      <c r="C768" s="14" t="str">
        <f t="shared" si="71"/>
        <v xml:space="preserve">   Pompano</v>
      </c>
      <c r="D768" s="9" t="s">
        <v>86</v>
      </c>
      <c r="E768" s="1" t="str">
        <f t="shared" si="73"/>
        <v xml:space="preserve">   Round Fish</v>
      </c>
      <c r="F768" s="1" t="str">
        <f t="shared" si="72"/>
        <v xml:space="preserve">   Pompano</v>
      </c>
      <c r="G768" t="str">
        <f t="shared" si="69"/>
        <v xml:space="preserve">COTP_KCAL_KEY : </v>
      </c>
      <c r="H768">
        <f t="shared" si="70"/>
        <v>238</v>
      </c>
    </row>
    <row r="769" spans="1:8" ht="20.100000000000001" customHeight="1">
      <c r="A769" s="7"/>
      <c r="B769" s="8"/>
      <c r="C769" s="14" t="str">
        <f t="shared" si="71"/>
        <v xml:space="preserve">   Pompano</v>
      </c>
      <c r="D769" s="9" t="s">
        <v>81</v>
      </c>
      <c r="E769" s="1" t="str">
        <f t="shared" si="73"/>
        <v xml:space="preserve">   Round Fish</v>
      </c>
      <c r="F769" s="1" t="str">
        <f t="shared" si="72"/>
        <v xml:space="preserve">   Pompano</v>
      </c>
      <c r="G769" t="str">
        <f t="shared" si="69"/>
        <v xml:space="preserve">COTP_FAT_KEY : </v>
      </c>
      <c r="H769">
        <f t="shared" si="70"/>
        <v>14</v>
      </c>
    </row>
    <row r="770" spans="1:8" ht="20.100000000000001" customHeight="1">
      <c r="A770" s="7"/>
      <c r="B770" s="8"/>
      <c r="C770" s="14" t="str">
        <f t="shared" si="71"/>
        <v xml:space="preserve">   Pompano</v>
      </c>
      <c r="D770" s="9" t="s">
        <v>5</v>
      </c>
      <c r="E770" s="1" t="str">
        <f t="shared" si="73"/>
        <v xml:space="preserve">   Round Fish</v>
      </c>
      <c r="F770" s="1" t="str">
        <f t="shared" si="72"/>
        <v xml:space="preserve">   Pompano</v>
      </c>
      <c r="G770" t="str">
        <f t="shared" si="69"/>
        <v xml:space="preserve">COTP_CHO_KEY : </v>
      </c>
      <c r="H770">
        <f t="shared" si="70"/>
        <v>0</v>
      </c>
    </row>
    <row r="771" spans="1:8" ht="20.100000000000001" customHeight="1">
      <c r="A771" s="7"/>
      <c r="B771" s="8"/>
      <c r="C771" s="14" t="str">
        <f t="shared" si="71"/>
        <v xml:space="preserve">   Pompano</v>
      </c>
      <c r="D771" s="9" t="s">
        <v>71</v>
      </c>
      <c r="E771" s="1" t="str">
        <f t="shared" si="73"/>
        <v xml:space="preserve">   Round Fish</v>
      </c>
      <c r="F771" s="1" t="str">
        <f t="shared" si="72"/>
        <v xml:space="preserve">   Pompano</v>
      </c>
      <c r="G771" t="str">
        <f t="shared" si="69"/>
        <v xml:space="preserve">COTP_PROTEIN_KEY : </v>
      </c>
      <c r="H771">
        <f t="shared" si="70"/>
        <v>27</v>
      </c>
    </row>
    <row r="772" spans="1:8" ht="20.100000000000001" customHeight="1">
      <c r="A772" s="7"/>
      <c r="B772" s="10" t="s">
        <v>342</v>
      </c>
      <c r="C772" s="14" t="str">
        <f t="shared" si="71"/>
        <v xml:space="preserve">   Shad</v>
      </c>
      <c r="D772" s="9" t="s">
        <v>61</v>
      </c>
      <c r="E772" s="1" t="str">
        <f t="shared" si="73"/>
        <v xml:space="preserve">   Round Fish</v>
      </c>
      <c r="F772" s="1" t="str">
        <f t="shared" si="72"/>
        <v xml:space="preserve">   Shad</v>
      </c>
      <c r="G772" t="str">
        <f t="shared" ref="G772:G835" si="74">LEFT(D772,FIND("@",D772,1)-1)</f>
        <v xml:space="preserve">COTP_KCAL_KEY : </v>
      </c>
      <c r="H772">
        <f t="shared" ref="H772:H835" si="75">IFERROR(VALUE(RIGHT(D772,LEN(D772)-FIND("@",D772,1))),0)</f>
        <v>280</v>
      </c>
    </row>
    <row r="773" spans="1:8" ht="20.100000000000001" customHeight="1">
      <c r="A773" s="7"/>
      <c r="B773" s="8"/>
      <c r="C773" s="14" t="str">
        <f t="shared" si="71"/>
        <v xml:space="preserve">   Shad</v>
      </c>
      <c r="D773" s="9" t="s">
        <v>58</v>
      </c>
      <c r="E773" s="1" t="str">
        <f t="shared" si="73"/>
        <v xml:space="preserve">   Round Fish</v>
      </c>
      <c r="F773" s="1" t="str">
        <f t="shared" si="72"/>
        <v xml:space="preserve">   Shad</v>
      </c>
      <c r="G773" t="str">
        <f t="shared" si="74"/>
        <v xml:space="preserve">COTP_FAT_KEY : </v>
      </c>
      <c r="H773">
        <f t="shared" si="75"/>
        <v>20</v>
      </c>
    </row>
    <row r="774" spans="1:8" ht="20.100000000000001" customHeight="1">
      <c r="A774" s="7"/>
      <c r="B774" s="8"/>
      <c r="C774" s="14" t="str">
        <f t="shared" ref="C774:C837" si="76">IF(A774&gt;0,999,IF(LEN(B774)&gt;0,B774,IF(LEN(B773)&gt;0,B773,IF(LEN(B772)&gt;0,B772,IF(LEN(B771)&gt;0,B771,999)))))</f>
        <v xml:space="preserve">   Shad</v>
      </c>
      <c r="D774" s="9" t="s">
        <v>5</v>
      </c>
      <c r="E774" s="1" t="str">
        <f t="shared" si="73"/>
        <v xml:space="preserve">   Round Fish</v>
      </c>
      <c r="F774" s="1" t="str">
        <f t="shared" si="72"/>
        <v xml:space="preserve">   Shad</v>
      </c>
      <c r="G774" t="str">
        <f t="shared" si="74"/>
        <v xml:space="preserve">COTP_CHO_KEY : </v>
      </c>
      <c r="H774">
        <f t="shared" si="75"/>
        <v>0</v>
      </c>
    </row>
    <row r="775" spans="1:8" ht="20.100000000000001" customHeight="1">
      <c r="A775" s="7"/>
      <c r="B775" s="8"/>
      <c r="C775" s="14" t="str">
        <f t="shared" si="76"/>
        <v xml:space="preserve">   Shad</v>
      </c>
      <c r="D775" s="9" t="s">
        <v>204</v>
      </c>
      <c r="E775" s="1" t="str">
        <f t="shared" si="73"/>
        <v xml:space="preserve">   Round Fish</v>
      </c>
      <c r="F775" s="1" t="str">
        <f t="shared" si="72"/>
        <v xml:space="preserve">   Shad</v>
      </c>
      <c r="G775" t="str">
        <f t="shared" si="74"/>
        <v xml:space="preserve">COTP_PROTEIN_KEY : </v>
      </c>
      <c r="H775">
        <f t="shared" si="75"/>
        <v>24</v>
      </c>
    </row>
    <row r="776" spans="1:8" ht="20.100000000000001" customHeight="1">
      <c r="A776" s="7"/>
      <c r="B776" s="10" t="s">
        <v>343</v>
      </c>
      <c r="C776" s="14" t="str">
        <f t="shared" si="76"/>
        <v xml:space="preserve">   Shark</v>
      </c>
      <c r="D776" s="9" t="s">
        <v>344</v>
      </c>
      <c r="E776" s="1" t="str">
        <f t="shared" si="73"/>
        <v xml:space="preserve">   Round Fish</v>
      </c>
      <c r="F776" s="1" t="str">
        <f t="shared" si="72"/>
        <v xml:space="preserve">   Shark</v>
      </c>
      <c r="G776" t="str">
        <f t="shared" si="74"/>
        <v xml:space="preserve">COTP_KCAL_KEY : </v>
      </c>
      <c r="H776">
        <f t="shared" si="75"/>
        <v>147</v>
      </c>
    </row>
    <row r="777" spans="1:8" ht="20.100000000000001" customHeight="1">
      <c r="A777" s="7"/>
      <c r="B777" s="8"/>
      <c r="C777" s="14" t="str">
        <f t="shared" si="76"/>
        <v xml:space="preserve">   Shark</v>
      </c>
      <c r="D777" s="9" t="s">
        <v>89</v>
      </c>
      <c r="E777" s="1" t="str">
        <f t="shared" si="73"/>
        <v xml:space="preserve">   Round Fish</v>
      </c>
      <c r="F777" s="1" t="str">
        <f t="shared" ref="F777:F840" si="77">IF(C777=999,"",IF(LEN(B777)&gt;0,B777,IF(LEN(B776)&gt;0,B776,IF(LEN(B775)&gt;0,B775,IF(LEN(B774)&gt;0,B774,999)))))</f>
        <v xml:space="preserve">   Shark</v>
      </c>
      <c r="G777" t="str">
        <f t="shared" si="74"/>
        <v xml:space="preserve">COTP_FAT_KEY : </v>
      </c>
      <c r="H777">
        <f t="shared" si="75"/>
        <v>5</v>
      </c>
    </row>
    <row r="778" spans="1:8" ht="20.100000000000001" customHeight="1">
      <c r="A778" s="7"/>
      <c r="B778" s="8"/>
      <c r="C778" s="14" t="str">
        <f t="shared" si="76"/>
        <v xml:space="preserve">   Shark</v>
      </c>
      <c r="D778" s="9" t="s">
        <v>5</v>
      </c>
      <c r="E778" s="1" t="str">
        <f t="shared" si="73"/>
        <v xml:space="preserve">   Round Fish</v>
      </c>
      <c r="F778" s="1" t="str">
        <f t="shared" si="77"/>
        <v xml:space="preserve">   Shark</v>
      </c>
      <c r="G778" t="str">
        <f t="shared" si="74"/>
        <v xml:space="preserve">COTP_CHO_KEY : </v>
      </c>
      <c r="H778">
        <f t="shared" si="75"/>
        <v>0</v>
      </c>
    </row>
    <row r="779" spans="1:8" ht="20.100000000000001" customHeight="1">
      <c r="A779" s="7"/>
      <c r="B779" s="8"/>
      <c r="C779" s="14" t="str">
        <f t="shared" si="76"/>
        <v xml:space="preserve">   Shark</v>
      </c>
      <c r="D779" s="9" t="s">
        <v>204</v>
      </c>
      <c r="E779" s="1" t="str">
        <f t="shared" si="73"/>
        <v xml:space="preserve">   Round Fish</v>
      </c>
      <c r="F779" s="1" t="str">
        <f t="shared" si="77"/>
        <v xml:space="preserve">   Shark</v>
      </c>
      <c r="G779" t="str">
        <f t="shared" si="74"/>
        <v xml:space="preserve">COTP_PROTEIN_KEY : </v>
      </c>
      <c r="H779">
        <f t="shared" si="75"/>
        <v>24</v>
      </c>
    </row>
    <row r="780" spans="1:8" ht="20.100000000000001" customHeight="1">
      <c r="A780" s="7"/>
      <c r="B780" s="10" t="s">
        <v>345</v>
      </c>
      <c r="C780" s="14" t="str">
        <f t="shared" si="76"/>
        <v xml:space="preserve">   Snapper</v>
      </c>
      <c r="D780" s="9" t="s">
        <v>333</v>
      </c>
      <c r="E780" s="1" t="str">
        <f t="shared" si="73"/>
        <v xml:space="preserve">   Round Fish</v>
      </c>
      <c r="F780" s="1" t="str">
        <f t="shared" si="77"/>
        <v xml:space="preserve">   Snapper</v>
      </c>
      <c r="G780" t="str">
        <f t="shared" si="74"/>
        <v xml:space="preserve">COTP_KCAL_KEY : </v>
      </c>
      <c r="H780">
        <f t="shared" si="75"/>
        <v>113</v>
      </c>
    </row>
    <row r="781" spans="1:8" ht="20.100000000000001" customHeight="1">
      <c r="A781" s="7"/>
      <c r="B781" s="8"/>
      <c r="C781" s="14" t="str">
        <f t="shared" si="76"/>
        <v xml:space="preserve">   Snapper</v>
      </c>
      <c r="D781" s="9" t="s">
        <v>129</v>
      </c>
      <c r="E781" s="1" t="str">
        <f t="shared" si="73"/>
        <v xml:space="preserve">   Round Fish</v>
      </c>
      <c r="F781" s="1" t="str">
        <f t="shared" si="77"/>
        <v xml:space="preserve">   Snapper</v>
      </c>
      <c r="G781" t="str">
        <f t="shared" si="74"/>
        <v xml:space="preserve">COTP_FAT_KEY : </v>
      </c>
      <c r="H781">
        <f t="shared" si="75"/>
        <v>2</v>
      </c>
    </row>
    <row r="782" spans="1:8" ht="20.100000000000001" customHeight="1">
      <c r="A782" s="7"/>
      <c r="B782" s="8"/>
      <c r="C782" s="14" t="str">
        <f t="shared" si="76"/>
        <v xml:space="preserve">   Snapper</v>
      </c>
      <c r="D782" s="9" t="s">
        <v>5</v>
      </c>
      <c r="E782" s="1" t="str">
        <f t="shared" si="73"/>
        <v xml:space="preserve">   Round Fish</v>
      </c>
      <c r="F782" s="1" t="str">
        <f t="shared" si="77"/>
        <v xml:space="preserve">   Snapper</v>
      </c>
      <c r="G782" t="str">
        <f t="shared" si="74"/>
        <v xml:space="preserve">COTP_CHO_KEY : </v>
      </c>
      <c r="H782">
        <f t="shared" si="75"/>
        <v>0</v>
      </c>
    </row>
    <row r="783" spans="1:8" ht="20.100000000000001" customHeight="1">
      <c r="A783" s="7"/>
      <c r="B783" s="8"/>
      <c r="C783" s="14" t="str">
        <f t="shared" si="76"/>
        <v xml:space="preserve">   Snapper</v>
      </c>
      <c r="D783" s="9" t="s">
        <v>6</v>
      </c>
      <c r="E783" s="1" t="str">
        <f t="shared" si="73"/>
        <v xml:space="preserve">   Round Fish</v>
      </c>
      <c r="F783" s="1" t="str">
        <f t="shared" si="77"/>
        <v xml:space="preserve">   Snapper</v>
      </c>
      <c r="G783" t="str">
        <f t="shared" si="74"/>
        <v xml:space="preserve">COTP_PROTEIN_KEY : </v>
      </c>
      <c r="H783">
        <f t="shared" si="75"/>
        <v>23</v>
      </c>
    </row>
    <row r="784" spans="1:8" ht="20.100000000000001" customHeight="1">
      <c r="A784" s="7"/>
      <c r="B784" s="10" t="s">
        <v>346</v>
      </c>
      <c r="C784" s="14" t="str">
        <f t="shared" si="76"/>
        <v xml:space="preserve">   Striped Bass</v>
      </c>
      <c r="D784" s="9" t="s">
        <v>315</v>
      </c>
      <c r="E784" s="1" t="str">
        <f t="shared" si="73"/>
        <v xml:space="preserve">   Round Fish</v>
      </c>
      <c r="F784" s="1" t="str">
        <f t="shared" si="77"/>
        <v xml:space="preserve">   Striped Bass</v>
      </c>
      <c r="G784" t="str">
        <f t="shared" si="74"/>
        <v xml:space="preserve">COTP_KCAL_KEY : </v>
      </c>
      <c r="H784">
        <f t="shared" si="75"/>
        <v>110</v>
      </c>
    </row>
    <row r="785" spans="1:8" ht="20.100000000000001" customHeight="1">
      <c r="A785" s="7"/>
      <c r="B785" s="8"/>
      <c r="C785" s="14" t="str">
        <f t="shared" si="76"/>
        <v xml:space="preserve">   Striped Bass</v>
      </c>
      <c r="D785" s="9" t="s">
        <v>129</v>
      </c>
      <c r="E785" s="1" t="str">
        <f t="shared" si="73"/>
        <v xml:space="preserve">   Round Fish</v>
      </c>
      <c r="F785" s="1" t="str">
        <f t="shared" si="77"/>
        <v xml:space="preserve">   Striped Bass</v>
      </c>
      <c r="G785" t="str">
        <f t="shared" si="74"/>
        <v xml:space="preserve">COTP_FAT_KEY : </v>
      </c>
      <c r="H785">
        <f t="shared" si="75"/>
        <v>2</v>
      </c>
    </row>
    <row r="786" spans="1:8" ht="20.100000000000001" customHeight="1">
      <c r="A786" s="7"/>
      <c r="B786" s="8"/>
      <c r="C786" s="14" t="str">
        <f t="shared" si="76"/>
        <v xml:space="preserve">   Striped Bass</v>
      </c>
      <c r="D786" s="9" t="s">
        <v>5</v>
      </c>
      <c r="E786" s="1" t="str">
        <f t="shared" si="73"/>
        <v xml:space="preserve">   Round Fish</v>
      </c>
      <c r="F786" s="1" t="str">
        <f t="shared" si="77"/>
        <v xml:space="preserve">   Striped Bass</v>
      </c>
      <c r="G786" t="str">
        <f t="shared" si="74"/>
        <v xml:space="preserve">COTP_CHO_KEY : </v>
      </c>
      <c r="H786">
        <f t="shared" si="75"/>
        <v>0</v>
      </c>
    </row>
    <row r="787" spans="1:8" ht="20.100000000000001" customHeight="1">
      <c r="A787" s="7"/>
      <c r="B787" s="8"/>
      <c r="C787" s="14" t="str">
        <f t="shared" si="76"/>
        <v xml:space="preserve">   Striped Bass</v>
      </c>
      <c r="D787" s="9" t="s">
        <v>10</v>
      </c>
      <c r="E787" s="1" t="str">
        <f t="shared" si="73"/>
        <v xml:space="preserve">   Round Fish</v>
      </c>
      <c r="F787" s="1" t="str">
        <f t="shared" si="77"/>
        <v xml:space="preserve">   Striped Bass</v>
      </c>
      <c r="G787" t="str">
        <f t="shared" si="74"/>
        <v xml:space="preserve">COTP_PROTEIN_KEY : </v>
      </c>
      <c r="H787">
        <f t="shared" si="75"/>
        <v>21</v>
      </c>
    </row>
    <row r="788" spans="1:8" ht="20.100000000000001" customHeight="1">
      <c r="A788" s="7"/>
      <c r="B788" s="10" t="s">
        <v>347</v>
      </c>
      <c r="C788" s="14" t="str">
        <f t="shared" si="76"/>
        <v xml:space="preserve">   Sturgeon</v>
      </c>
      <c r="D788" s="9" t="s">
        <v>237</v>
      </c>
      <c r="E788" s="1" t="str">
        <f t="shared" si="73"/>
        <v xml:space="preserve">   Round Fish</v>
      </c>
      <c r="F788" s="1" t="str">
        <f t="shared" si="77"/>
        <v xml:space="preserve">   Sturgeon</v>
      </c>
      <c r="G788" t="str">
        <f t="shared" si="74"/>
        <v xml:space="preserve">COTP_KCAL_KEY : </v>
      </c>
      <c r="H788">
        <f t="shared" si="75"/>
        <v>144</v>
      </c>
    </row>
    <row r="789" spans="1:8" ht="20.100000000000001" customHeight="1">
      <c r="A789" s="7"/>
      <c r="B789" s="8"/>
      <c r="C789" s="14" t="str">
        <f t="shared" si="76"/>
        <v xml:space="preserve">   Sturgeon</v>
      </c>
      <c r="D789" s="9" t="s">
        <v>9</v>
      </c>
      <c r="E789" s="1" t="str">
        <f t="shared" si="73"/>
        <v xml:space="preserve">   Round Fish</v>
      </c>
      <c r="F789" s="1" t="str">
        <f t="shared" si="77"/>
        <v xml:space="preserve">   Sturgeon</v>
      </c>
      <c r="G789" t="str">
        <f t="shared" si="74"/>
        <v xml:space="preserve">COTP_FAT_KEY : </v>
      </c>
      <c r="H789">
        <f t="shared" si="75"/>
        <v>6</v>
      </c>
    </row>
    <row r="790" spans="1:8" ht="20.100000000000001" customHeight="1">
      <c r="A790" s="7"/>
      <c r="B790" s="8"/>
      <c r="C790" s="14" t="str">
        <f t="shared" si="76"/>
        <v xml:space="preserve">   Sturgeon</v>
      </c>
      <c r="D790" s="9" t="s">
        <v>5</v>
      </c>
      <c r="E790" s="1" t="str">
        <f t="shared" si="73"/>
        <v xml:space="preserve">   Round Fish</v>
      </c>
      <c r="F790" s="1" t="str">
        <f t="shared" si="77"/>
        <v xml:space="preserve">   Sturgeon</v>
      </c>
      <c r="G790" t="str">
        <f t="shared" si="74"/>
        <v xml:space="preserve">COTP_CHO_KEY : </v>
      </c>
      <c r="H790">
        <f t="shared" si="75"/>
        <v>0</v>
      </c>
    </row>
    <row r="791" spans="1:8" ht="20.100000000000001" customHeight="1">
      <c r="A791" s="7"/>
      <c r="B791" s="8"/>
      <c r="C791" s="14" t="str">
        <f t="shared" si="76"/>
        <v xml:space="preserve">   Sturgeon</v>
      </c>
      <c r="D791" s="9" t="s">
        <v>19</v>
      </c>
      <c r="E791" s="1" t="str">
        <f t="shared" si="73"/>
        <v xml:space="preserve">   Round Fish</v>
      </c>
      <c r="F791" s="1" t="str">
        <f t="shared" si="77"/>
        <v xml:space="preserve">   Sturgeon</v>
      </c>
      <c r="G791" t="str">
        <f t="shared" si="74"/>
        <v xml:space="preserve">COTP_PROTEIN_KEY : </v>
      </c>
      <c r="H791">
        <f t="shared" si="75"/>
        <v>20</v>
      </c>
    </row>
    <row r="792" spans="1:8" ht="20.100000000000001" customHeight="1">
      <c r="A792" s="7"/>
      <c r="B792" s="10" t="s">
        <v>348</v>
      </c>
      <c r="C792" s="14" t="str">
        <f t="shared" si="76"/>
        <v xml:space="preserve">   Swordfish</v>
      </c>
      <c r="D792" s="9" t="s">
        <v>235</v>
      </c>
      <c r="E792" s="1" t="str">
        <f t="shared" si="73"/>
        <v xml:space="preserve">   Round Fish</v>
      </c>
      <c r="F792" s="1" t="str">
        <f t="shared" si="77"/>
        <v xml:space="preserve">   Swordfish</v>
      </c>
      <c r="G792" t="str">
        <f t="shared" si="74"/>
        <v xml:space="preserve">COTP_KCAL_KEY : </v>
      </c>
      <c r="H792">
        <f t="shared" si="75"/>
        <v>160</v>
      </c>
    </row>
    <row r="793" spans="1:8" ht="20.100000000000001" customHeight="1">
      <c r="A793" s="7"/>
      <c r="B793" s="8"/>
      <c r="C793" s="14" t="str">
        <f t="shared" si="76"/>
        <v xml:space="preserve">   Swordfish</v>
      </c>
      <c r="D793" s="9" t="s">
        <v>13</v>
      </c>
      <c r="E793" s="1" t="str">
        <f t="shared" si="73"/>
        <v xml:space="preserve">   Round Fish</v>
      </c>
      <c r="F793" s="1" t="str">
        <f t="shared" si="77"/>
        <v xml:space="preserve">   Swordfish</v>
      </c>
      <c r="G793" t="str">
        <f t="shared" si="74"/>
        <v xml:space="preserve">COTP_FAT_KEY : </v>
      </c>
      <c r="H793">
        <f t="shared" si="75"/>
        <v>12</v>
      </c>
    </row>
    <row r="794" spans="1:8" ht="20.100000000000001" customHeight="1">
      <c r="A794" s="7"/>
      <c r="B794" s="8"/>
      <c r="C794" s="14" t="str">
        <f t="shared" si="76"/>
        <v xml:space="preserve">   Swordfish</v>
      </c>
      <c r="D794" s="9" t="s">
        <v>5</v>
      </c>
      <c r="E794" s="1" t="str">
        <f t="shared" si="73"/>
        <v xml:space="preserve">   Round Fish</v>
      </c>
      <c r="F794" s="1" t="str">
        <f t="shared" si="77"/>
        <v xml:space="preserve">   Swordfish</v>
      </c>
      <c r="G794" t="str">
        <f t="shared" si="74"/>
        <v xml:space="preserve">COTP_CHO_KEY : </v>
      </c>
      <c r="H794">
        <f t="shared" si="75"/>
        <v>0</v>
      </c>
    </row>
    <row r="795" spans="1:8" ht="20.100000000000001" customHeight="1">
      <c r="A795" s="7"/>
      <c r="B795" s="8"/>
      <c r="C795" s="14" t="str">
        <f t="shared" si="76"/>
        <v xml:space="preserve">   Swordfish</v>
      </c>
      <c r="D795" s="9" t="s">
        <v>10</v>
      </c>
      <c r="E795" s="1" t="str">
        <f t="shared" si="73"/>
        <v xml:space="preserve">   Round Fish</v>
      </c>
      <c r="F795" s="1" t="str">
        <f t="shared" si="77"/>
        <v xml:space="preserve">   Swordfish</v>
      </c>
      <c r="G795" t="str">
        <f t="shared" si="74"/>
        <v xml:space="preserve">COTP_PROTEIN_KEY : </v>
      </c>
      <c r="H795">
        <f t="shared" si="75"/>
        <v>21</v>
      </c>
    </row>
    <row r="796" spans="1:8" ht="20.100000000000001" customHeight="1">
      <c r="A796" s="7"/>
      <c r="B796" s="10" t="s">
        <v>349</v>
      </c>
      <c r="C796" s="14" t="str">
        <f t="shared" si="76"/>
        <v xml:space="preserve">   Tilapia</v>
      </c>
      <c r="D796" s="9" t="s">
        <v>350</v>
      </c>
      <c r="E796" s="1" t="str">
        <f t="shared" si="73"/>
        <v xml:space="preserve">   Round Fish</v>
      </c>
      <c r="F796" s="1" t="str">
        <f t="shared" si="77"/>
        <v xml:space="preserve">   Tilapia</v>
      </c>
      <c r="G796" t="str">
        <f t="shared" si="74"/>
        <v xml:space="preserve">COTP_KCAL_KEY : </v>
      </c>
      <c r="H796">
        <f t="shared" si="75"/>
        <v>143</v>
      </c>
    </row>
    <row r="797" spans="1:8" ht="20.100000000000001" customHeight="1">
      <c r="A797" s="7"/>
      <c r="B797" s="8"/>
      <c r="C797" s="14" t="str">
        <f t="shared" si="76"/>
        <v xml:space="preserve">   Tilapia</v>
      </c>
      <c r="D797" s="9" t="s">
        <v>9</v>
      </c>
      <c r="E797" s="1" t="str">
        <f t="shared" si="73"/>
        <v xml:space="preserve">   Round Fish</v>
      </c>
      <c r="F797" s="1" t="str">
        <f t="shared" si="77"/>
        <v xml:space="preserve">   Tilapia</v>
      </c>
      <c r="G797" t="str">
        <f t="shared" si="74"/>
        <v xml:space="preserve">COTP_FAT_KEY : </v>
      </c>
      <c r="H797">
        <f t="shared" si="75"/>
        <v>6</v>
      </c>
    </row>
    <row r="798" spans="1:8" ht="20.100000000000001" customHeight="1">
      <c r="A798" s="7"/>
      <c r="B798" s="8"/>
      <c r="C798" s="14" t="str">
        <f t="shared" si="76"/>
        <v xml:space="preserve">   Tilapia</v>
      </c>
      <c r="D798" s="9" t="s">
        <v>5</v>
      </c>
      <c r="E798" s="1" t="str">
        <f t="shared" si="73"/>
        <v xml:space="preserve">   Round Fish</v>
      </c>
      <c r="F798" s="1" t="str">
        <f t="shared" si="77"/>
        <v xml:space="preserve">   Tilapia</v>
      </c>
      <c r="G798" t="str">
        <f t="shared" si="74"/>
        <v xml:space="preserve">COTP_CHO_KEY : </v>
      </c>
      <c r="H798">
        <f t="shared" si="75"/>
        <v>0</v>
      </c>
    </row>
    <row r="799" spans="1:8" ht="20.100000000000001" customHeight="1">
      <c r="A799" s="7"/>
      <c r="B799" s="8"/>
      <c r="C799" s="14" t="str">
        <f t="shared" si="76"/>
        <v xml:space="preserve">   Tilapia</v>
      </c>
      <c r="D799" s="9" t="s">
        <v>120</v>
      </c>
      <c r="E799" s="1" t="str">
        <f t="shared" si="73"/>
        <v xml:space="preserve">   Round Fish</v>
      </c>
      <c r="F799" s="1" t="str">
        <f t="shared" si="77"/>
        <v xml:space="preserve">   Tilapia</v>
      </c>
      <c r="G799" t="str">
        <f t="shared" si="74"/>
        <v xml:space="preserve">COTP_PROTEIN_KEY : </v>
      </c>
      <c r="H799">
        <f t="shared" si="75"/>
        <v>29</v>
      </c>
    </row>
    <row r="800" spans="1:8" ht="20.100000000000001" customHeight="1">
      <c r="A800" s="7"/>
      <c r="B800" s="10" t="s">
        <v>351</v>
      </c>
      <c r="C800" s="14" t="str">
        <f t="shared" si="76"/>
        <v xml:space="preserve">   Tilefish/Gold Bass</v>
      </c>
      <c r="D800" s="9" t="s">
        <v>251</v>
      </c>
      <c r="E800" s="1" t="str">
        <f t="shared" si="73"/>
        <v xml:space="preserve">   Round Fish</v>
      </c>
      <c r="F800" s="1" t="str">
        <f t="shared" si="77"/>
        <v xml:space="preserve">   Tilefish/Gold Bass</v>
      </c>
      <c r="G800" t="str">
        <f t="shared" si="74"/>
        <v xml:space="preserve">COTP_KCAL_KEY : </v>
      </c>
      <c r="H800">
        <f t="shared" si="75"/>
        <v>142</v>
      </c>
    </row>
    <row r="801" spans="1:8" ht="20.100000000000001" customHeight="1">
      <c r="A801" s="7"/>
      <c r="B801" s="8"/>
      <c r="C801" s="14" t="str">
        <f t="shared" si="76"/>
        <v xml:space="preserve">   Tilefish/Gold Bass</v>
      </c>
      <c r="D801" s="9" t="s">
        <v>9</v>
      </c>
      <c r="E801" s="1" t="str">
        <f t="shared" si="73"/>
        <v xml:space="preserve">   Round Fish</v>
      </c>
      <c r="F801" s="1" t="str">
        <f t="shared" si="77"/>
        <v xml:space="preserve">   Tilefish/Gold Bass</v>
      </c>
      <c r="G801" t="str">
        <f t="shared" si="74"/>
        <v xml:space="preserve">COTP_FAT_KEY : </v>
      </c>
      <c r="H801">
        <f t="shared" si="75"/>
        <v>6</v>
      </c>
    </row>
    <row r="802" spans="1:8" ht="20.100000000000001" customHeight="1">
      <c r="A802" s="7"/>
      <c r="B802" s="8"/>
      <c r="C802" s="14" t="str">
        <f t="shared" si="76"/>
        <v xml:space="preserve">   Tilefish/Gold Bass</v>
      </c>
      <c r="D802" s="9" t="s">
        <v>5</v>
      </c>
      <c r="E802" s="1" t="str">
        <f t="shared" si="73"/>
        <v xml:space="preserve">   Round Fish</v>
      </c>
      <c r="F802" s="1" t="str">
        <f t="shared" si="77"/>
        <v xml:space="preserve">   Tilefish/Gold Bass</v>
      </c>
      <c r="G802" t="str">
        <f t="shared" si="74"/>
        <v xml:space="preserve">COTP_CHO_KEY : </v>
      </c>
      <c r="H802">
        <f t="shared" si="75"/>
        <v>0</v>
      </c>
    </row>
    <row r="803" spans="1:8" ht="20.100000000000001" customHeight="1">
      <c r="A803" s="7"/>
      <c r="B803" s="8"/>
      <c r="C803" s="14" t="str">
        <f t="shared" si="76"/>
        <v xml:space="preserve">   Tilefish/Gold Bass</v>
      </c>
      <c r="D803" s="9" t="s">
        <v>82</v>
      </c>
      <c r="E803" s="1" t="str">
        <f t="shared" si="73"/>
        <v xml:space="preserve">   Round Fish</v>
      </c>
      <c r="F803" s="1" t="str">
        <f t="shared" si="77"/>
        <v xml:space="preserve">   Tilefish/Gold Bass</v>
      </c>
      <c r="G803" t="str">
        <f t="shared" si="74"/>
        <v xml:space="preserve">COTP_PROTEIN_KEY : </v>
      </c>
      <c r="H803">
        <f t="shared" si="75"/>
        <v>28</v>
      </c>
    </row>
    <row r="804" spans="1:8" ht="20.100000000000001" customHeight="1">
      <c r="A804" s="7"/>
      <c r="B804" s="10" t="s">
        <v>352</v>
      </c>
      <c r="C804" s="14" t="str">
        <f t="shared" si="76"/>
        <v xml:space="preserve">   Tuna Ani, Yellow Fin, Blue Skipper Jack</v>
      </c>
      <c r="D804" s="9" t="s">
        <v>353</v>
      </c>
      <c r="E804" s="1" t="str">
        <f t="shared" si="73"/>
        <v xml:space="preserve">   Round Fish</v>
      </c>
      <c r="F804" s="1" t="str">
        <f t="shared" si="77"/>
        <v xml:space="preserve">   Tuna Ani, Yellow Fin, Blue Skipper Jack</v>
      </c>
      <c r="G804" t="str">
        <f t="shared" si="74"/>
        <v xml:space="preserve">COTP_KCAL_KEY : </v>
      </c>
      <c r="H804">
        <f t="shared" si="75"/>
        <v>175</v>
      </c>
    </row>
    <row r="805" spans="1:8" ht="20.100000000000001" customHeight="1">
      <c r="A805" s="7"/>
      <c r="B805" s="8"/>
      <c r="C805" s="14" t="str">
        <f t="shared" si="76"/>
        <v xml:space="preserve">   Tuna Ani, Yellow Fin, Blue Skipper Jack</v>
      </c>
      <c r="D805" s="9" t="s">
        <v>142</v>
      </c>
      <c r="E805" s="1" t="str">
        <f t="shared" si="73"/>
        <v xml:space="preserve">   Round Fish</v>
      </c>
      <c r="F805" s="1" t="str">
        <f t="shared" si="77"/>
        <v xml:space="preserve">   Tuna Ani, Yellow Fin, Blue Skipper Jack</v>
      </c>
      <c r="G805" t="str">
        <f t="shared" si="74"/>
        <v xml:space="preserve">COTP_FAT_KEY : </v>
      </c>
      <c r="H805">
        <f t="shared" si="75"/>
        <v>4</v>
      </c>
    </row>
    <row r="806" spans="1:8" ht="20.100000000000001" customHeight="1">
      <c r="A806" s="7"/>
      <c r="B806" s="8"/>
      <c r="C806" s="14" t="str">
        <f t="shared" si="76"/>
        <v xml:space="preserve">   Tuna Ani, Yellow Fin, Blue Skipper Jack</v>
      </c>
      <c r="D806" s="9" t="s">
        <v>5</v>
      </c>
      <c r="E806" s="1" t="str">
        <f t="shared" si="73"/>
        <v xml:space="preserve">   Round Fish</v>
      </c>
      <c r="F806" s="1" t="str">
        <f t="shared" si="77"/>
        <v xml:space="preserve">   Tuna Ani, Yellow Fin, Blue Skipper Jack</v>
      </c>
      <c r="G806" t="str">
        <f t="shared" si="74"/>
        <v xml:space="preserve">COTP_CHO_KEY : </v>
      </c>
      <c r="H806">
        <f t="shared" si="75"/>
        <v>0</v>
      </c>
    </row>
    <row r="807" spans="1:8" ht="20.100000000000001" customHeight="1">
      <c r="A807" s="7"/>
      <c r="B807" s="8"/>
      <c r="C807" s="14" t="str">
        <f t="shared" si="76"/>
        <v xml:space="preserve">   Tuna Ani, Yellow Fin, Blue Skipper Jack</v>
      </c>
      <c r="D807" s="9" t="s">
        <v>14</v>
      </c>
      <c r="E807" s="1" t="str">
        <f t="shared" si="73"/>
        <v xml:space="preserve">   Round Fish</v>
      </c>
      <c r="F807" s="1" t="str">
        <f t="shared" si="77"/>
        <v xml:space="preserve">   Tuna Ani, Yellow Fin, Blue Skipper Jack</v>
      </c>
      <c r="G807" t="str">
        <f t="shared" si="74"/>
        <v xml:space="preserve">COTP_PROTEIN_KEY : </v>
      </c>
      <c r="H807">
        <f t="shared" si="75"/>
        <v>34</v>
      </c>
    </row>
    <row r="808" spans="1:8" ht="20.100000000000001" customHeight="1">
      <c r="A808" s="7"/>
      <c r="B808" s="10" t="s">
        <v>354</v>
      </c>
      <c r="C808" s="14" t="str">
        <f t="shared" si="76"/>
        <v xml:space="preserve">   Walleye</v>
      </c>
      <c r="D808" s="9" t="s">
        <v>355</v>
      </c>
      <c r="E808" s="1" t="str">
        <f t="shared" si="73"/>
        <v xml:space="preserve">   Round Fish</v>
      </c>
      <c r="F808" s="1" t="str">
        <f t="shared" si="77"/>
        <v xml:space="preserve">   Walleye</v>
      </c>
      <c r="G808" t="str">
        <f t="shared" si="74"/>
        <v xml:space="preserve">COTP_KCAL_KEY : </v>
      </c>
      <c r="H808">
        <f t="shared" si="75"/>
        <v>105</v>
      </c>
    </row>
    <row r="809" spans="1:8" ht="20.100000000000001" customHeight="1">
      <c r="A809" s="7"/>
      <c r="B809" s="8"/>
      <c r="C809" s="14" t="str">
        <f t="shared" si="76"/>
        <v xml:space="preserve">   Walleye</v>
      </c>
      <c r="D809" s="9" t="s">
        <v>129</v>
      </c>
      <c r="E809" s="1" t="str">
        <f t="shared" si="73"/>
        <v xml:space="preserve">   Round Fish</v>
      </c>
      <c r="F809" s="1" t="str">
        <f t="shared" si="77"/>
        <v xml:space="preserve">   Walleye</v>
      </c>
      <c r="G809" t="str">
        <f t="shared" si="74"/>
        <v xml:space="preserve">COTP_FAT_KEY : </v>
      </c>
      <c r="H809">
        <f t="shared" si="75"/>
        <v>2</v>
      </c>
    </row>
    <row r="810" spans="1:8" ht="20.100000000000001" customHeight="1">
      <c r="A810" s="7"/>
      <c r="B810" s="8"/>
      <c r="C810" s="14" t="str">
        <f t="shared" si="76"/>
        <v xml:space="preserve">   Walleye</v>
      </c>
      <c r="D810" s="9" t="s">
        <v>5</v>
      </c>
      <c r="E810" s="1" t="str">
        <f t="shared" si="73"/>
        <v xml:space="preserve">   Round Fish</v>
      </c>
      <c r="F810" s="1" t="str">
        <f t="shared" si="77"/>
        <v xml:space="preserve">   Walleye</v>
      </c>
      <c r="G810" t="str">
        <f t="shared" si="74"/>
        <v xml:space="preserve">COTP_CHO_KEY : </v>
      </c>
      <c r="H810">
        <f t="shared" si="75"/>
        <v>0</v>
      </c>
    </row>
    <row r="811" spans="1:8" ht="20.100000000000001" customHeight="1">
      <c r="A811" s="7"/>
      <c r="B811" s="8"/>
      <c r="C811" s="14" t="str">
        <f t="shared" si="76"/>
        <v xml:space="preserve">   Walleye</v>
      </c>
      <c r="D811" s="9" t="s">
        <v>173</v>
      </c>
      <c r="E811" s="1" t="str">
        <f t="shared" si="73"/>
        <v xml:space="preserve">   Round Fish</v>
      </c>
      <c r="F811" s="1" t="str">
        <f t="shared" si="77"/>
        <v xml:space="preserve">   Walleye</v>
      </c>
      <c r="G811" t="str">
        <f t="shared" si="74"/>
        <v xml:space="preserve">COTP_PROTEIN_KEY : </v>
      </c>
      <c r="H811">
        <f t="shared" si="75"/>
        <v>22</v>
      </c>
    </row>
    <row r="812" spans="1:8" ht="20.100000000000001" customHeight="1">
      <c r="A812" s="7"/>
      <c r="B812" s="10" t="s">
        <v>356</v>
      </c>
      <c r="C812" s="14" t="str">
        <f t="shared" si="76"/>
        <v xml:space="preserve">   Pike</v>
      </c>
      <c r="D812" s="9" t="s">
        <v>355</v>
      </c>
      <c r="E812" s="1" t="str">
        <f t="shared" ref="E812:E875" si="78">IF(LEN(A812)=0,E811,A812)</f>
        <v xml:space="preserve">   Round Fish</v>
      </c>
      <c r="F812" s="1" t="str">
        <f t="shared" si="77"/>
        <v xml:space="preserve">   Pike</v>
      </c>
      <c r="G812" t="str">
        <f t="shared" si="74"/>
        <v xml:space="preserve">COTP_KCAL_KEY : </v>
      </c>
      <c r="H812">
        <f t="shared" si="75"/>
        <v>105</v>
      </c>
    </row>
    <row r="813" spans="1:8" ht="20.100000000000001" customHeight="1">
      <c r="A813" s="7"/>
      <c r="B813" s="8"/>
      <c r="C813" s="14" t="str">
        <f t="shared" si="76"/>
        <v xml:space="preserve">   Pike</v>
      </c>
      <c r="D813" s="9" t="s">
        <v>129</v>
      </c>
      <c r="E813" s="1" t="str">
        <f t="shared" si="78"/>
        <v xml:space="preserve">   Round Fish</v>
      </c>
      <c r="F813" s="1" t="str">
        <f t="shared" si="77"/>
        <v xml:space="preserve">   Pike</v>
      </c>
      <c r="G813" t="str">
        <f t="shared" si="74"/>
        <v xml:space="preserve">COTP_FAT_KEY : </v>
      </c>
      <c r="H813">
        <f t="shared" si="75"/>
        <v>2</v>
      </c>
    </row>
    <row r="814" spans="1:8" ht="20.100000000000001" customHeight="1">
      <c r="A814" s="7"/>
      <c r="B814" s="8"/>
      <c r="C814" s="14" t="str">
        <f t="shared" si="76"/>
        <v xml:space="preserve">   Pike</v>
      </c>
      <c r="D814" s="9" t="s">
        <v>5</v>
      </c>
      <c r="E814" s="1" t="str">
        <f t="shared" si="78"/>
        <v xml:space="preserve">   Round Fish</v>
      </c>
      <c r="F814" s="1" t="str">
        <f t="shared" si="77"/>
        <v xml:space="preserve">   Pike</v>
      </c>
      <c r="G814" t="str">
        <f t="shared" si="74"/>
        <v xml:space="preserve">COTP_CHO_KEY : </v>
      </c>
      <c r="H814">
        <f t="shared" si="75"/>
        <v>0</v>
      </c>
    </row>
    <row r="815" spans="1:8" ht="20.100000000000001" customHeight="1">
      <c r="A815" s="7"/>
      <c r="B815" s="8"/>
      <c r="C815" s="14" t="str">
        <f t="shared" si="76"/>
        <v xml:space="preserve">   Pike</v>
      </c>
      <c r="D815" s="9" t="s">
        <v>173</v>
      </c>
      <c r="E815" s="1" t="str">
        <f t="shared" si="78"/>
        <v xml:space="preserve">   Round Fish</v>
      </c>
      <c r="F815" s="1" t="str">
        <f t="shared" si="77"/>
        <v xml:space="preserve">   Pike</v>
      </c>
      <c r="G815" t="str">
        <f t="shared" si="74"/>
        <v xml:space="preserve">COTP_PROTEIN_KEY : </v>
      </c>
      <c r="H815">
        <f t="shared" si="75"/>
        <v>22</v>
      </c>
    </row>
    <row r="816" spans="1:8" ht="20.100000000000001" customHeight="1">
      <c r="A816" s="11" t="s">
        <v>357</v>
      </c>
      <c r="B816" s="8"/>
      <c r="C816" s="14">
        <f t="shared" si="76"/>
        <v>999</v>
      </c>
      <c r="D816" s="12"/>
      <c r="E816" s="1" t="str">
        <f t="shared" si="78"/>
        <v xml:space="preserve">   Flat Fish</v>
      </c>
      <c r="F816" s="1" t="str">
        <f t="shared" si="77"/>
        <v/>
      </c>
      <c r="G816" t="e">
        <f t="shared" si="74"/>
        <v>#VALUE!</v>
      </c>
      <c r="H816">
        <f t="shared" si="75"/>
        <v>0</v>
      </c>
    </row>
    <row r="817" spans="1:8" ht="20.100000000000001" customHeight="1">
      <c r="A817" s="7"/>
      <c r="B817" s="10" t="s">
        <v>358</v>
      </c>
      <c r="C817" s="14" t="str">
        <f t="shared" si="76"/>
        <v xml:space="preserve">  Flounder</v>
      </c>
      <c r="D817" s="9" t="s">
        <v>166</v>
      </c>
      <c r="E817" s="1" t="str">
        <f t="shared" si="78"/>
        <v xml:space="preserve">   Flat Fish</v>
      </c>
      <c r="F817" s="1" t="str">
        <f t="shared" si="77"/>
        <v xml:space="preserve">  Flounder</v>
      </c>
      <c r="G817" t="str">
        <f t="shared" si="74"/>
        <v xml:space="preserve">COTP_KCAL_KEY : </v>
      </c>
      <c r="H817">
        <f t="shared" si="75"/>
        <v>134</v>
      </c>
    </row>
    <row r="818" spans="1:8" ht="20.100000000000001" customHeight="1">
      <c r="A818" s="7"/>
      <c r="B818" s="8"/>
      <c r="C818" s="14" t="str">
        <f t="shared" si="76"/>
        <v xml:space="preserve">  Flounder</v>
      </c>
      <c r="D818" s="9" t="s">
        <v>142</v>
      </c>
      <c r="E818" s="1" t="str">
        <f t="shared" si="78"/>
        <v xml:space="preserve">   Flat Fish</v>
      </c>
      <c r="F818" s="1" t="str">
        <f t="shared" si="77"/>
        <v xml:space="preserve">  Flounder</v>
      </c>
      <c r="G818" t="str">
        <f t="shared" si="74"/>
        <v xml:space="preserve">COTP_FAT_KEY : </v>
      </c>
      <c r="H818">
        <f t="shared" si="75"/>
        <v>4</v>
      </c>
    </row>
    <row r="819" spans="1:8" ht="20.100000000000001" customHeight="1">
      <c r="A819" s="7"/>
      <c r="B819" s="8"/>
      <c r="C819" s="14" t="str">
        <f t="shared" si="76"/>
        <v xml:space="preserve">  Flounder</v>
      </c>
      <c r="D819" s="9" t="s">
        <v>5</v>
      </c>
      <c r="E819" s="1" t="str">
        <f t="shared" si="78"/>
        <v xml:space="preserve">   Flat Fish</v>
      </c>
      <c r="F819" s="1" t="str">
        <f t="shared" si="77"/>
        <v xml:space="preserve">  Flounder</v>
      </c>
      <c r="G819" t="str">
        <f t="shared" si="74"/>
        <v xml:space="preserve">COTP_CHO_KEY : </v>
      </c>
      <c r="H819">
        <f t="shared" si="75"/>
        <v>0</v>
      </c>
    </row>
    <row r="820" spans="1:8" ht="20.100000000000001" customHeight="1">
      <c r="A820" s="7"/>
      <c r="B820" s="8"/>
      <c r="C820" s="14" t="str">
        <f t="shared" si="76"/>
        <v xml:space="preserve">  Flounder</v>
      </c>
      <c r="D820" s="9" t="s">
        <v>106</v>
      </c>
      <c r="E820" s="1" t="str">
        <f t="shared" si="78"/>
        <v xml:space="preserve">   Flat Fish</v>
      </c>
      <c r="F820" s="1" t="str">
        <f t="shared" si="77"/>
        <v xml:space="preserve">  Flounder</v>
      </c>
      <c r="G820" t="str">
        <f t="shared" si="74"/>
        <v xml:space="preserve">COTP_PROTEIN_KEY : </v>
      </c>
      <c r="H820">
        <f t="shared" si="75"/>
        <v>25</v>
      </c>
    </row>
    <row r="821" spans="1:8" ht="20.100000000000001" customHeight="1">
      <c r="A821" s="7"/>
      <c r="B821" s="10" t="s">
        <v>359</v>
      </c>
      <c r="C821" s="14" t="str">
        <f t="shared" si="76"/>
        <v xml:space="preserve">   Fluke</v>
      </c>
      <c r="D821" s="9" t="s">
        <v>235</v>
      </c>
      <c r="E821" s="1" t="str">
        <f t="shared" si="78"/>
        <v xml:space="preserve">   Flat Fish</v>
      </c>
      <c r="F821" s="1" t="str">
        <f t="shared" si="77"/>
        <v xml:space="preserve">   Fluke</v>
      </c>
      <c r="G821" t="str">
        <f t="shared" si="74"/>
        <v xml:space="preserve">COTP_KCAL_KEY : </v>
      </c>
      <c r="H821">
        <f t="shared" si="75"/>
        <v>160</v>
      </c>
    </row>
    <row r="822" spans="1:8" ht="20.100000000000001" customHeight="1">
      <c r="A822" s="7"/>
      <c r="B822" s="8"/>
      <c r="C822" s="14" t="str">
        <f t="shared" si="76"/>
        <v xml:space="preserve">   Fluke</v>
      </c>
      <c r="D822" s="9" t="s">
        <v>142</v>
      </c>
      <c r="E822" s="1" t="str">
        <f t="shared" si="78"/>
        <v xml:space="preserve">   Flat Fish</v>
      </c>
      <c r="F822" s="1" t="str">
        <f t="shared" si="77"/>
        <v xml:space="preserve">   Fluke</v>
      </c>
      <c r="G822" t="str">
        <f t="shared" si="74"/>
        <v xml:space="preserve">COTP_FAT_KEY : </v>
      </c>
      <c r="H822">
        <f t="shared" si="75"/>
        <v>4</v>
      </c>
    </row>
    <row r="823" spans="1:8" ht="20.100000000000001" customHeight="1">
      <c r="A823" s="7"/>
      <c r="B823" s="8"/>
      <c r="C823" s="14" t="str">
        <f t="shared" si="76"/>
        <v xml:space="preserve">   Fluke</v>
      </c>
      <c r="D823" s="9" t="s">
        <v>5</v>
      </c>
      <c r="E823" s="1" t="str">
        <f t="shared" si="78"/>
        <v xml:space="preserve">   Flat Fish</v>
      </c>
      <c r="F823" s="1" t="str">
        <f t="shared" si="77"/>
        <v xml:space="preserve">   Fluke</v>
      </c>
      <c r="G823" t="str">
        <f t="shared" si="74"/>
        <v xml:space="preserve">COTP_CHO_KEY : </v>
      </c>
      <c r="H823">
        <f t="shared" si="75"/>
        <v>0</v>
      </c>
    </row>
    <row r="824" spans="1:8" ht="20.100000000000001" customHeight="1">
      <c r="A824" s="7"/>
      <c r="B824" s="8"/>
      <c r="C824" s="14" t="str">
        <f t="shared" si="76"/>
        <v xml:space="preserve">   Fluke</v>
      </c>
      <c r="D824" s="9" t="s">
        <v>42</v>
      </c>
      <c r="E824" s="1" t="str">
        <f t="shared" si="78"/>
        <v xml:space="preserve">   Flat Fish</v>
      </c>
      <c r="F824" s="1" t="str">
        <f t="shared" si="77"/>
        <v xml:space="preserve">   Fluke</v>
      </c>
      <c r="G824" t="str">
        <f t="shared" si="74"/>
        <v xml:space="preserve">COTP_PROTEIN_KEY : </v>
      </c>
      <c r="H824">
        <f t="shared" si="75"/>
        <v>32</v>
      </c>
    </row>
    <row r="825" spans="1:8" ht="20.100000000000001" customHeight="1">
      <c r="A825" s="7"/>
      <c r="B825" s="10" t="s">
        <v>360</v>
      </c>
      <c r="C825" s="14" t="str">
        <f t="shared" si="76"/>
        <v xml:space="preserve">   Dover Sole</v>
      </c>
      <c r="D825" s="9" t="s">
        <v>166</v>
      </c>
      <c r="E825" s="1" t="str">
        <f t="shared" si="78"/>
        <v xml:space="preserve">   Flat Fish</v>
      </c>
      <c r="F825" s="1" t="str">
        <f t="shared" si="77"/>
        <v xml:space="preserve">   Dover Sole</v>
      </c>
      <c r="G825" t="str">
        <f t="shared" si="74"/>
        <v xml:space="preserve">COTP_KCAL_KEY : </v>
      </c>
      <c r="H825">
        <f t="shared" si="75"/>
        <v>134</v>
      </c>
    </row>
    <row r="826" spans="1:8" ht="20.100000000000001" customHeight="1">
      <c r="A826" s="7"/>
      <c r="B826" s="8"/>
      <c r="C826" s="14" t="str">
        <f t="shared" si="76"/>
        <v xml:space="preserve">   Dover Sole</v>
      </c>
      <c r="D826" s="9" t="s">
        <v>142</v>
      </c>
      <c r="E826" s="1" t="str">
        <f t="shared" si="78"/>
        <v xml:space="preserve">   Flat Fish</v>
      </c>
      <c r="F826" s="1" t="str">
        <f t="shared" si="77"/>
        <v xml:space="preserve">   Dover Sole</v>
      </c>
      <c r="G826" t="str">
        <f t="shared" si="74"/>
        <v xml:space="preserve">COTP_FAT_KEY : </v>
      </c>
      <c r="H826">
        <f t="shared" si="75"/>
        <v>4</v>
      </c>
    </row>
    <row r="827" spans="1:8" ht="20.100000000000001" customHeight="1">
      <c r="A827" s="7"/>
      <c r="B827" s="8"/>
      <c r="C827" s="14" t="str">
        <f t="shared" si="76"/>
        <v xml:space="preserve">   Dover Sole</v>
      </c>
      <c r="D827" s="9" t="s">
        <v>5</v>
      </c>
      <c r="E827" s="1" t="str">
        <f t="shared" si="78"/>
        <v xml:space="preserve">   Flat Fish</v>
      </c>
      <c r="F827" s="1" t="str">
        <f t="shared" si="77"/>
        <v xml:space="preserve">   Dover Sole</v>
      </c>
      <c r="G827" t="str">
        <f t="shared" si="74"/>
        <v xml:space="preserve">COTP_CHO_KEY : </v>
      </c>
      <c r="H827">
        <f t="shared" si="75"/>
        <v>0</v>
      </c>
    </row>
    <row r="828" spans="1:8" ht="20.100000000000001" customHeight="1">
      <c r="A828" s="7"/>
      <c r="B828" s="8"/>
      <c r="C828" s="14" t="str">
        <f t="shared" si="76"/>
        <v xml:space="preserve">   Dover Sole</v>
      </c>
      <c r="D828" s="9" t="s">
        <v>106</v>
      </c>
      <c r="E828" s="1" t="str">
        <f t="shared" si="78"/>
        <v xml:space="preserve">   Flat Fish</v>
      </c>
      <c r="F828" s="1" t="str">
        <f t="shared" si="77"/>
        <v xml:space="preserve">   Dover Sole</v>
      </c>
      <c r="G828" t="str">
        <f t="shared" si="74"/>
        <v xml:space="preserve">COTP_PROTEIN_KEY : </v>
      </c>
      <c r="H828">
        <f t="shared" si="75"/>
        <v>25</v>
      </c>
    </row>
    <row r="829" spans="1:8" ht="20.100000000000001" customHeight="1">
      <c r="A829" s="7"/>
      <c r="B829" s="10" t="s">
        <v>361</v>
      </c>
      <c r="C829" s="14" t="str">
        <f t="shared" si="76"/>
        <v xml:space="preserve">   Halibut</v>
      </c>
      <c r="D829" s="9" t="s">
        <v>235</v>
      </c>
      <c r="E829" s="1" t="str">
        <f t="shared" si="78"/>
        <v xml:space="preserve">   Flat Fish</v>
      </c>
      <c r="F829" s="1" t="str">
        <f t="shared" si="77"/>
        <v xml:space="preserve">   Halibut</v>
      </c>
      <c r="G829" t="str">
        <f t="shared" si="74"/>
        <v xml:space="preserve">COTP_KCAL_KEY : </v>
      </c>
      <c r="H829">
        <f t="shared" si="75"/>
        <v>160</v>
      </c>
    </row>
    <row r="830" spans="1:8" ht="20.100000000000001" customHeight="1">
      <c r="A830" s="7"/>
      <c r="B830" s="8"/>
      <c r="C830" s="14" t="str">
        <f t="shared" si="76"/>
        <v xml:space="preserve">   Halibut</v>
      </c>
      <c r="D830" s="9" t="s">
        <v>142</v>
      </c>
      <c r="E830" s="1" t="str">
        <f t="shared" si="78"/>
        <v xml:space="preserve">   Flat Fish</v>
      </c>
      <c r="F830" s="1" t="str">
        <f t="shared" si="77"/>
        <v xml:space="preserve">   Halibut</v>
      </c>
      <c r="G830" t="str">
        <f t="shared" si="74"/>
        <v xml:space="preserve">COTP_FAT_KEY : </v>
      </c>
      <c r="H830">
        <f t="shared" si="75"/>
        <v>4</v>
      </c>
    </row>
    <row r="831" spans="1:8" ht="20.100000000000001" customHeight="1">
      <c r="A831" s="7"/>
      <c r="B831" s="8"/>
      <c r="C831" s="14" t="str">
        <f t="shared" si="76"/>
        <v xml:space="preserve">   Halibut</v>
      </c>
      <c r="D831" s="9" t="s">
        <v>5</v>
      </c>
      <c r="E831" s="1" t="str">
        <f t="shared" si="78"/>
        <v xml:space="preserve">   Flat Fish</v>
      </c>
      <c r="F831" s="1" t="str">
        <f t="shared" si="77"/>
        <v xml:space="preserve">   Halibut</v>
      </c>
      <c r="G831" t="str">
        <f t="shared" si="74"/>
        <v xml:space="preserve">COTP_CHO_KEY : </v>
      </c>
      <c r="H831">
        <f t="shared" si="75"/>
        <v>0</v>
      </c>
    </row>
    <row r="832" spans="1:8" ht="20.100000000000001" customHeight="1">
      <c r="A832" s="7"/>
      <c r="B832" s="8"/>
      <c r="C832" s="14" t="str">
        <f t="shared" si="76"/>
        <v xml:space="preserve">   Halibut</v>
      </c>
      <c r="D832" s="9" t="s">
        <v>42</v>
      </c>
      <c r="E832" s="1" t="str">
        <f t="shared" si="78"/>
        <v xml:space="preserve">   Flat Fish</v>
      </c>
      <c r="F832" s="1" t="str">
        <f t="shared" si="77"/>
        <v xml:space="preserve">   Halibut</v>
      </c>
      <c r="G832" t="str">
        <f t="shared" si="74"/>
        <v xml:space="preserve">COTP_PROTEIN_KEY : </v>
      </c>
      <c r="H832">
        <f t="shared" si="75"/>
        <v>32</v>
      </c>
    </row>
    <row r="833" spans="1:8" ht="20.100000000000001" customHeight="1">
      <c r="A833" s="7"/>
      <c r="B833" s="10" t="s">
        <v>362</v>
      </c>
      <c r="C833" s="14" t="str">
        <f t="shared" si="76"/>
        <v xml:space="preserve">   Turbot</v>
      </c>
      <c r="D833" s="9" t="s">
        <v>363</v>
      </c>
      <c r="E833" s="1" t="str">
        <f t="shared" si="78"/>
        <v xml:space="preserve">   Flat Fish</v>
      </c>
      <c r="F833" s="1" t="str">
        <f t="shared" si="77"/>
        <v xml:space="preserve">   Turbot</v>
      </c>
      <c r="G833" t="str">
        <f t="shared" si="74"/>
        <v xml:space="preserve">COTP_KCAL_KEY : </v>
      </c>
      <c r="H833">
        <f t="shared" si="75"/>
        <v>155</v>
      </c>
    </row>
    <row r="834" spans="1:8" ht="20.100000000000001" customHeight="1">
      <c r="A834" s="7"/>
      <c r="B834" s="8"/>
      <c r="C834" s="14" t="str">
        <f t="shared" si="76"/>
        <v xml:space="preserve">   Turbot</v>
      </c>
      <c r="D834" s="9" t="s">
        <v>142</v>
      </c>
      <c r="E834" s="1" t="str">
        <f t="shared" si="78"/>
        <v xml:space="preserve">   Flat Fish</v>
      </c>
      <c r="F834" s="1" t="str">
        <f t="shared" si="77"/>
        <v xml:space="preserve">   Turbot</v>
      </c>
      <c r="G834" t="str">
        <f t="shared" si="74"/>
        <v xml:space="preserve">COTP_FAT_KEY : </v>
      </c>
      <c r="H834">
        <f t="shared" si="75"/>
        <v>4</v>
      </c>
    </row>
    <row r="835" spans="1:8" ht="20.100000000000001" customHeight="1">
      <c r="A835" s="7"/>
      <c r="B835" s="8"/>
      <c r="C835" s="14" t="str">
        <f t="shared" si="76"/>
        <v xml:space="preserve">   Turbot</v>
      </c>
      <c r="D835" s="9" t="s">
        <v>5</v>
      </c>
      <c r="E835" s="1" t="str">
        <f t="shared" si="78"/>
        <v xml:space="preserve">   Flat Fish</v>
      </c>
      <c r="F835" s="1" t="str">
        <f t="shared" si="77"/>
        <v xml:space="preserve">   Turbot</v>
      </c>
      <c r="G835" t="str">
        <f t="shared" si="74"/>
        <v xml:space="preserve">COTP_CHO_KEY : </v>
      </c>
      <c r="H835">
        <f t="shared" si="75"/>
        <v>0</v>
      </c>
    </row>
    <row r="836" spans="1:8" ht="20.100000000000001" customHeight="1">
      <c r="A836" s="7"/>
      <c r="B836" s="8"/>
      <c r="C836" s="14" t="str">
        <f t="shared" si="76"/>
        <v xml:space="preserve">   Turbot</v>
      </c>
      <c r="D836" s="9" t="s">
        <v>39</v>
      </c>
      <c r="E836" s="1" t="str">
        <f t="shared" si="78"/>
        <v xml:space="preserve">   Flat Fish</v>
      </c>
      <c r="F836" s="1" t="str">
        <f t="shared" si="77"/>
        <v xml:space="preserve">   Turbot</v>
      </c>
      <c r="G836" t="str">
        <f t="shared" ref="G836:G899" si="79">LEFT(D836,FIND("@",D836,1)-1)</f>
        <v xml:space="preserve">COTP_PROTEIN_KEY : </v>
      </c>
      <c r="H836">
        <f t="shared" ref="H836:H899" si="80">IFERROR(VALUE(RIGHT(D836,LEN(D836)-FIND("@",D836,1))),0)</f>
        <v>30</v>
      </c>
    </row>
    <row r="837" spans="1:8" ht="20.100000000000001" customHeight="1">
      <c r="A837" s="11" t="s">
        <v>364</v>
      </c>
      <c r="B837" s="8"/>
      <c r="C837" s="14">
        <f t="shared" si="76"/>
        <v>999</v>
      </c>
      <c r="D837" s="12"/>
      <c r="E837" s="1" t="str">
        <f t="shared" si="78"/>
        <v xml:space="preserve">   Non-Bony Fish</v>
      </c>
      <c r="F837" s="1" t="str">
        <f t="shared" si="77"/>
        <v/>
      </c>
      <c r="G837" t="e">
        <f t="shared" si="79"/>
        <v>#VALUE!</v>
      </c>
      <c r="H837">
        <f t="shared" si="80"/>
        <v>0</v>
      </c>
    </row>
    <row r="838" spans="1:8" ht="20.100000000000001" customHeight="1">
      <c r="A838" s="7"/>
      <c r="B838" s="10" t="s">
        <v>365</v>
      </c>
      <c r="C838" s="14" t="str">
        <f t="shared" ref="C838:C901" si="81">IF(A838&gt;0,999,IF(LEN(B838)&gt;0,B838,IF(LEN(B837)&gt;0,B837,IF(LEN(B836)&gt;0,B836,IF(LEN(B835)&gt;0,B835,999)))))</f>
        <v xml:space="preserve">  Skate</v>
      </c>
      <c r="D838" s="9" t="s">
        <v>366</v>
      </c>
      <c r="E838" s="1" t="str">
        <f t="shared" si="78"/>
        <v xml:space="preserve">   Non-Bony Fish</v>
      </c>
      <c r="F838" s="1" t="str">
        <f t="shared" si="77"/>
        <v xml:space="preserve">  Skate</v>
      </c>
      <c r="G838" t="str">
        <f t="shared" si="79"/>
        <v xml:space="preserve">COTP_KCAL_KEY : </v>
      </c>
      <c r="H838">
        <f t="shared" si="80"/>
        <v>104</v>
      </c>
    </row>
    <row r="839" spans="1:8" ht="20.100000000000001" customHeight="1">
      <c r="A839" s="7"/>
      <c r="B839" s="8"/>
      <c r="C839" s="14" t="str">
        <f t="shared" si="81"/>
        <v xml:space="preserve">  Skate</v>
      </c>
      <c r="D839" s="9" t="s">
        <v>129</v>
      </c>
      <c r="E839" s="1" t="str">
        <f t="shared" si="78"/>
        <v xml:space="preserve">   Non-Bony Fish</v>
      </c>
      <c r="F839" s="1" t="str">
        <f t="shared" si="77"/>
        <v xml:space="preserve">  Skate</v>
      </c>
      <c r="G839" t="str">
        <f t="shared" si="79"/>
        <v xml:space="preserve">COTP_FAT_KEY : </v>
      </c>
      <c r="H839">
        <f t="shared" si="80"/>
        <v>2</v>
      </c>
    </row>
    <row r="840" spans="1:8" ht="20.100000000000001" customHeight="1">
      <c r="A840" s="7"/>
      <c r="B840" s="8"/>
      <c r="C840" s="14" t="str">
        <f t="shared" si="81"/>
        <v xml:space="preserve">  Skate</v>
      </c>
      <c r="D840" s="9" t="s">
        <v>5</v>
      </c>
      <c r="E840" s="1" t="str">
        <f t="shared" si="78"/>
        <v xml:space="preserve">   Non-Bony Fish</v>
      </c>
      <c r="F840" s="1" t="str">
        <f t="shared" si="77"/>
        <v xml:space="preserve">  Skate</v>
      </c>
      <c r="G840" t="str">
        <f t="shared" si="79"/>
        <v xml:space="preserve">COTP_CHO_KEY : </v>
      </c>
      <c r="H840">
        <f t="shared" si="80"/>
        <v>0</v>
      </c>
    </row>
    <row r="841" spans="1:8" ht="20.100000000000001" customHeight="1">
      <c r="A841" s="7"/>
      <c r="B841" s="8"/>
      <c r="C841" s="14" t="str">
        <f t="shared" si="81"/>
        <v xml:space="preserve">  Skate</v>
      </c>
      <c r="D841" s="9" t="s">
        <v>63</v>
      </c>
      <c r="E841" s="1" t="str">
        <f t="shared" si="78"/>
        <v xml:space="preserve">   Non-Bony Fish</v>
      </c>
      <c r="F841" s="1" t="str">
        <f t="shared" ref="F841:F904" si="82">IF(C841=999,"",IF(LEN(B841)&gt;0,B841,IF(LEN(B840)&gt;0,B840,IF(LEN(B839)&gt;0,B839,IF(LEN(B838)&gt;0,B838,999)))))</f>
        <v xml:space="preserve">  Skate</v>
      </c>
      <c r="G841" t="str">
        <f t="shared" si="79"/>
        <v xml:space="preserve">COTP_PROTEIN_KEY : </v>
      </c>
      <c r="H841">
        <f t="shared" si="80"/>
        <v>18</v>
      </c>
    </row>
    <row r="842" spans="1:8" ht="20.100000000000001" customHeight="1">
      <c r="A842" s="7"/>
      <c r="B842" s="10" t="s">
        <v>367</v>
      </c>
      <c r="C842" s="14" t="str">
        <f t="shared" si="81"/>
        <v xml:space="preserve">   Sharks</v>
      </c>
      <c r="D842" s="9" t="s">
        <v>344</v>
      </c>
      <c r="E842" s="1" t="str">
        <f t="shared" si="78"/>
        <v xml:space="preserve">   Non-Bony Fish</v>
      </c>
      <c r="F842" s="1" t="str">
        <f t="shared" si="82"/>
        <v xml:space="preserve">   Sharks</v>
      </c>
      <c r="G842" t="str">
        <f t="shared" si="79"/>
        <v xml:space="preserve">COTP_KCAL_KEY : </v>
      </c>
      <c r="H842">
        <f t="shared" si="80"/>
        <v>147</v>
      </c>
    </row>
    <row r="843" spans="1:8" ht="20.100000000000001" customHeight="1">
      <c r="A843" s="7"/>
      <c r="B843" s="8"/>
      <c r="C843" s="14" t="str">
        <f t="shared" si="81"/>
        <v xml:space="preserve">   Sharks</v>
      </c>
      <c r="D843" s="9" t="s">
        <v>89</v>
      </c>
      <c r="E843" s="1" t="str">
        <f t="shared" si="78"/>
        <v xml:space="preserve">   Non-Bony Fish</v>
      </c>
      <c r="F843" s="1" t="str">
        <f t="shared" si="82"/>
        <v xml:space="preserve">   Sharks</v>
      </c>
      <c r="G843" t="str">
        <f t="shared" si="79"/>
        <v xml:space="preserve">COTP_FAT_KEY : </v>
      </c>
      <c r="H843">
        <f t="shared" si="80"/>
        <v>5</v>
      </c>
    </row>
    <row r="844" spans="1:8" ht="20.100000000000001" customHeight="1">
      <c r="A844" s="7"/>
      <c r="B844" s="8"/>
      <c r="C844" s="14" t="str">
        <f t="shared" si="81"/>
        <v xml:space="preserve">   Sharks</v>
      </c>
      <c r="D844" s="9" t="s">
        <v>5</v>
      </c>
      <c r="E844" s="1" t="str">
        <f t="shared" si="78"/>
        <v xml:space="preserve">   Non-Bony Fish</v>
      </c>
      <c r="F844" s="1" t="str">
        <f t="shared" si="82"/>
        <v xml:space="preserve">   Sharks</v>
      </c>
      <c r="G844" t="str">
        <f t="shared" si="79"/>
        <v xml:space="preserve">COTP_CHO_KEY : </v>
      </c>
      <c r="H844">
        <f t="shared" si="80"/>
        <v>0</v>
      </c>
    </row>
    <row r="845" spans="1:8" ht="20.100000000000001" customHeight="1">
      <c r="A845" s="7"/>
      <c r="B845" s="8"/>
      <c r="C845" s="14" t="str">
        <f t="shared" si="81"/>
        <v xml:space="preserve">   Sharks</v>
      </c>
      <c r="D845" s="9" t="s">
        <v>204</v>
      </c>
      <c r="E845" s="1" t="str">
        <f t="shared" si="78"/>
        <v xml:space="preserve">   Non-Bony Fish</v>
      </c>
      <c r="F845" s="1" t="str">
        <f t="shared" si="82"/>
        <v xml:space="preserve">   Sharks</v>
      </c>
      <c r="G845" t="str">
        <f t="shared" si="79"/>
        <v xml:space="preserve">COTP_PROTEIN_KEY : </v>
      </c>
      <c r="H845">
        <f t="shared" si="80"/>
        <v>24</v>
      </c>
    </row>
    <row r="846" spans="1:8" ht="20.100000000000001" customHeight="1">
      <c r="A846" s="7"/>
      <c r="B846" s="10" t="s">
        <v>368</v>
      </c>
      <c r="C846" s="14" t="str">
        <f t="shared" si="81"/>
        <v xml:space="preserve">   Monkfish</v>
      </c>
      <c r="D846" s="9" t="s">
        <v>369</v>
      </c>
      <c r="E846" s="1" t="str">
        <f t="shared" si="78"/>
        <v xml:space="preserve">   Non-Bony Fish</v>
      </c>
      <c r="F846" s="1" t="str">
        <f t="shared" si="82"/>
        <v xml:space="preserve">   Monkfish</v>
      </c>
      <c r="G846" t="str">
        <f t="shared" si="79"/>
        <v xml:space="preserve">COTP_KCAL_KEY : </v>
      </c>
      <c r="H846">
        <f t="shared" si="80"/>
        <v>86</v>
      </c>
    </row>
    <row r="847" spans="1:8" ht="20.100000000000001" customHeight="1">
      <c r="A847" s="7"/>
      <c r="B847" s="8"/>
      <c r="C847" s="14" t="str">
        <f t="shared" si="81"/>
        <v xml:space="preserve">   Monkfish</v>
      </c>
      <c r="D847" s="9" t="s">
        <v>129</v>
      </c>
      <c r="E847" s="1" t="str">
        <f t="shared" si="78"/>
        <v xml:space="preserve">   Non-Bony Fish</v>
      </c>
      <c r="F847" s="1" t="str">
        <f t="shared" si="82"/>
        <v xml:space="preserve">   Monkfish</v>
      </c>
      <c r="G847" t="str">
        <f t="shared" si="79"/>
        <v xml:space="preserve">COTP_FAT_KEY : </v>
      </c>
      <c r="H847">
        <f t="shared" si="80"/>
        <v>2</v>
      </c>
    </row>
    <row r="848" spans="1:8" ht="20.100000000000001" customHeight="1">
      <c r="A848" s="7"/>
      <c r="B848" s="8"/>
      <c r="C848" s="14" t="str">
        <f t="shared" si="81"/>
        <v xml:space="preserve">   Monkfish</v>
      </c>
      <c r="D848" s="9" t="s">
        <v>5</v>
      </c>
      <c r="E848" s="1" t="str">
        <f t="shared" si="78"/>
        <v xml:space="preserve">   Non-Bony Fish</v>
      </c>
      <c r="F848" s="1" t="str">
        <f t="shared" si="82"/>
        <v xml:space="preserve">   Monkfish</v>
      </c>
      <c r="G848" t="str">
        <f t="shared" si="79"/>
        <v xml:space="preserve">COTP_CHO_KEY : </v>
      </c>
      <c r="H848">
        <f t="shared" si="80"/>
        <v>0</v>
      </c>
    </row>
    <row r="849" spans="1:8" ht="20.100000000000001" customHeight="1">
      <c r="A849" s="7"/>
      <c r="B849" s="8"/>
      <c r="C849" s="14" t="str">
        <f t="shared" si="81"/>
        <v xml:space="preserve">   Monkfish</v>
      </c>
      <c r="D849" s="9" t="s">
        <v>276</v>
      </c>
      <c r="E849" s="1" t="str">
        <f t="shared" si="78"/>
        <v xml:space="preserve">   Non-Bony Fish</v>
      </c>
      <c r="F849" s="1" t="str">
        <f t="shared" si="82"/>
        <v xml:space="preserve">   Monkfish</v>
      </c>
      <c r="G849" t="str">
        <f t="shared" si="79"/>
        <v xml:space="preserve">COTP_PROTEIN_KEY : </v>
      </c>
      <c r="H849">
        <f t="shared" si="80"/>
        <v>16</v>
      </c>
    </row>
    <row r="850" spans="1:8" ht="20.100000000000001" customHeight="1">
      <c r="A850" s="11" t="s">
        <v>370</v>
      </c>
      <c r="B850" s="8"/>
      <c r="C850" s="14">
        <f t="shared" si="81"/>
        <v>999</v>
      </c>
      <c r="D850" s="12"/>
      <c r="E850" s="1" t="str">
        <f t="shared" si="78"/>
        <v xml:space="preserve">   Shellfish</v>
      </c>
      <c r="F850" s="1" t="str">
        <f t="shared" si="82"/>
        <v/>
      </c>
      <c r="G850" t="e">
        <f t="shared" si="79"/>
        <v>#VALUE!</v>
      </c>
      <c r="H850">
        <f t="shared" si="80"/>
        <v>0</v>
      </c>
    </row>
    <row r="851" spans="1:8" ht="20.100000000000001" customHeight="1">
      <c r="A851" s="7"/>
      <c r="B851" s="10" t="s">
        <v>371</v>
      </c>
      <c r="C851" s="14" t="str">
        <f t="shared" si="81"/>
        <v xml:space="preserve">  Univalves: Single Shelled</v>
      </c>
      <c r="D851" s="9" t="s">
        <v>261</v>
      </c>
      <c r="E851" s="1" t="str">
        <f t="shared" si="78"/>
        <v xml:space="preserve">   Shellfish</v>
      </c>
      <c r="F851" s="1" t="str">
        <f t="shared" si="82"/>
        <v xml:space="preserve">  Univalves: Single Shelled</v>
      </c>
      <c r="G851" t="e">
        <f t="shared" si="79"/>
        <v>#VALUE!</v>
      </c>
      <c r="H851">
        <f t="shared" si="80"/>
        <v>0</v>
      </c>
    </row>
    <row r="852" spans="1:8" ht="20.100000000000001" customHeight="1">
      <c r="A852" s="7"/>
      <c r="B852" s="10" t="s">
        <v>372</v>
      </c>
      <c r="C852" s="14" t="str">
        <f t="shared" si="81"/>
        <v xml:space="preserve">   Abalone</v>
      </c>
      <c r="D852" s="9" t="s">
        <v>328</v>
      </c>
      <c r="E852" s="1" t="str">
        <f t="shared" si="78"/>
        <v xml:space="preserve">   Shellfish</v>
      </c>
      <c r="F852" s="1" t="str">
        <f t="shared" si="82"/>
        <v xml:space="preserve">   Abalone</v>
      </c>
      <c r="G852" t="str">
        <f t="shared" si="79"/>
        <v xml:space="preserve">COTP_KCAL_KEY : </v>
      </c>
      <c r="H852">
        <f t="shared" si="80"/>
        <v>120</v>
      </c>
    </row>
    <row r="853" spans="1:8" ht="20.100000000000001" customHeight="1">
      <c r="A853" s="7"/>
      <c r="B853" s="8"/>
      <c r="C853" s="14" t="str">
        <f t="shared" si="81"/>
        <v xml:space="preserve">   Abalone</v>
      </c>
      <c r="D853" s="9" t="s">
        <v>238</v>
      </c>
      <c r="E853" s="1" t="str">
        <f t="shared" si="78"/>
        <v xml:space="preserve">   Shellfish</v>
      </c>
      <c r="F853" s="1" t="str">
        <f t="shared" si="82"/>
        <v xml:space="preserve">   Abalone</v>
      </c>
      <c r="G853" t="str">
        <f t="shared" si="79"/>
        <v xml:space="preserve">COTP_FAT_KEY : </v>
      </c>
      <c r="H853">
        <f t="shared" si="80"/>
        <v>1</v>
      </c>
    </row>
    <row r="854" spans="1:8" ht="20.100000000000001" customHeight="1">
      <c r="A854" s="7"/>
      <c r="B854" s="8"/>
      <c r="C854" s="14" t="str">
        <f t="shared" si="81"/>
        <v xml:space="preserve">   Abalone</v>
      </c>
      <c r="D854" s="9" t="s">
        <v>5</v>
      </c>
      <c r="E854" s="1" t="str">
        <f t="shared" si="78"/>
        <v xml:space="preserve">   Shellfish</v>
      </c>
      <c r="F854" s="1" t="str">
        <f t="shared" si="82"/>
        <v xml:space="preserve">   Abalone</v>
      </c>
      <c r="G854" t="str">
        <f t="shared" si="79"/>
        <v xml:space="preserve">COTP_CHO_KEY : </v>
      </c>
      <c r="H854">
        <f t="shared" si="80"/>
        <v>0</v>
      </c>
    </row>
    <row r="855" spans="1:8" ht="20.100000000000001" customHeight="1">
      <c r="A855" s="7"/>
      <c r="B855" s="8"/>
      <c r="C855" s="14" t="str">
        <f t="shared" si="81"/>
        <v xml:space="preserve">   Abalone</v>
      </c>
      <c r="D855" s="9" t="s">
        <v>135</v>
      </c>
      <c r="E855" s="1" t="str">
        <f t="shared" si="78"/>
        <v xml:space="preserve">   Shellfish</v>
      </c>
      <c r="F855" s="1" t="str">
        <f t="shared" si="82"/>
        <v xml:space="preserve">   Abalone</v>
      </c>
      <c r="G855" t="str">
        <f t="shared" si="79"/>
        <v xml:space="preserve">COTP_PROTEIN_KEY : </v>
      </c>
      <c r="H855">
        <f t="shared" si="80"/>
        <v>19</v>
      </c>
    </row>
    <row r="856" spans="1:8" ht="20.100000000000001" customHeight="1">
      <c r="A856" s="7"/>
      <c r="B856" s="10" t="s">
        <v>373</v>
      </c>
      <c r="C856" s="14" t="str">
        <f t="shared" si="81"/>
        <v xml:space="preserve">   Sea Urchins</v>
      </c>
      <c r="D856" s="9" t="s">
        <v>374</v>
      </c>
      <c r="E856" s="1" t="str">
        <f t="shared" si="78"/>
        <v xml:space="preserve">   Shellfish</v>
      </c>
      <c r="F856" s="1" t="str">
        <f t="shared" si="82"/>
        <v xml:space="preserve">   Sea Urchins</v>
      </c>
      <c r="G856" t="str">
        <f t="shared" si="79"/>
        <v xml:space="preserve">COTP_KCAL_KEY : </v>
      </c>
      <c r="H856">
        <f t="shared" si="80"/>
        <v>284</v>
      </c>
    </row>
    <row r="857" spans="1:8" ht="20.100000000000001" customHeight="1">
      <c r="A857" s="7"/>
      <c r="B857" s="8"/>
      <c r="C857" s="14" t="str">
        <f t="shared" si="81"/>
        <v xml:space="preserve">   Sea Urchins</v>
      </c>
      <c r="D857" s="9" t="s">
        <v>58</v>
      </c>
      <c r="E857" s="1" t="str">
        <f t="shared" si="78"/>
        <v xml:space="preserve">   Shellfish</v>
      </c>
      <c r="F857" s="1" t="str">
        <f t="shared" si="82"/>
        <v xml:space="preserve">   Sea Urchins</v>
      </c>
      <c r="G857" t="str">
        <f t="shared" si="79"/>
        <v xml:space="preserve">COTP_FAT_KEY : </v>
      </c>
      <c r="H857">
        <f t="shared" si="80"/>
        <v>20</v>
      </c>
    </row>
    <row r="858" spans="1:8" ht="20.100000000000001" customHeight="1">
      <c r="A858" s="7"/>
      <c r="B858" s="8"/>
      <c r="C858" s="14" t="str">
        <f t="shared" si="81"/>
        <v xml:space="preserve">   Sea Urchins</v>
      </c>
      <c r="D858" s="9" t="s">
        <v>18</v>
      </c>
      <c r="E858" s="1" t="str">
        <f t="shared" si="78"/>
        <v xml:space="preserve">   Shellfish</v>
      </c>
      <c r="F858" s="1" t="str">
        <f t="shared" si="82"/>
        <v xml:space="preserve">   Sea Urchins</v>
      </c>
      <c r="G858" t="str">
        <f t="shared" si="79"/>
        <v xml:space="preserve">COTP_CHO_KEY : </v>
      </c>
      <c r="H858">
        <f t="shared" si="80"/>
        <v>5</v>
      </c>
    </row>
    <row r="859" spans="1:8" ht="20.100000000000001" customHeight="1">
      <c r="A859" s="7"/>
      <c r="B859" s="8"/>
      <c r="C859" s="14" t="str">
        <f t="shared" si="81"/>
        <v xml:space="preserve">   Sea Urchins</v>
      </c>
      <c r="D859" s="9" t="s">
        <v>82</v>
      </c>
      <c r="E859" s="1" t="str">
        <f t="shared" si="78"/>
        <v xml:space="preserve">   Shellfish</v>
      </c>
      <c r="F859" s="1" t="str">
        <f t="shared" si="82"/>
        <v xml:space="preserve">   Sea Urchins</v>
      </c>
      <c r="G859" t="str">
        <f t="shared" si="79"/>
        <v xml:space="preserve">COTP_PROTEIN_KEY : </v>
      </c>
      <c r="H859">
        <f t="shared" si="80"/>
        <v>28</v>
      </c>
    </row>
    <row r="860" spans="1:8" ht="20.100000000000001" customHeight="1">
      <c r="A860" s="7"/>
      <c r="B860" s="10" t="s">
        <v>375</v>
      </c>
      <c r="C860" s="14" t="str">
        <f t="shared" si="81"/>
        <v xml:space="preserve">   Conch</v>
      </c>
      <c r="D860" s="9" t="s">
        <v>328</v>
      </c>
      <c r="E860" s="1" t="str">
        <f t="shared" si="78"/>
        <v xml:space="preserve">   Shellfish</v>
      </c>
      <c r="F860" s="1" t="str">
        <f t="shared" si="82"/>
        <v xml:space="preserve">   Conch</v>
      </c>
      <c r="G860" t="str">
        <f t="shared" si="79"/>
        <v xml:space="preserve">COTP_KCAL_KEY : </v>
      </c>
      <c r="H860">
        <f t="shared" si="80"/>
        <v>120</v>
      </c>
    </row>
    <row r="861" spans="1:8" ht="20.100000000000001" customHeight="1">
      <c r="A861" s="7"/>
      <c r="B861" s="8"/>
      <c r="C861" s="14" t="str">
        <f t="shared" si="81"/>
        <v xml:space="preserve">   Conch</v>
      </c>
      <c r="D861" s="9" t="s">
        <v>376</v>
      </c>
      <c r="E861" s="1" t="str">
        <f t="shared" si="78"/>
        <v xml:space="preserve">   Shellfish</v>
      </c>
      <c r="F861" s="1" t="str">
        <f t="shared" si="82"/>
        <v xml:space="preserve">   Conch</v>
      </c>
      <c r="G861" t="str">
        <f t="shared" si="79"/>
        <v xml:space="preserve">COTP_FAT_KEY : </v>
      </c>
      <c r="H861">
        <f t="shared" si="80"/>
        <v>0</v>
      </c>
    </row>
    <row r="862" spans="1:8" ht="20.100000000000001" customHeight="1">
      <c r="A862" s="7"/>
      <c r="B862" s="8"/>
      <c r="C862" s="14" t="str">
        <f t="shared" si="81"/>
        <v xml:space="preserve">   Conch</v>
      </c>
      <c r="D862" s="9" t="s">
        <v>5</v>
      </c>
      <c r="E862" s="1" t="str">
        <f t="shared" si="78"/>
        <v xml:space="preserve">   Shellfish</v>
      </c>
      <c r="F862" s="1" t="str">
        <f t="shared" si="82"/>
        <v xml:space="preserve">   Conch</v>
      </c>
      <c r="G862" t="str">
        <f t="shared" si="79"/>
        <v xml:space="preserve">COTP_CHO_KEY : </v>
      </c>
      <c r="H862">
        <f t="shared" si="80"/>
        <v>0</v>
      </c>
    </row>
    <row r="863" spans="1:8" ht="20.100000000000001" customHeight="1">
      <c r="A863" s="7"/>
      <c r="B863" s="8"/>
      <c r="C863" s="14" t="str">
        <f t="shared" si="81"/>
        <v xml:space="preserve">   Conch</v>
      </c>
      <c r="D863" s="9" t="s">
        <v>30</v>
      </c>
      <c r="E863" s="1" t="str">
        <f t="shared" si="78"/>
        <v xml:space="preserve">   Shellfish</v>
      </c>
      <c r="F863" s="1" t="str">
        <f t="shared" si="82"/>
        <v xml:space="preserve">   Conch</v>
      </c>
      <c r="G863" t="str">
        <f t="shared" si="79"/>
        <v xml:space="preserve">COTP_PROTEIN_KEY : </v>
      </c>
      <c r="H863">
        <f t="shared" si="80"/>
        <v>26</v>
      </c>
    </row>
    <row r="864" spans="1:8" ht="20.100000000000001" customHeight="1">
      <c r="A864" s="7"/>
      <c r="B864" s="10" t="s">
        <v>377</v>
      </c>
      <c r="C864" s="14" t="str">
        <f t="shared" si="81"/>
        <v xml:space="preserve">   Bivalve: Two shells joined by a hinge</v>
      </c>
      <c r="D864" s="9" t="s">
        <v>261</v>
      </c>
      <c r="E864" s="1" t="str">
        <f t="shared" si="78"/>
        <v xml:space="preserve">   Shellfish</v>
      </c>
      <c r="F864" s="1" t="str">
        <f t="shared" si="82"/>
        <v xml:space="preserve">   Bivalve: Two shells joined by a hinge</v>
      </c>
      <c r="G864" t="e">
        <f t="shared" si="79"/>
        <v>#VALUE!</v>
      </c>
      <c r="H864">
        <f t="shared" si="80"/>
        <v>0</v>
      </c>
    </row>
    <row r="865" spans="1:8" ht="20.100000000000001" customHeight="1">
      <c r="A865" s="7"/>
      <c r="B865" s="10" t="s">
        <v>378</v>
      </c>
      <c r="C865" s="14" t="str">
        <f t="shared" si="81"/>
        <v xml:space="preserve">   Clams/Cockles</v>
      </c>
      <c r="D865" s="9" t="s">
        <v>237</v>
      </c>
      <c r="E865" s="1" t="str">
        <f t="shared" si="78"/>
        <v xml:space="preserve">   Shellfish</v>
      </c>
      <c r="F865" s="1" t="str">
        <f t="shared" si="82"/>
        <v xml:space="preserve">   Clams/Cockles</v>
      </c>
      <c r="G865" t="str">
        <f t="shared" si="79"/>
        <v xml:space="preserve">COTP_KCAL_KEY : </v>
      </c>
      <c r="H865">
        <f t="shared" si="80"/>
        <v>144</v>
      </c>
    </row>
    <row r="866" spans="1:8" ht="20.100000000000001" customHeight="1">
      <c r="A866" s="7"/>
      <c r="B866" s="8"/>
      <c r="C866" s="14" t="str">
        <f t="shared" si="81"/>
        <v xml:space="preserve">   Clams/Cockles</v>
      </c>
      <c r="D866" s="9" t="s">
        <v>142</v>
      </c>
      <c r="E866" s="1" t="str">
        <f t="shared" si="78"/>
        <v xml:space="preserve">   Shellfish</v>
      </c>
      <c r="F866" s="1" t="str">
        <f t="shared" si="82"/>
        <v xml:space="preserve">   Clams/Cockles</v>
      </c>
      <c r="G866" t="str">
        <f t="shared" si="79"/>
        <v xml:space="preserve">COTP_FAT_KEY : </v>
      </c>
      <c r="H866">
        <f t="shared" si="80"/>
        <v>4</v>
      </c>
    </row>
    <row r="867" spans="1:8" ht="20.100000000000001" customHeight="1">
      <c r="A867" s="7"/>
      <c r="B867" s="8"/>
      <c r="C867" s="14" t="str">
        <f t="shared" si="81"/>
        <v xml:space="preserve">   Clams/Cockles</v>
      </c>
      <c r="D867" s="9" t="s">
        <v>5</v>
      </c>
      <c r="E867" s="1" t="str">
        <f t="shared" si="78"/>
        <v xml:space="preserve">   Shellfish</v>
      </c>
      <c r="F867" s="1" t="str">
        <f t="shared" si="82"/>
        <v xml:space="preserve">   Clams/Cockles</v>
      </c>
      <c r="G867" t="str">
        <f t="shared" si="79"/>
        <v xml:space="preserve">COTP_CHO_KEY : </v>
      </c>
      <c r="H867">
        <f t="shared" si="80"/>
        <v>0</v>
      </c>
    </row>
    <row r="868" spans="1:8" ht="20.100000000000001" customHeight="1">
      <c r="A868" s="7"/>
      <c r="B868" s="8"/>
      <c r="C868" s="14" t="str">
        <f t="shared" si="81"/>
        <v xml:space="preserve">   Clams/Cockles</v>
      </c>
      <c r="D868" s="9" t="s">
        <v>204</v>
      </c>
      <c r="E868" s="1" t="str">
        <f t="shared" si="78"/>
        <v xml:space="preserve">   Shellfish</v>
      </c>
      <c r="F868" s="1" t="str">
        <f t="shared" si="82"/>
        <v xml:space="preserve">   Clams/Cockles</v>
      </c>
      <c r="G868" t="str">
        <f t="shared" si="79"/>
        <v xml:space="preserve">COTP_PROTEIN_KEY : </v>
      </c>
      <c r="H868">
        <f t="shared" si="80"/>
        <v>24</v>
      </c>
    </row>
    <row r="869" spans="1:8" ht="20.100000000000001" customHeight="1">
      <c r="A869" s="7"/>
      <c r="B869" s="10" t="s">
        <v>379</v>
      </c>
      <c r="C869" s="14" t="str">
        <f t="shared" si="81"/>
        <v xml:space="preserve">   Mussels</v>
      </c>
      <c r="D869" s="9" t="s">
        <v>264</v>
      </c>
      <c r="E869" s="1" t="str">
        <f t="shared" si="78"/>
        <v xml:space="preserve">   Shellfish</v>
      </c>
      <c r="F869" s="1" t="str">
        <f t="shared" si="82"/>
        <v xml:space="preserve">   Mussels</v>
      </c>
      <c r="G869" t="str">
        <f t="shared" si="79"/>
        <v xml:space="preserve">COTP_KCAL_KEY : </v>
      </c>
      <c r="H869">
        <f t="shared" si="80"/>
        <v>100</v>
      </c>
    </row>
    <row r="870" spans="1:8" ht="20.100000000000001" customHeight="1">
      <c r="A870" s="7"/>
      <c r="B870" s="8"/>
      <c r="C870" s="14" t="str">
        <f t="shared" si="81"/>
        <v xml:space="preserve">   Mussels</v>
      </c>
      <c r="D870" s="9" t="s">
        <v>167</v>
      </c>
      <c r="E870" s="1" t="str">
        <f t="shared" si="78"/>
        <v xml:space="preserve">   Shellfish</v>
      </c>
      <c r="F870" s="1" t="str">
        <f t="shared" si="82"/>
        <v xml:space="preserve">   Mussels</v>
      </c>
      <c r="G870" t="str">
        <f t="shared" si="79"/>
        <v xml:space="preserve">COTP_FAT_KEY : </v>
      </c>
      <c r="H870">
        <f t="shared" si="80"/>
        <v>3</v>
      </c>
    </row>
    <row r="871" spans="1:8" ht="20.100000000000001" customHeight="1">
      <c r="A871" s="7"/>
      <c r="B871" s="8"/>
      <c r="C871" s="14" t="str">
        <f t="shared" si="81"/>
        <v xml:space="preserve">   Mussels</v>
      </c>
      <c r="D871" s="9" t="s">
        <v>5</v>
      </c>
      <c r="E871" s="1" t="str">
        <f t="shared" si="78"/>
        <v xml:space="preserve">   Shellfish</v>
      </c>
      <c r="F871" s="1" t="str">
        <f t="shared" si="82"/>
        <v xml:space="preserve">   Mussels</v>
      </c>
      <c r="G871" t="str">
        <f t="shared" si="79"/>
        <v xml:space="preserve">COTP_CHO_KEY : </v>
      </c>
      <c r="H871">
        <f t="shared" si="80"/>
        <v>0</v>
      </c>
    </row>
    <row r="872" spans="1:8" ht="20.100000000000001" customHeight="1">
      <c r="A872" s="7"/>
      <c r="B872" s="8"/>
      <c r="C872" s="14" t="str">
        <f t="shared" si="81"/>
        <v xml:space="preserve">   Mussels</v>
      </c>
      <c r="D872" s="9" t="s">
        <v>268</v>
      </c>
      <c r="E872" s="1" t="str">
        <f t="shared" si="78"/>
        <v xml:space="preserve">   Shellfish</v>
      </c>
      <c r="F872" s="1" t="str">
        <f t="shared" si="82"/>
        <v xml:space="preserve">   Mussels</v>
      </c>
      <c r="G872" t="str">
        <f t="shared" si="79"/>
        <v xml:space="preserve">COTP_PROTEIN_KEY : </v>
      </c>
      <c r="H872">
        <f t="shared" si="80"/>
        <v>14</v>
      </c>
    </row>
    <row r="873" spans="1:8" ht="20.100000000000001" customHeight="1">
      <c r="A873" s="7"/>
      <c r="B873" s="10" t="s">
        <v>380</v>
      </c>
      <c r="C873" s="14" t="str">
        <f t="shared" si="81"/>
        <v xml:space="preserve">   Oysters</v>
      </c>
      <c r="D873" s="9" t="s">
        <v>287</v>
      </c>
      <c r="E873" s="1" t="str">
        <f t="shared" si="78"/>
        <v xml:space="preserve">   Shellfish</v>
      </c>
      <c r="F873" s="1" t="str">
        <f t="shared" si="82"/>
        <v xml:space="preserve">   Oysters</v>
      </c>
      <c r="G873" t="str">
        <f t="shared" si="79"/>
        <v xml:space="preserve">COTP_KCAL_KEY : </v>
      </c>
      <c r="H873">
        <f t="shared" si="80"/>
        <v>135</v>
      </c>
    </row>
    <row r="874" spans="1:8" ht="20.100000000000001" customHeight="1">
      <c r="A874" s="7"/>
      <c r="B874" s="8"/>
      <c r="C874" s="14" t="str">
        <f t="shared" si="81"/>
        <v xml:space="preserve">   Oysters</v>
      </c>
      <c r="D874" s="9" t="s">
        <v>38</v>
      </c>
      <c r="E874" s="1" t="str">
        <f t="shared" si="78"/>
        <v xml:space="preserve">   Shellfish</v>
      </c>
      <c r="F874" s="1" t="str">
        <f t="shared" si="82"/>
        <v xml:space="preserve">   Oysters</v>
      </c>
      <c r="G874" t="str">
        <f t="shared" si="79"/>
        <v xml:space="preserve">COTP_FAT_KEY : </v>
      </c>
      <c r="H874">
        <f t="shared" si="80"/>
        <v>8</v>
      </c>
    </row>
    <row r="875" spans="1:8" ht="20.100000000000001" customHeight="1">
      <c r="A875" s="7"/>
      <c r="B875" s="8"/>
      <c r="C875" s="14" t="str">
        <f t="shared" si="81"/>
        <v xml:space="preserve">   Oysters</v>
      </c>
      <c r="D875" s="9" t="s">
        <v>5</v>
      </c>
      <c r="E875" s="1" t="str">
        <f t="shared" si="78"/>
        <v xml:space="preserve">   Shellfish</v>
      </c>
      <c r="F875" s="1" t="str">
        <f t="shared" si="82"/>
        <v xml:space="preserve">   Oysters</v>
      </c>
      <c r="G875" t="str">
        <f t="shared" si="79"/>
        <v xml:space="preserve">COTP_CHO_KEY : </v>
      </c>
      <c r="H875">
        <f t="shared" si="80"/>
        <v>0</v>
      </c>
    </row>
    <row r="876" spans="1:8" ht="20.100000000000001" customHeight="1">
      <c r="A876" s="7"/>
      <c r="B876" s="8"/>
      <c r="C876" s="14" t="str">
        <f t="shared" si="81"/>
        <v xml:space="preserve">   Oysters</v>
      </c>
      <c r="D876" s="9" t="s">
        <v>268</v>
      </c>
      <c r="E876" s="1" t="str">
        <f t="shared" ref="E876:E939" si="83">IF(LEN(A876)=0,E875,A876)</f>
        <v xml:space="preserve">   Shellfish</v>
      </c>
      <c r="F876" s="1" t="str">
        <f t="shared" si="82"/>
        <v xml:space="preserve">   Oysters</v>
      </c>
      <c r="G876" t="str">
        <f t="shared" si="79"/>
        <v xml:space="preserve">COTP_PROTEIN_KEY : </v>
      </c>
      <c r="H876">
        <f t="shared" si="80"/>
        <v>14</v>
      </c>
    </row>
    <row r="877" spans="1:8" ht="20.100000000000001" customHeight="1">
      <c r="A877" s="7"/>
      <c r="B877" s="10" t="s">
        <v>381</v>
      </c>
      <c r="C877" s="14" t="str">
        <f t="shared" si="81"/>
        <v xml:space="preserve">   Scallops</v>
      </c>
      <c r="D877" s="9" t="s">
        <v>313</v>
      </c>
      <c r="E877" s="1" t="str">
        <f t="shared" si="83"/>
        <v xml:space="preserve">   Shellfish</v>
      </c>
      <c r="F877" s="1" t="str">
        <f t="shared" si="82"/>
        <v xml:space="preserve">   Scallops</v>
      </c>
      <c r="G877" t="str">
        <f t="shared" si="79"/>
        <v xml:space="preserve">COTP_KCAL_KEY : </v>
      </c>
      <c r="H877">
        <f t="shared" si="80"/>
        <v>186</v>
      </c>
    </row>
    <row r="878" spans="1:8" ht="20.100000000000001" customHeight="1">
      <c r="A878" s="7"/>
      <c r="B878" s="8"/>
      <c r="C878" s="14" t="str">
        <f t="shared" si="81"/>
        <v xml:space="preserve">   Scallops</v>
      </c>
      <c r="D878" s="9" t="s">
        <v>142</v>
      </c>
      <c r="E878" s="1" t="str">
        <f t="shared" si="83"/>
        <v xml:space="preserve">   Shellfish</v>
      </c>
      <c r="F878" s="1" t="str">
        <f t="shared" si="82"/>
        <v xml:space="preserve">   Scallops</v>
      </c>
      <c r="G878" t="str">
        <f t="shared" si="79"/>
        <v xml:space="preserve">COTP_FAT_KEY : </v>
      </c>
      <c r="H878">
        <f t="shared" si="80"/>
        <v>4</v>
      </c>
    </row>
    <row r="879" spans="1:8" ht="20.100000000000001" customHeight="1">
      <c r="A879" s="7"/>
      <c r="B879" s="8"/>
      <c r="C879" s="14" t="str">
        <f t="shared" si="81"/>
        <v xml:space="preserve">   Scallops</v>
      </c>
      <c r="D879" s="9" t="s">
        <v>5</v>
      </c>
      <c r="E879" s="1" t="str">
        <f t="shared" si="83"/>
        <v xml:space="preserve">   Shellfish</v>
      </c>
      <c r="F879" s="1" t="str">
        <f t="shared" si="82"/>
        <v xml:space="preserve">   Scallops</v>
      </c>
      <c r="G879" t="str">
        <f t="shared" si="79"/>
        <v xml:space="preserve">COTP_CHO_KEY : </v>
      </c>
      <c r="H879">
        <f t="shared" si="80"/>
        <v>0</v>
      </c>
    </row>
    <row r="880" spans="1:8" ht="20.100000000000001" customHeight="1">
      <c r="A880" s="7"/>
      <c r="B880" s="8"/>
      <c r="C880" s="14" t="str">
        <f t="shared" si="81"/>
        <v xml:space="preserve">   Scallops</v>
      </c>
      <c r="D880" s="9" t="s">
        <v>51</v>
      </c>
      <c r="E880" s="1" t="str">
        <f t="shared" si="83"/>
        <v xml:space="preserve">   Shellfish</v>
      </c>
      <c r="F880" s="1" t="str">
        <f t="shared" si="82"/>
        <v xml:space="preserve">   Scallops</v>
      </c>
      <c r="G880" t="str">
        <f t="shared" si="79"/>
        <v xml:space="preserve">COTP_PROTEIN_KEY : </v>
      </c>
      <c r="H880">
        <f t="shared" si="80"/>
        <v>36</v>
      </c>
    </row>
    <row r="881" spans="1:8" ht="20.100000000000001" customHeight="1">
      <c r="A881" s="7"/>
      <c r="B881" s="10" t="s">
        <v>382</v>
      </c>
      <c r="C881" s="14" t="str">
        <f t="shared" si="81"/>
        <v xml:space="preserve">   Crustaceans: Jointed Exterior Skeletons or Shells</v>
      </c>
      <c r="D881" s="9" t="s">
        <v>261</v>
      </c>
      <c r="E881" s="1" t="str">
        <f t="shared" si="83"/>
        <v xml:space="preserve">   Shellfish</v>
      </c>
      <c r="F881" s="1" t="str">
        <f t="shared" si="82"/>
        <v xml:space="preserve">   Crustaceans: Jointed Exterior Skeletons or Shells</v>
      </c>
      <c r="G881" t="e">
        <f t="shared" si="79"/>
        <v>#VALUE!</v>
      </c>
      <c r="H881">
        <f t="shared" si="80"/>
        <v>0</v>
      </c>
    </row>
    <row r="882" spans="1:8" ht="20.100000000000001" customHeight="1">
      <c r="A882" s="7"/>
      <c r="B882" s="10" t="s">
        <v>383</v>
      </c>
      <c r="C882" s="14" t="str">
        <f t="shared" si="81"/>
        <v xml:space="preserve">   Lobster</v>
      </c>
      <c r="D882" s="9" t="s">
        <v>384</v>
      </c>
      <c r="E882" s="1" t="str">
        <f t="shared" si="83"/>
        <v xml:space="preserve">   Shellfish</v>
      </c>
      <c r="F882" s="1" t="str">
        <f t="shared" si="82"/>
        <v xml:space="preserve">   Lobster</v>
      </c>
      <c r="G882" t="str">
        <f t="shared" si="79"/>
        <v xml:space="preserve">COTP_KCAL_KEY : </v>
      </c>
      <c r="H882">
        <f t="shared" si="80"/>
        <v>106</v>
      </c>
    </row>
    <row r="883" spans="1:8" ht="20.100000000000001" customHeight="1">
      <c r="A883" s="7"/>
      <c r="B883" s="8"/>
      <c r="C883" s="14" t="str">
        <f t="shared" si="81"/>
        <v xml:space="preserve">   Lobster</v>
      </c>
      <c r="D883" s="9" t="s">
        <v>129</v>
      </c>
      <c r="E883" s="1" t="str">
        <f t="shared" si="83"/>
        <v xml:space="preserve">   Shellfish</v>
      </c>
      <c r="F883" s="1" t="str">
        <f t="shared" si="82"/>
        <v xml:space="preserve">   Lobster</v>
      </c>
      <c r="G883" t="str">
        <f t="shared" si="79"/>
        <v xml:space="preserve">COTP_FAT_KEY : </v>
      </c>
      <c r="H883">
        <f t="shared" si="80"/>
        <v>2</v>
      </c>
    </row>
    <row r="884" spans="1:8" ht="20.100000000000001" customHeight="1">
      <c r="A884" s="7"/>
      <c r="B884" s="8"/>
      <c r="C884" s="14" t="str">
        <f t="shared" si="81"/>
        <v xml:space="preserve">   Lobster</v>
      </c>
      <c r="D884" s="9" t="s">
        <v>5</v>
      </c>
      <c r="E884" s="1" t="str">
        <f t="shared" si="83"/>
        <v xml:space="preserve">   Shellfish</v>
      </c>
      <c r="F884" s="1" t="str">
        <f t="shared" si="82"/>
        <v xml:space="preserve">   Lobster</v>
      </c>
      <c r="G884" t="str">
        <f t="shared" si="79"/>
        <v xml:space="preserve">COTP_CHO_KEY : </v>
      </c>
      <c r="H884">
        <f t="shared" si="80"/>
        <v>0</v>
      </c>
    </row>
    <row r="885" spans="1:8" ht="20.100000000000001" customHeight="1">
      <c r="A885" s="7"/>
      <c r="B885" s="8"/>
      <c r="C885" s="14" t="str">
        <f t="shared" si="81"/>
        <v xml:space="preserve">   Lobster</v>
      </c>
      <c r="D885" s="9" t="s">
        <v>204</v>
      </c>
      <c r="E885" s="1" t="str">
        <f t="shared" si="83"/>
        <v xml:space="preserve">   Shellfish</v>
      </c>
      <c r="F885" s="1" t="str">
        <f t="shared" si="82"/>
        <v xml:space="preserve">   Lobster</v>
      </c>
      <c r="G885" t="str">
        <f t="shared" si="79"/>
        <v xml:space="preserve">COTP_PROTEIN_KEY : </v>
      </c>
      <c r="H885">
        <f t="shared" si="80"/>
        <v>24</v>
      </c>
    </row>
    <row r="886" spans="1:8" ht="20.100000000000001" customHeight="1">
      <c r="A886" s="7"/>
      <c r="B886" s="10" t="s">
        <v>385</v>
      </c>
      <c r="C886" s="14" t="str">
        <f t="shared" si="81"/>
        <v xml:space="preserve">   Periwinkle</v>
      </c>
      <c r="D886" s="9" t="s">
        <v>237</v>
      </c>
      <c r="E886" s="1" t="str">
        <f t="shared" si="83"/>
        <v xml:space="preserve">   Shellfish</v>
      </c>
      <c r="F886" s="1" t="str">
        <f t="shared" si="82"/>
        <v xml:space="preserve">   Periwinkle</v>
      </c>
      <c r="G886" t="str">
        <f t="shared" si="79"/>
        <v xml:space="preserve">COTP_KCAL_KEY : </v>
      </c>
      <c r="H886">
        <f t="shared" si="80"/>
        <v>144</v>
      </c>
    </row>
    <row r="887" spans="1:8" ht="20.100000000000001" customHeight="1">
      <c r="A887" s="7"/>
      <c r="B887" s="8"/>
      <c r="C887" s="14" t="str">
        <f t="shared" si="81"/>
        <v xml:space="preserve">   Periwinkle</v>
      </c>
      <c r="D887" s="9" t="s">
        <v>142</v>
      </c>
      <c r="E887" s="1" t="str">
        <f t="shared" si="83"/>
        <v xml:space="preserve">   Shellfish</v>
      </c>
      <c r="F887" s="1" t="str">
        <f t="shared" si="82"/>
        <v xml:space="preserve">   Periwinkle</v>
      </c>
      <c r="G887" t="str">
        <f t="shared" si="79"/>
        <v xml:space="preserve">COTP_FAT_KEY : </v>
      </c>
      <c r="H887">
        <f t="shared" si="80"/>
        <v>4</v>
      </c>
    </row>
    <row r="888" spans="1:8" ht="20.100000000000001" customHeight="1">
      <c r="A888" s="7"/>
      <c r="B888" s="8"/>
      <c r="C888" s="14" t="str">
        <f t="shared" si="81"/>
        <v xml:space="preserve">   Periwinkle</v>
      </c>
      <c r="D888" s="9" t="s">
        <v>5</v>
      </c>
      <c r="E888" s="1" t="str">
        <f t="shared" si="83"/>
        <v xml:space="preserve">   Shellfish</v>
      </c>
      <c r="F888" s="1" t="str">
        <f t="shared" si="82"/>
        <v xml:space="preserve">   Periwinkle</v>
      </c>
      <c r="G888" t="str">
        <f t="shared" si="79"/>
        <v xml:space="preserve">COTP_CHO_KEY : </v>
      </c>
      <c r="H888">
        <f t="shared" si="80"/>
        <v>0</v>
      </c>
    </row>
    <row r="889" spans="1:8" ht="20.100000000000001" customHeight="1">
      <c r="A889" s="7"/>
      <c r="B889" s="8"/>
      <c r="C889" s="14" t="str">
        <f t="shared" si="81"/>
        <v xml:space="preserve">   Periwinkle</v>
      </c>
      <c r="D889" s="9" t="s">
        <v>204</v>
      </c>
      <c r="E889" s="1" t="str">
        <f t="shared" si="83"/>
        <v xml:space="preserve">   Shellfish</v>
      </c>
      <c r="F889" s="1" t="str">
        <f t="shared" si="82"/>
        <v xml:space="preserve">   Periwinkle</v>
      </c>
      <c r="G889" t="str">
        <f t="shared" si="79"/>
        <v xml:space="preserve">COTP_PROTEIN_KEY : </v>
      </c>
      <c r="H889">
        <f t="shared" si="80"/>
        <v>24</v>
      </c>
    </row>
    <row r="890" spans="1:8" ht="20.100000000000001" customHeight="1">
      <c r="A890" s="7"/>
      <c r="B890" s="10" t="s">
        <v>386</v>
      </c>
      <c r="C890" s="14" t="str">
        <f t="shared" si="81"/>
        <v xml:space="preserve">   Shrimp</v>
      </c>
      <c r="D890" s="9" t="s">
        <v>287</v>
      </c>
      <c r="E890" s="1" t="str">
        <f t="shared" si="83"/>
        <v xml:space="preserve">   Shellfish</v>
      </c>
      <c r="F890" s="1" t="str">
        <f t="shared" si="82"/>
        <v xml:space="preserve">   Shrimp</v>
      </c>
      <c r="G890" t="str">
        <f t="shared" si="79"/>
        <v xml:space="preserve">COTP_KCAL_KEY : </v>
      </c>
      <c r="H890">
        <f t="shared" si="80"/>
        <v>135</v>
      </c>
    </row>
    <row r="891" spans="1:8" ht="20.100000000000001" customHeight="1">
      <c r="A891" s="7"/>
      <c r="B891" s="8"/>
      <c r="C891" s="14" t="str">
        <f t="shared" si="81"/>
        <v xml:space="preserve">   Shrimp</v>
      </c>
      <c r="D891" s="9" t="s">
        <v>142</v>
      </c>
      <c r="E891" s="1" t="str">
        <f t="shared" si="83"/>
        <v xml:space="preserve">   Shellfish</v>
      </c>
      <c r="F891" s="1" t="str">
        <f t="shared" si="82"/>
        <v xml:space="preserve">   Shrimp</v>
      </c>
      <c r="G891" t="str">
        <f t="shared" si="79"/>
        <v xml:space="preserve">COTP_FAT_KEY : </v>
      </c>
      <c r="H891">
        <f t="shared" si="80"/>
        <v>4</v>
      </c>
    </row>
    <row r="892" spans="1:8" ht="20.100000000000001" customHeight="1">
      <c r="A892" s="7"/>
      <c r="B892" s="8"/>
      <c r="C892" s="14" t="str">
        <f t="shared" si="81"/>
        <v xml:space="preserve">   Shrimp</v>
      </c>
      <c r="D892" s="9" t="s">
        <v>5</v>
      </c>
      <c r="E892" s="1" t="str">
        <f t="shared" si="83"/>
        <v xml:space="preserve">   Shellfish</v>
      </c>
      <c r="F892" s="1" t="str">
        <f t="shared" si="82"/>
        <v xml:space="preserve">   Shrimp</v>
      </c>
      <c r="G892" t="str">
        <f t="shared" si="79"/>
        <v xml:space="preserve">COTP_CHO_KEY : </v>
      </c>
      <c r="H892">
        <f t="shared" si="80"/>
        <v>0</v>
      </c>
    </row>
    <row r="893" spans="1:8" ht="20.100000000000001" customHeight="1">
      <c r="A893" s="7"/>
      <c r="B893" s="8"/>
      <c r="C893" s="14" t="str">
        <f t="shared" si="81"/>
        <v xml:space="preserve">   Shrimp</v>
      </c>
      <c r="D893" s="9" t="s">
        <v>82</v>
      </c>
      <c r="E893" s="1" t="str">
        <f t="shared" si="83"/>
        <v xml:space="preserve">   Shellfish</v>
      </c>
      <c r="F893" s="1" t="str">
        <f t="shared" si="82"/>
        <v xml:space="preserve">   Shrimp</v>
      </c>
      <c r="G893" t="str">
        <f t="shared" si="79"/>
        <v xml:space="preserve">COTP_PROTEIN_KEY : </v>
      </c>
      <c r="H893">
        <f t="shared" si="80"/>
        <v>28</v>
      </c>
    </row>
    <row r="894" spans="1:8" ht="20.100000000000001" customHeight="1">
      <c r="A894" s="7"/>
      <c r="B894" s="10" t="s">
        <v>387</v>
      </c>
      <c r="C894" s="14" t="str">
        <f t="shared" si="81"/>
        <v xml:space="preserve">   Crayfish</v>
      </c>
      <c r="D894" s="9" t="s">
        <v>388</v>
      </c>
      <c r="E894" s="1" t="str">
        <f t="shared" si="83"/>
        <v xml:space="preserve">   Shellfish</v>
      </c>
      <c r="F894" s="1" t="str">
        <f t="shared" si="82"/>
        <v xml:space="preserve">   Crayfish</v>
      </c>
      <c r="G894" t="str">
        <f t="shared" si="79"/>
        <v xml:space="preserve">COTP_KCAL_KEY : </v>
      </c>
      <c r="H894">
        <f t="shared" si="80"/>
        <v>88</v>
      </c>
    </row>
    <row r="895" spans="1:8" ht="20.100000000000001" customHeight="1">
      <c r="A895" s="7"/>
      <c r="B895" s="8"/>
      <c r="C895" s="14" t="str">
        <f t="shared" si="81"/>
        <v xml:space="preserve">   Crayfish</v>
      </c>
      <c r="D895" s="9" t="s">
        <v>238</v>
      </c>
      <c r="E895" s="1" t="str">
        <f t="shared" si="83"/>
        <v xml:space="preserve">   Shellfish</v>
      </c>
      <c r="F895" s="1" t="str">
        <f t="shared" si="82"/>
        <v xml:space="preserve">   Crayfish</v>
      </c>
      <c r="G895" t="str">
        <f t="shared" si="79"/>
        <v xml:space="preserve">COTP_FAT_KEY : </v>
      </c>
      <c r="H895">
        <f t="shared" si="80"/>
        <v>1</v>
      </c>
    </row>
    <row r="896" spans="1:8" ht="20.100000000000001" customHeight="1">
      <c r="A896" s="7"/>
      <c r="B896" s="8"/>
      <c r="C896" s="14" t="str">
        <f t="shared" si="81"/>
        <v xml:space="preserve">   Crayfish</v>
      </c>
      <c r="D896" s="9" t="s">
        <v>5</v>
      </c>
      <c r="E896" s="1" t="str">
        <f t="shared" si="83"/>
        <v xml:space="preserve">   Shellfish</v>
      </c>
      <c r="F896" s="1" t="str">
        <f t="shared" si="82"/>
        <v xml:space="preserve">   Crayfish</v>
      </c>
      <c r="G896" t="str">
        <f t="shared" si="79"/>
        <v xml:space="preserve">COTP_CHO_KEY : </v>
      </c>
      <c r="H896">
        <f t="shared" si="80"/>
        <v>0</v>
      </c>
    </row>
    <row r="897" spans="1:8" ht="20.100000000000001" customHeight="1">
      <c r="A897" s="7"/>
      <c r="B897" s="8"/>
      <c r="C897" s="14" t="str">
        <f t="shared" si="81"/>
        <v xml:space="preserve">   Crayfish</v>
      </c>
      <c r="D897" s="9" t="s">
        <v>63</v>
      </c>
      <c r="E897" s="1" t="str">
        <f t="shared" si="83"/>
        <v xml:space="preserve">   Shellfish</v>
      </c>
      <c r="F897" s="1" t="str">
        <f t="shared" si="82"/>
        <v xml:space="preserve">   Crayfish</v>
      </c>
      <c r="G897" t="str">
        <f t="shared" si="79"/>
        <v xml:space="preserve">COTP_PROTEIN_KEY : </v>
      </c>
      <c r="H897">
        <f t="shared" si="80"/>
        <v>18</v>
      </c>
    </row>
    <row r="898" spans="1:8" ht="20.100000000000001" customHeight="1">
      <c r="A898" s="7"/>
      <c r="B898" s="10" t="s">
        <v>389</v>
      </c>
      <c r="C898" s="14" t="str">
        <f t="shared" si="81"/>
        <v xml:space="preserve">   Crab</v>
      </c>
      <c r="D898" s="9" t="s">
        <v>287</v>
      </c>
      <c r="E898" s="1" t="str">
        <f t="shared" si="83"/>
        <v xml:space="preserve">   Shellfish</v>
      </c>
      <c r="F898" s="1" t="str">
        <f t="shared" si="82"/>
        <v xml:space="preserve">   Crab</v>
      </c>
      <c r="G898" t="str">
        <f t="shared" si="79"/>
        <v xml:space="preserve">COTP_KCAL_KEY : </v>
      </c>
      <c r="H898">
        <f t="shared" si="80"/>
        <v>135</v>
      </c>
    </row>
    <row r="899" spans="1:8" ht="20.100000000000001" customHeight="1">
      <c r="A899" s="7"/>
      <c r="B899" s="8"/>
      <c r="C899" s="14" t="str">
        <f t="shared" si="81"/>
        <v xml:space="preserve">   Crab</v>
      </c>
      <c r="D899" s="9" t="s">
        <v>142</v>
      </c>
      <c r="E899" s="1" t="str">
        <f t="shared" si="83"/>
        <v xml:space="preserve">   Shellfish</v>
      </c>
      <c r="F899" s="1" t="str">
        <f t="shared" si="82"/>
        <v xml:space="preserve">   Crab</v>
      </c>
      <c r="G899" t="str">
        <f t="shared" si="79"/>
        <v xml:space="preserve">COTP_FAT_KEY : </v>
      </c>
      <c r="H899">
        <f t="shared" si="80"/>
        <v>4</v>
      </c>
    </row>
    <row r="900" spans="1:8" ht="20.100000000000001" customHeight="1">
      <c r="A900" s="7"/>
      <c r="B900" s="8"/>
      <c r="C900" s="14" t="str">
        <f t="shared" si="81"/>
        <v xml:space="preserve">   Crab</v>
      </c>
      <c r="D900" s="9" t="s">
        <v>5</v>
      </c>
      <c r="E900" s="1" t="str">
        <f t="shared" si="83"/>
        <v xml:space="preserve">   Shellfish</v>
      </c>
      <c r="F900" s="1" t="str">
        <f t="shared" si="82"/>
        <v xml:space="preserve">   Crab</v>
      </c>
      <c r="G900" t="str">
        <f t="shared" ref="G900:G935" si="84">LEFT(D900,FIND("@",D900,1)-1)</f>
        <v xml:space="preserve">COTP_CHO_KEY : </v>
      </c>
      <c r="H900">
        <f t="shared" ref="H900:H961" si="85">IFERROR(VALUE(RIGHT(D900,LEN(D900)-FIND("@",D900,1))),0)</f>
        <v>0</v>
      </c>
    </row>
    <row r="901" spans="1:8" ht="20.100000000000001" customHeight="1">
      <c r="A901" s="7"/>
      <c r="B901" s="8"/>
      <c r="C901" s="14" t="str">
        <f t="shared" si="81"/>
        <v xml:space="preserve">   Crab</v>
      </c>
      <c r="D901" s="9" t="s">
        <v>82</v>
      </c>
      <c r="E901" s="1" t="str">
        <f t="shared" si="83"/>
        <v xml:space="preserve">   Shellfish</v>
      </c>
      <c r="F901" s="1" t="str">
        <f t="shared" si="82"/>
        <v xml:space="preserve">   Crab</v>
      </c>
      <c r="G901" t="str">
        <f t="shared" si="84"/>
        <v xml:space="preserve">COTP_PROTEIN_KEY : </v>
      </c>
      <c r="H901">
        <f t="shared" si="85"/>
        <v>28</v>
      </c>
    </row>
    <row r="902" spans="1:8" ht="20.100000000000001" customHeight="1">
      <c r="A902" s="7"/>
      <c r="B902" s="10" t="s">
        <v>390</v>
      </c>
      <c r="C902" s="14" t="str">
        <f t="shared" ref="C902:C961" si="86">IF(A902&gt;0,999,IF(LEN(B902)&gt;0,B902,IF(LEN(B901)&gt;0,B901,IF(LEN(B900)&gt;0,B900,IF(LEN(B899)&gt;0,B899,999)))))</f>
        <v xml:space="preserve">   Langoustines</v>
      </c>
      <c r="D902" s="9" t="s">
        <v>315</v>
      </c>
      <c r="E902" s="1" t="str">
        <f t="shared" si="83"/>
        <v xml:space="preserve">   Shellfish</v>
      </c>
      <c r="F902" s="1" t="str">
        <f t="shared" si="82"/>
        <v xml:space="preserve">   Langoustines</v>
      </c>
      <c r="G902" t="str">
        <f t="shared" si="84"/>
        <v xml:space="preserve">COTP_KCAL_KEY : </v>
      </c>
      <c r="H902">
        <f t="shared" si="85"/>
        <v>110</v>
      </c>
    </row>
    <row r="903" spans="1:8" ht="20.100000000000001" customHeight="1">
      <c r="A903" s="7"/>
      <c r="B903" s="8"/>
      <c r="C903" s="14" t="str">
        <f t="shared" si="86"/>
        <v xml:space="preserve">   Langoustines</v>
      </c>
      <c r="D903" s="9" t="s">
        <v>129</v>
      </c>
      <c r="E903" s="1" t="str">
        <f t="shared" si="83"/>
        <v xml:space="preserve">   Shellfish</v>
      </c>
      <c r="F903" s="1" t="str">
        <f t="shared" si="82"/>
        <v xml:space="preserve">   Langoustines</v>
      </c>
      <c r="G903" t="str">
        <f t="shared" si="84"/>
        <v xml:space="preserve">COTP_FAT_KEY : </v>
      </c>
      <c r="H903">
        <f t="shared" si="85"/>
        <v>2</v>
      </c>
    </row>
    <row r="904" spans="1:8" ht="20.100000000000001" customHeight="1">
      <c r="A904" s="7"/>
      <c r="B904" s="8"/>
      <c r="C904" s="14" t="str">
        <f t="shared" si="86"/>
        <v xml:space="preserve">   Langoustines</v>
      </c>
      <c r="D904" s="9" t="s">
        <v>5</v>
      </c>
      <c r="E904" s="1" t="str">
        <f t="shared" si="83"/>
        <v xml:space="preserve">   Shellfish</v>
      </c>
      <c r="F904" s="1" t="str">
        <f t="shared" si="82"/>
        <v xml:space="preserve">   Langoustines</v>
      </c>
      <c r="G904" t="str">
        <f t="shared" si="84"/>
        <v xml:space="preserve">COTP_CHO_KEY : </v>
      </c>
      <c r="H904">
        <f t="shared" si="85"/>
        <v>0</v>
      </c>
    </row>
    <row r="905" spans="1:8" ht="20.100000000000001" customHeight="1">
      <c r="A905" s="7"/>
      <c r="B905" s="8"/>
      <c r="C905" s="14" t="str">
        <f t="shared" si="86"/>
        <v xml:space="preserve">   Langoustines</v>
      </c>
      <c r="D905" s="9" t="s">
        <v>6</v>
      </c>
      <c r="E905" s="1" t="str">
        <f t="shared" si="83"/>
        <v xml:space="preserve">   Shellfish</v>
      </c>
      <c r="F905" s="1" t="str">
        <f t="shared" ref="F905:F949" si="87">IF(C905=999,"",IF(LEN(B905)&gt;0,B905,IF(LEN(B904)&gt;0,B904,IF(LEN(B903)&gt;0,B903,IF(LEN(B902)&gt;0,B902,999)))))</f>
        <v xml:space="preserve">   Langoustines</v>
      </c>
      <c r="G905" t="str">
        <f t="shared" si="84"/>
        <v xml:space="preserve">COTP_PROTEIN_KEY : </v>
      </c>
      <c r="H905">
        <f t="shared" si="85"/>
        <v>23</v>
      </c>
    </row>
    <row r="906" spans="1:8" ht="20.100000000000001" customHeight="1">
      <c r="A906" s="7"/>
      <c r="B906" s="10" t="s">
        <v>391</v>
      </c>
      <c r="C906" s="14" t="str">
        <f t="shared" si="86"/>
        <v xml:space="preserve">   Pipi Clams New Zealand</v>
      </c>
      <c r="D906" s="9" t="s">
        <v>237</v>
      </c>
      <c r="E906" s="1" t="str">
        <f t="shared" si="83"/>
        <v xml:space="preserve">   Shellfish</v>
      </c>
      <c r="F906" s="1" t="str">
        <f t="shared" si="87"/>
        <v xml:space="preserve">   Pipi Clams New Zealand</v>
      </c>
      <c r="G906" t="str">
        <f t="shared" si="84"/>
        <v xml:space="preserve">COTP_KCAL_KEY : </v>
      </c>
      <c r="H906">
        <f t="shared" si="85"/>
        <v>144</v>
      </c>
    </row>
    <row r="907" spans="1:8" ht="20.100000000000001" customHeight="1">
      <c r="A907" s="7"/>
      <c r="B907" s="8"/>
      <c r="C907" s="14" t="str">
        <f t="shared" si="86"/>
        <v xml:space="preserve">   Pipi Clams New Zealand</v>
      </c>
      <c r="D907" s="9" t="s">
        <v>142</v>
      </c>
      <c r="E907" s="1" t="str">
        <f t="shared" si="83"/>
        <v xml:space="preserve">   Shellfish</v>
      </c>
      <c r="F907" s="1" t="str">
        <f t="shared" si="87"/>
        <v xml:space="preserve">   Pipi Clams New Zealand</v>
      </c>
      <c r="G907" t="str">
        <f t="shared" si="84"/>
        <v xml:space="preserve">COTP_FAT_KEY : </v>
      </c>
      <c r="H907">
        <f t="shared" si="85"/>
        <v>4</v>
      </c>
    </row>
    <row r="908" spans="1:8" ht="20.100000000000001" customHeight="1">
      <c r="A908" s="7"/>
      <c r="B908" s="8"/>
      <c r="C908" s="14" t="str">
        <f t="shared" si="86"/>
        <v xml:space="preserve">   Pipi Clams New Zealand</v>
      </c>
      <c r="D908" s="9" t="s">
        <v>5</v>
      </c>
      <c r="E908" s="1" t="str">
        <f t="shared" si="83"/>
        <v xml:space="preserve">   Shellfish</v>
      </c>
      <c r="F908" s="1" t="str">
        <f t="shared" si="87"/>
        <v xml:space="preserve">   Pipi Clams New Zealand</v>
      </c>
      <c r="G908" t="str">
        <f t="shared" si="84"/>
        <v xml:space="preserve">COTP_CHO_KEY : </v>
      </c>
      <c r="H908">
        <f t="shared" si="85"/>
        <v>0</v>
      </c>
    </row>
    <row r="909" spans="1:8" ht="20.100000000000001" customHeight="1">
      <c r="A909" s="7"/>
      <c r="B909" s="8"/>
      <c r="C909" s="14" t="str">
        <f t="shared" si="86"/>
        <v xml:space="preserve">   Pipi Clams New Zealand</v>
      </c>
      <c r="D909" s="9" t="s">
        <v>204</v>
      </c>
      <c r="E909" s="1" t="str">
        <f t="shared" si="83"/>
        <v xml:space="preserve">   Shellfish</v>
      </c>
      <c r="F909" s="1" t="str">
        <f t="shared" si="87"/>
        <v xml:space="preserve">   Pipi Clams New Zealand</v>
      </c>
      <c r="G909" t="str">
        <f t="shared" si="84"/>
        <v xml:space="preserve">COTP_PROTEIN_KEY : </v>
      </c>
      <c r="H909">
        <f t="shared" si="85"/>
        <v>24</v>
      </c>
    </row>
    <row r="910" spans="1:8" ht="20.100000000000001" customHeight="1">
      <c r="A910" s="11" t="s">
        <v>392</v>
      </c>
      <c r="B910" s="8"/>
      <c r="C910" s="14">
        <f t="shared" si="86"/>
        <v>999</v>
      </c>
      <c r="D910" s="12"/>
      <c r="E910" s="1" t="str">
        <f t="shared" si="83"/>
        <v xml:space="preserve">   Cephalopods</v>
      </c>
      <c r="F910" s="1" t="str">
        <f t="shared" si="87"/>
        <v/>
      </c>
      <c r="G910" t="e">
        <f t="shared" si="84"/>
        <v>#VALUE!</v>
      </c>
      <c r="H910">
        <f t="shared" si="85"/>
        <v>0</v>
      </c>
    </row>
    <row r="911" spans="1:8" ht="20.100000000000001" customHeight="1">
      <c r="A911" s="7"/>
      <c r="B911" s="10" t="s">
        <v>393</v>
      </c>
      <c r="C911" s="14" t="str">
        <f t="shared" si="86"/>
        <v xml:space="preserve">  Squid or Calamari</v>
      </c>
      <c r="D911" s="9" t="s">
        <v>366</v>
      </c>
      <c r="E911" s="1" t="str">
        <f t="shared" si="83"/>
        <v xml:space="preserve">   Cephalopods</v>
      </c>
      <c r="F911" s="1" t="str">
        <f t="shared" si="87"/>
        <v xml:space="preserve">  Squid or Calamari</v>
      </c>
      <c r="G911" t="str">
        <f t="shared" si="84"/>
        <v xml:space="preserve">COTP_KCAL_KEY : </v>
      </c>
      <c r="H911">
        <f t="shared" si="85"/>
        <v>104</v>
      </c>
    </row>
    <row r="912" spans="1:8" ht="20.100000000000001" customHeight="1">
      <c r="A912" s="7"/>
      <c r="B912" s="8"/>
      <c r="C912" s="14" t="str">
        <f t="shared" si="86"/>
        <v xml:space="preserve">  Squid or Calamari</v>
      </c>
      <c r="D912" s="9" t="s">
        <v>129</v>
      </c>
      <c r="E912" s="1" t="str">
        <f t="shared" si="83"/>
        <v xml:space="preserve">   Cephalopods</v>
      </c>
      <c r="F912" s="1" t="str">
        <f t="shared" si="87"/>
        <v xml:space="preserve">  Squid or Calamari</v>
      </c>
      <c r="G912" t="str">
        <f t="shared" si="84"/>
        <v xml:space="preserve">COTP_FAT_KEY : </v>
      </c>
      <c r="H912">
        <f t="shared" si="85"/>
        <v>2</v>
      </c>
    </row>
    <row r="913" spans="1:8" ht="20.100000000000001" customHeight="1">
      <c r="A913" s="7"/>
      <c r="B913" s="8"/>
      <c r="C913" s="14" t="str">
        <f t="shared" si="86"/>
        <v xml:space="preserve">  Squid or Calamari</v>
      </c>
      <c r="D913" s="9" t="s">
        <v>5</v>
      </c>
      <c r="E913" s="1" t="str">
        <f t="shared" si="83"/>
        <v xml:space="preserve">   Cephalopods</v>
      </c>
      <c r="F913" s="1" t="str">
        <f t="shared" si="87"/>
        <v xml:space="preserve">  Squid or Calamari</v>
      </c>
      <c r="G913" t="str">
        <f t="shared" si="84"/>
        <v xml:space="preserve">COTP_CHO_KEY : </v>
      </c>
      <c r="H913">
        <f t="shared" si="85"/>
        <v>0</v>
      </c>
    </row>
    <row r="914" spans="1:8" ht="20.100000000000001" customHeight="1">
      <c r="A914" s="7"/>
      <c r="B914" s="8"/>
      <c r="C914" s="14" t="str">
        <f t="shared" si="86"/>
        <v xml:space="preserve">  Squid or Calamari</v>
      </c>
      <c r="D914" s="9" t="s">
        <v>63</v>
      </c>
      <c r="E914" s="1" t="str">
        <f t="shared" si="83"/>
        <v xml:space="preserve">   Cephalopods</v>
      </c>
      <c r="F914" s="1" t="str">
        <f t="shared" si="87"/>
        <v xml:space="preserve">  Squid or Calamari</v>
      </c>
      <c r="G914" t="str">
        <f t="shared" si="84"/>
        <v xml:space="preserve">COTP_PROTEIN_KEY : </v>
      </c>
      <c r="H914">
        <f t="shared" si="85"/>
        <v>18</v>
      </c>
    </row>
    <row r="915" spans="1:8" ht="20.100000000000001" customHeight="1">
      <c r="A915" s="7"/>
      <c r="B915" s="10" t="s">
        <v>394</v>
      </c>
      <c r="C915" s="14" t="str">
        <f t="shared" si="86"/>
        <v xml:space="preserve">   Octopus</v>
      </c>
      <c r="D915" s="9" t="s">
        <v>240</v>
      </c>
      <c r="E915" s="1" t="str">
        <f t="shared" si="83"/>
        <v xml:space="preserve">   Cephalopods</v>
      </c>
      <c r="F915" s="1" t="str">
        <f t="shared" si="87"/>
        <v xml:space="preserve">   Octopus</v>
      </c>
      <c r="G915" t="str">
        <f t="shared" si="84"/>
        <v xml:space="preserve">COTP_KCAL_KEY : </v>
      </c>
      <c r="H915">
        <f t="shared" si="85"/>
        <v>93</v>
      </c>
    </row>
    <row r="916" spans="1:8" ht="20.100000000000001" customHeight="1">
      <c r="A916" s="7"/>
      <c r="B916" s="8"/>
      <c r="C916" s="14" t="str">
        <f t="shared" si="86"/>
        <v xml:space="preserve">   Octopus</v>
      </c>
      <c r="D916" s="9" t="s">
        <v>238</v>
      </c>
      <c r="E916" s="1" t="str">
        <f t="shared" si="83"/>
        <v xml:space="preserve">   Cephalopods</v>
      </c>
      <c r="F916" s="1" t="str">
        <f t="shared" si="87"/>
        <v xml:space="preserve">   Octopus</v>
      </c>
      <c r="G916" t="str">
        <f t="shared" si="84"/>
        <v xml:space="preserve">COTP_FAT_KEY : </v>
      </c>
      <c r="H916">
        <f t="shared" si="85"/>
        <v>1</v>
      </c>
    </row>
    <row r="917" spans="1:8" ht="20.100000000000001" customHeight="1">
      <c r="A917" s="7"/>
      <c r="B917" s="8"/>
      <c r="C917" s="14" t="str">
        <f t="shared" si="86"/>
        <v xml:space="preserve">   Octopus</v>
      </c>
      <c r="D917" s="9" t="s">
        <v>5</v>
      </c>
      <c r="E917" s="1" t="str">
        <f t="shared" si="83"/>
        <v xml:space="preserve">   Cephalopods</v>
      </c>
      <c r="F917" s="1" t="str">
        <f t="shared" si="87"/>
        <v xml:space="preserve">   Octopus</v>
      </c>
      <c r="G917" t="str">
        <f t="shared" si="84"/>
        <v xml:space="preserve">COTP_CHO_KEY : </v>
      </c>
      <c r="H917">
        <f t="shared" si="85"/>
        <v>0</v>
      </c>
    </row>
    <row r="918" spans="1:8" ht="20.100000000000001" customHeight="1">
      <c r="A918" s="7"/>
      <c r="B918" s="8"/>
      <c r="C918" s="14" t="str">
        <f t="shared" si="86"/>
        <v xml:space="preserve">   Octopus</v>
      </c>
      <c r="D918" s="9" t="s">
        <v>152</v>
      </c>
      <c r="E918" s="1" t="str">
        <f t="shared" si="83"/>
        <v xml:space="preserve">   Cephalopods</v>
      </c>
      <c r="F918" s="1" t="str">
        <f t="shared" si="87"/>
        <v xml:space="preserve">   Octopus</v>
      </c>
      <c r="G918" t="str">
        <f t="shared" si="84"/>
        <v xml:space="preserve">COTP_PROTEIN_KEY : </v>
      </c>
      <c r="H918">
        <f t="shared" si="85"/>
        <v>17</v>
      </c>
    </row>
    <row r="919" spans="1:8" ht="20.100000000000001" customHeight="1">
      <c r="A919" s="7"/>
      <c r="B919" s="10" t="s">
        <v>395</v>
      </c>
      <c r="C919" s="14" t="str">
        <f t="shared" si="86"/>
        <v xml:space="preserve">   Cuttlefish</v>
      </c>
      <c r="D919" s="9" t="s">
        <v>396</v>
      </c>
      <c r="E919" s="1" t="str">
        <f t="shared" si="83"/>
        <v xml:space="preserve">   Cephalopods</v>
      </c>
      <c r="F919" s="1" t="str">
        <f t="shared" si="87"/>
        <v xml:space="preserve">   Cuttlefish</v>
      </c>
      <c r="G919" t="str">
        <f t="shared" si="84"/>
        <v xml:space="preserve">COTP_KCAL_KEY : </v>
      </c>
      <c r="H919">
        <f t="shared" si="85"/>
        <v>89</v>
      </c>
    </row>
    <row r="920" spans="1:8" ht="20.100000000000001" customHeight="1">
      <c r="A920" s="7"/>
      <c r="B920" s="8"/>
      <c r="C920" s="14" t="str">
        <f t="shared" si="86"/>
        <v xml:space="preserve">   Cuttlefish</v>
      </c>
      <c r="D920" s="9" t="s">
        <v>238</v>
      </c>
      <c r="E920" s="1" t="str">
        <f t="shared" si="83"/>
        <v xml:space="preserve">   Cephalopods</v>
      </c>
      <c r="F920" s="1" t="str">
        <f t="shared" si="87"/>
        <v xml:space="preserve">   Cuttlefish</v>
      </c>
      <c r="G920" t="str">
        <f t="shared" si="84"/>
        <v xml:space="preserve">COTP_FAT_KEY : </v>
      </c>
      <c r="H920">
        <f t="shared" si="85"/>
        <v>1</v>
      </c>
    </row>
    <row r="921" spans="1:8" ht="20.100000000000001" customHeight="1">
      <c r="A921" s="7"/>
      <c r="B921" s="8"/>
      <c r="C921" s="14" t="str">
        <f t="shared" si="86"/>
        <v xml:space="preserve">   Cuttlefish</v>
      </c>
      <c r="D921" s="9" t="s">
        <v>5</v>
      </c>
      <c r="E921" s="1" t="str">
        <f t="shared" si="83"/>
        <v xml:space="preserve">   Cephalopods</v>
      </c>
      <c r="F921" s="1" t="str">
        <f t="shared" si="87"/>
        <v xml:space="preserve">   Cuttlefish</v>
      </c>
      <c r="G921" t="str">
        <f t="shared" si="84"/>
        <v xml:space="preserve">COTP_CHO_KEY : </v>
      </c>
      <c r="H921">
        <f t="shared" si="85"/>
        <v>0</v>
      </c>
    </row>
    <row r="922" spans="1:8" ht="20.100000000000001" customHeight="1">
      <c r="A922" s="7"/>
      <c r="B922" s="8"/>
      <c r="C922" s="14" t="str">
        <f t="shared" si="86"/>
        <v xml:space="preserve">   Cuttlefish</v>
      </c>
      <c r="D922" s="9" t="s">
        <v>63</v>
      </c>
      <c r="E922" s="1" t="str">
        <f t="shared" si="83"/>
        <v xml:space="preserve">   Cephalopods</v>
      </c>
      <c r="F922" s="1" t="str">
        <f t="shared" si="87"/>
        <v xml:space="preserve">   Cuttlefish</v>
      </c>
      <c r="G922" t="str">
        <f t="shared" si="84"/>
        <v xml:space="preserve">COTP_PROTEIN_KEY : </v>
      </c>
      <c r="H922">
        <f t="shared" si="85"/>
        <v>18</v>
      </c>
    </row>
    <row r="923" spans="1:8" ht="20.100000000000001" customHeight="1">
      <c r="A923" s="7"/>
      <c r="B923" s="10" t="s">
        <v>397</v>
      </c>
      <c r="C923" s="14" t="str">
        <f t="shared" si="86"/>
        <v xml:space="preserve">   Nautilus</v>
      </c>
      <c r="D923" s="9" t="s">
        <v>396</v>
      </c>
      <c r="E923" s="1" t="str">
        <f t="shared" si="83"/>
        <v xml:space="preserve">   Cephalopods</v>
      </c>
      <c r="F923" s="1" t="str">
        <f t="shared" si="87"/>
        <v xml:space="preserve">   Nautilus</v>
      </c>
      <c r="G923" t="str">
        <f t="shared" si="84"/>
        <v xml:space="preserve">COTP_KCAL_KEY : </v>
      </c>
      <c r="H923">
        <f t="shared" si="85"/>
        <v>89</v>
      </c>
    </row>
    <row r="924" spans="1:8" ht="20.100000000000001" customHeight="1">
      <c r="A924" s="7"/>
      <c r="B924" s="8"/>
      <c r="C924" s="14" t="str">
        <f t="shared" si="86"/>
        <v xml:space="preserve">   Nautilus</v>
      </c>
      <c r="D924" s="9" t="s">
        <v>238</v>
      </c>
      <c r="E924" s="1" t="str">
        <f t="shared" si="83"/>
        <v xml:space="preserve">   Cephalopods</v>
      </c>
      <c r="F924" s="1" t="str">
        <f t="shared" si="87"/>
        <v xml:space="preserve">   Nautilus</v>
      </c>
      <c r="G924" t="str">
        <f t="shared" si="84"/>
        <v xml:space="preserve">COTP_FAT_KEY : </v>
      </c>
      <c r="H924">
        <f t="shared" si="85"/>
        <v>1</v>
      </c>
    </row>
    <row r="925" spans="1:8" ht="20.100000000000001" customHeight="1">
      <c r="A925" s="7"/>
      <c r="B925" s="8"/>
      <c r="C925" s="14" t="str">
        <f t="shared" si="86"/>
        <v xml:space="preserve">   Nautilus</v>
      </c>
      <c r="D925" s="9" t="s">
        <v>5</v>
      </c>
      <c r="E925" s="1" t="str">
        <f t="shared" si="83"/>
        <v xml:space="preserve">   Cephalopods</v>
      </c>
      <c r="F925" s="1" t="str">
        <f t="shared" si="87"/>
        <v xml:space="preserve">   Nautilus</v>
      </c>
      <c r="G925" t="str">
        <f t="shared" si="84"/>
        <v xml:space="preserve">COTP_CHO_KEY : </v>
      </c>
      <c r="H925">
        <f t="shared" si="85"/>
        <v>0</v>
      </c>
    </row>
    <row r="926" spans="1:8" ht="20.100000000000001" customHeight="1">
      <c r="A926" s="7"/>
      <c r="B926" s="8"/>
      <c r="C926" s="14" t="str">
        <f t="shared" si="86"/>
        <v xml:space="preserve">   Nautilus</v>
      </c>
      <c r="D926" s="9" t="s">
        <v>63</v>
      </c>
      <c r="E926" s="1" t="str">
        <f t="shared" si="83"/>
        <v xml:space="preserve">   Cephalopods</v>
      </c>
      <c r="F926" s="1" t="str">
        <f t="shared" si="87"/>
        <v xml:space="preserve">   Nautilus</v>
      </c>
      <c r="G926" t="str">
        <f t="shared" si="84"/>
        <v xml:space="preserve">COTP_PROTEIN_KEY : </v>
      </c>
      <c r="H926">
        <f t="shared" si="85"/>
        <v>18</v>
      </c>
    </row>
    <row r="927" spans="1:8" ht="20.100000000000001" customHeight="1">
      <c r="A927" s="11" t="s">
        <v>398</v>
      </c>
      <c r="B927" s="8"/>
      <c r="C927" s="14">
        <f t="shared" si="86"/>
        <v>999</v>
      </c>
      <c r="D927" s="12"/>
      <c r="E927" s="1" t="str">
        <f t="shared" si="83"/>
        <v xml:space="preserve">   Miscellaneous</v>
      </c>
      <c r="F927" s="1" t="str">
        <f t="shared" si="87"/>
        <v/>
      </c>
      <c r="G927" t="e">
        <f t="shared" si="84"/>
        <v>#VALUE!</v>
      </c>
      <c r="H927">
        <f t="shared" si="85"/>
        <v>0</v>
      </c>
    </row>
    <row r="928" spans="1:8" ht="20.100000000000001" customHeight="1">
      <c r="A928" s="7"/>
      <c r="B928" s="10" t="s">
        <v>399</v>
      </c>
      <c r="C928" s="14" t="str">
        <f t="shared" si="86"/>
        <v xml:space="preserve">  Caviar/Fish Roe</v>
      </c>
      <c r="D928" s="9" t="s">
        <v>374</v>
      </c>
      <c r="E928" s="1" t="str">
        <f t="shared" si="83"/>
        <v xml:space="preserve">   Miscellaneous</v>
      </c>
      <c r="F928" s="1" t="str">
        <f t="shared" si="87"/>
        <v xml:space="preserve">  Caviar/Fish Roe</v>
      </c>
      <c r="G928" t="str">
        <f t="shared" si="84"/>
        <v xml:space="preserve">COTP_KCAL_KEY : </v>
      </c>
      <c r="H928">
        <f t="shared" si="85"/>
        <v>284</v>
      </c>
    </row>
    <row r="929" spans="1:8" ht="20.100000000000001" customHeight="1">
      <c r="A929" s="7"/>
      <c r="B929" s="8"/>
      <c r="C929" s="14" t="str">
        <f t="shared" si="86"/>
        <v xml:space="preserve">  Caviar/Fish Roe</v>
      </c>
      <c r="D929" s="9" t="s">
        <v>58</v>
      </c>
      <c r="E929" s="1" t="str">
        <f t="shared" si="83"/>
        <v xml:space="preserve">   Miscellaneous</v>
      </c>
      <c r="F929" s="1" t="str">
        <f t="shared" si="87"/>
        <v xml:space="preserve">  Caviar/Fish Roe</v>
      </c>
      <c r="G929" t="str">
        <f t="shared" si="84"/>
        <v xml:space="preserve">COTP_FAT_KEY : </v>
      </c>
      <c r="H929">
        <f t="shared" si="85"/>
        <v>20</v>
      </c>
    </row>
    <row r="930" spans="1:8" ht="20.100000000000001" customHeight="1">
      <c r="A930" s="7"/>
      <c r="B930" s="8"/>
      <c r="C930" s="14" t="str">
        <f t="shared" si="86"/>
        <v xml:space="preserve">  Caviar/Fish Roe</v>
      </c>
      <c r="D930" s="9" t="s">
        <v>18</v>
      </c>
      <c r="E930" s="1" t="str">
        <f t="shared" si="83"/>
        <v xml:space="preserve">   Miscellaneous</v>
      </c>
      <c r="F930" s="1" t="str">
        <f t="shared" si="87"/>
        <v xml:space="preserve">  Caviar/Fish Roe</v>
      </c>
      <c r="G930" t="str">
        <f t="shared" si="84"/>
        <v xml:space="preserve">COTP_CHO_KEY : </v>
      </c>
      <c r="H930">
        <f t="shared" si="85"/>
        <v>5</v>
      </c>
    </row>
    <row r="931" spans="1:8" ht="20.100000000000001" customHeight="1">
      <c r="A931" s="7"/>
      <c r="B931" s="8"/>
      <c r="C931" s="14" t="str">
        <f t="shared" si="86"/>
        <v xml:space="preserve">  Caviar/Fish Roe</v>
      </c>
      <c r="D931" s="9" t="s">
        <v>82</v>
      </c>
      <c r="E931" s="1" t="str">
        <f t="shared" si="83"/>
        <v xml:space="preserve">   Miscellaneous</v>
      </c>
      <c r="F931" s="1" t="str">
        <f t="shared" si="87"/>
        <v xml:space="preserve">  Caviar/Fish Roe</v>
      </c>
      <c r="G931" t="str">
        <f t="shared" si="84"/>
        <v xml:space="preserve">COTP_PROTEIN_KEY : </v>
      </c>
      <c r="H931">
        <f t="shared" si="85"/>
        <v>28</v>
      </c>
    </row>
    <row r="932" spans="1:8" ht="20.100000000000001" customHeight="1">
      <c r="A932" s="7"/>
      <c r="B932" s="10" t="s">
        <v>400</v>
      </c>
      <c r="C932" s="14" t="str">
        <f t="shared" si="86"/>
        <v xml:space="preserve">   Frogs Legs</v>
      </c>
      <c r="D932" s="9" t="s">
        <v>220</v>
      </c>
      <c r="E932" s="1" t="str">
        <f t="shared" si="83"/>
        <v xml:space="preserve">   Miscellaneous</v>
      </c>
      <c r="F932" s="1" t="str">
        <f t="shared" si="87"/>
        <v xml:space="preserve">   Frogs Legs</v>
      </c>
      <c r="G932" t="str">
        <f t="shared" si="84"/>
        <v xml:space="preserve">COTP_KCAL_KEY : </v>
      </c>
      <c r="H932">
        <f t="shared" si="85"/>
        <v>318</v>
      </c>
    </row>
    <row r="933" spans="1:8" ht="20.100000000000001" customHeight="1">
      <c r="A933" s="7"/>
      <c r="B933" s="8"/>
      <c r="C933" s="14" t="str">
        <f t="shared" si="86"/>
        <v xml:space="preserve">   Frogs Legs</v>
      </c>
      <c r="D933" s="9" t="s">
        <v>142</v>
      </c>
      <c r="E933" s="1" t="str">
        <f t="shared" si="83"/>
        <v xml:space="preserve">   Miscellaneous</v>
      </c>
      <c r="F933" s="1" t="str">
        <f t="shared" si="87"/>
        <v xml:space="preserve">   Frogs Legs</v>
      </c>
      <c r="G933" t="str">
        <f t="shared" si="84"/>
        <v xml:space="preserve">COTP_FAT_KEY : </v>
      </c>
      <c r="H933">
        <f t="shared" si="85"/>
        <v>4</v>
      </c>
    </row>
    <row r="934" spans="1:8" ht="20.100000000000001" customHeight="1">
      <c r="A934" s="7"/>
      <c r="B934" s="8"/>
      <c r="C934" s="14" t="str">
        <f t="shared" si="86"/>
        <v xml:space="preserve">   Frogs Legs</v>
      </c>
      <c r="D934" s="9" t="s">
        <v>5</v>
      </c>
      <c r="E934" s="1" t="str">
        <f t="shared" si="83"/>
        <v xml:space="preserve">   Miscellaneous</v>
      </c>
      <c r="F934" s="1" t="str">
        <f t="shared" si="87"/>
        <v xml:space="preserve">   Frogs Legs</v>
      </c>
      <c r="G934" t="str">
        <f t="shared" si="84"/>
        <v xml:space="preserve">COTP_CHO_KEY : </v>
      </c>
      <c r="H934">
        <f t="shared" si="85"/>
        <v>0</v>
      </c>
    </row>
    <row r="935" spans="1:8" ht="20.100000000000001" customHeight="1">
      <c r="A935" s="7"/>
      <c r="B935" s="8"/>
      <c r="C935" s="14" t="str">
        <f t="shared" si="86"/>
        <v xml:space="preserve">   Frogs Legs</v>
      </c>
      <c r="D935" s="9" t="s">
        <v>242</v>
      </c>
      <c r="E935" s="1" t="str">
        <f t="shared" si="83"/>
        <v xml:space="preserve">   Miscellaneous</v>
      </c>
      <c r="F935" s="1" t="str">
        <f t="shared" si="87"/>
        <v xml:space="preserve">   Frogs Legs</v>
      </c>
      <c r="G935" t="str">
        <f t="shared" si="84"/>
        <v xml:space="preserve">COTP_PROTEIN_KEY : </v>
      </c>
      <c r="H935">
        <f t="shared" si="85"/>
        <v>9</v>
      </c>
    </row>
    <row r="936" spans="1:8" ht="20.100000000000001" customHeight="1">
      <c r="A936" s="11" t="s">
        <v>401</v>
      </c>
      <c r="B936" s="8"/>
      <c r="C936" s="14">
        <f t="shared" si="86"/>
        <v>999</v>
      </c>
      <c r="D936" s="12"/>
      <c r="E936" s="1" t="str">
        <f t="shared" si="83"/>
        <v xml:space="preserve">   Poke</v>
      </c>
      <c r="F936" s="1" t="str">
        <f t="shared" si="87"/>
        <v/>
      </c>
      <c r="G936" t="str">
        <f>IFERROR(LEFT(D936,FIND("@",D936,1)-1),"")</f>
        <v/>
      </c>
      <c r="H936">
        <f t="shared" si="85"/>
        <v>0</v>
      </c>
    </row>
    <row r="937" spans="1:8" ht="20.100000000000001" customHeight="1">
      <c r="A937" s="7"/>
      <c r="B937" s="10" t="s">
        <v>402</v>
      </c>
      <c r="C937" s="14" t="str">
        <f t="shared" si="86"/>
        <v xml:space="preserve">  Ahi Tuna</v>
      </c>
      <c r="D937" s="9" t="s">
        <v>261</v>
      </c>
      <c r="E937" s="1" t="str">
        <f t="shared" si="83"/>
        <v xml:space="preserve">   Poke</v>
      </c>
      <c r="F937" s="1" t="str">
        <f t="shared" si="87"/>
        <v xml:space="preserve">  Ahi Tuna</v>
      </c>
      <c r="G937" t="str">
        <f t="shared" ref="G937:G998" si="88">IFERROR(LEFT(D937,FIND("@",D937,1)-1),"")</f>
        <v/>
      </c>
      <c r="H937">
        <f t="shared" si="85"/>
        <v>0</v>
      </c>
    </row>
    <row r="938" spans="1:8" ht="20.100000000000001" customHeight="1">
      <c r="A938" s="7"/>
      <c r="B938" s="10" t="s">
        <v>403</v>
      </c>
      <c r="C938" s="14" t="str">
        <f t="shared" si="86"/>
        <v xml:space="preserve">   Tuna Varieties</v>
      </c>
      <c r="D938" s="9" t="s">
        <v>261</v>
      </c>
      <c r="E938" s="1" t="str">
        <f t="shared" si="83"/>
        <v xml:space="preserve">   Poke</v>
      </c>
      <c r="F938" s="1" t="str">
        <f t="shared" si="87"/>
        <v xml:space="preserve">   Tuna Varieties</v>
      </c>
      <c r="G938" t="str">
        <f t="shared" si="88"/>
        <v/>
      </c>
      <c r="H938">
        <f t="shared" si="85"/>
        <v>0</v>
      </c>
    </row>
    <row r="939" spans="1:8" ht="20.100000000000001" customHeight="1">
      <c r="A939" s="7"/>
      <c r="B939" s="10" t="s">
        <v>361</v>
      </c>
      <c r="C939" s="14" t="str">
        <f t="shared" si="86"/>
        <v xml:space="preserve">   Halibut</v>
      </c>
      <c r="D939" s="9" t="s">
        <v>261</v>
      </c>
      <c r="E939" s="1" t="str">
        <f t="shared" si="83"/>
        <v xml:space="preserve">   Poke</v>
      </c>
      <c r="F939" s="1" t="str">
        <f t="shared" si="87"/>
        <v xml:space="preserve">   Halibut</v>
      </c>
      <c r="G939" t="str">
        <f t="shared" si="88"/>
        <v/>
      </c>
      <c r="H939">
        <f t="shared" si="85"/>
        <v>0</v>
      </c>
    </row>
    <row r="940" spans="1:8" ht="20.100000000000001" customHeight="1">
      <c r="A940" s="7"/>
      <c r="B940" s="10" t="s">
        <v>318</v>
      </c>
      <c r="C940" s="14" t="str">
        <f t="shared" si="86"/>
        <v xml:space="preserve">   Salmon</v>
      </c>
      <c r="D940" s="9" t="s">
        <v>261</v>
      </c>
      <c r="E940" s="1" t="str">
        <f t="shared" ref="E940:E1003" si="89">IF(LEN(A940)=0,E939,A940)</f>
        <v xml:space="preserve">   Poke</v>
      </c>
      <c r="F940" s="1" t="str">
        <f t="shared" si="87"/>
        <v xml:space="preserve">   Salmon</v>
      </c>
      <c r="G940" t="str">
        <f t="shared" si="88"/>
        <v/>
      </c>
      <c r="H940">
        <f t="shared" si="85"/>
        <v>0</v>
      </c>
    </row>
    <row r="941" spans="1:8" ht="20.100000000000001" customHeight="1">
      <c r="A941" s="7"/>
      <c r="B941" s="10" t="s">
        <v>381</v>
      </c>
      <c r="C941" s="14" t="str">
        <f t="shared" si="86"/>
        <v xml:space="preserve">   Scallops</v>
      </c>
      <c r="D941" s="9" t="s">
        <v>261</v>
      </c>
      <c r="E941" s="1" t="str">
        <f t="shared" si="89"/>
        <v xml:space="preserve">   Poke</v>
      </c>
      <c r="F941" s="1" t="str">
        <f t="shared" si="87"/>
        <v xml:space="preserve">   Scallops</v>
      </c>
      <c r="G941" t="str">
        <f t="shared" si="88"/>
        <v/>
      </c>
      <c r="H941">
        <f t="shared" si="85"/>
        <v>0</v>
      </c>
    </row>
    <row r="942" spans="1:8" ht="20.100000000000001" customHeight="1">
      <c r="A942" s="7"/>
      <c r="B942" s="10" t="s">
        <v>404</v>
      </c>
      <c r="C942" s="14" t="str">
        <f t="shared" si="86"/>
        <v xml:space="preserve">   Pacific Shrimp</v>
      </c>
      <c r="D942" s="9" t="s">
        <v>261</v>
      </c>
      <c r="E942" s="1" t="str">
        <f t="shared" si="89"/>
        <v xml:space="preserve">   Poke</v>
      </c>
      <c r="F942" s="1" t="str">
        <f t="shared" si="87"/>
        <v xml:space="preserve">   Pacific Shrimp</v>
      </c>
      <c r="G942" t="str">
        <f t="shared" si="88"/>
        <v/>
      </c>
      <c r="H942">
        <f t="shared" si="85"/>
        <v>0</v>
      </c>
    </row>
    <row r="943" spans="1:8" ht="20.100000000000001" customHeight="1">
      <c r="A943" s="7"/>
      <c r="B943" s="10" t="s">
        <v>405</v>
      </c>
      <c r="C943" s="14" t="str">
        <f t="shared" si="86"/>
        <v xml:space="preserve">   Pollack</v>
      </c>
      <c r="D943" s="9" t="s">
        <v>261</v>
      </c>
      <c r="E943" s="1" t="str">
        <f t="shared" si="89"/>
        <v xml:space="preserve">   Poke</v>
      </c>
      <c r="F943" s="1" t="str">
        <f t="shared" si="87"/>
        <v xml:space="preserve">   Pollack</v>
      </c>
      <c r="G943" t="str">
        <f t="shared" si="88"/>
        <v/>
      </c>
      <c r="H943">
        <f t="shared" si="85"/>
        <v>0</v>
      </c>
    </row>
    <row r="944" spans="1:8" ht="20.100000000000001" customHeight="1">
      <c r="A944" s="7"/>
      <c r="B944" s="10" t="s">
        <v>394</v>
      </c>
      <c r="C944" s="14" t="str">
        <f t="shared" si="86"/>
        <v xml:space="preserve">   Octopus</v>
      </c>
      <c r="D944" s="9" t="s">
        <v>261</v>
      </c>
      <c r="E944" s="1" t="str">
        <f t="shared" si="89"/>
        <v xml:space="preserve">   Poke</v>
      </c>
      <c r="F944" s="1" t="str">
        <f t="shared" si="87"/>
        <v xml:space="preserve">   Octopus</v>
      </c>
      <c r="G944" t="str">
        <f t="shared" si="88"/>
        <v/>
      </c>
      <c r="H944">
        <f t="shared" si="85"/>
        <v>0</v>
      </c>
    </row>
    <row r="945" spans="1:8" ht="20.100000000000001" customHeight="1">
      <c r="A945" s="7"/>
      <c r="B945" s="10" t="s">
        <v>406</v>
      </c>
      <c r="C945" s="14" t="str">
        <f t="shared" si="86"/>
        <v xml:space="preserve">   Squid</v>
      </c>
      <c r="D945" s="9" t="s">
        <v>261</v>
      </c>
      <c r="E945" s="1" t="str">
        <f t="shared" si="89"/>
        <v xml:space="preserve">   Poke</v>
      </c>
      <c r="F945" s="1" t="str">
        <f t="shared" si="87"/>
        <v xml:space="preserve">   Squid</v>
      </c>
      <c r="G945" t="str">
        <f t="shared" si="88"/>
        <v/>
      </c>
      <c r="H945">
        <f t="shared" si="85"/>
        <v>0</v>
      </c>
    </row>
    <row r="946" spans="1:8" ht="20.100000000000001" customHeight="1">
      <c r="A946" s="7"/>
      <c r="B946" s="8"/>
      <c r="C946" s="14" t="str">
        <f t="shared" si="86"/>
        <v xml:space="preserve">   Squid</v>
      </c>
      <c r="D946" s="9" t="s">
        <v>80</v>
      </c>
      <c r="E946" s="1" t="str">
        <f t="shared" si="89"/>
        <v xml:space="preserve">   Poke</v>
      </c>
      <c r="F946" s="1" t="str">
        <f t="shared" si="87"/>
        <v xml:space="preserve">   Squid</v>
      </c>
      <c r="G946" t="str">
        <f t="shared" si="88"/>
        <v xml:space="preserve">COTP_KCAL_KEY : </v>
      </c>
      <c r="H946">
        <f t="shared" si="85"/>
        <v>245</v>
      </c>
    </row>
    <row r="947" spans="1:8" ht="20.100000000000001" customHeight="1">
      <c r="A947" s="7"/>
      <c r="B947" s="8"/>
      <c r="C947" s="14" t="str">
        <f t="shared" si="86"/>
        <v xml:space="preserve">   Squid</v>
      </c>
      <c r="D947" s="9" t="s">
        <v>4</v>
      </c>
      <c r="E947" s="1" t="str">
        <f t="shared" si="89"/>
        <v xml:space="preserve">   Poke</v>
      </c>
      <c r="F947" s="1" t="str">
        <f t="shared" si="87"/>
        <v xml:space="preserve">   Squid</v>
      </c>
      <c r="G947" t="str">
        <f t="shared" si="88"/>
        <v xml:space="preserve">COTP_FAT_KEY : </v>
      </c>
      <c r="H947">
        <f t="shared" si="85"/>
        <v>7</v>
      </c>
    </row>
    <row r="948" spans="1:8" ht="20.100000000000001" customHeight="1">
      <c r="A948" s="7"/>
      <c r="B948" s="8"/>
      <c r="C948" s="14" t="str">
        <f t="shared" si="86"/>
        <v xml:space="preserve">   Squid</v>
      </c>
      <c r="D948" s="9" t="s">
        <v>5</v>
      </c>
      <c r="E948" s="1" t="str">
        <f t="shared" si="89"/>
        <v xml:space="preserve">   Poke</v>
      </c>
      <c r="F948" s="1" t="str">
        <f t="shared" si="87"/>
        <v xml:space="preserve">   Squid</v>
      </c>
      <c r="G948" t="str">
        <f t="shared" si="88"/>
        <v xml:space="preserve">COTP_CHO_KEY : </v>
      </c>
      <c r="H948">
        <f t="shared" si="85"/>
        <v>0</v>
      </c>
    </row>
    <row r="949" spans="1:8" ht="20.100000000000001" customHeight="1">
      <c r="A949" s="11" t="s">
        <v>407</v>
      </c>
      <c r="B949" s="8"/>
      <c r="C949" s="14">
        <f>IF(A949&gt;0,999,IF(LEN(B949)&gt;0,B949,IF(LEN(#REF!)&gt;0,#REF!,IF(LEN(B948)&gt;0,B948,IF(LEN(B947)&gt;0,B947,999)))))</f>
        <v>999</v>
      </c>
      <c r="D949" s="12"/>
      <c r="E949" s="1" t="str">
        <f t="shared" si="89"/>
        <v>//*** Dairy and Eggs ***</v>
      </c>
      <c r="F949" s="1" t="str">
        <f t="shared" si="87"/>
        <v/>
      </c>
      <c r="G949" t="str">
        <f t="shared" si="88"/>
        <v/>
      </c>
      <c r="H949">
        <f t="shared" si="85"/>
        <v>0</v>
      </c>
    </row>
    <row r="950" spans="1:8" ht="20.100000000000001" customHeight="1">
      <c r="A950" s="11" t="s">
        <v>408</v>
      </c>
      <c r="B950" s="8"/>
      <c r="C950" s="14">
        <f>IF(A950&gt;0,999,IF(LEN(B950)&gt;0,B950,IF(LEN(#REF!)&gt;0,#REF!,IF(LEN(B949)&gt;0,B949,IF(LEN(#REF!)&gt;0,#REF!,999)))))</f>
        <v>999</v>
      </c>
      <c r="D950" s="12"/>
      <c r="E950" s="1" t="str">
        <f t="shared" si="89"/>
        <v xml:space="preserve">  Eggs</v>
      </c>
      <c r="F950" s="1" t="str">
        <f>IF(C950=999,"",IF(LEN(B950)&gt;0,B950,IF(LEN(B949)&gt;0,B949,IF(LEN(B948)&gt;0,B948,IF(LEN(B947)&gt;0,B947,999)))))</f>
        <v/>
      </c>
      <c r="G950" t="str">
        <f t="shared" si="88"/>
        <v/>
      </c>
      <c r="H950">
        <f t="shared" si="85"/>
        <v>0</v>
      </c>
    </row>
    <row r="951" spans="1:8" ht="20.100000000000001" customHeight="1">
      <c r="A951" s="7"/>
      <c r="B951" s="10" t="s">
        <v>409</v>
      </c>
      <c r="C951" s="14" t="str">
        <f>IF(A951&gt;0,999,IF(LEN(B951)&gt;0,B951,IF(LEN(B950)&gt;0,B950,IF(LEN(#REF!)&gt;0,#REF!,IF(LEN(B949)&gt;0,B949,999)))))</f>
        <v xml:space="preserve">  Hen</v>
      </c>
      <c r="D951" s="9" t="s">
        <v>289</v>
      </c>
      <c r="E951" s="1" t="str">
        <f t="shared" si="89"/>
        <v xml:space="preserve">  Eggs</v>
      </c>
      <c r="F951" s="1" t="str">
        <f t="shared" ref="F951:F1014" si="90">IF(C951=999,"",IF(LEN(B951)&gt;0,B951,IF(LEN(B950)&gt;0,B950,IF(LEN(B949)&gt;0,B949,IF(LEN(B948)&gt;0,B948,999)))))</f>
        <v xml:space="preserve">  Hen</v>
      </c>
      <c r="G951" t="str">
        <f t="shared" si="88"/>
        <v xml:space="preserve">COTP_KCAL_KEY : </v>
      </c>
      <c r="H951">
        <f t="shared" si="85"/>
        <v>176</v>
      </c>
    </row>
    <row r="952" spans="1:8" ht="20.100000000000001" customHeight="1">
      <c r="A952" s="7"/>
      <c r="B952" s="8"/>
      <c r="C952" s="14" t="str">
        <f>IF(A952&gt;0,999,IF(LEN(B952)&gt;0,B952,IF(LEN(B951)&gt;0,B951,IF(LEN(B950)&gt;0,B950,IF(LEN(#REF!)&gt;0,#REF!,999)))))</f>
        <v xml:space="preserve">  Hen</v>
      </c>
      <c r="D952" s="9" t="s">
        <v>13</v>
      </c>
      <c r="E952" s="1" t="str">
        <f t="shared" si="89"/>
        <v xml:space="preserve">  Eggs</v>
      </c>
      <c r="F952" s="1" t="str">
        <f t="shared" si="90"/>
        <v xml:space="preserve">  Hen</v>
      </c>
      <c r="G952" t="str">
        <f t="shared" si="88"/>
        <v xml:space="preserve">COTP_FAT_KEY : </v>
      </c>
      <c r="H952">
        <f t="shared" si="85"/>
        <v>12</v>
      </c>
    </row>
    <row r="953" spans="1:8" ht="20.100000000000001" customHeight="1">
      <c r="A953" s="7"/>
      <c r="B953" s="8"/>
      <c r="C953" s="14" t="str">
        <f t="shared" si="86"/>
        <v xml:space="preserve">  Hen</v>
      </c>
      <c r="D953" s="9" t="s">
        <v>5</v>
      </c>
      <c r="E953" s="1" t="str">
        <f t="shared" si="89"/>
        <v xml:space="preserve">  Eggs</v>
      </c>
      <c r="F953" s="1" t="str">
        <f t="shared" si="90"/>
        <v xml:space="preserve">  Hen</v>
      </c>
      <c r="G953" t="str">
        <f t="shared" si="88"/>
        <v xml:space="preserve">COTP_CHO_KEY : </v>
      </c>
      <c r="H953">
        <f t="shared" si="85"/>
        <v>0</v>
      </c>
    </row>
    <row r="954" spans="1:8" ht="20.100000000000001" customHeight="1">
      <c r="A954" s="7"/>
      <c r="B954" s="8"/>
      <c r="C954" s="14" t="str">
        <f t="shared" si="86"/>
        <v xml:space="preserve">  Hen</v>
      </c>
      <c r="D954" s="9" t="s">
        <v>273</v>
      </c>
      <c r="E954" s="1" t="str">
        <f t="shared" si="89"/>
        <v xml:space="preserve">  Eggs</v>
      </c>
      <c r="F954" s="1" t="str">
        <f t="shared" si="90"/>
        <v xml:space="preserve">  Hen</v>
      </c>
      <c r="G954" t="str">
        <f t="shared" si="88"/>
        <v xml:space="preserve">COTP_PROTEIN_KEY : </v>
      </c>
      <c r="H954">
        <f t="shared" si="85"/>
        <v>15</v>
      </c>
    </row>
    <row r="955" spans="1:8" ht="20.100000000000001" customHeight="1">
      <c r="A955" s="7"/>
      <c r="B955" s="10" t="s">
        <v>410</v>
      </c>
      <c r="C955" s="14" t="str">
        <f t="shared" si="86"/>
        <v xml:space="preserve">  Quail</v>
      </c>
      <c r="D955" s="9" t="s">
        <v>261</v>
      </c>
      <c r="E955" s="1" t="str">
        <f t="shared" si="89"/>
        <v xml:space="preserve">  Eggs</v>
      </c>
      <c r="F955" s="1" t="str">
        <f t="shared" si="90"/>
        <v xml:space="preserve">  Quail</v>
      </c>
      <c r="G955" t="str">
        <f t="shared" si="88"/>
        <v/>
      </c>
      <c r="H955">
        <f t="shared" si="85"/>
        <v>0</v>
      </c>
    </row>
    <row r="956" spans="1:8" ht="20.100000000000001" customHeight="1">
      <c r="A956" s="7"/>
      <c r="B956" s="10" t="s">
        <v>411</v>
      </c>
      <c r="C956" s="14" t="str">
        <f t="shared" si="86"/>
        <v xml:space="preserve">  Ostrich</v>
      </c>
      <c r="D956" s="9" t="s">
        <v>261</v>
      </c>
      <c r="E956" s="1" t="str">
        <f t="shared" si="89"/>
        <v xml:space="preserve">  Eggs</v>
      </c>
      <c r="F956" s="1" t="str">
        <f t="shared" si="90"/>
        <v xml:space="preserve">  Ostrich</v>
      </c>
      <c r="G956" t="str">
        <f t="shared" si="88"/>
        <v/>
      </c>
      <c r="H956">
        <f t="shared" si="85"/>
        <v>0</v>
      </c>
    </row>
    <row r="957" spans="1:8" ht="20.100000000000001" customHeight="1">
      <c r="A957" s="7"/>
      <c r="B957" s="10" t="s">
        <v>412</v>
      </c>
      <c r="C957" s="14" t="str">
        <f t="shared" si="86"/>
        <v xml:space="preserve">  Duck</v>
      </c>
      <c r="D957" s="9" t="s">
        <v>261</v>
      </c>
      <c r="E957" s="1" t="str">
        <f t="shared" si="89"/>
        <v xml:space="preserve">  Eggs</v>
      </c>
      <c r="F957" s="1" t="str">
        <f t="shared" si="90"/>
        <v xml:space="preserve">  Duck</v>
      </c>
      <c r="G957" t="str">
        <f t="shared" si="88"/>
        <v/>
      </c>
      <c r="H957">
        <f t="shared" si="85"/>
        <v>0</v>
      </c>
    </row>
    <row r="958" spans="1:8" ht="20.100000000000001" customHeight="1">
      <c r="A958" s="7"/>
      <c r="B958" s="10" t="s">
        <v>413</v>
      </c>
      <c r="C958" s="14" t="str">
        <f t="shared" si="86"/>
        <v xml:space="preserve">  Gull</v>
      </c>
      <c r="D958" s="9" t="s">
        <v>261</v>
      </c>
      <c r="E958" s="1" t="str">
        <f t="shared" si="89"/>
        <v xml:space="preserve">  Eggs</v>
      </c>
      <c r="F958" s="1" t="str">
        <f t="shared" si="90"/>
        <v xml:space="preserve">  Gull</v>
      </c>
      <c r="G958" t="str">
        <f t="shared" si="88"/>
        <v/>
      </c>
      <c r="H958">
        <f t="shared" si="85"/>
        <v>0</v>
      </c>
    </row>
    <row r="959" spans="1:8" ht="20.100000000000001" customHeight="1">
      <c r="A959" s="7"/>
      <c r="B959" s="10" t="s">
        <v>414</v>
      </c>
      <c r="C959" s="14" t="str">
        <f t="shared" si="86"/>
        <v xml:space="preserve">  Goose</v>
      </c>
      <c r="D959" s="9" t="s">
        <v>261</v>
      </c>
      <c r="E959" s="1" t="str">
        <f t="shared" si="89"/>
        <v xml:space="preserve">  Eggs</v>
      </c>
      <c r="F959" s="1" t="str">
        <f t="shared" si="90"/>
        <v xml:space="preserve">  Goose</v>
      </c>
      <c r="G959" t="str">
        <f t="shared" si="88"/>
        <v/>
      </c>
      <c r="H959">
        <f t="shared" si="85"/>
        <v>0</v>
      </c>
    </row>
    <row r="960" spans="1:8" ht="20.100000000000001" customHeight="1">
      <c r="A960" s="7"/>
      <c r="B960" s="10" t="s">
        <v>415</v>
      </c>
      <c r="C960" s="14" t="str">
        <f t="shared" si="86"/>
        <v xml:space="preserve">  Thousand Year</v>
      </c>
      <c r="D960" s="9" t="s">
        <v>261</v>
      </c>
      <c r="E960" s="1" t="str">
        <f t="shared" si="89"/>
        <v xml:space="preserve">  Eggs</v>
      </c>
      <c r="F960" s="1" t="str">
        <f t="shared" si="90"/>
        <v xml:space="preserve">  Thousand Year</v>
      </c>
      <c r="G960" t="str">
        <f t="shared" si="88"/>
        <v/>
      </c>
      <c r="H960">
        <f t="shared" si="85"/>
        <v>0</v>
      </c>
    </row>
    <row r="961" spans="1:8" ht="20.100000000000001" customHeight="1">
      <c r="A961" s="7"/>
      <c r="B961" s="10" t="s">
        <v>416</v>
      </c>
      <c r="C961" s="14" t="str">
        <f t="shared" si="86"/>
        <v xml:space="preserve">  Salted</v>
      </c>
      <c r="D961" s="9" t="s">
        <v>261</v>
      </c>
      <c r="E961" s="1" t="str">
        <f t="shared" si="89"/>
        <v xml:space="preserve">  Eggs</v>
      </c>
      <c r="F961" s="1" t="str">
        <f t="shared" si="90"/>
        <v xml:space="preserve">  Salted</v>
      </c>
      <c r="G961" t="str">
        <f t="shared" si="88"/>
        <v/>
      </c>
      <c r="H961">
        <f t="shared" si="85"/>
        <v>0</v>
      </c>
    </row>
    <row r="962" spans="1:8" ht="20.100000000000001" customHeight="1">
      <c r="A962" s="11" t="s">
        <v>417</v>
      </c>
      <c r="B962" s="8"/>
      <c r="C962" s="14">
        <f>IF(A962&gt;0,999,IF(LEN(B962)&gt;0,B962,IF(LEN(#REF!)&gt;0,#REF!,IF(LEN(B961)&gt;0,B961,IF(LEN(B960)&gt;0,B960,999)))))</f>
        <v>999</v>
      </c>
      <c r="D962" s="12"/>
      <c r="E962" s="1" t="str">
        <f t="shared" si="89"/>
        <v xml:space="preserve">  Milk</v>
      </c>
      <c r="F962" s="1" t="str">
        <f t="shared" si="90"/>
        <v/>
      </c>
      <c r="G962" t="str">
        <f t="shared" si="88"/>
        <v/>
      </c>
      <c r="H962">
        <f t="shared" ref="H962:H1025" si="91">IFERROR(VALUE(RIGHT(D962,LEN(D962)-FIND("@",D962,1))),0)</f>
        <v>0</v>
      </c>
    </row>
    <row r="963" spans="1:8" ht="20.100000000000001" customHeight="1">
      <c r="A963" s="7"/>
      <c r="B963" s="10" t="s">
        <v>418</v>
      </c>
      <c r="C963" s="14" t="str">
        <f>IF(A963&gt;0,999,IF(LEN(B963)&gt;0,B963,IF(LEN(B962)&gt;0,B962,IF(LEN(#REF!)&gt;0,#REF!,IF(LEN(B961)&gt;0,B961,999)))))</f>
        <v xml:space="preserve">  Cow</v>
      </c>
      <c r="D963" s="9" t="s">
        <v>419</v>
      </c>
      <c r="E963" s="1" t="str">
        <f t="shared" si="89"/>
        <v xml:space="preserve">  Milk</v>
      </c>
      <c r="F963" s="1" t="str">
        <f t="shared" si="90"/>
        <v xml:space="preserve">  Cow</v>
      </c>
      <c r="G963" t="str">
        <f t="shared" si="88"/>
        <v xml:space="preserve">COTP_KCAL_KEY : </v>
      </c>
      <c r="H963">
        <f t="shared" si="91"/>
        <v>60</v>
      </c>
    </row>
    <row r="964" spans="1:8" ht="20.100000000000001" customHeight="1">
      <c r="A964" s="7"/>
      <c r="B964" s="8"/>
      <c r="C964" s="14" t="str">
        <f>IF(A964&gt;0,999,IF(LEN(B964)&gt;0,B964,IF(LEN(B963)&gt;0,B963,IF(LEN(B962)&gt;0,B962,IF(LEN(#REF!)&gt;0,#REF!,999)))))</f>
        <v xml:space="preserve">  Cow</v>
      </c>
      <c r="D964" s="9" t="s">
        <v>89</v>
      </c>
      <c r="E964" s="1" t="str">
        <f t="shared" si="89"/>
        <v xml:space="preserve">  Milk</v>
      </c>
      <c r="F964" s="1" t="str">
        <f t="shared" si="90"/>
        <v xml:space="preserve">  Cow</v>
      </c>
      <c r="G964" t="str">
        <f t="shared" si="88"/>
        <v xml:space="preserve">COTP_FAT_KEY : </v>
      </c>
      <c r="H964">
        <f t="shared" si="91"/>
        <v>5</v>
      </c>
    </row>
    <row r="965" spans="1:8" ht="20.100000000000001" customHeight="1">
      <c r="A965" s="7"/>
      <c r="B965" s="8"/>
      <c r="C965" s="14" t="str">
        <f t="shared" ref="C965:C1026" si="92">IF(A965&gt;0,999,IF(LEN(B965)&gt;0,B965,IF(LEN(B964)&gt;0,B964,IF(LEN(B963)&gt;0,B963,IF(LEN(B962)&gt;0,B962,999)))))</f>
        <v xml:space="preserve">  Cow</v>
      </c>
      <c r="D965" s="9" t="s">
        <v>5</v>
      </c>
      <c r="E965" s="1" t="str">
        <f t="shared" si="89"/>
        <v xml:space="preserve">  Milk</v>
      </c>
      <c r="F965" s="1" t="str">
        <f t="shared" si="90"/>
        <v xml:space="preserve">  Cow</v>
      </c>
      <c r="G965" t="str">
        <f t="shared" si="88"/>
        <v xml:space="preserve">COTP_CHO_KEY : </v>
      </c>
      <c r="H965">
        <f t="shared" si="91"/>
        <v>0</v>
      </c>
    </row>
    <row r="966" spans="1:8" ht="20.100000000000001" customHeight="1">
      <c r="A966" s="7"/>
      <c r="B966" s="8"/>
      <c r="C966" s="14" t="str">
        <f t="shared" si="92"/>
        <v xml:space="preserve">  Cow</v>
      </c>
      <c r="D966" s="9" t="s">
        <v>420</v>
      </c>
      <c r="E966" s="1" t="str">
        <f t="shared" si="89"/>
        <v xml:space="preserve">  Milk</v>
      </c>
      <c r="F966" s="1" t="str">
        <f t="shared" si="90"/>
        <v xml:space="preserve">  Cow</v>
      </c>
      <c r="G966" t="str">
        <f t="shared" si="88"/>
        <v xml:space="preserve">COTP_PROTEIN_KEY : </v>
      </c>
      <c r="H966">
        <f t="shared" si="91"/>
        <v>4</v>
      </c>
    </row>
    <row r="967" spans="1:8" ht="20.100000000000001" customHeight="1">
      <c r="A967" s="7"/>
      <c r="B967" s="10" t="s">
        <v>421</v>
      </c>
      <c r="C967" s="14" t="str">
        <f t="shared" si="92"/>
        <v xml:space="preserve">  Sheep</v>
      </c>
      <c r="D967" s="9" t="s">
        <v>261</v>
      </c>
      <c r="E967" s="1" t="str">
        <f t="shared" si="89"/>
        <v xml:space="preserve">  Milk</v>
      </c>
      <c r="F967" s="1" t="str">
        <f t="shared" si="90"/>
        <v xml:space="preserve">  Sheep</v>
      </c>
      <c r="G967" t="str">
        <f t="shared" si="88"/>
        <v/>
      </c>
      <c r="H967">
        <f t="shared" si="91"/>
        <v>0</v>
      </c>
    </row>
    <row r="968" spans="1:8" ht="20.100000000000001" customHeight="1">
      <c r="A968" s="7"/>
      <c r="B968" s="10" t="s">
        <v>422</v>
      </c>
      <c r="C968" s="14" t="str">
        <f t="shared" si="92"/>
        <v xml:space="preserve">  Buffalo</v>
      </c>
      <c r="D968" s="9" t="s">
        <v>261</v>
      </c>
      <c r="E968" s="1" t="str">
        <f t="shared" si="89"/>
        <v xml:space="preserve">  Milk</v>
      </c>
      <c r="F968" s="1" t="str">
        <f t="shared" si="90"/>
        <v xml:space="preserve">  Buffalo</v>
      </c>
      <c r="G968" t="str">
        <f t="shared" si="88"/>
        <v/>
      </c>
      <c r="H968">
        <f t="shared" si="91"/>
        <v>0</v>
      </c>
    </row>
    <row r="969" spans="1:8" ht="20.100000000000001" customHeight="1">
      <c r="A969" s="7"/>
      <c r="B969" s="10" t="s">
        <v>423</v>
      </c>
      <c r="C969" s="14" t="str">
        <f t="shared" si="92"/>
        <v xml:space="preserve">  Goat</v>
      </c>
      <c r="D969" s="9" t="s">
        <v>261</v>
      </c>
      <c r="E969" s="1" t="str">
        <f t="shared" si="89"/>
        <v xml:space="preserve">  Milk</v>
      </c>
      <c r="F969" s="1" t="str">
        <f t="shared" si="90"/>
        <v xml:space="preserve">  Goat</v>
      </c>
      <c r="G969" t="str">
        <f t="shared" si="88"/>
        <v/>
      </c>
      <c r="H969">
        <f t="shared" si="91"/>
        <v>0</v>
      </c>
    </row>
    <row r="970" spans="1:8" ht="20.100000000000001" customHeight="1">
      <c r="A970" s="7"/>
      <c r="B970" s="10" t="s">
        <v>424</v>
      </c>
      <c r="C970" s="14" t="str">
        <f t="shared" si="92"/>
        <v xml:space="preserve">  Whole Cow</v>
      </c>
      <c r="D970" s="9" t="s">
        <v>261</v>
      </c>
      <c r="E970" s="1" t="str">
        <f t="shared" si="89"/>
        <v xml:space="preserve">  Milk</v>
      </c>
      <c r="F970" s="1" t="str">
        <f t="shared" si="90"/>
        <v xml:space="preserve">  Whole Cow</v>
      </c>
      <c r="G970" t="str">
        <f t="shared" si="88"/>
        <v/>
      </c>
      <c r="H970">
        <f t="shared" si="91"/>
        <v>0</v>
      </c>
    </row>
    <row r="971" spans="1:8" ht="20.100000000000001" customHeight="1">
      <c r="A971" s="7"/>
      <c r="B971" s="10" t="s">
        <v>425</v>
      </c>
      <c r="C971" s="14" t="str">
        <f t="shared" si="92"/>
        <v xml:space="preserve">  Reduced</v>
      </c>
      <c r="D971" s="9" t="s">
        <v>261</v>
      </c>
      <c r="E971" s="1" t="str">
        <f t="shared" si="89"/>
        <v xml:space="preserve">  Milk</v>
      </c>
      <c r="F971" s="1" t="str">
        <f t="shared" si="90"/>
        <v xml:space="preserve">  Reduced</v>
      </c>
      <c r="G971" t="str">
        <f t="shared" si="88"/>
        <v/>
      </c>
      <c r="H971">
        <f t="shared" si="91"/>
        <v>0</v>
      </c>
    </row>
    <row r="972" spans="1:8" ht="20.100000000000001" customHeight="1">
      <c r="A972" s="7"/>
      <c r="B972" s="10" t="s">
        <v>426</v>
      </c>
      <c r="C972" s="14" t="str">
        <f t="shared" si="92"/>
        <v xml:space="preserve">  Skim</v>
      </c>
      <c r="D972" s="9" t="s">
        <v>261</v>
      </c>
      <c r="E972" s="1" t="str">
        <f t="shared" si="89"/>
        <v xml:space="preserve">  Milk</v>
      </c>
      <c r="F972" s="1" t="str">
        <f t="shared" si="90"/>
        <v xml:space="preserve">  Skim</v>
      </c>
      <c r="G972" t="str">
        <f t="shared" si="88"/>
        <v/>
      </c>
      <c r="H972">
        <f t="shared" si="91"/>
        <v>0</v>
      </c>
    </row>
    <row r="973" spans="1:8" ht="20.100000000000001" customHeight="1">
      <c r="A973" s="7"/>
      <c r="B973" s="10" t="s">
        <v>427</v>
      </c>
      <c r="C973" s="14" t="str">
        <f t="shared" si="92"/>
        <v xml:space="preserve">  Ymer</v>
      </c>
      <c r="D973" s="9" t="s">
        <v>261</v>
      </c>
      <c r="E973" s="1" t="str">
        <f t="shared" si="89"/>
        <v xml:space="preserve">  Milk</v>
      </c>
      <c r="F973" s="1" t="str">
        <f t="shared" si="90"/>
        <v xml:space="preserve">  Ymer</v>
      </c>
      <c r="G973" t="str">
        <f t="shared" si="88"/>
        <v/>
      </c>
      <c r="H973">
        <f t="shared" si="91"/>
        <v>0</v>
      </c>
    </row>
    <row r="974" spans="1:8" ht="20.100000000000001" customHeight="1">
      <c r="A974" s="7"/>
      <c r="B974" s="10" t="s">
        <v>428</v>
      </c>
      <c r="C974" s="14" t="str">
        <f t="shared" si="92"/>
        <v xml:space="preserve">  Condensed</v>
      </c>
      <c r="D974" s="9" t="s">
        <v>261</v>
      </c>
      <c r="E974" s="1" t="str">
        <f t="shared" si="89"/>
        <v xml:space="preserve">  Milk</v>
      </c>
      <c r="F974" s="1" t="str">
        <f t="shared" si="90"/>
        <v xml:space="preserve">  Condensed</v>
      </c>
      <c r="G974" t="str">
        <f t="shared" si="88"/>
        <v/>
      </c>
      <c r="H974">
        <f t="shared" si="91"/>
        <v>0</v>
      </c>
    </row>
    <row r="975" spans="1:8" ht="20.100000000000001" customHeight="1">
      <c r="A975" s="7"/>
      <c r="B975" s="10" t="s">
        <v>429</v>
      </c>
      <c r="C975" s="14" t="str">
        <f t="shared" si="92"/>
        <v xml:space="preserve">  Jersey</v>
      </c>
      <c r="D975" s="9" t="s">
        <v>261</v>
      </c>
      <c r="E975" s="1" t="str">
        <f t="shared" si="89"/>
        <v xml:space="preserve">  Milk</v>
      </c>
      <c r="F975" s="1" t="str">
        <f t="shared" si="90"/>
        <v xml:space="preserve">  Jersey</v>
      </c>
      <c r="G975" t="str">
        <f t="shared" si="88"/>
        <v/>
      </c>
      <c r="H975">
        <f t="shared" si="91"/>
        <v>0</v>
      </c>
    </row>
    <row r="976" spans="1:8" ht="20.100000000000001" customHeight="1">
      <c r="A976" s="7"/>
      <c r="B976" s="10" t="s">
        <v>430</v>
      </c>
      <c r="C976" s="14" t="str">
        <f t="shared" si="92"/>
        <v xml:space="preserve">  Buttermilk</v>
      </c>
      <c r="D976" s="9" t="s">
        <v>261</v>
      </c>
      <c r="E976" s="1" t="str">
        <f t="shared" si="89"/>
        <v xml:space="preserve">  Milk</v>
      </c>
      <c r="F976" s="1" t="str">
        <f t="shared" si="90"/>
        <v xml:space="preserve">  Buttermilk</v>
      </c>
      <c r="G976" t="str">
        <f t="shared" si="88"/>
        <v/>
      </c>
      <c r="H976">
        <f t="shared" si="91"/>
        <v>0</v>
      </c>
    </row>
    <row r="977" spans="1:8" ht="20.100000000000001" customHeight="1">
      <c r="A977" s="7"/>
      <c r="B977" s="10" t="s">
        <v>431</v>
      </c>
      <c r="C977" s="14" t="str">
        <f t="shared" si="92"/>
        <v xml:space="preserve">  Swedish</v>
      </c>
      <c r="D977" s="9" t="s">
        <v>261</v>
      </c>
      <c r="E977" s="1" t="str">
        <f t="shared" si="89"/>
        <v xml:space="preserve">  Milk</v>
      </c>
      <c r="F977" s="1" t="str">
        <f t="shared" si="90"/>
        <v xml:space="preserve">  Swedish</v>
      </c>
      <c r="G977" t="str">
        <f t="shared" si="88"/>
        <v/>
      </c>
      <c r="H977">
        <f t="shared" si="91"/>
        <v>0</v>
      </c>
    </row>
    <row r="978" spans="1:8" ht="20.100000000000001" customHeight="1">
      <c r="A978" s="7"/>
      <c r="B978" s="10" t="s">
        <v>432</v>
      </c>
      <c r="C978" s="14" t="str">
        <f t="shared" si="92"/>
        <v xml:space="preserve">  Evaporated</v>
      </c>
      <c r="D978" s="9" t="s">
        <v>261</v>
      </c>
      <c r="E978" s="1" t="str">
        <f t="shared" si="89"/>
        <v xml:space="preserve">  Milk</v>
      </c>
      <c r="F978" s="1" t="str">
        <f t="shared" si="90"/>
        <v xml:space="preserve">  Evaporated</v>
      </c>
      <c r="G978" t="str">
        <f t="shared" si="88"/>
        <v/>
      </c>
      <c r="H978">
        <f t="shared" si="91"/>
        <v>0</v>
      </c>
    </row>
    <row r="979" spans="1:8" ht="20.100000000000001" customHeight="1">
      <c r="A979" s="7"/>
      <c r="B979" s="10" t="s">
        <v>433</v>
      </c>
      <c r="C979" s="14" t="str">
        <f t="shared" si="92"/>
        <v xml:space="preserve">  Cream</v>
      </c>
      <c r="D979" s="12"/>
      <c r="E979" s="1" t="str">
        <f t="shared" si="89"/>
        <v xml:space="preserve">  Milk</v>
      </c>
      <c r="F979" s="1" t="str">
        <f t="shared" si="90"/>
        <v xml:space="preserve">  Cream</v>
      </c>
      <c r="G979" t="str">
        <f t="shared" si="88"/>
        <v/>
      </c>
      <c r="H979">
        <f t="shared" si="91"/>
        <v>0</v>
      </c>
    </row>
    <row r="980" spans="1:8" ht="20.100000000000001" customHeight="1">
      <c r="A980" s="7"/>
      <c r="B980" s="10" t="s">
        <v>434</v>
      </c>
      <c r="C980" s="14" t="str">
        <f t="shared" si="92"/>
        <v xml:space="preserve">  Light</v>
      </c>
      <c r="D980" s="9" t="s">
        <v>261</v>
      </c>
      <c r="E980" s="1" t="str">
        <f t="shared" si="89"/>
        <v xml:space="preserve">  Milk</v>
      </c>
      <c r="F980" s="1" t="str">
        <f t="shared" si="90"/>
        <v xml:space="preserve">  Light</v>
      </c>
      <c r="G980" t="str">
        <f t="shared" si="88"/>
        <v/>
      </c>
      <c r="H980">
        <f t="shared" si="91"/>
        <v>0</v>
      </c>
    </row>
    <row r="981" spans="1:8" ht="20.100000000000001" customHeight="1">
      <c r="A981" s="7"/>
      <c r="B981" s="10" t="s">
        <v>435</v>
      </c>
      <c r="C981" s="14" t="str">
        <f t="shared" si="92"/>
        <v xml:space="preserve">  Heavy</v>
      </c>
      <c r="D981" s="9" t="s">
        <v>436</v>
      </c>
      <c r="E981" s="1" t="str">
        <f t="shared" si="89"/>
        <v xml:space="preserve">  Milk</v>
      </c>
      <c r="F981" s="1" t="str">
        <f t="shared" si="90"/>
        <v xml:space="preserve">  Heavy</v>
      </c>
      <c r="G981" t="str">
        <f t="shared" si="88"/>
        <v xml:space="preserve">COTP_KCAL_KEY : </v>
      </c>
      <c r="H981">
        <f t="shared" si="91"/>
        <v>413</v>
      </c>
    </row>
    <row r="982" spans="1:8" ht="20.100000000000001" customHeight="1">
      <c r="A982" s="7"/>
      <c r="B982" s="8"/>
      <c r="C982" s="14" t="str">
        <f t="shared" si="92"/>
        <v xml:space="preserve">  Heavy</v>
      </c>
      <c r="D982" s="9" t="s">
        <v>437</v>
      </c>
      <c r="E982" s="1" t="str">
        <f t="shared" si="89"/>
        <v xml:space="preserve">  Milk</v>
      </c>
      <c r="F982" s="1" t="str">
        <f t="shared" si="90"/>
        <v xml:space="preserve">  Heavy</v>
      </c>
      <c r="G982" t="str">
        <f t="shared" si="88"/>
        <v xml:space="preserve">COTP_FAT_KEY : </v>
      </c>
      <c r="H982">
        <f t="shared" si="91"/>
        <v>44</v>
      </c>
    </row>
    <row r="983" spans="1:8" ht="20.100000000000001" customHeight="1">
      <c r="A983" s="7"/>
      <c r="B983" s="8"/>
      <c r="C983" s="14" t="str">
        <f t="shared" si="92"/>
        <v xml:space="preserve">  Heavy</v>
      </c>
      <c r="D983" s="9" t="s">
        <v>5</v>
      </c>
      <c r="E983" s="1" t="str">
        <f t="shared" si="89"/>
        <v xml:space="preserve">  Milk</v>
      </c>
      <c r="F983" s="1" t="str">
        <f t="shared" si="90"/>
        <v xml:space="preserve">  Heavy</v>
      </c>
      <c r="G983" t="str">
        <f t="shared" si="88"/>
        <v xml:space="preserve">COTP_CHO_KEY : </v>
      </c>
      <c r="H983">
        <f t="shared" si="91"/>
        <v>0</v>
      </c>
    </row>
    <row r="984" spans="1:8" ht="20.100000000000001" customHeight="1">
      <c r="A984" s="7"/>
      <c r="B984" s="8"/>
      <c r="C984" s="14" t="str">
        <f t="shared" si="92"/>
        <v xml:space="preserve">  Heavy</v>
      </c>
      <c r="D984" s="9" t="s">
        <v>438</v>
      </c>
      <c r="E984" s="1" t="str">
        <f t="shared" si="89"/>
        <v xml:space="preserve">  Milk</v>
      </c>
      <c r="F984" s="1" t="str">
        <f t="shared" si="90"/>
        <v xml:space="preserve">  Heavy</v>
      </c>
      <c r="G984" t="str">
        <f t="shared" si="88"/>
        <v xml:space="preserve">COTP_PROTEIN_KEY : </v>
      </c>
      <c r="H984">
        <f t="shared" si="91"/>
        <v>3</v>
      </c>
    </row>
    <row r="985" spans="1:8" ht="20.100000000000001" customHeight="1">
      <c r="A985" s="7"/>
      <c r="B985" s="10" t="s">
        <v>439</v>
      </c>
      <c r="C985" s="14" t="str">
        <f t="shared" si="92"/>
        <v xml:space="preserve">  Whipping</v>
      </c>
      <c r="D985" s="9" t="s">
        <v>261</v>
      </c>
      <c r="E985" s="1" t="str">
        <f t="shared" si="89"/>
        <v xml:space="preserve">  Milk</v>
      </c>
      <c r="F985" s="1" t="str">
        <f t="shared" si="90"/>
        <v xml:space="preserve">  Whipping</v>
      </c>
      <c r="G985" t="str">
        <f t="shared" si="88"/>
        <v/>
      </c>
      <c r="H985">
        <f t="shared" si="91"/>
        <v>0</v>
      </c>
    </row>
    <row r="986" spans="1:8" ht="20.100000000000001" customHeight="1">
      <c r="A986" s="7"/>
      <c r="B986" s="10" t="s">
        <v>440</v>
      </c>
      <c r="C986" s="14" t="str">
        <f t="shared" si="92"/>
        <v xml:space="preserve">  Sour</v>
      </c>
      <c r="D986" s="9" t="s">
        <v>261</v>
      </c>
      <c r="E986" s="1" t="str">
        <f t="shared" si="89"/>
        <v xml:space="preserve">  Milk</v>
      </c>
      <c r="F986" s="1" t="str">
        <f t="shared" si="90"/>
        <v xml:space="preserve">  Sour</v>
      </c>
      <c r="G986" t="str">
        <f t="shared" si="88"/>
        <v/>
      </c>
      <c r="H986">
        <f t="shared" si="91"/>
        <v>0</v>
      </c>
    </row>
    <row r="987" spans="1:8" ht="20.100000000000001" customHeight="1">
      <c r="A987" s="7"/>
      <c r="B987" s="10" t="s">
        <v>441</v>
      </c>
      <c r="C987" s="14" t="str">
        <f t="shared" si="92"/>
        <v xml:space="preserve">  Crème Fraiche</v>
      </c>
      <c r="D987" s="9" t="s">
        <v>261</v>
      </c>
      <c r="E987" s="1" t="str">
        <f t="shared" si="89"/>
        <v xml:space="preserve">  Milk</v>
      </c>
      <c r="F987" s="1" t="str">
        <f t="shared" si="90"/>
        <v xml:space="preserve">  Crème Fraiche</v>
      </c>
      <c r="G987" t="str">
        <f t="shared" si="88"/>
        <v/>
      </c>
      <c r="H987">
        <f t="shared" si="91"/>
        <v>0</v>
      </c>
    </row>
    <row r="988" spans="1:8" ht="20.100000000000001" customHeight="1">
      <c r="A988" s="7"/>
      <c r="B988" s="10" t="s">
        <v>442</v>
      </c>
      <c r="C988" s="14" t="str">
        <f t="shared" si="92"/>
        <v xml:space="preserve">  Clotted</v>
      </c>
      <c r="D988" s="9" t="s">
        <v>261</v>
      </c>
      <c r="E988" s="1" t="str">
        <f t="shared" si="89"/>
        <v xml:space="preserve">  Milk</v>
      </c>
      <c r="F988" s="1" t="str">
        <f t="shared" si="90"/>
        <v xml:space="preserve">  Clotted</v>
      </c>
      <c r="G988" t="str">
        <f t="shared" si="88"/>
        <v/>
      </c>
      <c r="H988">
        <f t="shared" si="91"/>
        <v>0</v>
      </c>
    </row>
    <row r="989" spans="1:8" ht="20.100000000000001" customHeight="1">
      <c r="A989" s="11" t="s">
        <v>443</v>
      </c>
      <c r="B989" s="8"/>
      <c r="C989" s="14">
        <f t="shared" si="92"/>
        <v>999</v>
      </c>
      <c r="D989" s="12"/>
      <c r="E989" s="1" t="str">
        <f t="shared" si="89"/>
        <v xml:space="preserve">  Yogurt</v>
      </c>
      <c r="F989" s="1" t="str">
        <f t="shared" si="90"/>
        <v/>
      </c>
      <c r="G989" t="str">
        <f t="shared" si="88"/>
        <v/>
      </c>
      <c r="H989">
        <f t="shared" si="91"/>
        <v>0</v>
      </c>
    </row>
    <row r="990" spans="1:8" ht="20.100000000000001" customHeight="1">
      <c r="A990" s="7"/>
      <c r="B990" s="10" t="s">
        <v>418</v>
      </c>
      <c r="C990" s="14" t="str">
        <f t="shared" si="92"/>
        <v xml:space="preserve">  Cow</v>
      </c>
      <c r="D990" s="9" t="s">
        <v>444</v>
      </c>
      <c r="E990" s="1" t="str">
        <f t="shared" si="89"/>
        <v xml:space="preserve">  Yogurt</v>
      </c>
      <c r="F990" s="1" t="str">
        <f t="shared" si="90"/>
        <v xml:space="preserve">  Cow</v>
      </c>
      <c r="G990" t="str">
        <f t="shared" si="88"/>
        <v xml:space="preserve">COTP_KCAL_KEY : </v>
      </c>
      <c r="H990">
        <f t="shared" si="91"/>
        <v>68</v>
      </c>
    </row>
    <row r="991" spans="1:8" ht="20.100000000000001" customHeight="1">
      <c r="A991" s="7"/>
      <c r="B991" s="8"/>
      <c r="C991" s="14" t="str">
        <f t="shared" si="92"/>
        <v xml:space="preserve">  Cow</v>
      </c>
      <c r="D991" s="9" t="s">
        <v>142</v>
      </c>
      <c r="E991" s="1" t="str">
        <f t="shared" si="89"/>
        <v xml:space="preserve">  Yogurt</v>
      </c>
      <c r="F991" s="1" t="str">
        <f t="shared" si="90"/>
        <v xml:space="preserve">  Cow</v>
      </c>
      <c r="G991" t="str">
        <f t="shared" si="88"/>
        <v xml:space="preserve">COTP_FAT_KEY : </v>
      </c>
      <c r="H991">
        <f t="shared" si="91"/>
        <v>4</v>
      </c>
    </row>
    <row r="992" spans="1:8" ht="20.100000000000001" customHeight="1">
      <c r="A992" s="7"/>
      <c r="B992" s="8"/>
      <c r="C992" s="14" t="str">
        <f t="shared" si="92"/>
        <v xml:space="preserve">  Cow</v>
      </c>
      <c r="D992" s="9" t="s">
        <v>5</v>
      </c>
      <c r="E992" s="1" t="str">
        <f t="shared" si="89"/>
        <v xml:space="preserve">  Yogurt</v>
      </c>
      <c r="F992" s="1" t="str">
        <f t="shared" si="90"/>
        <v xml:space="preserve">  Cow</v>
      </c>
      <c r="G992" t="str">
        <f t="shared" si="88"/>
        <v xml:space="preserve">COTP_CHO_KEY : </v>
      </c>
      <c r="H992">
        <f t="shared" si="91"/>
        <v>0</v>
      </c>
    </row>
    <row r="993" spans="1:8" ht="20.100000000000001" customHeight="1">
      <c r="A993" s="7"/>
      <c r="B993" s="8"/>
      <c r="C993" s="14" t="str">
        <f t="shared" si="92"/>
        <v xml:space="preserve">  Cow</v>
      </c>
      <c r="D993" s="9" t="s">
        <v>420</v>
      </c>
      <c r="E993" s="1" t="str">
        <f t="shared" si="89"/>
        <v xml:space="preserve">  Yogurt</v>
      </c>
      <c r="F993" s="1" t="str">
        <f t="shared" si="90"/>
        <v xml:space="preserve">  Cow</v>
      </c>
      <c r="G993" t="str">
        <f t="shared" si="88"/>
        <v xml:space="preserve">COTP_PROTEIN_KEY : </v>
      </c>
      <c r="H993">
        <f t="shared" si="91"/>
        <v>4</v>
      </c>
    </row>
    <row r="994" spans="1:8" ht="20.100000000000001" customHeight="1">
      <c r="A994" s="7"/>
      <c r="B994" s="10" t="s">
        <v>423</v>
      </c>
      <c r="C994" s="14" t="str">
        <f t="shared" si="92"/>
        <v xml:space="preserve">  Goat</v>
      </c>
      <c r="D994" s="9" t="s">
        <v>261</v>
      </c>
      <c r="E994" s="1" t="str">
        <f t="shared" si="89"/>
        <v xml:space="preserve">  Yogurt</v>
      </c>
      <c r="F994" s="1" t="str">
        <f t="shared" si="90"/>
        <v xml:space="preserve">  Goat</v>
      </c>
      <c r="G994" t="str">
        <f t="shared" si="88"/>
        <v/>
      </c>
      <c r="H994">
        <f t="shared" si="91"/>
        <v>0</v>
      </c>
    </row>
    <row r="995" spans="1:8" ht="20.100000000000001" customHeight="1">
      <c r="A995" s="7"/>
      <c r="B995" s="10" t="s">
        <v>421</v>
      </c>
      <c r="C995" s="14" t="str">
        <f t="shared" si="92"/>
        <v xml:space="preserve">  Sheep</v>
      </c>
      <c r="D995" s="9" t="s">
        <v>261</v>
      </c>
      <c r="E995" s="1" t="str">
        <f t="shared" si="89"/>
        <v xml:space="preserve">  Yogurt</v>
      </c>
      <c r="F995" s="1" t="str">
        <f t="shared" si="90"/>
        <v xml:space="preserve">  Sheep</v>
      </c>
      <c r="G995" t="str">
        <f t="shared" si="88"/>
        <v/>
      </c>
      <c r="H995">
        <f t="shared" si="91"/>
        <v>0</v>
      </c>
    </row>
    <row r="996" spans="1:8" ht="20.100000000000001" customHeight="1">
      <c r="A996" s="7"/>
      <c r="B996" s="10" t="s">
        <v>423</v>
      </c>
      <c r="C996" s="14" t="str">
        <f t="shared" si="92"/>
        <v xml:space="preserve">  Goat</v>
      </c>
      <c r="D996" s="9" t="s">
        <v>261</v>
      </c>
      <c r="E996" s="1" t="str">
        <f t="shared" si="89"/>
        <v xml:space="preserve">  Yogurt</v>
      </c>
      <c r="F996" s="1" t="str">
        <f t="shared" si="90"/>
        <v xml:space="preserve">  Goat</v>
      </c>
      <c r="G996" t="str">
        <f t="shared" si="88"/>
        <v/>
      </c>
      <c r="H996">
        <f t="shared" si="91"/>
        <v>0</v>
      </c>
    </row>
    <row r="997" spans="1:8" ht="20.100000000000001" customHeight="1">
      <c r="A997" s="7"/>
      <c r="B997" s="10" t="s">
        <v>445</v>
      </c>
      <c r="C997" s="14" t="str">
        <f t="shared" si="92"/>
        <v xml:space="preserve">  Skyr</v>
      </c>
      <c r="D997" s="9" t="s">
        <v>261</v>
      </c>
      <c r="E997" s="1" t="str">
        <f t="shared" si="89"/>
        <v xml:space="preserve">  Yogurt</v>
      </c>
      <c r="F997" s="1" t="str">
        <f t="shared" si="90"/>
        <v xml:space="preserve">  Skyr</v>
      </c>
      <c r="G997" t="str">
        <f t="shared" si="88"/>
        <v/>
      </c>
      <c r="H997">
        <f t="shared" si="91"/>
        <v>0</v>
      </c>
    </row>
    <row r="998" spans="1:8" ht="20.100000000000001" customHeight="1">
      <c r="A998" s="7"/>
      <c r="B998" s="10" t="s">
        <v>446</v>
      </c>
      <c r="C998" s="14" t="str">
        <f t="shared" si="92"/>
        <v xml:space="preserve">  Kashk</v>
      </c>
      <c r="D998" s="9" t="s">
        <v>261</v>
      </c>
      <c r="E998" s="1" t="str">
        <f t="shared" si="89"/>
        <v xml:space="preserve">  Yogurt</v>
      </c>
      <c r="F998" s="1" t="str">
        <f t="shared" si="90"/>
        <v xml:space="preserve">  Kashk</v>
      </c>
      <c r="G998" t="str">
        <f t="shared" si="88"/>
        <v/>
      </c>
      <c r="H998">
        <f t="shared" si="91"/>
        <v>0</v>
      </c>
    </row>
    <row r="999" spans="1:8" ht="20.100000000000001" customHeight="1">
      <c r="A999" s="11" t="s">
        <v>447</v>
      </c>
      <c r="B999" s="8"/>
      <c r="C999" s="14">
        <f>IF(A999&gt;0,999,IF(LEN(B999)&gt;0,B999,IF(LEN(B998)&gt;0,B998,IF(LEN(B997)&gt;0,B997,IF(LEN(B996)&gt;0,B996,999)))))</f>
        <v>999</v>
      </c>
      <c r="D999" s="12"/>
      <c r="E999" s="1" t="str">
        <f t="shared" si="89"/>
        <v xml:space="preserve">  Butter</v>
      </c>
      <c r="F999" s="1" t="str">
        <f t="shared" si="90"/>
        <v/>
      </c>
      <c r="G999" t="str">
        <f t="shared" ref="G999:G1033" si="93">IFERROR(LEFT(D999,FIND("@",D999,1)-1),"")</f>
        <v/>
      </c>
      <c r="H999">
        <f t="shared" si="91"/>
        <v>0</v>
      </c>
    </row>
    <row r="1000" spans="1:8" ht="20.100000000000001" customHeight="1">
      <c r="A1000" s="7"/>
      <c r="B1000" s="10" t="s">
        <v>448</v>
      </c>
      <c r="C1000" s="14" t="str">
        <f t="shared" si="92"/>
        <v xml:space="preserve">  Unsalted</v>
      </c>
      <c r="D1000" s="9" t="s">
        <v>449</v>
      </c>
      <c r="E1000" s="1" t="str">
        <f t="shared" si="89"/>
        <v xml:space="preserve">  Butter</v>
      </c>
      <c r="F1000" s="1" t="str">
        <f t="shared" si="90"/>
        <v xml:space="preserve">  Unsalted</v>
      </c>
      <c r="G1000" t="str">
        <f t="shared" si="93"/>
        <v xml:space="preserve">COTP_KCAL_KEY : </v>
      </c>
      <c r="H1000">
        <f t="shared" si="91"/>
        <v>809</v>
      </c>
    </row>
    <row r="1001" spans="1:8" ht="20.100000000000001" customHeight="1">
      <c r="A1001" s="7"/>
      <c r="B1001" s="8"/>
      <c r="C1001" s="14" t="str">
        <f t="shared" si="92"/>
        <v xml:space="preserve">  Unsalted</v>
      </c>
      <c r="D1001" s="9" t="s">
        <v>450</v>
      </c>
      <c r="E1001" s="1" t="str">
        <f t="shared" si="89"/>
        <v xml:space="preserve">  Butter</v>
      </c>
      <c r="F1001" s="1" t="str">
        <f t="shared" si="90"/>
        <v xml:space="preserve">  Unsalted</v>
      </c>
      <c r="G1001" t="str">
        <f t="shared" si="93"/>
        <v xml:space="preserve">COTP_FAT_KEY : </v>
      </c>
      <c r="H1001">
        <f t="shared" si="91"/>
        <v>92</v>
      </c>
    </row>
    <row r="1002" spans="1:8" ht="20.100000000000001" customHeight="1">
      <c r="A1002" s="7"/>
      <c r="B1002" s="8"/>
      <c r="C1002" s="14" t="str">
        <f t="shared" si="92"/>
        <v xml:space="preserve">  Unsalted</v>
      </c>
      <c r="D1002" s="9" t="s">
        <v>5</v>
      </c>
      <c r="E1002" s="1" t="str">
        <f t="shared" si="89"/>
        <v xml:space="preserve">  Butter</v>
      </c>
      <c r="F1002" s="1" t="str">
        <f t="shared" si="90"/>
        <v xml:space="preserve">  Unsalted</v>
      </c>
      <c r="G1002" t="str">
        <f t="shared" si="93"/>
        <v xml:space="preserve">COTP_CHO_KEY : </v>
      </c>
      <c r="H1002">
        <f t="shared" si="91"/>
        <v>0</v>
      </c>
    </row>
    <row r="1003" spans="1:8" ht="20.100000000000001" customHeight="1">
      <c r="A1003" s="7"/>
      <c r="B1003" s="8"/>
      <c r="C1003" s="14" t="str">
        <f t="shared" si="92"/>
        <v xml:space="preserve">  Unsalted</v>
      </c>
      <c r="D1003" s="9" t="s">
        <v>420</v>
      </c>
      <c r="E1003" s="1" t="str">
        <f t="shared" si="89"/>
        <v xml:space="preserve">  Butter</v>
      </c>
      <c r="F1003" s="1" t="str">
        <f t="shared" si="90"/>
        <v xml:space="preserve">  Unsalted</v>
      </c>
      <c r="G1003" t="str">
        <f t="shared" si="93"/>
        <v xml:space="preserve">COTP_PROTEIN_KEY : </v>
      </c>
      <c r="H1003">
        <f t="shared" si="91"/>
        <v>4</v>
      </c>
    </row>
    <row r="1004" spans="1:8" ht="20.100000000000001" customHeight="1">
      <c r="A1004" s="7"/>
      <c r="B1004" s="10" t="s">
        <v>416</v>
      </c>
      <c r="C1004" s="14" t="str">
        <f t="shared" si="92"/>
        <v xml:space="preserve">  Salted</v>
      </c>
      <c r="D1004" s="9" t="s">
        <v>261</v>
      </c>
      <c r="E1004" s="1" t="str">
        <f t="shared" ref="E1004:E1033" si="94">IF(LEN(A1004)=0,E1003,A1004)</f>
        <v xml:space="preserve">  Butter</v>
      </c>
      <c r="F1004" s="1" t="str">
        <f t="shared" si="90"/>
        <v xml:space="preserve">  Salted</v>
      </c>
      <c r="G1004" t="str">
        <f t="shared" si="93"/>
        <v/>
      </c>
      <c r="H1004">
        <f t="shared" si="91"/>
        <v>0</v>
      </c>
    </row>
    <row r="1005" spans="1:8" ht="20.100000000000001" customHeight="1">
      <c r="A1005" s="7"/>
      <c r="B1005" s="10" t="s">
        <v>451</v>
      </c>
      <c r="C1005" s="14" t="str">
        <f t="shared" si="92"/>
        <v xml:space="preserve">  French</v>
      </c>
      <c r="D1005" s="9" t="s">
        <v>261</v>
      </c>
      <c r="E1005" s="1" t="str">
        <f t="shared" si="94"/>
        <v xml:space="preserve">  Butter</v>
      </c>
      <c r="F1005" s="1" t="str">
        <f t="shared" si="90"/>
        <v xml:space="preserve">  French</v>
      </c>
      <c r="G1005" t="str">
        <f t="shared" si="93"/>
        <v/>
      </c>
      <c r="H1005">
        <f t="shared" si="91"/>
        <v>0</v>
      </c>
    </row>
    <row r="1006" spans="1:8" ht="20.100000000000001" customHeight="1">
      <c r="A1006" s="7"/>
      <c r="B1006" s="10" t="s">
        <v>423</v>
      </c>
      <c r="C1006" s="14" t="str">
        <f t="shared" si="92"/>
        <v xml:space="preserve">  Goat</v>
      </c>
      <c r="D1006" s="9" t="s">
        <v>261</v>
      </c>
      <c r="E1006" s="1" t="str">
        <f t="shared" si="94"/>
        <v xml:space="preserve">  Butter</v>
      </c>
      <c r="F1006" s="1" t="str">
        <f t="shared" si="90"/>
        <v xml:space="preserve">  Goat</v>
      </c>
      <c r="G1006" t="str">
        <f t="shared" si="93"/>
        <v/>
      </c>
      <c r="H1006">
        <f t="shared" si="91"/>
        <v>0</v>
      </c>
    </row>
    <row r="1007" spans="1:8" ht="20.100000000000001" customHeight="1">
      <c r="A1007" s="7"/>
      <c r="B1007" s="10" t="s">
        <v>452</v>
      </c>
      <c r="C1007" s="14" t="str">
        <f t="shared" si="92"/>
        <v xml:space="preserve">  Irish</v>
      </c>
      <c r="D1007" s="9" t="s">
        <v>261</v>
      </c>
      <c r="E1007" s="1" t="str">
        <f t="shared" si="94"/>
        <v xml:space="preserve">  Butter</v>
      </c>
      <c r="F1007" s="1" t="str">
        <f t="shared" si="90"/>
        <v xml:space="preserve">  Irish</v>
      </c>
      <c r="G1007" t="str">
        <f t="shared" si="93"/>
        <v/>
      </c>
      <c r="H1007">
        <f t="shared" si="91"/>
        <v>0</v>
      </c>
    </row>
    <row r="1008" spans="1:8" ht="20.100000000000001" customHeight="1">
      <c r="A1008" s="7"/>
      <c r="B1008" s="10" t="s">
        <v>453</v>
      </c>
      <c r="C1008" s="14" t="str">
        <f t="shared" si="92"/>
        <v xml:space="preserve">  Locally produced</v>
      </c>
      <c r="D1008" s="9" t="s">
        <v>261</v>
      </c>
      <c r="E1008" s="1" t="str">
        <f t="shared" si="94"/>
        <v xml:space="preserve">  Butter</v>
      </c>
      <c r="F1008" s="1" t="str">
        <f t="shared" si="90"/>
        <v xml:space="preserve">  Locally produced</v>
      </c>
      <c r="G1008" t="str">
        <f t="shared" si="93"/>
        <v/>
      </c>
      <c r="H1008">
        <f t="shared" si="91"/>
        <v>0</v>
      </c>
    </row>
    <row r="1009" spans="1:8" ht="20.100000000000001" customHeight="1">
      <c r="A1009" s="7"/>
      <c r="B1009" s="10" t="s">
        <v>454</v>
      </c>
      <c r="C1009" s="14" t="str">
        <f t="shared" si="92"/>
        <v xml:space="preserve">  Indian Ghee</v>
      </c>
      <c r="D1009" s="12"/>
      <c r="E1009" s="1" t="str">
        <f t="shared" si="94"/>
        <v xml:space="preserve">  Butter</v>
      </c>
      <c r="F1009" s="1" t="str">
        <f t="shared" si="90"/>
        <v xml:space="preserve">  Indian Ghee</v>
      </c>
      <c r="G1009" t="str">
        <f t="shared" si="93"/>
        <v/>
      </c>
      <c r="H1009">
        <f t="shared" si="91"/>
        <v>0</v>
      </c>
    </row>
    <row r="1010" spans="1:8" ht="20.100000000000001" customHeight="1">
      <c r="A1010" s="11" t="s">
        <v>482</v>
      </c>
      <c r="B1010" s="8"/>
      <c r="C1010" s="14">
        <f t="shared" si="92"/>
        <v>999</v>
      </c>
      <c r="D1010" s="12"/>
      <c r="E1010" s="1" t="str">
        <f t="shared" si="94"/>
        <v>Nuts and Seeds</v>
      </c>
      <c r="F1010" s="1" t="str">
        <f t="shared" si="90"/>
        <v/>
      </c>
      <c r="G1010" t="str">
        <f t="shared" si="93"/>
        <v/>
      </c>
      <c r="H1010">
        <f t="shared" si="91"/>
        <v>0</v>
      </c>
    </row>
    <row r="1011" spans="1:8" ht="20.100000000000001" customHeight="1">
      <c r="A1011" s="11"/>
      <c r="B1011" s="11" t="s">
        <v>455</v>
      </c>
      <c r="C1011" s="14" t="str">
        <f t="shared" si="92"/>
        <v xml:space="preserve">   Almonds</v>
      </c>
      <c r="D1011" s="9" t="s">
        <v>261</v>
      </c>
      <c r="E1011" s="1" t="str">
        <f t="shared" si="94"/>
        <v>Nuts and Seeds</v>
      </c>
      <c r="F1011" s="1" t="str">
        <f t="shared" si="90"/>
        <v xml:space="preserve">   Almonds</v>
      </c>
      <c r="G1011" t="str">
        <f t="shared" si="93"/>
        <v/>
      </c>
      <c r="H1011">
        <f t="shared" si="91"/>
        <v>0</v>
      </c>
    </row>
    <row r="1012" spans="1:8" ht="20.100000000000001" customHeight="1">
      <c r="A1012" s="11"/>
      <c r="B1012" s="11" t="s">
        <v>456</v>
      </c>
      <c r="C1012" s="14" t="str">
        <f t="shared" si="92"/>
        <v xml:space="preserve">   Brazil Nuts</v>
      </c>
      <c r="D1012" s="9" t="s">
        <v>261</v>
      </c>
      <c r="E1012" s="1" t="str">
        <f t="shared" si="94"/>
        <v>Nuts and Seeds</v>
      </c>
      <c r="F1012" s="1" t="str">
        <f t="shared" si="90"/>
        <v xml:space="preserve">   Brazil Nuts</v>
      </c>
      <c r="G1012" t="str">
        <f t="shared" si="93"/>
        <v/>
      </c>
      <c r="H1012">
        <f t="shared" si="91"/>
        <v>0</v>
      </c>
    </row>
    <row r="1013" spans="1:8" ht="20.100000000000001" customHeight="1">
      <c r="A1013" s="11"/>
      <c r="B1013" s="11" t="s">
        <v>457</v>
      </c>
      <c r="C1013" s="14" t="str">
        <f t="shared" si="92"/>
        <v xml:space="preserve">   Candlenuts</v>
      </c>
      <c r="D1013" s="9" t="s">
        <v>261</v>
      </c>
      <c r="E1013" s="1" t="str">
        <f t="shared" si="94"/>
        <v>Nuts and Seeds</v>
      </c>
      <c r="F1013" s="1" t="str">
        <f t="shared" si="90"/>
        <v xml:space="preserve">   Candlenuts</v>
      </c>
      <c r="G1013" t="str">
        <f t="shared" si="93"/>
        <v/>
      </c>
      <c r="H1013">
        <f t="shared" si="91"/>
        <v>0</v>
      </c>
    </row>
    <row r="1014" spans="1:8" ht="20.100000000000001" customHeight="1">
      <c r="A1014" s="11"/>
      <c r="B1014" s="11" t="s">
        <v>458</v>
      </c>
      <c r="C1014" s="14" t="str">
        <f t="shared" si="92"/>
        <v xml:space="preserve">   Cashews</v>
      </c>
      <c r="D1014" s="9" t="s">
        <v>261</v>
      </c>
      <c r="E1014" s="1" t="str">
        <f t="shared" si="94"/>
        <v>Nuts and Seeds</v>
      </c>
      <c r="F1014" s="1" t="str">
        <f t="shared" si="90"/>
        <v xml:space="preserve">   Cashews</v>
      </c>
      <c r="G1014" t="str">
        <f t="shared" si="93"/>
        <v/>
      </c>
      <c r="H1014">
        <f t="shared" si="91"/>
        <v>0</v>
      </c>
    </row>
    <row r="1015" spans="1:8" ht="20.100000000000001" customHeight="1">
      <c r="A1015" s="11"/>
      <c r="B1015" s="11" t="s">
        <v>459</v>
      </c>
      <c r="C1015" s="14" t="str">
        <f t="shared" si="92"/>
        <v xml:space="preserve">   Chestnuts</v>
      </c>
      <c r="D1015" s="9" t="s">
        <v>261</v>
      </c>
      <c r="E1015" s="1" t="str">
        <f t="shared" si="94"/>
        <v>Nuts and Seeds</v>
      </c>
      <c r="F1015" s="1" t="str">
        <f t="shared" ref="F1015:F1033" si="95">IF(C1015=999,"",IF(LEN(B1015)&gt;0,B1015,IF(LEN(B1014)&gt;0,B1014,IF(LEN(B1013)&gt;0,B1013,IF(LEN(B1012)&gt;0,B1012,999)))))</f>
        <v xml:space="preserve">   Chestnuts</v>
      </c>
      <c r="G1015" t="str">
        <f t="shared" si="93"/>
        <v/>
      </c>
      <c r="H1015">
        <f t="shared" si="91"/>
        <v>0</v>
      </c>
    </row>
    <row r="1016" spans="1:8" ht="20.100000000000001" customHeight="1">
      <c r="A1016" s="11"/>
      <c r="B1016" s="11" t="s">
        <v>460</v>
      </c>
      <c r="C1016" s="14" t="str">
        <f t="shared" si="92"/>
        <v xml:space="preserve">   Chocolate</v>
      </c>
      <c r="D1016" s="9" t="s">
        <v>261</v>
      </c>
      <c r="E1016" s="1" t="str">
        <f t="shared" si="94"/>
        <v>Nuts and Seeds</v>
      </c>
      <c r="F1016" s="1" t="str">
        <f t="shared" si="95"/>
        <v xml:space="preserve">   Chocolate</v>
      </c>
      <c r="G1016" t="str">
        <f t="shared" si="93"/>
        <v/>
      </c>
      <c r="H1016">
        <f t="shared" si="91"/>
        <v>0</v>
      </c>
    </row>
    <row r="1017" spans="1:8" ht="20.100000000000001" customHeight="1">
      <c r="A1017" s="11"/>
      <c r="B1017" s="11" t="s">
        <v>461</v>
      </c>
      <c r="C1017" s="14" t="str">
        <f t="shared" si="92"/>
        <v xml:space="preserve">   Coconuts</v>
      </c>
      <c r="D1017" s="9" t="s">
        <v>261</v>
      </c>
      <c r="E1017" s="1" t="str">
        <f t="shared" si="94"/>
        <v>Nuts and Seeds</v>
      </c>
      <c r="F1017" s="1" t="str">
        <f t="shared" si="95"/>
        <v xml:space="preserve">   Coconuts</v>
      </c>
      <c r="G1017" t="str">
        <f t="shared" si="93"/>
        <v/>
      </c>
      <c r="H1017">
        <f t="shared" si="91"/>
        <v>0</v>
      </c>
    </row>
    <row r="1018" spans="1:8" ht="20.100000000000001" customHeight="1">
      <c r="A1018" s="11"/>
      <c r="B1018" s="11" t="s">
        <v>462</v>
      </c>
      <c r="C1018" s="14" t="str">
        <f t="shared" si="92"/>
        <v xml:space="preserve">   Gingko Nuts</v>
      </c>
      <c r="D1018" s="9" t="s">
        <v>261</v>
      </c>
      <c r="E1018" s="1" t="str">
        <f t="shared" si="94"/>
        <v>Nuts and Seeds</v>
      </c>
      <c r="F1018" s="1" t="str">
        <f t="shared" si="95"/>
        <v xml:space="preserve">   Gingko Nuts</v>
      </c>
      <c r="G1018" t="str">
        <f t="shared" si="93"/>
        <v/>
      </c>
      <c r="H1018">
        <f t="shared" si="91"/>
        <v>0</v>
      </c>
    </row>
    <row r="1019" spans="1:8" ht="20.100000000000001" customHeight="1">
      <c r="A1019" s="11"/>
      <c r="B1019" s="11" t="s">
        <v>463</v>
      </c>
      <c r="C1019" s="14" t="str">
        <f t="shared" si="92"/>
        <v xml:space="preserve">   Hazelnut</v>
      </c>
      <c r="D1019" s="9" t="s">
        <v>261</v>
      </c>
      <c r="E1019" s="1" t="str">
        <f t="shared" si="94"/>
        <v>Nuts and Seeds</v>
      </c>
      <c r="F1019" s="1" t="str">
        <f t="shared" si="95"/>
        <v xml:space="preserve">   Hazelnut</v>
      </c>
      <c r="G1019" t="str">
        <f t="shared" si="93"/>
        <v/>
      </c>
      <c r="H1019">
        <f t="shared" si="91"/>
        <v>0</v>
      </c>
    </row>
    <row r="1020" spans="1:8" ht="20.100000000000001" customHeight="1">
      <c r="A1020" s="11"/>
      <c r="B1020" s="11" t="s">
        <v>464</v>
      </c>
      <c r="C1020" s="14" t="str">
        <f t="shared" si="92"/>
        <v xml:space="preserve">   Linseed</v>
      </c>
      <c r="D1020" s="9" t="s">
        <v>261</v>
      </c>
      <c r="E1020" s="1" t="str">
        <f t="shared" si="94"/>
        <v>Nuts and Seeds</v>
      </c>
      <c r="F1020" s="1" t="str">
        <f t="shared" si="95"/>
        <v xml:space="preserve">   Linseed</v>
      </c>
      <c r="G1020" t="str">
        <f t="shared" si="93"/>
        <v/>
      </c>
      <c r="H1020">
        <f t="shared" si="91"/>
        <v>0</v>
      </c>
    </row>
    <row r="1021" spans="1:8" ht="20.100000000000001" customHeight="1">
      <c r="A1021" s="11"/>
      <c r="B1021" s="11" t="s">
        <v>465</v>
      </c>
      <c r="C1021" s="14" t="str">
        <f t="shared" si="92"/>
        <v xml:space="preserve">   Lotus Nuts</v>
      </c>
      <c r="D1021" s="9" t="s">
        <v>261</v>
      </c>
      <c r="E1021" s="1" t="str">
        <f t="shared" si="94"/>
        <v>Nuts and Seeds</v>
      </c>
      <c r="F1021" s="1" t="str">
        <f t="shared" si="95"/>
        <v xml:space="preserve">   Lotus Nuts</v>
      </c>
      <c r="G1021" t="str">
        <f t="shared" si="93"/>
        <v/>
      </c>
      <c r="H1021">
        <f t="shared" si="91"/>
        <v>0</v>
      </c>
    </row>
    <row r="1022" spans="1:8" ht="20.100000000000001" customHeight="1">
      <c r="A1022" s="11"/>
      <c r="B1022" s="11" t="s">
        <v>466</v>
      </c>
      <c r="C1022" s="14" t="str">
        <f t="shared" si="92"/>
        <v xml:space="preserve">   Lupin Seeds</v>
      </c>
      <c r="D1022" s="9" t="s">
        <v>261</v>
      </c>
      <c r="E1022" s="1" t="str">
        <f t="shared" si="94"/>
        <v>Nuts and Seeds</v>
      </c>
      <c r="F1022" s="1" t="str">
        <f t="shared" si="95"/>
        <v xml:space="preserve">   Lupin Seeds</v>
      </c>
      <c r="G1022" t="str">
        <f t="shared" si="93"/>
        <v/>
      </c>
      <c r="H1022">
        <f t="shared" si="91"/>
        <v>0</v>
      </c>
    </row>
    <row r="1023" spans="1:8" ht="20.100000000000001" customHeight="1">
      <c r="A1023" s="11"/>
      <c r="B1023" s="11" t="s">
        <v>467</v>
      </c>
      <c r="C1023" s="14" t="str">
        <f t="shared" si="92"/>
        <v xml:space="preserve">   Macadamias</v>
      </c>
      <c r="D1023" s="9" t="s">
        <v>261</v>
      </c>
      <c r="E1023" s="1" t="str">
        <f t="shared" si="94"/>
        <v>Nuts and Seeds</v>
      </c>
      <c r="F1023" s="1" t="str">
        <f t="shared" si="95"/>
        <v xml:space="preserve">   Macadamias</v>
      </c>
      <c r="G1023" t="str">
        <f t="shared" si="93"/>
        <v/>
      </c>
      <c r="H1023">
        <f t="shared" si="91"/>
        <v>0</v>
      </c>
    </row>
    <row r="1024" spans="1:8" ht="20.100000000000001" customHeight="1">
      <c r="A1024" s="11"/>
      <c r="B1024" s="11" t="s">
        <v>468</v>
      </c>
      <c r="C1024" s="14" t="str">
        <f t="shared" si="92"/>
        <v xml:space="preserve">   Peanuts</v>
      </c>
      <c r="D1024" s="9" t="s">
        <v>261</v>
      </c>
      <c r="E1024" s="1" t="str">
        <f t="shared" si="94"/>
        <v>Nuts and Seeds</v>
      </c>
      <c r="F1024" s="1" t="str">
        <f t="shared" si="95"/>
        <v xml:space="preserve">   Peanuts</v>
      </c>
      <c r="G1024" t="str">
        <f t="shared" si="93"/>
        <v/>
      </c>
      <c r="H1024">
        <f t="shared" si="91"/>
        <v>0</v>
      </c>
    </row>
    <row r="1025" spans="1:8" ht="20.100000000000001" customHeight="1">
      <c r="A1025" s="11"/>
      <c r="B1025" s="11" t="s">
        <v>469</v>
      </c>
      <c r="C1025" s="14" t="str">
        <f t="shared" si="92"/>
        <v xml:space="preserve">   Pecans</v>
      </c>
      <c r="D1025" s="9" t="s">
        <v>261</v>
      </c>
      <c r="E1025" s="1" t="str">
        <f t="shared" si="94"/>
        <v>Nuts and Seeds</v>
      </c>
      <c r="F1025" s="1" t="str">
        <f t="shared" si="95"/>
        <v xml:space="preserve">   Pecans</v>
      </c>
      <c r="G1025" t="str">
        <f t="shared" si="93"/>
        <v/>
      </c>
      <c r="H1025">
        <f t="shared" si="91"/>
        <v>0</v>
      </c>
    </row>
    <row r="1026" spans="1:8" ht="20.100000000000001" customHeight="1">
      <c r="A1026" s="11"/>
      <c r="B1026" s="11" t="s">
        <v>470</v>
      </c>
      <c r="C1026" s="14" t="str">
        <f t="shared" si="92"/>
        <v xml:space="preserve">   Pine Nuts</v>
      </c>
      <c r="D1026" s="9" t="s">
        <v>261</v>
      </c>
      <c r="E1026" s="1" t="str">
        <f t="shared" si="94"/>
        <v>Nuts and Seeds</v>
      </c>
      <c r="F1026" s="1" t="str">
        <f t="shared" si="95"/>
        <v xml:space="preserve">   Pine Nuts</v>
      </c>
      <c r="G1026" t="str">
        <f t="shared" si="93"/>
        <v/>
      </c>
      <c r="H1026">
        <f t="shared" ref="H1026:H1033" si="96">IFERROR(VALUE(RIGHT(D1026,LEN(D1026)-FIND("@",D1026,1))),0)</f>
        <v>0</v>
      </c>
    </row>
    <row r="1027" spans="1:8" ht="20.100000000000001" customHeight="1">
      <c r="A1027" s="11"/>
      <c r="B1027" s="11" t="s">
        <v>471</v>
      </c>
      <c r="C1027" s="14" t="str">
        <f t="shared" ref="C1027:C1033" si="97">IF(A1027&gt;0,999,IF(LEN(B1027)&gt;0,B1027,IF(LEN(B1026)&gt;0,B1026,IF(LEN(B1025)&gt;0,B1025,IF(LEN(B1024)&gt;0,B1024,999)))))</f>
        <v xml:space="preserve">   Pistachios</v>
      </c>
      <c r="D1027" s="9" t="s">
        <v>261</v>
      </c>
      <c r="E1027" s="1" t="str">
        <f t="shared" si="94"/>
        <v>Nuts and Seeds</v>
      </c>
      <c r="F1027" s="1" t="str">
        <f t="shared" si="95"/>
        <v xml:space="preserve">   Pistachios</v>
      </c>
      <c r="G1027" t="str">
        <f t="shared" si="93"/>
        <v/>
      </c>
      <c r="H1027">
        <f t="shared" si="96"/>
        <v>0</v>
      </c>
    </row>
    <row r="1028" spans="1:8" ht="20.100000000000001" customHeight="1">
      <c r="A1028" s="11"/>
      <c r="B1028" s="11" t="s">
        <v>472</v>
      </c>
      <c r="C1028" s="14" t="str">
        <f t="shared" si="97"/>
        <v xml:space="preserve">   Poppy Seeds</v>
      </c>
      <c r="D1028" s="9" t="s">
        <v>261</v>
      </c>
      <c r="E1028" s="1" t="str">
        <f t="shared" si="94"/>
        <v>Nuts and Seeds</v>
      </c>
      <c r="F1028" s="1" t="str">
        <f t="shared" si="95"/>
        <v xml:space="preserve">   Poppy Seeds</v>
      </c>
      <c r="G1028" t="str">
        <f t="shared" si="93"/>
        <v/>
      </c>
      <c r="H1028">
        <f t="shared" si="96"/>
        <v>0</v>
      </c>
    </row>
    <row r="1029" spans="1:8" ht="20.100000000000001" customHeight="1">
      <c r="A1029" s="11"/>
      <c r="B1029" s="11" t="s">
        <v>473</v>
      </c>
      <c r="C1029" s="14" t="str">
        <f t="shared" si="97"/>
        <v xml:space="preserve">   Pumpkin Seeds</v>
      </c>
      <c r="D1029" s="9" t="s">
        <v>261</v>
      </c>
      <c r="E1029" s="1" t="str">
        <f t="shared" si="94"/>
        <v>Nuts and Seeds</v>
      </c>
      <c r="F1029" s="1" t="str">
        <f t="shared" si="95"/>
        <v xml:space="preserve">   Pumpkin Seeds</v>
      </c>
      <c r="G1029" t="str">
        <f t="shared" si="93"/>
        <v/>
      </c>
      <c r="H1029">
        <f t="shared" si="96"/>
        <v>0</v>
      </c>
    </row>
    <row r="1030" spans="1:8" ht="20.100000000000001" customHeight="1">
      <c r="A1030" s="11"/>
      <c r="B1030" s="11" t="s">
        <v>474</v>
      </c>
      <c r="C1030" s="14" t="str">
        <f t="shared" si="97"/>
        <v xml:space="preserve">   Sesame Seeds</v>
      </c>
      <c r="D1030" s="9" t="s">
        <v>261</v>
      </c>
      <c r="E1030" s="1" t="str">
        <f t="shared" si="94"/>
        <v>Nuts and Seeds</v>
      </c>
      <c r="F1030" s="1" t="str">
        <f t="shared" si="95"/>
        <v xml:space="preserve">   Sesame Seeds</v>
      </c>
      <c r="G1030" t="str">
        <f t="shared" si="93"/>
        <v/>
      </c>
      <c r="H1030">
        <f t="shared" si="96"/>
        <v>0</v>
      </c>
    </row>
    <row r="1031" spans="1:8" ht="20.100000000000001" customHeight="1">
      <c r="A1031" s="11"/>
      <c r="B1031" s="11" t="s">
        <v>475</v>
      </c>
      <c r="C1031" s="14" t="str">
        <f t="shared" si="97"/>
        <v xml:space="preserve">   Sunflower Seeds</v>
      </c>
      <c r="D1031" s="9" t="s">
        <v>261</v>
      </c>
      <c r="E1031" s="1" t="str">
        <f t="shared" si="94"/>
        <v>Nuts and Seeds</v>
      </c>
      <c r="F1031" s="1" t="str">
        <f t="shared" si="95"/>
        <v xml:space="preserve">   Sunflower Seeds</v>
      </c>
      <c r="G1031" t="str">
        <f t="shared" si="93"/>
        <v/>
      </c>
      <c r="H1031">
        <f t="shared" si="96"/>
        <v>0</v>
      </c>
    </row>
    <row r="1032" spans="1:8" ht="20.100000000000001" customHeight="1">
      <c r="A1032" s="11"/>
      <c r="B1032" s="11" t="s">
        <v>476</v>
      </c>
      <c r="C1032" s="14" t="str">
        <f t="shared" si="97"/>
        <v xml:space="preserve">   Tiger Nuts</v>
      </c>
      <c r="D1032" s="9" t="s">
        <v>261</v>
      </c>
      <c r="E1032" s="1" t="str">
        <f t="shared" si="94"/>
        <v>Nuts and Seeds</v>
      </c>
      <c r="F1032" s="1" t="str">
        <f t="shared" si="95"/>
        <v xml:space="preserve">   Tiger Nuts</v>
      </c>
      <c r="G1032" t="str">
        <f t="shared" si="93"/>
        <v/>
      </c>
      <c r="H1032">
        <f t="shared" si="96"/>
        <v>0</v>
      </c>
    </row>
    <row r="1033" spans="1:8" ht="20.100000000000001" customHeight="1">
      <c r="A1033" s="11"/>
      <c r="B1033" s="11" t="s">
        <v>477</v>
      </c>
      <c r="C1033" s="14" t="str">
        <f t="shared" si="97"/>
        <v xml:space="preserve">   Walnuts</v>
      </c>
      <c r="D1033" s="9" t="s">
        <v>261</v>
      </c>
      <c r="E1033" s="1" t="str">
        <f t="shared" si="94"/>
        <v>Nuts and Seeds</v>
      </c>
      <c r="F1033" s="1" t="str">
        <f t="shared" si="95"/>
        <v xml:space="preserve">   Walnuts</v>
      </c>
      <c r="G1033" t="str">
        <f t="shared" si="93"/>
        <v/>
      </c>
      <c r="H1033">
        <f t="shared" si="96"/>
        <v>0</v>
      </c>
    </row>
  </sheetData>
  <pageMargins left="1" right="1" top="1" bottom="1" header="0.25" footer="0.25"/>
  <pageSetup orientation="portrait" r:id="rId2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E12"/>
  <sheetViews>
    <sheetView workbookViewId="0">
      <selection activeCell="E12" sqref="E12"/>
    </sheetView>
  </sheetViews>
  <sheetFormatPr defaultRowHeight="12.75"/>
  <cols>
    <col min="2" max="2" width="27" customWidth="1"/>
  </cols>
  <sheetData>
    <row r="12" spans="2:5">
      <c r="B12" s="6" t="s">
        <v>3</v>
      </c>
      <c r="C12">
        <f>FIND("@",B12,1)</f>
        <v>17</v>
      </c>
      <c r="D12">
        <f>LEN(B12)</f>
        <v>22</v>
      </c>
      <c r="E12" t="str">
        <f>RIGHT(B12,LEN(B12)-FIND("@",B12,1))</f>
        <v>157.0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COPButton_Protein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neuer</dc:creator>
  <cp:lastModifiedBy>Neuer home</cp:lastModifiedBy>
  <dcterms:created xsi:type="dcterms:W3CDTF">2018-06-15T02:49:00Z</dcterms:created>
  <dcterms:modified xsi:type="dcterms:W3CDTF">2018-06-15T02:53:28Z</dcterms:modified>
</cp:coreProperties>
</file>