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jashnsaz/NeuertLab/Dropbox (VU Basic Sciences)/Hossein Jashnsaz/Experiments/Diverse_kinetics_Hog1YFP_TimeLapse/#9 Growth rates/"/>
    </mc:Choice>
  </mc:AlternateContent>
  <xr:revisionPtr revIDLastSave="0" documentId="13_ncr:1_{362BA011-2D92-5246-A528-1966649E98EA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HJ_20191206_WT_BY474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F25" i="1"/>
  <c r="F20" i="1"/>
  <c r="F19" i="1"/>
  <c r="F17" i="1"/>
  <c r="F16" i="1"/>
  <c r="F15" i="1"/>
  <c r="F14" i="1"/>
  <c r="F13" i="1"/>
  <c r="F12" i="1"/>
  <c r="F11" i="1"/>
  <c r="A22" i="1"/>
  <c r="A21" i="1"/>
  <c r="A20" i="1"/>
  <c r="A19" i="1"/>
  <c r="A18" i="1"/>
  <c r="A17" i="1"/>
  <c r="A16" i="1"/>
  <c r="F24" i="1"/>
  <c r="F23" i="1"/>
  <c r="F22" i="1"/>
  <c r="F21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<sst xmlns="http://schemas.openxmlformats.org/spreadsheetml/2006/main" count="21" uniqueCount="7">
  <si>
    <t>0M</t>
  </si>
  <si>
    <t>time (min)</t>
  </si>
  <si>
    <t>BR1</t>
  </si>
  <si>
    <t>BR2</t>
  </si>
  <si>
    <t>BR3</t>
  </si>
  <si>
    <t>Pulse20min3M</t>
  </si>
  <si>
    <t>linear90min3M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</si>
</sst>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M28" sqref="M28"/>
    </sheetView>
  </sheetViews>
  <sheetFormatPr baseColWidth="10" defaultRowHeight="16" x14ac:dyDescent="0.2"/>
  <sheetData>
    <row r="1" spans="1:14" x14ac:dyDescent="0.2">
      <c r="B1" t="s">
        <v>0</v>
      </c>
      <c r="C1" t="s">
        <v>0</v>
      </c>
      <c r="D1" t="s">
        <v>0</v>
      </c>
      <c r="G1" t="s">
        <v>5</v>
      </c>
      <c r="H1" t="s">
        <v>5</v>
      </c>
      <c r="I1" t="s">
        <v>5</v>
      </c>
      <c r="L1" t="s">
        <v>6</v>
      </c>
      <c r="M1" t="s">
        <v>6</v>
      </c>
      <c r="N1" t="s">
        <v>6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</row>
    <row r="3" spans="1:14" x14ac:dyDescent="0.2">
      <c r="A3">
        <v>0</v>
      </c>
      <c r="B3">
        <v>7.0999999999999994E-2</v>
      </c>
      <c r="C3">
        <v>7.0999999999999994E-2</v>
      </c>
      <c r="D3">
        <v>7.0000000000000007E-2</v>
      </c>
      <c r="F3">
        <v>0</v>
      </c>
      <c r="G3">
        <v>7.0999999999999994E-2</v>
      </c>
      <c r="H3">
        <v>7.0999999999999994E-2</v>
      </c>
      <c r="I3">
        <v>7.0000000000000007E-2</v>
      </c>
      <c r="K3">
        <v>0</v>
      </c>
      <c r="L3">
        <v>7.0999999999999994E-2</v>
      </c>
      <c r="M3">
        <v>7.0999999999999994E-2</v>
      </c>
      <c r="N3">
        <v>7.0000000000000007E-2</v>
      </c>
    </row>
    <row r="4" spans="1:14" x14ac:dyDescent="0.2">
      <c r="A4">
        <v>20</v>
      </c>
      <c r="B4">
        <v>0.08</v>
      </c>
      <c r="C4">
        <v>8.1000000000000003E-2</v>
      </c>
      <c r="D4">
        <v>8.2000000000000003E-2</v>
      </c>
      <c r="F4">
        <v>20</v>
      </c>
      <c r="G4">
        <v>0.08</v>
      </c>
      <c r="H4">
        <v>8.1000000000000003E-2</v>
      </c>
      <c r="I4">
        <v>8.2000000000000003E-2</v>
      </c>
      <c r="K4">
        <v>20</v>
      </c>
      <c r="L4">
        <v>0.08</v>
      </c>
      <c r="M4">
        <v>8.1000000000000003E-2</v>
      </c>
      <c r="N4">
        <v>8.2000000000000003E-2</v>
      </c>
    </row>
    <row r="5" spans="1:14" x14ac:dyDescent="0.2">
      <c r="A5">
        <v>40</v>
      </c>
      <c r="B5">
        <v>9.1999999999999998E-2</v>
      </c>
      <c r="C5">
        <v>9.2999999999999999E-2</v>
      </c>
      <c r="D5">
        <v>9.2999999999999999E-2</v>
      </c>
      <c r="F5">
        <v>40</v>
      </c>
      <c r="G5">
        <v>9.1999999999999998E-2</v>
      </c>
      <c r="H5">
        <v>9.2999999999999999E-2</v>
      </c>
      <c r="I5">
        <v>9.2999999999999999E-2</v>
      </c>
      <c r="K5">
        <v>40</v>
      </c>
      <c r="L5">
        <v>9.1999999999999998E-2</v>
      </c>
      <c r="M5">
        <v>9.2999999999999999E-2</v>
      </c>
      <c r="N5">
        <v>9.2999999999999999E-2</v>
      </c>
    </row>
    <row r="6" spans="1:14" x14ac:dyDescent="0.2">
      <c r="A6">
        <v>60</v>
      </c>
      <c r="B6">
        <v>0.115</v>
      </c>
      <c r="C6">
        <v>0.11</v>
      </c>
      <c r="D6">
        <v>0.11</v>
      </c>
      <c r="F6">
        <v>60</v>
      </c>
      <c r="G6">
        <v>0.115</v>
      </c>
      <c r="H6">
        <v>0.11</v>
      </c>
      <c r="I6">
        <v>0.11</v>
      </c>
      <c r="K6">
        <v>60</v>
      </c>
      <c r="L6">
        <v>0.115</v>
      </c>
      <c r="M6">
        <v>0.11</v>
      </c>
      <c r="N6">
        <v>0.11</v>
      </c>
    </row>
    <row r="7" spans="1:14" x14ac:dyDescent="0.2">
      <c r="A7">
        <v>80</v>
      </c>
      <c r="B7">
        <v>0.13200000000000001</v>
      </c>
      <c r="C7">
        <v>0.13</v>
      </c>
      <c r="D7">
        <v>0.13800000000000001</v>
      </c>
      <c r="F7">
        <v>80</v>
      </c>
      <c r="G7">
        <v>0.13200000000000001</v>
      </c>
      <c r="H7">
        <v>0.13</v>
      </c>
      <c r="I7">
        <v>0.13800000000000001</v>
      </c>
      <c r="K7">
        <v>80</v>
      </c>
      <c r="L7">
        <v>0.13200000000000001</v>
      </c>
      <c r="M7">
        <v>0.13</v>
      </c>
      <c r="N7">
        <v>0.13800000000000001</v>
      </c>
    </row>
    <row r="8" spans="1:14" x14ac:dyDescent="0.2">
      <c r="A8">
        <v>100</v>
      </c>
      <c r="B8">
        <v>0.151</v>
      </c>
      <c r="C8">
        <v>0.151</v>
      </c>
      <c r="D8">
        <v>0.14899999999999999</v>
      </c>
      <c r="F8">
        <v>100</v>
      </c>
      <c r="G8">
        <v>0.151</v>
      </c>
      <c r="H8">
        <v>0.151</v>
      </c>
      <c r="I8">
        <v>0.14899999999999999</v>
      </c>
      <c r="K8">
        <v>100</v>
      </c>
      <c r="L8">
        <v>0.151</v>
      </c>
      <c r="M8">
        <v>0.151</v>
      </c>
      <c r="N8">
        <v>0.14899999999999999</v>
      </c>
    </row>
    <row r="9" spans="1:14" x14ac:dyDescent="0.2">
      <c r="A9">
        <v>132</v>
      </c>
      <c r="B9">
        <v>0.18099999999999999</v>
      </c>
      <c r="C9">
        <v>0.187</v>
      </c>
      <c r="D9">
        <v>0.188</v>
      </c>
      <c r="F9">
        <v>132</v>
      </c>
      <c r="G9">
        <v>0.18099999999999999</v>
      </c>
      <c r="H9">
        <v>0.187</v>
      </c>
      <c r="I9">
        <v>0.188</v>
      </c>
      <c r="K9">
        <v>132</v>
      </c>
      <c r="L9">
        <v>0.18099999999999999</v>
      </c>
      <c r="M9">
        <v>0.187</v>
      </c>
      <c r="N9">
        <v>0.188</v>
      </c>
    </row>
    <row r="10" spans="1:14" x14ac:dyDescent="0.2">
      <c r="A10">
        <f>140+90+15</f>
        <v>245</v>
      </c>
      <c r="B10">
        <v>0.39800000000000002</v>
      </c>
      <c r="C10">
        <v>0.41099999999999998</v>
      </c>
      <c r="D10">
        <v>0.41599999999999998</v>
      </c>
    </row>
    <row r="11" spans="1:14" x14ac:dyDescent="0.2">
      <c r="A11">
        <f>140+90+60</f>
        <v>290</v>
      </c>
      <c r="B11">
        <v>0.56299999999999994</v>
      </c>
      <c r="C11">
        <v>0.56499999999999995</v>
      </c>
      <c r="D11">
        <v>0.58099999999999996</v>
      </c>
      <c r="F11">
        <f>140+90+18</f>
        <v>248</v>
      </c>
      <c r="G11">
        <v>0.115</v>
      </c>
      <c r="H11">
        <v>0.11600000000000001</v>
      </c>
      <c r="I11">
        <v>0.13400000000000001</v>
      </c>
      <c r="K11">
        <f>140+90+21</f>
        <v>251</v>
      </c>
      <c r="L11">
        <v>4.8000000000000001E-2</v>
      </c>
      <c r="M11">
        <v>4.5999999999999999E-2</v>
      </c>
      <c r="N11">
        <v>4.5999999999999999E-2</v>
      </c>
    </row>
    <row r="12" spans="1:14" x14ac:dyDescent="0.2">
      <c r="A12">
        <f>140+90+110</f>
        <v>340</v>
      </c>
      <c r="B12">
        <v>0.80400000000000005</v>
      </c>
      <c r="C12">
        <v>0.81200000000000006</v>
      </c>
      <c r="D12">
        <v>0.83399999999999996</v>
      </c>
      <c r="F12">
        <f>140+90+63</f>
        <v>293</v>
      </c>
      <c r="G12">
        <v>0.13700000000000001</v>
      </c>
      <c r="H12">
        <v>0.13100000000000001</v>
      </c>
      <c r="I12">
        <v>0.161</v>
      </c>
      <c r="K12">
        <f>140+90+66</f>
        <v>296</v>
      </c>
      <c r="L12">
        <v>5.0999999999999997E-2</v>
      </c>
      <c r="M12">
        <v>5.1999999999999998E-2</v>
      </c>
      <c r="N12">
        <v>5.2999999999999999E-2</v>
      </c>
    </row>
    <row r="13" spans="1:14" x14ac:dyDescent="0.2">
      <c r="A13">
        <f>140+90+150</f>
        <v>380</v>
      </c>
      <c r="B13">
        <v>1.026</v>
      </c>
      <c r="C13">
        <v>1.0429999999999999</v>
      </c>
      <c r="D13">
        <v>1.06</v>
      </c>
      <c r="F13">
        <f>140+90+114</f>
        <v>344</v>
      </c>
      <c r="G13">
        <v>0.155</v>
      </c>
      <c r="H13">
        <v>0.154</v>
      </c>
      <c r="I13">
        <v>0.188</v>
      </c>
      <c r="K13">
        <f>140+90+116</f>
        <v>346</v>
      </c>
      <c r="L13">
        <v>6.4000000000000001E-2</v>
      </c>
      <c r="M13">
        <v>6.3E-2</v>
      </c>
      <c r="N13">
        <v>5.5E-2</v>
      </c>
    </row>
    <row r="14" spans="1:14" x14ac:dyDescent="0.2">
      <c r="A14">
        <f>140+90+195</f>
        <v>425</v>
      </c>
      <c r="B14">
        <v>1.48</v>
      </c>
      <c r="C14">
        <v>1.502</v>
      </c>
      <c r="D14">
        <v>1.538</v>
      </c>
      <c r="F14">
        <f>140+90+153</f>
        <v>383</v>
      </c>
      <c r="G14">
        <v>0.17</v>
      </c>
      <c r="H14">
        <v>0.16800000000000001</v>
      </c>
      <c r="I14">
        <v>0.20699999999999999</v>
      </c>
      <c r="K14">
        <f>140+90+156</f>
        <v>386</v>
      </c>
      <c r="L14">
        <v>7.0000000000000007E-2</v>
      </c>
      <c r="M14">
        <v>6.5000000000000002E-2</v>
      </c>
      <c r="N14">
        <v>6.3E-2</v>
      </c>
    </row>
    <row r="15" spans="1:14" x14ac:dyDescent="0.2">
      <c r="A15">
        <f>140+90+240</f>
        <v>470</v>
      </c>
      <c r="B15">
        <v>2.23</v>
      </c>
      <c r="C15">
        <v>2.1800000000000002</v>
      </c>
      <c r="D15">
        <v>2.36</v>
      </c>
      <c r="F15">
        <f>140+90+200</f>
        <v>430</v>
      </c>
      <c r="G15">
        <v>0.218</v>
      </c>
      <c r="H15">
        <v>0.2</v>
      </c>
      <c r="I15">
        <v>0.25600000000000001</v>
      </c>
      <c r="K15">
        <f>140+90+203</f>
        <v>433</v>
      </c>
      <c r="L15">
        <v>9.4E-2</v>
      </c>
      <c r="M15">
        <v>8.1000000000000003E-2</v>
      </c>
      <c r="N15">
        <v>7.1999999999999995E-2</v>
      </c>
    </row>
    <row r="16" spans="1:14" x14ac:dyDescent="0.2">
      <c r="A16">
        <f>140+90+285</f>
        <v>515</v>
      </c>
      <c r="B16">
        <v>2.5</v>
      </c>
      <c r="C16">
        <v>2.85</v>
      </c>
      <c r="D16">
        <v>3.06</v>
      </c>
      <c r="F16">
        <f>140+90+245</f>
        <v>475</v>
      </c>
      <c r="G16">
        <v>0.24399999999999999</v>
      </c>
      <c r="H16">
        <v>0.26200000000000001</v>
      </c>
      <c r="I16">
        <v>0.31</v>
      </c>
      <c r="K16">
        <f>140+90+248</f>
        <v>478</v>
      </c>
      <c r="L16">
        <v>0.11700000000000001</v>
      </c>
      <c r="M16">
        <v>0.1</v>
      </c>
      <c r="N16">
        <v>0.1</v>
      </c>
    </row>
    <row r="17" spans="1:14" x14ac:dyDescent="0.2">
      <c r="A17">
        <f>140+90+330</f>
        <v>560</v>
      </c>
      <c r="B17">
        <v>4.37</v>
      </c>
      <c r="C17">
        <v>4.07</v>
      </c>
      <c r="D17">
        <v>4.01</v>
      </c>
      <c r="F17">
        <f>140+90+287</f>
        <v>517</v>
      </c>
      <c r="G17">
        <v>0.28499999999999998</v>
      </c>
      <c r="H17">
        <v>0.27200000000000002</v>
      </c>
      <c r="I17">
        <v>0.38900000000000001</v>
      </c>
      <c r="K17">
        <f>140+90+290</f>
        <v>520</v>
      </c>
      <c r="L17">
        <v>0.154</v>
      </c>
      <c r="M17">
        <v>0.16200000000000001</v>
      </c>
      <c r="N17">
        <v>0.128</v>
      </c>
    </row>
    <row r="18" spans="1:14" x14ac:dyDescent="0.2">
      <c r="A18">
        <f>140+90+380</f>
        <v>610</v>
      </c>
      <c r="B18">
        <v>5.04</v>
      </c>
      <c r="C18">
        <v>5.17</v>
      </c>
      <c r="D18">
        <v>5.0999999999999996</v>
      </c>
    </row>
    <row r="19" spans="1:14" x14ac:dyDescent="0.2">
      <c r="A19">
        <f>140+90+435</f>
        <v>665</v>
      </c>
      <c r="B19">
        <v>5.64</v>
      </c>
      <c r="C19">
        <v>5.97</v>
      </c>
      <c r="D19">
        <v>5.66</v>
      </c>
      <c r="F19">
        <f>140+90+305+90+16</f>
        <v>641</v>
      </c>
      <c r="G19">
        <v>0.156</v>
      </c>
      <c r="H19">
        <v>0.13900000000000001</v>
      </c>
      <c r="I19">
        <v>0.19</v>
      </c>
      <c r="K19">
        <f>140+90+305+90+19</f>
        <v>644</v>
      </c>
      <c r="L19">
        <v>5.6000000000000001E-2</v>
      </c>
      <c r="M19">
        <v>4.2000000000000003E-2</v>
      </c>
      <c r="N19">
        <v>0.04</v>
      </c>
    </row>
    <row r="20" spans="1:14" x14ac:dyDescent="0.2">
      <c r="A20">
        <f>140+90+480</f>
        <v>710</v>
      </c>
      <c r="B20">
        <v>6.79</v>
      </c>
      <c r="C20">
        <v>6.82</v>
      </c>
      <c r="D20">
        <v>6.28</v>
      </c>
      <c r="F20">
        <f>140+90+305+90+45</f>
        <v>670</v>
      </c>
      <c r="G20">
        <v>0.159</v>
      </c>
      <c r="H20">
        <v>0.14299999999999999</v>
      </c>
      <c r="I20">
        <v>0.189</v>
      </c>
      <c r="K20">
        <f>140+90+305+90+48</f>
        <v>673</v>
      </c>
      <c r="L20">
        <v>6.5000000000000002E-2</v>
      </c>
      <c r="M20">
        <v>4.4999999999999998E-2</v>
      </c>
      <c r="N20">
        <v>3.4000000000000002E-2</v>
      </c>
    </row>
    <row r="21" spans="1:14" x14ac:dyDescent="0.2">
      <c r="A21">
        <f>140+90+540</f>
        <v>770</v>
      </c>
      <c r="B21">
        <v>8.1199999999999992</v>
      </c>
      <c r="C21">
        <v>8.2899999999999991</v>
      </c>
      <c r="D21">
        <v>8.5399999999999991</v>
      </c>
      <c r="F21">
        <f>140+90+305+90+105</f>
        <v>730</v>
      </c>
      <c r="G21">
        <v>0.14599999999999999</v>
      </c>
      <c r="H21">
        <v>0.13200000000000001</v>
      </c>
      <c r="I21">
        <v>0.186</v>
      </c>
      <c r="K21">
        <f>140+90+305+90+108</f>
        <v>733</v>
      </c>
      <c r="L21">
        <v>5.0999999999999997E-2</v>
      </c>
      <c r="M21">
        <v>3.9E-2</v>
      </c>
      <c r="N21">
        <v>0.03</v>
      </c>
    </row>
    <row r="22" spans="1:14" x14ac:dyDescent="0.2">
      <c r="A22">
        <f>140+90+600</f>
        <v>830</v>
      </c>
      <c r="B22">
        <v>9.9499999999999993</v>
      </c>
      <c r="C22">
        <v>9.7200000000000006</v>
      </c>
      <c r="D22">
        <v>9.9600000000000009</v>
      </c>
      <c r="F22">
        <f>140+90+305+90+150</f>
        <v>775</v>
      </c>
      <c r="G22">
        <v>0.16700000000000001</v>
      </c>
      <c r="H22">
        <v>0.14399999999999999</v>
      </c>
      <c r="I22">
        <v>0.188</v>
      </c>
      <c r="K22">
        <f>140+90+305+90+157</f>
        <v>782</v>
      </c>
      <c r="L22">
        <v>7.0999999999999994E-2</v>
      </c>
      <c r="M22">
        <v>5.0999999999999997E-2</v>
      </c>
      <c r="N22">
        <v>4.3999999999999997E-2</v>
      </c>
    </row>
    <row r="23" spans="1:14" x14ac:dyDescent="0.2">
      <c r="F23">
        <f>140+90+305+90+195</f>
        <v>820</v>
      </c>
      <c r="G23">
        <v>0.156</v>
      </c>
      <c r="H23">
        <v>0.157</v>
      </c>
      <c r="I23">
        <v>0.21199999999999999</v>
      </c>
      <c r="K23">
        <f>140+90+305+90+197</f>
        <v>822</v>
      </c>
      <c r="L23">
        <v>8.5999999999999993E-2</v>
      </c>
      <c r="M23">
        <v>6.6000000000000003E-2</v>
      </c>
      <c r="N23">
        <v>5.3999999999999999E-2</v>
      </c>
    </row>
    <row r="24" spans="1:14" x14ac:dyDescent="0.2">
      <c r="F24">
        <f>140+90+305+90+240</f>
        <v>865</v>
      </c>
      <c r="G24">
        <v>0.17899999999999999</v>
      </c>
      <c r="H24">
        <v>0.14099999999999999</v>
      </c>
      <c r="I24">
        <v>0.2</v>
      </c>
      <c r="K24">
        <f>140+90+305+90+242</f>
        <v>867</v>
      </c>
      <c r="L24">
        <v>9.2999999999999999E-2</v>
      </c>
      <c r="M24">
        <v>6.8000000000000005E-2</v>
      </c>
      <c r="N24">
        <v>5.2999999999999999E-2</v>
      </c>
    </row>
    <row r="25" spans="1:14" x14ac:dyDescent="0.2">
      <c r="F25">
        <f>140+90+305+90+286</f>
        <v>911</v>
      </c>
      <c r="G25">
        <v>0.19800000000000001</v>
      </c>
      <c r="H25">
        <v>0.14299999999999999</v>
      </c>
      <c r="I25">
        <v>0.223</v>
      </c>
      <c r="K25">
        <f>140+90+305+90+288</f>
        <v>913</v>
      </c>
      <c r="L25">
        <v>0.12</v>
      </c>
      <c r="M25">
        <v>7.3999999999999996E-2</v>
      </c>
      <c r="N25">
        <v>0.10299999999999999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HJ_20191206_WT_BY4741_data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Jashnsaz</cp:lastModifiedBy>
  <dcterms:modified xsi:type="dcterms:W3CDTF">2019-12-10T23:53:34Z</dcterms:modified>
</cp:coreProperties>
</file>