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jashnsaz/NeuertLab/Dropbox (VU Basic Sciences)/Hossein Jashnsaz/Experiments/Diverse_kinetics_Hog1YFP_TimeLapse/#9 Growth rates/"/>
    </mc:Choice>
  </mc:AlternateContent>
  <xr:revisionPtr revIDLastSave="0" documentId="13_ncr:1_{09F4AD01-7175-4940-A94A-814031F0E4DC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HJ_20191208_WT_BY4741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9" i="1" l="1"/>
  <c r="U18" i="1"/>
  <c r="U17" i="1"/>
  <c r="U16" i="1"/>
  <c r="U15" i="1"/>
  <c r="U14" i="1"/>
  <c r="U13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K28" i="1"/>
  <c r="K27" i="1"/>
  <c r="K26" i="1"/>
  <c r="K25" i="1"/>
  <c r="K24" i="1"/>
  <c r="K23" i="1"/>
  <c r="K22" i="1"/>
  <c r="K21" i="1"/>
  <c r="K19" i="1"/>
  <c r="K18" i="1"/>
  <c r="K17" i="1"/>
  <c r="F18" i="1"/>
  <c r="K16" i="1"/>
  <c r="K15" i="1"/>
  <c r="K14" i="1"/>
  <c r="K13" i="1"/>
  <c r="K12" i="1"/>
  <c r="F23" i="1"/>
  <c r="F21" i="1"/>
  <c r="F22" i="1"/>
  <c r="F12" i="1"/>
  <c r="F13" i="1"/>
  <c r="F28" i="1"/>
  <c r="F27" i="1"/>
  <c r="F26" i="1"/>
  <c r="F25" i="1"/>
  <c r="F24" i="1"/>
  <c r="F19" i="1"/>
  <c r="F17" i="1"/>
  <c r="F16" i="1"/>
  <c r="F15" i="1"/>
  <c r="F14" i="1"/>
  <c r="D18" i="1"/>
  <c r="C18" i="1"/>
  <c r="B18" i="1"/>
  <c r="A18" i="1"/>
  <c r="A17" i="1"/>
  <c r="A16" i="1"/>
</calcChain>
</file>

<file path=xl/sharedStrings.xml><?xml version="1.0" encoding="utf-8"?>
<sst xmlns="http://schemas.openxmlformats.org/spreadsheetml/2006/main" count="35" uniqueCount="9">
  <si>
    <t>0M</t>
  </si>
  <si>
    <t>time (min)</t>
  </si>
  <si>
    <t>BR1</t>
  </si>
  <si>
    <t>BR2</t>
  </si>
  <si>
    <t>BR3</t>
  </si>
  <si>
    <t>Pulse20min3M</t>
  </si>
  <si>
    <t>Pulse25min3M</t>
  </si>
  <si>
    <t>Pulse30min3M</t>
  </si>
  <si>
    <t>t3_90min3M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</si>
</sst>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workbookViewId="0">
      <selection activeCell="F26" sqref="F26"/>
    </sheetView>
  </sheetViews>
  <sheetFormatPr baseColWidth="10" defaultRowHeight="16" x14ac:dyDescent="0.2"/>
  <sheetData>
    <row r="1" spans="1:24" x14ac:dyDescent="0.2">
      <c r="B1" t="s">
        <v>0</v>
      </c>
      <c r="C1" t="s">
        <v>0</v>
      </c>
      <c r="D1" t="s">
        <v>0</v>
      </c>
      <c r="G1" t="s">
        <v>5</v>
      </c>
      <c r="H1" t="s">
        <v>5</v>
      </c>
      <c r="I1" t="s">
        <v>5</v>
      </c>
      <c r="L1" t="s">
        <v>6</v>
      </c>
      <c r="M1" t="s">
        <v>6</v>
      </c>
      <c r="N1" t="s">
        <v>6</v>
      </c>
      <c r="Q1" t="s">
        <v>7</v>
      </c>
      <c r="R1" t="s">
        <v>7</v>
      </c>
      <c r="S1" t="s">
        <v>7</v>
      </c>
      <c r="V1" t="s">
        <v>8</v>
      </c>
      <c r="W1" t="s">
        <v>8</v>
      </c>
      <c r="X1" t="s">
        <v>8</v>
      </c>
    </row>
    <row r="2" spans="1:24" x14ac:dyDescent="0.2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  <c r="P2" t="s">
        <v>1</v>
      </c>
      <c r="Q2" t="s">
        <v>2</v>
      </c>
      <c r="R2" t="s">
        <v>3</v>
      </c>
      <c r="S2" t="s">
        <v>4</v>
      </c>
      <c r="U2" t="s">
        <v>1</v>
      </c>
      <c r="V2" t="s">
        <v>2</v>
      </c>
      <c r="W2" t="s">
        <v>3</v>
      </c>
      <c r="X2" t="s">
        <v>4</v>
      </c>
    </row>
    <row r="3" spans="1:24" x14ac:dyDescent="0.2">
      <c r="A3">
        <v>0</v>
      </c>
      <c r="B3">
        <v>3.5999999999999997E-2</v>
      </c>
      <c r="C3">
        <v>3.6999999999999998E-2</v>
      </c>
      <c r="D3">
        <v>3.7999999999999999E-2</v>
      </c>
      <c r="F3">
        <v>0</v>
      </c>
      <c r="G3">
        <v>3.5999999999999997E-2</v>
      </c>
      <c r="H3">
        <v>3.6999999999999998E-2</v>
      </c>
      <c r="I3">
        <v>3.7999999999999999E-2</v>
      </c>
      <c r="K3">
        <v>0</v>
      </c>
      <c r="L3">
        <v>3.5999999999999997E-2</v>
      </c>
      <c r="M3">
        <v>3.6999999999999998E-2</v>
      </c>
      <c r="N3">
        <v>3.7999999999999999E-2</v>
      </c>
      <c r="P3">
        <v>0</v>
      </c>
      <c r="Q3">
        <v>3.5999999999999997E-2</v>
      </c>
      <c r="R3">
        <v>3.6999999999999998E-2</v>
      </c>
      <c r="S3">
        <v>3.7999999999999999E-2</v>
      </c>
      <c r="U3">
        <v>0</v>
      </c>
      <c r="V3">
        <v>3.5999999999999997E-2</v>
      </c>
      <c r="W3">
        <v>3.6999999999999998E-2</v>
      </c>
      <c r="X3">
        <v>3.7999999999999999E-2</v>
      </c>
    </row>
    <row r="4" spans="1:24" x14ac:dyDescent="0.2">
      <c r="A4">
        <v>20</v>
      </c>
      <c r="B4">
        <v>4.3999999999999997E-2</v>
      </c>
      <c r="C4">
        <v>4.4999999999999998E-2</v>
      </c>
      <c r="D4">
        <v>4.7E-2</v>
      </c>
      <c r="F4">
        <v>20</v>
      </c>
      <c r="G4">
        <v>4.3999999999999997E-2</v>
      </c>
      <c r="H4">
        <v>4.4999999999999998E-2</v>
      </c>
      <c r="I4">
        <v>4.7E-2</v>
      </c>
      <c r="K4">
        <v>20</v>
      </c>
      <c r="L4">
        <v>4.3999999999999997E-2</v>
      </c>
      <c r="M4">
        <v>4.4999999999999998E-2</v>
      </c>
      <c r="N4">
        <v>4.7E-2</v>
      </c>
      <c r="P4">
        <v>20</v>
      </c>
      <c r="Q4">
        <v>4.3999999999999997E-2</v>
      </c>
      <c r="R4">
        <v>4.4999999999999998E-2</v>
      </c>
      <c r="S4">
        <v>4.7E-2</v>
      </c>
      <c r="U4">
        <v>20</v>
      </c>
      <c r="V4">
        <v>4.3999999999999997E-2</v>
      </c>
      <c r="W4">
        <v>4.4999999999999998E-2</v>
      </c>
      <c r="X4">
        <v>4.7E-2</v>
      </c>
    </row>
    <row r="5" spans="1:24" x14ac:dyDescent="0.2">
      <c r="A5">
        <v>40</v>
      </c>
      <c r="B5">
        <v>5.1999999999999998E-2</v>
      </c>
      <c r="C5">
        <v>4.9000000000000002E-2</v>
      </c>
      <c r="D5">
        <v>4.9000000000000002E-2</v>
      </c>
      <c r="F5">
        <v>40</v>
      </c>
      <c r="G5">
        <v>5.1999999999999998E-2</v>
      </c>
      <c r="H5">
        <v>4.9000000000000002E-2</v>
      </c>
      <c r="I5">
        <v>4.9000000000000002E-2</v>
      </c>
      <c r="K5">
        <v>40</v>
      </c>
      <c r="L5">
        <v>5.1999999999999998E-2</v>
      </c>
      <c r="M5">
        <v>4.9000000000000002E-2</v>
      </c>
      <c r="N5">
        <v>4.9000000000000002E-2</v>
      </c>
      <c r="P5">
        <v>40</v>
      </c>
      <c r="Q5">
        <v>5.1999999999999998E-2</v>
      </c>
      <c r="R5">
        <v>4.9000000000000002E-2</v>
      </c>
      <c r="S5">
        <v>4.9000000000000002E-2</v>
      </c>
      <c r="U5">
        <v>40</v>
      </c>
      <c r="V5">
        <v>5.1999999999999998E-2</v>
      </c>
      <c r="W5">
        <v>4.9000000000000002E-2</v>
      </c>
      <c r="X5">
        <v>4.9000000000000002E-2</v>
      </c>
    </row>
    <row r="6" spans="1:24" x14ac:dyDescent="0.2">
      <c r="A6">
        <v>60</v>
      </c>
      <c r="B6">
        <v>5.5E-2</v>
      </c>
      <c r="C6">
        <v>5.7000000000000002E-2</v>
      </c>
      <c r="D6">
        <v>0.06</v>
      </c>
      <c r="F6">
        <v>60</v>
      </c>
      <c r="G6">
        <v>5.5E-2</v>
      </c>
      <c r="H6">
        <v>5.7000000000000002E-2</v>
      </c>
      <c r="I6">
        <v>0.06</v>
      </c>
      <c r="K6">
        <v>60</v>
      </c>
      <c r="L6">
        <v>5.5E-2</v>
      </c>
      <c r="M6">
        <v>5.7000000000000002E-2</v>
      </c>
      <c r="N6">
        <v>0.06</v>
      </c>
      <c r="P6">
        <v>60</v>
      </c>
      <c r="Q6">
        <v>5.5E-2</v>
      </c>
      <c r="R6">
        <v>5.7000000000000002E-2</v>
      </c>
      <c r="S6">
        <v>0.06</v>
      </c>
      <c r="U6">
        <v>60</v>
      </c>
      <c r="V6">
        <v>5.5E-2</v>
      </c>
      <c r="W6">
        <v>5.7000000000000002E-2</v>
      </c>
      <c r="X6">
        <v>0.06</v>
      </c>
    </row>
    <row r="7" spans="1:24" x14ac:dyDescent="0.2">
      <c r="A7">
        <v>100</v>
      </c>
      <c r="B7">
        <v>7.5999999999999998E-2</v>
      </c>
      <c r="C7">
        <v>7.2999999999999995E-2</v>
      </c>
      <c r="D7">
        <v>0.08</v>
      </c>
      <c r="F7">
        <v>100</v>
      </c>
      <c r="G7">
        <v>7.5999999999999998E-2</v>
      </c>
      <c r="H7">
        <v>7.2999999999999995E-2</v>
      </c>
      <c r="I7">
        <v>0.08</v>
      </c>
      <c r="K7">
        <v>100</v>
      </c>
      <c r="L7">
        <v>7.5999999999999998E-2</v>
      </c>
      <c r="M7">
        <v>7.2999999999999995E-2</v>
      </c>
      <c r="N7">
        <v>0.08</v>
      </c>
      <c r="P7">
        <v>100</v>
      </c>
      <c r="Q7">
        <v>7.5999999999999998E-2</v>
      </c>
      <c r="R7">
        <v>7.2999999999999995E-2</v>
      </c>
      <c r="S7">
        <v>0.08</v>
      </c>
      <c r="U7">
        <v>100</v>
      </c>
      <c r="V7">
        <v>7.5999999999999998E-2</v>
      </c>
      <c r="W7">
        <v>7.2999999999999995E-2</v>
      </c>
      <c r="X7">
        <v>0.08</v>
      </c>
    </row>
    <row r="8" spans="1:24" x14ac:dyDescent="0.2">
      <c r="A8">
        <v>150</v>
      </c>
      <c r="B8">
        <v>0.10299999999999999</v>
      </c>
      <c r="C8">
        <v>0.106</v>
      </c>
      <c r="D8">
        <v>0.109</v>
      </c>
      <c r="F8">
        <v>150</v>
      </c>
      <c r="G8">
        <v>0.10299999999999999</v>
      </c>
      <c r="H8">
        <v>0.106</v>
      </c>
      <c r="I8">
        <v>0.109</v>
      </c>
      <c r="K8">
        <v>150</v>
      </c>
      <c r="L8">
        <v>0.10299999999999999</v>
      </c>
      <c r="M8">
        <v>0.106</v>
      </c>
      <c r="N8">
        <v>0.109</v>
      </c>
      <c r="P8">
        <v>150</v>
      </c>
      <c r="Q8">
        <v>0.10299999999999999</v>
      </c>
      <c r="R8">
        <v>0.106</v>
      </c>
      <c r="S8">
        <v>0.109</v>
      </c>
      <c r="U8">
        <v>150</v>
      </c>
      <c r="V8">
        <v>0.10299999999999999</v>
      </c>
      <c r="W8">
        <v>0.106</v>
      </c>
      <c r="X8">
        <v>0.109</v>
      </c>
    </row>
    <row r="9" spans="1:24" x14ac:dyDescent="0.2">
      <c r="A9">
        <v>200</v>
      </c>
      <c r="B9">
        <v>0.14399999999999999</v>
      </c>
      <c r="C9">
        <v>0.152</v>
      </c>
      <c r="D9">
        <v>0.152</v>
      </c>
      <c r="F9">
        <v>200</v>
      </c>
      <c r="G9">
        <v>0.14399999999999999</v>
      </c>
      <c r="H9">
        <v>0.152</v>
      </c>
      <c r="I9">
        <v>0.152</v>
      </c>
      <c r="K9">
        <v>200</v>
      </c>
      <c r="L9">
        <v>0.14399999999999999</v>
      </c>
      <c r="M9">
        <v>0.152</v>
      </c>
      <c r="N9">
        <v>0.152</v>
      </c>
      <c r="P9">
        <v>200</v>
      </c>
      <c r="Q9">
        <v>0.14399999999999999</v>
      </c>
      <c r="R9">
        <v>0.152</v>
      </c>
      <c r="S9">
        <v>0.152</v>
      </c>
      <c r="U9">
        <v>200</v>
      </c>
      <c r="V9">
        <v>0.14399999999999999</v>
      </c>
      <c r="W9">
        <v>0.152</v>
      </c>
      <c r="X9">
        <v>0.152</v>
      </c>
    </row>
    <row r="10" spans="1:24" x14ac:dyDescent="0.2">
      <c r="A10">
        <v>240</v>
      </c>
      <c r="B10">
        <v>0.19500000000000001</v>
      </c>
      <c r="C10">
        <v>0.19400000000000001</v>
      </c>
      <c r="D10">
        <v>0.19700000000000001</v>
      </c>
      <c r="F10">
        <v>240</v>
      </c>
      <c r="G10">
        <v>0.19500000000000001</v>
      </c>
      <c r="H10">
        <v>0.19400000000000001</v>
      </c>
      <c r="I10">
        <v>0.19700000000000001</v>
      </c>
      <c r="K10">
        <v>240</v>
      </c>
      <c r="L10">
        <v>0.19500000000000001</v>
      </c>
      <c r="M10">
        <v>0.19400000000000001</v>
      </c>
      <c r="N10">
        <v>0.19700000000000001</v>
      </c>
      <c r="P10">
        <v>240</v>
      </c>
      <c r="Q10">
        <v>0.19500000000000001</v>
      </c>
      <c r="R10">
        <v>0.19400000000000001</v>
      </c>
      <c r="S10">
        <v>0.19700000000000001</v>
      </c>
      <c r="U10">
        <v>240</v>
      </c>
      <c r="V10">
        <v>0.19500000000000001</v>
      </c>
      <c r="W10">
        <v>0.19400000000000001</v>
      </c>
      <c r="X10">
        <v>0.19700000000000001</v>
      </c>
    </row>
    <row r="11" spans="1:24" x14ac:dyDescent="0.2">
      <c r="A11">
        <v>316</v>
      </c>
      <c r="B11">
        <v>0.318</v>
      </c>
      <c r="C11">
        <v>0.34599999999999997</v>
      </c>
      <c r="D11">
        <v>0.33100000000000002</v>
      </c>
    </row>
    <row r="12" spans="1:24" x14ac:dyDescent="0.2">
      <c r="A12">
        <v>392</v>
      </c>
      <c r="B12">
        <v>0.53500000000000003</v>
      </c>
      <c r="C12">
        <v>0.58099999999999996</v>
      </c>
      <c r="D12">
        <v>0.55300000000000005</v>
      </c>
      <c r="F12">
        <f>270+46</f>
        <v>316</v>
      </c>
      <c r="G12">
        <v>9.5000000000000001E-2</v>
      </c>
      <c r="H12">
        <v>8.7999999999999995E-2</v>
      </c>
      <c r="I12">
        <v>9.2999999999999999E-2</v>
      </c>
      <c r="K12">
        <f>270+50</f>
        <v>320</v>
      </c>
      <c r="L12">
        <v>8.6999999999999994E-2</v>
      </c>
      <c r="M12">
        <v>8.3000000000000004E-2</v>
      </c>
      <c r="N12">
        <v>0.10100000000000001</v>
      </c>
      <c r="P12">
        <f>270+55</f>
        <v>325</v>
      </c>
      <c r="Q12">
        <v>0.105</v>
      </c>
      <c r="R12">
        <v>9.5000000000000001E-2</v>
      </c>
      <c r="S12">
        <v>0.123</v>
      </c>
    </row>
    <row r="13" spans="1:24" x14ac:dyDescent="0.2">
      <c r="A13">
        <v>480</v>
      </c>
      <c r="B13">
        <v>0.94199999999999995</v>
      </c>
      <c r="C13">
        <v>0.99399999999999999</v>
      </c>
      <c r="D13">
        <v>0.97499999999999998</v>
      </c>
      <c r="F13">
        <f>270+90+15</f>
        <v>375</v>
      </c>
      <c r="G13">
        <v>8.7999999999999995E-2</v>
      </c>
      <c r="H13">
        <v>9.2999999999999999E-2</v>
      </c>
      <c r="I13">
        <v>0.10100000000000001</v>
      </c>
      <c r="K13">
        <f>270+90+17</f>
        <v>377</v>
      </c>
      <c r="L13">
        <v>9.0999999999999998E-2</v>
      </c>
      <c r="M13">
        <v>9.4E-2</v>
      </c>
      <c r="N13">
        <v>0.1</v>
      </c>
      <c r="P13">
        <f>270+90+19</f>
        <v>379</v>
      </c>
      <c r="Q13">
        <v>8.7999999999999995E-2</v>
      </c>
      <c r="R13">
        <v>9.7000000000000003E-2</v>
      </c>
      <c r="S13">
        <v>9.9000000000000005E-2</v>
      </c>
      <c r="U13">
        <f>270+90+21</f>
        <v>381</v>
      </c>
      <c r="V13">
        <v>0.111</v>
      </c>
      <c r="W13">
        <v>8.8999999999999996E-2</v>
      </c>
      <c r="X13">
        <v>8.5000000000000006E-2</v>
      </c>
    </row>
    <row r="14" spans="1:24" x14ac:dyDescent="0.2">
      <c r="A14">
        <v>570</v>
      </c>
      <c r="B14">
        <v>1.66</v>
      </c>
      <c r="C14">
        <v>2.11</v>
      </c>
      <c r="D14">
        <v>2</v>
      </c>
      <c r="F14">
        <f>270+90+60</f>
        <v>420</v>
      </c>
      <c r="G14">
        <v>9.6000000000000002E-2</v>
      </c>
      <c r="H14">
        <v>8.8999999999999996E-2</v>
      </c>
      <c r="I14">
        <v>9.8000000000000004E-2</v>
      </c>
      <c r="K14">
        <f>270+90+62</f>
        <v>422</v>
      </c>
      <c r="L14">
        <v>8.8999999999999996E-2</v>
      </c>
      <c r="M14">
        <v>9.0999999999999998E-2</v>
      </c>
      <c r="N14">
        <v>9.5000000000000001E-2</v>
      </c>
      <c r="P14">
        <f>270+90+64</f>
        <v>424</v>
      </c>
      <c r="Q14">
        <v>8.7999999999999995E-2</v>
      </c>
      <c r="R14">
        <v>9.6000000000000002E-2</v>
      </c>
      <c r="S14">
        <v>9.9000000000000005E-2</v>
      </c>
      <c r="U14">
        <f>270+90+66</f>
        <v>426</v>
      </c>
      <c r="V14">
        <v>0.113</v>
      </c>
      <c r="W14">
        <v>9.2999999999999999E-2</v>
      </c>
      <c r="X14">
        <v>8.5999999999999993E-2</v>
      </c>
    </row>
    <row r="15" spans="1:24" x14ac:dyDescent="0.2">
      <c r="A15">
        <v>645</v>
      </c>
      <c r="B15">
        <v>3.03</v>
      </c>
      <c r="C15">
        <v>3.35</v>
      </c>
      <c r="D15">
        <v>3.11</v>
      </c>
      <c r="F15">
        <f>270+90+105</f>
        <v>465</v>
      </c>
      <c r="G15">
        <v>0.104</v>
      </c>
      <c r="H15">
        <v>0.112</v>
      </c>
      <c r="I15">
        <v>0.13100000000000001</v>
      </c>
      <c r="K15">
        <f>270+90+107</f>
        <v>467</v>
      </c>
      <c r="L15">
        <v>0.10100000000000001</v>
      </c>
      <c r="M15">
        <v>0.108</v>
      </c>
      <c r="N15">
        <v>0.11700000000000001</v>
      </c>
      <c r="P15">
        <f>270+90+109</f>
        <v>469</v>
      </c>
      <c r="Q15">
        <v>0.10299999999999999</v>
      </c>
      <c r="R15">
        <v>1.4999999999999999E-2</v>
      </c>
      <c r="S15">
        <v>0.11700000000000001</v>
      </c>
      <c r="U15">
        <f>270+90+112</f>
        <v>472</v>
      </c>
      <c r="V15">
        <v>0.155</v>
      </c>
      <c r="W15">
        <v>0.129</v>
      </c>
      <c r="X15">
        <v>0.11600000000000001</v>
      </c>
    </row>
    <row r="16" spans="1:24" x14ac:dyDescent="0.2">
      <c r="A16">
        <f>645+77</f>
        <v>722</v>
      </c>
      <c r="B16">
        <v>4.57</v>
      </c>
      <c r="C16">
        <v>4.72</v>
      </c>
      <c r="D16">
        <v>4.68</v>
      </c>
      <c r="F16">
        <f>270+90+150</f>
        <v>510</v>
      </c>
      <c r="G16">
        <v>0.105</v>
      </c>
      <c r="H16">
        <v>0.12</v>
      </c>
      <c r="I16">
        <v>0.13800000000000001</v>
      </c>
      <c r="K16">
        <f>270+90+153</f>
        <v>513</v>
      </c>
      <c r="L16">
        <v>0.109</v>
      </c>
      <c r="M16">
        <v>0.121</v>
      </c>
      <c r="N16">
        <v>0.128</v>
      </c>
      <c r="P16">
        <f>270+90+156</f>
        <v>516</v>
      </c>
      <c r="Q16">
        <v>0.10199999999999999</v>
      </c>
      <c r="R16">
        <v>0.121</v>
      </c>
      <c r="S16">
        <v>0.129</v>
      </c>
      <c r="U16">
        <f>270+90+158</f>
        <v>518</v>
      </c>
      <c r="V16">
        <v>0.20300000000000001</v>
      </c>
      <c r="W16">
        <v>0.156</v>
      </c>
      <c r="X16">
        <v>0.14000000000000001</v>
      </c>
    </row>
    <row r="17" spans="1:24" x14ac:dyDescent="0.2">
      <c r="A17">
        <f>645+77+120</f>
        <v>842</v>
      </c>
      <c r="B17">
        <v>6.74</v>
      </c>
      <c r="C17">
        <v>7.38</v>
      </c>
      <c r="D17">
        <v>7.11</v>
      </c>
      <c r="F17">
        <f>270+90+195</f>
        <v>555</v>
      </c>
      <c r="G17">
        <v>0.123</v>
      </c>
      <c r="H17">
        <v>0.13700000000000001</v>
      </c>
      <c r="I17">
        <v>0.16800000000000001</v>
      </c>
      <c r="K17">
        <f>270+90+197</f>
        <v>557</v>
      </c>
      <c r="L17">
        <v>0.13400000000000001</v>
      </c>
      <c r="M17">
        <v>0.14000000000000001</v>
      </c>
      <c r="N17">
        <v>0.14299999999999999</v>
      </c>
      <c r="P17">
        <f>270+90+200</f>
        <v>560</v>
      </c>
      <c r="Q17">
        <v>0.112</v>
      </c>
      <c r="R17">
        <v>0.157</v>
      </c>
      <c r="S17">
        <v>0.14399999999999999</v>
      </c>
      <c r="U17">
        <f>270+90+202</f>
        <v>562</v>
      </c>
      <c r="V17">
        <v>0.26900000000000002</v>
      </c>
      <c r="W17">
        <v>0.21099999999999999</v>
      </c>
      <c r="X17">
        <v>0.182</v>
      </c>
    </row>
    <row r="18" spans="1:24" x14ac:dyDescent="0.2">
      <c r="A18">
        <f>645+77+120+90</f>
        <v>932</v>
      </c>
      <c r="B18">
        <f>20*0.495</f>
        <v>9.9</v>
      </c>
      <c r="C18">
        <f>20*0.531</f>
        <v>10.620000000000001</v>
      </c>
      <c r="D18">
        <f>20*0.511</f>
        <v>10.220000000000001</v>
      </c>
      <c r="F18">
        <f>270+90+240</f>
        <v>600</v>
      </c>
      <c r="G18">
        <v>0.13800000000000001</v>
      </c>
      <c r="H18">
        <v>0.155</v>
      </c>
      <c r="I18">
        <v>0.20799999999999999</v>
      </c>
      <c r="K18">
        <f>270+90+242</f>
        <v>602</v>
      </c>
      <c r="L18">
        <v>0.14099999999999999</v>
      </c>
      <c r="M18">
        <v>0.16800000000000001</v>
      </c>
      <c r="N18">
        <v>0.16</v>
      </c>
      <c r="P18">
        <f>270+90+244</f>
        <v>604</v>
      </c>
      <c r="Q18">
        <v>0.11799999999999999</v>
      </c>
      <c r="R18">
        <v>0.154</v>
      </c>
      <c r="S18">
        <v>0.156</v>
      </c>
      <c r="U18">
        <f>270+90+246</f>
        <v>606</v>
      </c>
      <c r="V18">
        <v>0.35799999999999998</v>
      </c>
      <c r="W18">
        <v>0.26200000000000001</v>
      </c>
      <c r="X18">
        <v>0.23</v>
      </c>
    </row>
    <row r="19" spans="1:24" x14ac:dyDescent="0.2">
      <c r="F19">
        <f>270+90+285</f>
        <v>645</v>
      </c>
      <c r="G19">
        <v>0.14899999999999999</v>
      </c>
      <c r="H19">
        <v>0.18099999999999999</v>
      </c>
      <c r="I19">
        <v>0.23599999999999999</v>
      </c>
      <c r="K19">
        <f>270+90+287</f>
        <v>647</v>
      </c>
      <c r="L19">
        <v>0.154</v>
      </c>
      <c r="M19">
        <v>0.17599999999999999</v>
      </c>
      <c r="N19">
        <v>0.186</v>
      </c>
      <c r="P19">
        <f>270+90+290</f>
        <v>650</v>
      </c>
      <c r="Q19">
        <v>0.14599999999999999</v>
      </c>
      <c r="R19">
        <v>0.17499999999999999</v>
      </c>
      <c r="S19">
        <v>0.192</v>
      </c>
      <c r="U19">
        <f>270+90+292</f>
        <v>652</v>
      </c>
      <c r="V19">
        <v>0.48799999999999999</v>
      </c>
      <c r="W19">
        <v>0.34699999999999998</v>
      </c>
      <c r="X19">
        <v>0.30199999999999999</v>
      </c>
    </row>
    <row r="21" spans="1:24" x14ac:dyDescent="0.2">
      <c r="F21">
        <f>270+90+315+46</f>
        <v>721</v>
      </c>
      <c r="G21">
        <v>6.8000000000000005E-2</v>
      </c>
      <c r="H21">
        <v>8.6999999999999994E-2</v>
      </c>
      <c r="I21">
        <v>8.5000000000000006E-2</v>
      </c>
      <c r="K21">
        <f>270+90+315+49</f>
        <v>724</v>
      </c>
      <c r="L21">
        <v>7.0999999999999994E-2</v>
      </c>
      <c r="M21">
        <v>7.6999999999999999E-2</v>
      </c>
      <c r="N21">
        <v>0.106</v>
      </c>
      <c r="P21">
        <f>270+90+315+53</f>
        <v>728</v>
      </c>
      <c r="Q21">
        <v>6.0999999999999999E-2</v>
      </c>
      <c r="R21">
        <v>7.8E-2</v>
      </c>
      <c r="S21">
        <v>0.11899999999999999</v>
      </c>
    </row>
    <row r="22" spans="1:24" x14ac:dyDescent="0.2">
      <c r="F22">
        <f>270+90+315+90+15</f>
        <v>780</v>
      </c>
      <c r="G22">
        <v>7.3999999999999996E-2</v>
      </c>
      <c r="H22">
        <v>9.4E-2</v>
      </c>
      <c r="I22">
        <v>9.9000000000000005E-2</v>
      </c>
      <c r="K22">
        <f>270+90+315+90+18</f>
        <v>783</v>
      </c>
      <c r="L22">
        <v>6.0999999999999999E-2</v>
      </c>
      <c r="M22">
        <v>7.5999999999999998E-2</v>
      </c>
      <c r="N22">
        <v>8.1000000000000003E-2</v>
      </c>
      <c r="P22">
        <f>270+90+315+90+21</f>
        <v>786</v>
      </c>
      <c r="Q22">
        <v>5.6000000000000001E-2</v>
      </c>
      <c r="R22">
        <v>8.8999999999999996E-2</v>
      </c>
      <c r="S22">
        <v>7.4999999999999997E-2</v>
      </c>
    </row>
    <row r="23" spans="1:24" x14ac:dyDescent="0.2">
      <c r="F23">
        <f>270+90+315+90+63</f>
        <v>828</v>
      </c>
      <c r="G23">
        <v>7.4999999999999997E-2</v>
      </c>
      <c r="H23">
        <v>8.5999999999999993E-2</v>
      </c>
      <c r="I23">
        <v>0.11</v>
      </c>
      <c r="K23">
        <f>270+90+315+90+64</f>
        <v>829</v>
      </c>
      <c r="L23">
        <v>6.5000000000000002E-2</v>
      </c>
      <c r="M23">
        <v>7.9000000000000001E-2</v>
      </c>
      <c r="N23">
        <v>7.5999999999999998E-2</v>
      </c>
      <c r="P23">
        <f>270+90+315+90+66</f>
        <v>831</v>
      </c>
      <c r="Q23">
        <v>7.2999999999999995E-2</v>
      </c>
      <c r="R23">
        <v>7.4999999999999997E-2</v>
      </c>
      <c r="S23">
        <v>0.10100000000000001</v>
      </c>
    </row>
    <row r="24" spans="1:24" x14ac:dyDescent="0.2">
      <c r="F24">
        <f>270+90+315+90+105</f>
        <v>870</v>
      </c>
      <c r="G24">
        <v>6.9000000000000006E-2</v>
      </c>
      <c r="H24">
        <v>8.5999999999999993E-2</v>
      </c>
      <c r="I24">
        <v>0.13100000000000001</v>
      </c>
      <c r="K24">
        <f>270+90+315+90+107</f>
        <v>872</v>
      </c>
      <c r="L24">
        <v>7.2999999999999995E-2</v>
      </c>
      <c r="M24">
        <v>7.5999999999999998E-2</v>
      </c>
      <c r="N24">
        <v>9.6000000000000002E-2</v>
      </c>
      <c r="P24">
        <f>270+90+315+90+110</f>
        <v>875</v>
      </c>
      <c r="Q24">
        <v>5.8000000000000003E-2</v>
      </c>
      <c r="R24">
        <v>8.2000000000000003E-2</v>
      </c>
      <c r="S24">
        <v>8.5000000000000006E-2</v>
      </c>
    </row>
    <row r="25" spans="1:24" x14ac:dyDescent="0.2">
      <c r="F25">
        <f>270+90+315+90+150</f>
        <v>915</v>
      </c>
      <c r="G25">
        <v>6.7000000000000004E-2</v>
      </c>
      <c r="H25">
        <v>0.10199999999999999</v>
      </c>
      <c r="I25">
        <v>0.124</v>
      </c>
      <c r="K25">
        <f>270+90+315+90+152</f>
        <v>917</v>
      </c>
      <c r="L25">
        <v>0.10199999999999999</v>
      </c>
      <c r="M25">
        <v>8.2000000000000003E-2</v>
      </c>
      <c r="N25">
        <v>8.3000000000000004E-2</v>
      </c>
      <c r="P25">
        <f>270+90+315+90+154</f>
        <v>919</v>
      </c>
      <c r="Q25">
        <v>0.06</v>
      </c>
      <c r="R25">
        <v>9.8000000000000004E-2</v>
      </c>
      <c r="S25">
        <v>0.09</v>
      </c>
    </row>
    <row r="26" spans="1:24" x14ac:dyDescent="0.2">
      <c r="F26">
        <f>270+90+315+90+195</f>
        <v>960</v>
      </c>
      <c r="G26">
        <v>0.121</v>
      </c>
      <c r="H26">
        <v>9.4E-2</v>
      </c>
      <c r="I26">
        <v>0.13800000000000001</v>
      </c>
      <c r="K26">
        <f>270+90+315+90+196</f>
        <v>961</v>
      </c>
      <c r="L26">
        <v>8.7999999999999995E-2</v>
      </c>
      <c r="M26">
        <v>0.09</v>
      </c>
      <c r="N26">
        <v>8.5000000000000006E-2</v>
      </c>
      <c r="P26">
        <f>270+90+315+90+198</f>
        <v>963</v>
      </c>
      <c r="Q26">
        <v>6.2E-2</v>
      </c>
      <c r="R26">
        <v>7.6999999999999999E-2</v>
      </c>
      <c r="S26">
        <v>8.3000000000000004E-2</v>
      </c>
    </row>
    <row r="27" spans="1:24" x14ac:dyDescent="0.2">
      <c r="F27">
        <f>270+90+315+90+240</f>
        <v>1005</v>
      </c>
      <c r="G27">
        <v>8.3000000000000004E-2</v>
      </c>
      <c r="H27">
        <v>0.104</v>
      </c>
      <c r="I27">
        <v>0.13</v>
      </c>
      <c r="K27">
        <f>270+90+315+90+242</f>
        <v>1007</v>
      </c>
      <c r="L27">
        <v>7.4999999999999997E-2</v>
      </c>
      <c r="M27">
        <v>8.6999999999999994E-2</v>
      </c>
      <c r="N27">
        <v>8.7999999999999995E-2</v>
      </c>
      <c r="P27">
        <f>270+90+315+90+245</f>
        <v>1010</v>
      </c>
      <c r="Q27">
        <v>6.0999999999999999E-2</v>
      </c>
      <c r="R27">
        <v>8.1000000000000003E-2</v>
      </c>
      <c r="S27">
        <v>8.5000000000000006E-2</v>
      </c>
    </row>
    <row r="28" spans="1:24" x14ac:dyDescent="0.2">
      <c r="F28">
        <f>270+90+315+90+280</f>
        <v>1045</v>
      </c>
      <c r="G28">
        <v>9.0999999999999998E-2</v>
      </c>
      <c r="H28">
        <v>0.124</v>
      </c>
      <c r="I28">
        <v>0.14799999999999999</v>
      </c>
      <c r="K28">
        <f>270+90+315+90+282</f>
        <v>1047</v>
      </c>
      <c r="L28">
        <v>7.4999999999999997E-2</v>
      </c>
      <c r="M28">
        <v>9.5000000000000001E-2</v>
      </c>
      <c r="N28">
        <v>0.10100000000000001</v>
      </c>
      <c r="P28">
        <f>270+90+315+90+283</f>
        <v>1048</v>
      </c>
      <c r="Q28">
        <v>7.0000000000000007E-2</v>
      </c>
      <c r="R28">
        <v>8.7999999999999995E-2</v>
      </c>
      <c r="S28">
        <v>9.5000000000000001E-2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HJ_20191208_WT_BY4741_data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 Jashnsaz</cp:lastModifiedBy>
  <dcterms:modified xsi:type="dcterms:W3CDTF">2019-12-09T21:17:33Z</dcterms:modified>
</cp:coreProperties>
</file>