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PS\Documents\github\harp-tech\harp_behavior\PCB\"/>
    </mc:Choice>
  </mc:AlternateContent>
  <xr:revisionPtr revIDLastSave="0" documentId="13_ncr:1_{859E56FD-CABB-4C5E-A2A2-A32C4A66B5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6" i="1" l="1"/>
  <c r="H72" i="1"/>
  <c r="H63" i="1"/>
  <c r="H68" i="1"/>
  <c r="H39" i="1" l="1"/>
  <c r="H35" i="1"/>
  <c r="H26" i="1"/>
  <c r="H47" i="1"/>
  <c r="H46" i="1"/>
  <c r="H20" i="1"/>
  <c r="H30" i="1"/>
  <c r="H32" i="1"/>
  <c r="H33" i="1"/>
  <c r="H40" i="1"/>
  <c r="H31" i="1"/>
  <c r="H53" i="1"/>
  <c r="H4" i="1" l="1"/>
  <c r="H3" i="1"/>
  <c r="H71" i="1"/>
  <c r="H61" i="1"/>
  <c r="H42" i="1"/>
  <c r="H43" i="1"/>
  <c r="H44" i="1"/>
  <c r="H45" i="1"/>
  <c r="H48" i="1"/>
  <c r="H49" i="1"/>
  <c r="H50" i="1"/>
  <c r="H51" i="1"/>
  <c r="H52" i="1"/>
  <c r="H54" i="1"/>
  <c r="H66" i="1" l="1"/>
  <c r="H55" i="1"/>
  <c r="H59" i="1"/>
  <c r="H23" i="1"/>
  <c r="H19" i="1"/>
  <c r="H18" i="1" l="1"/>
  <c r="H29" i="1"/>
  <c r="H38" i="1" l="1"/>
  <c r="H60" i="1"/>
  <c r="H70" i="1"/>
  <c r="H62" i="1"/>
  <c r="H36" i="1"/>
  <c r="H34" i="1"/>
  <c r="H17" i="1"/>
  <c r="H16" i="1"/>
  <c r="H15" i="1" l="1"/>
  <c r="H14" i="1"/>
  <c r="H13" i="1"/>
  <c r="H8" i="1"/>
  <c r="H11" i="1"/>
  <c r="H10" i="1"/>
  <c r="H7" i="1" l="1"/>
  <c r="H57" i="1" l="1"/>
  <c r="H73" i="1" l="1"/>
  <c r="H56" i="1"/>
  <c r="C65" i="1" l="1"/>
  <c r="H69" i="1"/>
  <c r="H41" i="1"/>
  <c r="H12" i="1"/>
  <c r="H64" i="1"/>
  <c r="H6" i="1" l="1"/>
  <c r="H2" i="1"/>
  <c r="H58" i="1" l="1"/>
  <c r="H27" i="1" l="1"/>
  <c r="H22" i="1"/>
  <c r="H21" i="1"/>
  <c r="H5" i="1" l="1"/>
  <c r="H9" i="1" l="1"/>
  <c r="H24" i="1"/>
  <c r="H25" i="1"/>
  <c r="H28" i="1"/>
  <c r="H37" i="1"/>
</calcChain>
</file>

<file path=xl/sharedStrings.xml><?xml version="1.0" encoding="utf-8"?>
<sst xmlns="http://schemas.openxmlformats.org/spreadsheetml/2006/main" count="276" uniqueCount="207">
  <si>
    <t>Description</t>
  </si>
  <si>
    <t>Distributor</t>
  </si>
  <si>
    <t>Part. No.</t>
  </si>
  <si>
    <t>Part(s)</t>
  </si>
  <si>
    <t>Quantity</t>
  </si>
  <si>
    <t>Price/Unit</t>
  </si>
  <si>
    <t>Total Price</t>
  </si>
  <si>
    <t>Farnell</t>
  </si>
  <si>
    <t>Board</t>
  </si>
  <si>
    <t>Total</t>
  </si>
  <si>
    <t>PCB</t>
  </si>
  <si>
    <t>Components</t>
  </si>
  <si>
    <t>Mouser</t>
  </si>
  <si>
    <t>OSC1</t>
  </si>
  <si>
    <t>32MHz 10ppm</t>
  </si>
  <si>
    <t>998-1001CI5032.0000T</t>
  </si>
  <si>
    <t>REEL</t>
  </si>
  <si>
    <t>PDI</t>
  </si>
  <si>
    <t>CAP CER 100nF 10V X5R 0402</t>
  </si>
  <si>
    <t>GRM155R61A334KE15D</t>
  </si>
  <si>
    <t>81-GRM188R61A106KE9D</t>
  </si>
  <si>
    <t>CAP CER 10uF 10V ±10% X5R 0603</t>
  </si>
  <si>
    <t>CAP CER 0.33uF 10V ±10% X5R 0402</t>
  </si>
  <si>
    <t>L1</t>
  </si>
  <si>
    <t>595-LP5907MFX-3.3NPB</t>
  </si>
  <si>
    <t>LDO 250mA Ultra-Lo Noise LDO Reg</t>
  </si>
  <si>
    <t>ESD Protection Low Cap</t>
  </si>
  <si>
    <t>IC USB USB to Serial UART Enhanced IC SSOP-28</t>
  </si>
  <si>
    <t>895-FT232RL</t>
  </si>
  <si>
    <t>77-VJ0402A470JXACBC</t>
  </si>
  <si>
    <t>81-GRM155R72A472KA01</t>
  </si>
  <si>
    <t>CUSB</t>
  </si>
  <si>
    <t>80-T491A475K006</t>
  </si>
  <si>
    <t>CAP TAN 4.7uF 6.3V ±10% 1206</t>
  </si>
  <si>
    <t>CAP CER 4.7nF 100V ±10% X7R 0402</t>
  </si>
  <si>
    <t>CAP CER 47pF 50V ±5% C0G 0402</t>
  </si>
  <si>
    <t>RES SMD 68Ω OHM 5% 0402</t>
  </si>
  <si>
    <t>71-CRCW0402-68-E3</t>
  </si>
  <si>
    <t>RUSB</t>
  </si>
  <si>
    <t>40ohms 100MHz 1.5A Monolithic 0805 SMD</t>
  </si>
  <si>
    <t>875-MI0805K400R-10</t>
  </si>
  <si>
    <t>78-TLMP1100-GS08</t>
  </si>
  <si>
    <t>USB</t>
  </si>
  <si>
    <t>UX60-MB-5S8</t>
  </si>
  <si>
    <t>798-UX60-MB-5S8</t>
  </si>
  <si>
    <t>SMT 3.5 STEREO REEL</t>
  </si>
  <si>
    <t>502-35RASMT2BHNTRX</t>
  </si>
  <si>
    <t>STATE</t>
  </si>
  <si>
    <t>606-7513D2-L</t>
  </si>
  <si>
    <t>649-67996-206HLF</t>
  </si>
  <si>
    <t xml:space="preserve">6P DR UNSHRD HRD </t>
  </si>
  <si>
    <t>IC1</t>
  </si>
  <si>
    <t>Licensed under the TAPR Open Hardware License (www.tapr.org/OHL)</t>
  </si>
  <si>
    <t>652-CR0402FX-1004GLF</t>
  </si>
  <si>
    <t>RES SMD 1MΩ 1% 0402</t>
  </si>
  <si>
    <t>LED, Green, 1.6mm x 0.8mm, 566 nm, 2.1 V, 20 mA, 15 mcd</t>
  </si>
  <si>
    <t>IC4</t>
  </si>
  <si>
    <t>SingleBuffer / Driver, 1.65V to 5.5V, SOT-23-5</t>
  </si>
  <si>
    <t>595-SN74LVC1G125DBVR</t>
  </si>
  <si>
    <t>Buffers e line drivers 1.65-5.5V Single Non-Inverting TTL</t>
  </si>
  <si>
    <t>863-M74VHC1GT50DTT1G</t>
  </si>
  <si>
    <t>RES SMD 100kΩ 1% 0402</t>
  </si>
  <si>
    <t>CLKIN</t>
  </si>
  <si>
    <t>20.155MH/2-E</t>
  </si>
  <si>
    <t>Horizontal, Header, 3.5 mm, 2 Ways, 10 A, 250 V, Through Hole Right Angle</t>
  </si>
  <si>
    <t>667-ERJ-PA2F3300X</t>
  </si>
  <si>
    <t>RES SMD 330Ω OHM 1% 0402</t>
  </si>
  <si>
    <t>Conectores modulares/Conectores de Ethernet 8/8 R/A MOD JACK</t>
  </si>
  <si>
    <t>571-2158771</t>
  </si>
  <si>
    <t>IC2</t>
  </si>
  <si>
    <t>556-ATXMEGA128A1U-AU</t>
  </si>
  <si>
    <t>Microcontroller ATMEL ATXMEGA128A1U-AU</t>
  </si>
  <si>
    <t>IC5</t>
  </si>
  <si>
    <t>595-OPA365AIDBVR</t>
  </si>
  <si>
    <t>Amp Op 2.2V 50MHz Low Noise Single Supply</t>
  </si>
  <si>
    <t>Q1, Q3</t>
  </si>
  <si>
    <t>DMG1012UW  MOSFET N Channel, 1 A, 20 V, 0.3 ohm, 4.5 V, 500 mV</t>
  </si>
  <si>
    <t>621-DMG1012UW-7</t>
  </si>
  <si>
    <t>Q2, Q4</t>
  </si>
  <si>
    <t>863-NTF2955T1G</t>
  </si>
  <si>
    <t>Q7, Q8, Q11, Q12</t>
  </si>
  <si>
    <t>Q5, Q6, Q9, Q10</t>
  </si>
  <si>
    <t>621-BC817-40W-7</t>
  </si>
  <si>
    <t>512-BSS138W</t>
  </si>
  <si>
    <t>Q13, Q14, Q15</t>
  </si>
  <si>
    <t>RI1, RI2, RI3, RI4</t>
  </si>
  <si>
    <t>71-CRCW25124R99FNEG</t>
  </si>
  <si>
    <t>667-ERJ-P14J510U</t>
  </si>
  <si>
    <t>RES SMD 51Ω OHM 5% 1210</t>
  </si>
  <si>
    <t>RES SMD 4.99Ω OHM 1% 2512</t>
  </si>
  <si>
    <t>20.155MH/3-E</t>
  </si>
  <si>
    <t>Horizontal, Header, 3.5 mm, 3 Ways, 10 A, 250 V, Through Hole Right Angle</t>
  </si>
  <si>
    <t>20.155MH/4-E</t>
  </si>
  <si>
    <t>Horizontal, Header, 3.5 mm, 4 Ways, 10 A, 250 V, Through Hole Right Angle</t>
  </si>
  <si>
    <t>20.1550M/4-E -  Pluggable Terminal Block, 3.5 mm, 4 Ways</t>
  </si>
  <si>
    <t>20.1550M/3-E -  Pluggable Terminal Block, 3.5 mm, 3 Ways</t>
  </si>
  <si>
    <t>Right Angle, 2.54 mm, 3 Contacts, Header, KK 7395 Series, Through Hole</t>
  </si>
  <si>
    <t>J1</t>
  </si>
  <si>
    <t>667-ERJ-2RKF1000X</t>
  </si>
  <si>
    <t>RES SMD 100Ω OHM 1% 0402</t>
  </si>
  <si>
    <t>RES SMD 10kΩ 1% 0402</t>
  </si>
  <si>
    <t>81-GRM155R71C153JA1D</t>
  </si>
  <si>
    <t>CAP CER 15nF 16V ±5% X7R 0402</t>
  </si>
  <si>
    <t>667-20TQC22MYFB</t>
  </si>
  <si>
    <t>CAP TAN 22uF 20V ±10% 1210</t>
  </si>
  <si>
    <t>Q16, Q17, Q18</t>
  </si>
  <si>
    <t>863-NTF3055L108T1G</t>
  </si>
  <si>
    <t>MOSFET 60V 3A N-Channel SOT-223-3</t>
  </si>
  <si>
    <t>MOSFET 50V N-CH Logic Level SOT-323-3</t>
  </si>
  <si>
    <t>MOSFET -60V 2.6A P-Channel SOT-223-3</t>
  </si>
  <si>
    <t>BJT NPN SURFACE MOUNT SMALL SIGNAL TRANS SOT-23-3</t>
  </si>
  <si>
    <t>DIODE SCHOTTKY 30V 1A SOD323</t>
  </si>
  <si>
    <t>621-SDM100K30L-7</t>
  </si>
  <si>
    <t>R6</t>
  </si>
  <si>
    <t>RES SMD 0Ω OHM 5% 0402</t>
  </si>
  <si>
    <t>667-ERJ-2GE0R00X</t>
  </si>
  <si>
    <t>J2, J3, J4</t>
  </si>
  <si>
    <t>JACK</t>
  </si>
  <si>
    <t>CC PCB 2.1MM</t>
  </si>
  <si>
    <t>163-179PH-EX</t>
  </si>
  <si>
    <t>875-HZ0805E601R-10</t>
  </si>
  <si>
    <t>FERRITE BEAD 600Ω 500mA 300mΩ 0805</t>
  </si>
  <si>
    <t>667-ERJ-2RKF2402X</t>
  </si>
  <si>
    <t>RES SMD 24kΩ 1% 0402</t>
  </si>
  <si>
    <t>511-USBLC6-2SC6Y</t>
  </si>
  <si>
    <t>894-NQR002A0X4Z</t>
  </si>
  <si>
    <t>Conversores CC/CC sem isolação 3-14Vin 0.6-5.5Vout 2A</t>
  </si>
  <si>
    <t>580-OKR-T/1.5-W12-C</t>
  </si>
  <si>
    <t>Conversores CC/CC sem isolação 12Vin, 0.591-6Vout 1.5A, Positive Logic</t>
  </si>
  <si>
    <t>595-TPS78601DCQR</t>
  </si>
  <si>
    <t>Reguladores de tensão de LDO High PSRR Fast RF High-Enable 1.5A</t>
  </si>
  <si>
    <t>IC3, IC9</t>
  </si>
  <si>
    <t>IC7</t>
  </si>
  <si>
    <t>IC8, IC11</t>
  </si>
  <si>
    <t>IC6, IC13, IC15, IC17</t>
  </si>
  <si>
    <t>C6, C7</t>
  </si>
  <si>
    <t>C29, C32</t>
  </si>
  <si>
    <t>C12</t>
  </si>
  <si>
    <t>C2</t>
  </si>
  <si>
    <t>R1, R9, R15</t>
  </si>
  <si>
    <t>R8</t>
  </si>
  <si>
    <t>R45, R46, R47</t>
  </si>
  <si>
    <t>R23, R24, R25, R26, R29, R30, R31, R32</t>
  </si>
  <si>
    <t>L2</t>
  </si>
  <si>
    <t>L3, L4</t>
  </si>
  <si>
    <t>994-LPS4012-152MRB</t>
  </si>
  <si>
    <t>Indutores fixos LPS4012 Low Profile 1.5uH 2.2A 20% SMD</t>
  </si>
  <si>
    <t>X1, X2</t>
  </si>
  <si>
    <t>X3</t>
  </si>
  <si>
    <t>81-GRM32ER61A476KE20</t>
  </si>
  <si>
    <t>CAP CER 47uF 10V ±10% X5R 1210</t>
  </si>
  <si>
    <t>C8, C9</t>
  </si>
  <si>
    <t>RES SMD 243Ω OHM 1% 0402</t>
  </si>
  <si>
    <t>RTRIM</t>
  </si>
  <si>
    <t>667-ERJ-2RKF2430X</t>
  </si>
  <si>
    <t>C3</t>
  </si>
  <si>
    <t>667-EEE-FK1E101P</t>
  </si>
  <si>
    <t xml:space="preserve">CAP ELE 100uF 25V ±20% </t>
  </si>
  <si>
    <t>81-GRM32ER61E226KE15</t>
  </si>
  <si>
    <t>CAP CER 22uF 25V ±10% X5R 1210</t>
  </si>
  <si>
    <t>C1, C4</t>
  </si>
  <si>
    <t>C10, C14, C16, C18, C33, C36</t>
  </si>
  <si>
    <t>81-GRM1555C1H130JA1D</t>
  </si>
  <si>
    <t>C17</t>
  </si>
  <si>
    <t>CAP CER 13pF 50V ±5% C0G 0402</t>
  </si>
  <si>
    <t>71-CRCW0402-30.9K-E3</t>
  </si>
  <si>
    <t>RES SMD 30.9kΩ 1% 0402</t>
  </si>
  <si>
    <t>R5</t>
  </si>
  <si>
    <t>667-ERJ-2RKF9532X</t>
  </si>
  <si>
    <t>RES SMD 95.3kΩ 1% 0402</t>
  </si>
  <si>
    <t>81-GRM155R61E105MA2D</t>
  </si>
  <si>
    <t>CAP CER 1uF 25V ±20% X5R 0402</t>
  </si>
  <si>
    <t>C37, C43</t>
  </si>
  <si>
    <t>R11, R20</t>
  </si>
  <si>
    <t>667-ERJ-2GEJ100X</t>
  </si>
  <si>
    <t>RES SMD 10Ω OHM 5% 0402</t>
  </si>
  <si>
    <t>71-CRCW1210J-200-E3</t>
  </si>
  <si>
    <t>RES SMD 200Ω OHM 5% 1210</t>
  </si>
  <si>
    <t>R12, R19</t>
  </si>
  <si>
    <t>D1, D2, D3, D4</t>
  </si>
  <si>
    <t>522-FZT692BTA</t>
  </si>
  <si>
    <t>RES SMD 549Ω 1% 0805 0.5W</t>
  </si>
  <si>
    <t>ERJ-P06F5490V</t>
  </si>
  <si>
    <t>Bipolar (BJT) Single Transistor, NPN, 70 V, 150 MHz, 2 W, 2 A, 500 hFE</t>
  </si>
  <si>
    <t>R7, R11, R20</t>
  </si>
  <si>
    <t>584-AD8651ARZ</t>
  </si>
  <si>
    <t>Amplificadores de precisão 50MHz Low Distort Low Noise CMOS Prec</t>
  </si>
  <si>
    <t>IC10, IC18</t>
  </si>
  <si>
    <t>IC12, IC14, IC16, IC19</t>
  </si>
  <si>
    <t>R13, R50</t>
  </si>
  <si>
    <t>R14, R51</t>
  </si>
  <si>
    <t>RES SMD 15kΩ 1% 0402</t>
  </si>
  <si>
    <t>R16, R18, R21, R22, R27, R28, R33, R34, R35, R36, R37, R38, R48, R49</t>
  </si>
  <si>
    <t>R10, R17, R39, R40, R41, R42, R43, R44, R52</t>
  </si>
  <si>
    <t>C5, C11, C13, C15, C19, C20, C21, C22, C23, C24, C25, C26, C27, C28, C30, C31, C35, C37, C39, C40, C43, C44, C45, C46, C47, C48, C49, C52, C53</t>
  </si>
  <si>
    <t>C41, C42, C50, C51</t>
  </si>
  <si>
    <t>667-ERJ-2RKF1502X</t>
  </si>
  <si>
    <t>X5</t>
  </si>
  <si>
    <t>X4</t>
  </si>
  <si>
    <t>Copyright 2021 Artur Silva and Filipe Carvalho</t>
  </si>
  <si>
    <t>Horizontal, Header, 3.5 mm, 5 Ways, 10 A, 250 V, Through Hole Right Angle</t>
  </si>
  <si>
    <t>20.155MH/5-E</t>
  </si>
  <si>
    <t>20.1550M/5-E -  Pluggable Terminal Block, 3.5 mm, 5 Ways</t>
  </si>
  <si>
    <t>83.5mmx83.5mm</t>
  </si>
  <si>
    <t>LED CML LIGHTPIPE</t>
  </si>
  <si>
    <t>VER12US120-JA - AC/DC Power Supply, Class II, Fixed, 1 Output, 90 V, 264 V, 12 W, 12 V</t>
  </si>
  <si>
    <t>20.1550M/2-E  - Pluggable Terminal Block, 3.5 mm, 2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</si>
</sst>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8" fillId="0" borderId="10" xfId="0" applyFont="1" applyBorder="1"/>
    <xf numFmtId="0" fontId="19" fillId="0" borderId="0" xfId="0" applyFont="1" applyAlignment="1">
      <alignment vertical="center"/>
    </xf>
    <xf numFmtId="164" fontId="18" fillId="0" borderId="10" xfId="0" applyNumberFormat="1" applyFont="1" applyBorder="1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/>
    <xf numFmtId="0" fontId="18" fillId="0" borderId="11" xfId="0" applyFont="1" applyBorder="1" applyAlignment="1">
      <alignment horizontal="center"/>
    </xf>
    <xf numFmtId="164" fontId="18" fillId="0" borderId="11" xfId="0" applyNumberFormat="1" applyFont="1" applyBorder="1" applyAlignment="1">
      <alignment vertical="center"/>
    </xf>
    <xf numFmtId="164" fontId="18" fillId="0" borderId="0" xfId="0" applyNumberFormat="1" applyFont="1"/>
    <xf numFmtId="0" fontId="18" fillId="0" borderId="0" xfId="0" applyFont="1" applyAlignment="1">
      <alignment horizontal="left" vertical="center" wrapText="1"/>
    </xf>
    <xf numFmtId="164" fontId="18" fillId="0" borderId="0" xfId="0" applyNumberFormat="1" applyFont="1" applyAlignment="1">
      <alignment vertical="center"/>
    </xf>
    <xf numFmtId="0" fontId="19" fillId="0" borderId="11" xfId="0" applyFont="1" applyBorder="1"/>
    <xf numFmtId="164" fontId="19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76"/>
  <sheetViews>
    <sheetView tabSelected="1" zoomScale="85" zoomScaleNormal="85" workbookViewId="0">
      <pane ySplit="1" topLeftCell="A2" activePane="bottomLeft" state="frozen"/>
      <selection pane="bottomLeft" activeCell="D8" sqref="D8"/>
    </sheetView>
  </sheetViews>
  <sheetFormatPr defaultColWidth="8.85546875" defaultRowHeight="15" x14ac:dyDescent="0.25"/>
  <cols>
    <col min="1" max="1" width="8.85546875" style="1" customWidth="1"/>
    <col min="2" max="2" width="27.7109375" style="1" customWidth="1"/>
    <col min="3" max="3" width="8.85546875" style="2" customWidth="1"/>
    <col min="4" max="4" width="92.140625" style="1" bestFit="1" customWidth="1"/>
    <col min="5" max="5" width="12.7109375" style="2" customWidth="1"/>
    <col min="6" max="6" width="24.5703125" style="1" customWidth="1"/>
    <col min="7" max="7" width="9.5703125" style="1" bestFit="1" customWidth="1"/>
    <col min="8" max="8" width="10.85546875" style="1" customWidth="1"/>
    <col min="9" max="9" width="9.7109375" style="1" customWidth="1"/>
    <col min="10" max="10" width="10.28515625" style="1" bestFit="1" customWidth="1"/>
    <col min="11" max="11" width="12.28515625" style="1" bestFit="1" customWidth="1"/>
    <col min="12" max="12" width="9.85546875" style="1" customWidth="1"/>
    <col min="13" max="16384" width="8.85546875" style="1"/>
  </cols>
  <sheetData>
    <row r="1" spans="1:8" s="3" customFormat="1" ht="30.75" customHeight="1" x14ac:dyDescent="0.25">
      <c r="A1" s="3" t="s">
        <v>8</v>
      </c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6" t="s">
        <v>5</v>
      </c>
      <c r="H1" s="6" t="s">
        <v>6</v>
      </c>
    </row>
    <row r="2" spans="1:8" ht="14.25" customHeight="1" x14ac:dyDescent="0.25">
      <c r="B2" s="15" t="s">
        <v>51</v>
      </c>
      <c r="C2" s="8">
        <v>1</v>
      </c>
      <c r="D2" s="9" t="s">
        <v>26</v>
      </c>
      <c r="E2" s="8" t="s">
        <v>12</v>
      </c>
      <c r="F2" s="9" t="s">
        <v>124</v>
      </c>
      <c r="G2" s="16">
        <v>0.56100000000000005</v>
      </c>
      <c r="H2" s="16">
        <f t="shared" ref="H2:H4" si="0">G2*C2</f>
        <v>0.56100000000000005</v>
      </c>
    </row>
    <row r="3" spans="1:8" ht="14.25" customHeight="1" x14ac:dyDescent="0.25">
      <c r="B3" s="15" t="s">
        <v>69</v>
      </c>
      <c r="C3" s="8">
        <v>0</v>
      </c>
      <c r="D3" s="9" t="s">
        <v>126</v>
      </c>
      <c r="E3" s="8" t="s">
        <v>12</v>
      </c>
      <c r="F3" s="9" t="s">
        <v>125</v>
      </c>
      <c r="G3" s="16">
        <v>3.96</v>
      </c>
      <c r="H3" s="16">
        <f t="shared" si="0"/>
        <v>0</v>
      </c>
    </row>
    <row r="4" spans="1:8" ht="14.25" customHeight="1" x14ac:dyDescent="0.25">
      <c r="B4" s="15" t="s">
        <v>69</v>
      </c>
      <c r="C4" s="8">
        <v>1</v>
      </c>
      <c r="D4" s="9" t="s">
        <v>128</v>
      </c>
      <c r="E4" s="8" t="s">
        <v>12</v>
      </c>
      <c r="F4" s="9" t="s">
        <v>127</v>
      </c>
      <c r="G4" s="16">
        <v>3.37</v>
      </c>
      <c r="H4" s="16">
        <f t="shared" si="0"/>
        <v>3.37</v>
      </c>
    </row>
    <row r="5" spans="1:8" ht="14.25" customHeight="1" x14ac:dyDescent="0.25">
      <c r="B5" s="15" t="s">
        <v>131</v>
      </c>
      <c r="C5" s="8">
        <v>2</v>
      </c>
      <c r="D5" s="9" t="s">
        <v>25</v>
      </c>
      <c r="E5" s="8" t="s">
        <v>12</v>
      </c>
      <c r="F5" s="9" t="s">
        <v>24</v>
      </c>
      <c r="G5" s="16">
        <v>0.52800000000000002</v>
      </c>
      <c r="H5" s="16">
        <f t="shared" ref="H5:H11" si="1">G5*C5</f>
        <v>1.056</v>
      </c>
    </row>
    <row r="6" spans="1:8" ht="14.25" customHeight="1" x14ac:dyDescent="0.25">
      <c r="B6" s="15" t="s">
        <v>56</v>
      </c>
      <c r="C6" s="8">
        <v>1</v>
      </c>
      <c r="D6" s="9" t="s">
        <v>27</v>
      </c>
      <c r="E6" s="8" t="s">
        <v>12</v>
      </c>
      <c r="F6" s="9" t="s">
        <v>28</v>
      </c>
      <c r="G6" s="16">
        <v>4.24</v>
      </c>
      <c r="H6" s="16">
        <f t="shared" si="1"/>
        <v>4.24</v>
      </c>
    </row>
    <row r="7" spans="1:8" ht="14.25" customHeight="1" x14ac:dyDescent="0.25">
      <c r="B7" s="15" t="s">
        <v>72</v>
      </c>
      <c r="C7" s="8">
        <v>1</v>
      </c>
      <c r="D7" s="9" t="s">
        <v>130</v>
      </c>
      <c r="E7" s="8" t="s">
        <v>12</v>
      </c>
      <c r="F7" s="9" t="s">
        <v>129</v>
      </c>
      <c r="G7" s="16">
        <v>3.26</v>
      </c>
      <c r="H7" s="16">
        <f>G7*C7</f>
        <v>3.26</v>
      </c>
    </row>
    <row r="8" spans="1:8" ht="14.25" customHeight="1" x14ac:dyDescent="0.25">
      <c r="B8" s="15" t="s">
        <v>134</v>
      </c>
      <c r="C8" s="8">
        <v>4</v>
      </c>
      <c r="D8" s="9" t="s">
        <v>59</v>
      </c>
      <c r="E8" s="8" t="s">
        <v>12</v>
      </c>
      <c r="F8" s="9" t="s">
        <v>60</v>
      </c>
      <c r="G8" s="16">
        <v>0.33900000000000002</v>
      </c>
      <c r="H8" s="16">
        <f>G8*C8</f>
        <v>1.3560000000000001</v>
      </c>
    </row>
    <row r="9" spans="1:8" ht="14.25" customHeight="1" x14ac:dyDescent="0.25">
      <c r="B9" s="15" t="s">
        <v>132</v>
      </c>
      <c r="C9" s="8">
        <v>1</v>
      </c>
      <c r="D9" s="9" t="s">
        <v>71</v>
      </c>
      <c r="E9" s="8" t="s">
        <v>12</v>
      </c>
      <c r="F9" s="9" t="s">
        <v>70</v>
      </c>
      <c r="G9" s="16">
        <v>5.32</v>
      </c>
      <c r="H9" s="16">
        <f t="shared" si="1"/>
        <v>5.32</v>
      </c>
    </row>
    <row r="10" spans="1:8" x14ac:dyDescent="0.25">
      <c r="B10" s="15" t="s">
        <v>133</v>
      </c>
      <c r="C10" s="8">
        <v>2</v>
      </c>
      <c r="D10" s="9" t="s">
        <v>186</v>
      </c>
      <c r="E10" s="8" t="s">
        <v>12</v>
      </c>
      <c r="F10" s="9" t="s">
        <v>185</v>
      </c>
      <c r="G10" s="16">
        <v>2.5299999999999998</v>
      </c>
      <c r="H10" s="16">
        <f t="shared" si="1"/>
        <v>5.0599999999999996</v>
      </c>
    </row>
    <row r="11" spans="1:8" ht="14.25" customHeight="1" x14ac:dyDescent="0.25">
      <c r="B11" s="15" t="s">
        <v>187</v>
      </c>
      <c r="C11" s="8">
        <v>2</v>
      </c>
      <c r="D11" s="9" t="s">
        <v>74</v>
      </c>
      <c r="E11" s="8" t="s">
        <v>12</v>
      </c>
      <c r="F11" s="9" t="s">
        <v>73</v>
      </c>
      <c r="G11" s="16">
        <v>1.46</v>
      </c>
      <c r="H11" s="16">
        <f t="shared" si="1"/>
        <v>2.92</v>
      </c>
    </row>
    <row r="12" spans="1:8" ht="14.25" customHeight="1" x14ac:dyDescent="0.25">
      <c r="B12" s="15" t="s">
        <v>188</v>
      </c>
      <c r="C12" s="8">
        <v>4</v>
      </c>
      <c r="D12" s="9" t="s">
        <v>57</v>
      </c>
      <c r="E12" s="8" t="s">
        <v>12</v>
      </c>
      <c r="F12" s="9" t="s">
        <v>58</v>
      </c>
      <c r="G12" s="16">
        <v>0.73599999999999999</v>
      </c>
      <c r="H12" s="16">
        <f t="shared" ref="H12:H20" si="2">G12*C12</f>
        <v>2.944</v>
      </c>
    </row>
    <row r="13" spans="1:8" ht="14.25" customHeight="1" x14ac:dyDescent="0.25">
      <c r="B13" s="15" t="s">
        <v>75</v>
      </c>
      <c r="C13" s="8">
        <v>2</v>
      </c>
      <c r="D13" s="9" t="s">
        <v>76</v>
      </c>
      <c r="E13" s="8" t="s">
        <v>12</v>
      </c>
      <c r="F13" s="9" t="s">
        <v>77</v>
      </c>
      <c r="G13" s="16">
        <v>0.28899999999999998</v>
      </c>
      <c r="H13" s="16">
        <f t="shared" si="2"/>
        <v>0.57799999999999996</v>
      </c>
    </row>
    <row r="14" spans="1:8" ht="14.25" customHeight="1" x14ac:dyDescent="0.25">
      <c r="B14" s="15" t="s">
        <v>78</v>
      </c>
      <c r="C14" s="8">
        <v>2</v>
      </c>
      <c r="D14" s="9" t="s">
        <v>183</v>
      </c>
      <c r="E14" s="8" t="s">
        <v>12</v>
      </c>
      <c r="F14" s="9" t="s">
        <v>180</v>
      </c>
      <c r="G14" s="16">
        <v>0.70599999999999996</v>
      </c>
      <c r="H14" s="16">
        <f t="shared" si="2"/>
        <v>1.4119999999999999</v>
      </c>
    </row>
    <row r="15" spans="1:8" ht="14.25" customHeight="1" x14ac:dyDescent="0.25">
      <c r="B15" s="15" t="s">
        <v>80</v>
      </c>
      <c r="C15" s="8">
        <v>4</v>
      </c>
      <c r="D15" s="9" t="s">
        <v>109</v>
      </c>
      <c r="E15" s="8" t="s">
        <v>12</v>
      </c>
      <c r="F15" s="9" t="s">
        <v>79</v>
      </c>
      <c r="G15" s="16">
        <v>0.69699999999999995</v>
      </c>
      <c r="H15" s="16">
        <f t="shared" si="2"/>
        <v>2.7879999999999998</v>
      </c>
    </row>
    <row r="16" spans="1:8" ht="14.25" customHeight="1" x14ac:dyDescent="0.25">
      <c r="B16" s="15" t="s">
        <v>81</v>
      </c>
      <c r="C16" s="8">
        <v>4</v>
      </c>
      <c r="D16" s="9" t="s">
        <v>110</v>
      </c>
      <c r="E16" s="8" t="s">
        <v>12</v>
      </c>
      <c r="F16" s="9" t="s">
        <v>82</v>
      </c>
      <c r="G16" s="16">
        <v>0.23799999999999999</v>
      </c>
      <c r="H16" s="16">
        <f t="shared" si="2"/>
        <v>0.95199999999999996</v>
      </c>
    </row>
    <row r="17" spans="2:8" ht="14.25" customHeight="1" x14ac:dyDescent="0.25">
      <c r="B17" s="15" t="s">
        <v>84</v>
      </c>
      <c r="C17" s="8">
        <v>3</v>
      </c>
      <c r="D17" s="9" t="s">
        <v>108</v>
      </c>
      <c r="E17" s="8" t="s">
        <v>12</v>
      </c>
      <c r="F17" s="9" t="s">
        <v>83</v>
      </c>
      <c r="G17" s="16">
        <v>0.29799999999999999</v>
      </c>
      <c r="H17" s="16">
        <f t="shared" si="2"/>
        <v>0.89399999999999991</v>
      </c>
    </row>
    <row r="18" spans="2:8" ht="14.25" customHeight="1" x14ac:dyDescent="0.25">
      <c r="B18" s="15" t="s">
        <v>105</v>
      </c>
      <c r="C18" s="8">
        <v>3</v>
      </c>
      <c r="D18" s="9" t="s">
        <v>107</v>
      </c>
      <c r="E18" s="8" t="s">
        <v>12</v>
      </c>
      <c r="F18" s="9" t="s">
        <v>106</v>
      </c>
      <c r="G18" s="16">
        <v>0.48499999999999999</v>
      </c>
      <c r="H18" s="16">
        <f t="shared" si="2"/>
        <v>1.4550000000000001</v>
      </c>
    </row>
    <row r="19" spans="2:8" ht="14.25" customHeight="1" x14ac:dyDescent="0.25">
      <c r="B19" s="15" t="s">
        <v>179</v>
      </c>
      <c r="C19" s="8">
        <v>4</v>
      </c>
      <c r="D19" s="9" t="s">
        <v>111</v>
      </c>
      <c r="E19" s="8" t="s">
        <v>12</v>
      </c>
      <c r="F19" s="9" t="s">
        <v>112</v>
      </c>
      <c r="G19" s="16">
        <v>0.38300000000000001</v>
      </c>
      <c r="H19" s="16">
        <f t="shared" si="2"/>
        <v>1.532</v>
      </c>
    </row>
    <row r="20" spans="2:8" ht="14.25" customHeight="1" x14ac:dyDescent="0.25">
      <c r="B20" s="15" t="s">
        <v>163</v>
      </c>
      <c r="C20" s="8">
        <v>1</v>
      </c>
      <c r="D20" s="9" t="s">
        <v>164</v>
      </c>
      <c r="E20" s="8" t="s">
        <v>12</v>
      </c>
      <c r="F20" s="9" t="s">
        <v>162</v>
      </c>
      <c r="G20" s="16">
        <v>8.5000000000000006E-2</v>
      </c>
      <c r="H20" s="16">
        <f t="shared" si="2"/>
        <v>8.5000000000000006E-2</v>
      </c>
    </row>
    <row r="21" spans="2:8" x14ac:dyDescent="0.25">
      <c r="B21" s="15" t="s">
        <v>135</v>
      </c>
      <c r="C21" s="8">
        <v>2</v>
      </c>
      <c r="D21" s="9" t="s">
        <v>35</v>
      </c>
      <c r="E21" s="8" t="s">
        <v>12</v>
      </c>
      <c r="F21" s="9" t="s">
        <v>29</v>
      </c>
      <c r="G21" s="16">
        <v>9.4E-2</v>
      </c>
      <c r="H21" s="16">
        <f t="shared" ref="H21:H23" si="3">G21*C21</f>
        <v>0.188</v>
      </c>
    </row>
    <row r="22" spans="2:8" x14ac:dyDescent="0.25">
      <c r="B22" s="15" t="s">
        <v>31</v>
      </c>
      <c r="C22" s="8">
        <v>1</v>
      </c>
      <c r="D22" s="9" t="s">
        <v>34</v>
      </c>
      <c r="E22" s="8" t="s">
        <v>12</v>
      </c>
      <c r="F22" s="9" t="s">
        <v>30</v>
      </c>
      <c r="G22" s="16">
        <v>9.4E-2</v>
      </c>
      <c r="H22" s="16">
        <f t="shared" si="3"/>
        <v>9.4E-2</v>
      </c>
    </row>
    <row r="23" spans="2:8" x14ac:dyDescent="0.25">
      <c r="B23" s="15" t="s">
        <v>195</v>
      </c>
      <c r="C23" s="8">
        <v>4</v>
      </c>
      <c r="D23" s="9" t="s">
        <v>102</v>
      </c>
      <c r="E23" s="8" t="s">
        <v>12</v>
      </c>
      <c r="F23" s="9" t="s">
        <v>101</v>
      </c>
      <c r="G23" s="16">
        <v>8.5000000000000006E-2</v>
      </c>
      <c r="H23" s="16">
        <f t="shared" si="3"/>
        <v>0.34</v>
      </c>
    </row>
    <row r="24" spans="2:8" ht="75" x14ac:dyDescent="0.25">
      <c r="B24" s="15" t="s">
        <v>194</v>
      </c>
      <c r="C24" s="8">
        <v>29</v>
      </c>
      <c r="D24" s="9" t="s">
        <v>18</v>
      </c>
      <c r="E24" s="8" t="s">
        <v>7</v>
      </c>
      <c r="F24" s="9">
        <v>2310530</v>
      </c>
      <c r="G24" s="16"/>
      <c r="H24" s="16">
        <f t="shared" ref="H24:H54" si="4">G24*C24</f>
        <v>0</v>
      </c>
    </row>
    <row r="25" spans="2:8" x14ac:dyDescent="0.25">
      <c r="B25" s="15" t="s">
        <v>136</v>
      </c>
      <c r="C25" s="8">
        <v>2</v>
      </c>
      <c r="D25" s="9" t="s">
        <v>22</v>
      </c>
      <c r="E25" s="8" t="s">
        <v>12</v>
      </c>
      <c r="F25" s="9" t="s">
        <v>19</v>
      </c>
      <c r="G25" s="16">
        <v>0.104</v>
      </c>
      <c r="H25" s="16">
        <f t="shared" si="4"/>
        <v>0.20799999999999999</v>
      </c>
    </row>
    <row r="26" spans="2:8" x14ac:dyDescent="0.25">
      <c r="B26" s="15" t="s">
        <v>172</v>
      </c>
      <c r="C26" s="8">
        <v>0</v>
      </c>
      <c r="D26" s="9" t="s">
        <v>171</v>
      </c>
      <c r="E26" s="8"/>
      <c r="F26" s="9" t="s">
        <v>170</v>
      </c>
      <c r="G26" s="16">
        <v>8.5000000000000006E-2</v>
      </c>
      <c r="H26" s="16">
        <f t="shared" si="4"/>
        <v>0</v>
      </c>
    </row>
    <row r="27" spans="2:8" x14ac:dyDescent="0.25">
      <c r="B27" s="15" t="s">
        <v>137</v>
      </c>
      <c r="C27" s="8">
        <v>1</v>
      </c>
      <c r="D27" s="9" t="s">
        <v>33</v>
      </c>
      <c r="E27" s="8" t="s">
        <v>12</v>
      </c>
      <c r="F27" s="9" t="s">
        <v>32</v>
      </c>
      <c r="G27" s="16">
        <v>0.311</v>
      </c>
      <c r="H27" s="16">
        <f t="shared" si="4"/>
        <v>0.311</v>
      </c>
    </row>
    <row r="28" spans="2:8" x14ac:dyDescent="0.25">
      <c r="B28" s="15" t="s">
        <v>161</v>
      </c>
      <c r="C28" s="8">
        <v>6</v>
      </c>
      <c r="D28" s="9" t="s">
        <v>21</v>
      </c>
      <c r="E28" s="8" t="s">
        <v>12</v>
      </c>
      <c r="F28" s="9" t="s">
        <v>20</v>
      </c>
      <c r="G28" s="16">
        <v>0.189</v>
      </c>
      <c r="H28" s="16">
        <f t="shared" si="4"/>
        <v>1.1339999999999999</v>
      </c>
    </row>
    <row r="29" spans="2:8" x14ac:dyDescent="0.25">
      <c r="B29" s="15" t="s">
        <v>138</v>
      </c>
      <c r="C29" s="8">
        <v>1</v>
      </c>
      <c r="D29" s="9" t="s">
        <v>104</v>
      </c>
      <c r="E29" s="8" t="s">
        <v>12</v>
      </c>
      <c r="F29" s="9" t="s">
        <v>103</v>
      </c>
      <c r="G29" s="16">
        <v>1.85</v>
      </c>
      <c r="H29" s="16">
        <f t="shared" si="4"/>
        <v>1.85</v>
      </c>
    </row>
    <row r="30" spans="2:8" x14ac:dyDescent="0.25">
      <c r="B30" s="15" t="s">
        <v>160</v>
      </c>
      <c r="C30" s="8">
        <v>2</v>
      </c>
      <c r="D30" s="9" t="s">
        <v>159</v>
      </c>
      <c r="E30" s="8" t="s">
        <v>12</v>
      </c>
      <c r="F30" s="9" t="s">
        <v>158</v>
      </c>
      <c r="G30" s="16">
        <v>0.83299999999999996</v>
      </c>
      <c r="H30" s="16">
        <f t="shared" si="4"/>
        <v>1.6659999999999999</v>
      </c>
    </row>
    <row r="31" spans="2:8" x14ac:dyDescent="0.25">
      <c r="B31" s="15" t="s">
        <v>151</v>
      </c>
      <c r="C31" s="8">
        <v>2</v>
      </c>
      <c r="D31" s="9" t="s">
        <v>150</v>
      </c>
      <c r="E31" s="8" t="s">
        <v>12</v>
      </c>
      <c r="F31" s="9" t="s">
        <v>149</v>
      </c>
      <c r="G31" s="16">
        <v>0.75700000000000001</v>
      </c>
      <c r="H31" s="16">
        <f t="shared" si="4"/>
        <v>1.514</v>
      </c>
    </row>
    <row r="32" spans="2:8" x14ac:dyDescent="0.25">
      <c r="B32" s="15" t="s">
        <v>155</v>
      </c>
      <c r="C32" s="8">
        <v>1</v>
      </c>
      <c r="D32" s="9" t="s">
        <v>157</v>
      </c>
      <c r="E32" s="8" t="s">
        <v>12</v>
      </c>
      <c r="F32" s="9" t="s">
        <v>156</v>
      </c>
      <c r="G32" s="16">
        <v>0.51</v>
      </c>
      <c r="H32" s="16">
        <f t="shared" si="4"/>
        <v>0.51</v>
      </c>
    </row>
    <row r="33" spans="2:8" x14ac:dyDescent="0.25">
      <c r="B33" s="15" t="s">
        <v>139</v>
      </c>
      <c r="C33" s="8">
        <v>3</v>
      </c>
      <c r="D33" s="9" t="s">
        <v>114</v>
      </c>
      <c r="E33" s="8" t="s">
        <v>12</v>
      </c>
      <c r="F33" s="9" t="s">
        <v>115</v>
      </c>
      <c r="G33" s="16">
        <v>8.5000000000000006E-2</v>
      </c>
      <c r="H33" s="16">
        <f t="shared" si="4"/>
        <v>0.255</v>
      </c>
    </row>
    <row r="34" spans="2:8" x14ac:dyDescent="0.25">
      <c r="B34" s="15" t="s">
        <v>85</v>
      </c>
      <c r="C34" s="8">
        <v>4</v>
      </c>
      <c r="D34" s="9" t="s">
        <v>89</v>
      </c>
      <c r="E34" s="8" t="s">
        <v>12</v>
      </c>
      <c r="F34" s="9" t="s">
        <v>86</v>
      </c>
      <c r="G34" s="16">
        <v>0.34899999999999998</v>
      </c>
      <c r="H34" s="16">
        <f t="shared" si="4"/>
        <v>1.3959999999999999</v>
      </c>
    </row>
    <row r="35" spans="2:8" x14ac:dyDescent="0.25">
      <c r="B35" s="15" t="s">
        <v>173</v>
      </c>
      <c r="C35" s="8">
        <v>0</v>
      </c>
      <c r="D35" s="9" t="s">
        <v>175</v>
      </c>
      <c r="E35" s="8" t="s">
        <v>12</v>
      </c>
      <c r="F35" s="9" t="s">
        <v>174</v>
      </c>
      <c r="G35" s="16">
        <v>8.5000000000000006E-2</v>
      </c>
      <c r="H35" s="16">
        <f t="shared" si="4"/>
        <v>0</v>
      </c>
    </row>
    <row r="36" spans="2:8" x14ac:dyDescent="0.25">
      <c r="B36" s="15" t="s">
        <v>178</v>
      </c>
      <c r="C36" s="8">
        <v>0</v>
      </c>
      <c r="D36" s="9" t="s">
        <v>88</v>
      </c>
      <c r="E36" s="8" t="s">
        <v>12</v>
      </c>
      <c r="F36" s="9" t="s">
        <v>87</v>
      </c>
      <c r="G36" s="16">
        <v>0.247</v>
      </c>
      <c r="H36" s="16">
        <f t="shared" si="4"/>
        <v>0</v>
      </c>
    </row>
    <row r="37" spans="2:8" x14ac:dyDescent="0.25">
      <c r="B37" s="15" t="s">
        <v>140</v>
      </c>
      <c r="C37" s="8">
        <v>1</v>
      </c>
      <c r="D37" s="9" t="s">
        <v>36</v>
      </c>
      <c r="E37" s="8" t="s">
        <v>12</v>
      </c>
      <c r="F37" s="9" t="s">
        <v>37</v>
      </c>
      <c r="G37" s="16">
        <v>9.4E-2</v>
      </c>
      <c r="H37" s="16">
        <f t="shared" si="4"/>
        <v>9.4E-2</v>
      </c>
    </row>
    <row r="38" spans="2:8" x14ac:dyDescent="0.25">
      <c r="B38" s="15" t="s">
        <v>184</v>
      </c>
      <c r="C38" s="8">
        <v>3</v>
      </c>
      <c r="D38" s="9" t="s">
        <v>99</v>
      </c>
      <c r="E38" s="8" t="s">
        <v>12</v>
      </c>
      <c r="F38" s="9" t="s">
        <v>98</v>
      </c>
      <c r="G38" s="16">
        <v>8.5000000000000006E-2</v>
      </c>
      <c r="H38" s="16">
        <f t="shared" si="4"/>
        <v>0.255</v>
      </c>
    </row>
    <row r="39" spans="2:8" x14ac:dyDescent="0.25">
      <c r="B39" s="15" t="s">
        <v>178</v>
      </c>
      <c r="C39" s="8">
        <v>2</v>
      </c>
      <c r="D39" s="9" t="s">
        <v>177</v>
      </c>
      <c r="E39" s="8" t="s">
        <v>12</v>
      </c>
      <c r="F39" s="9" t="s">
        <v>176</v>
      </c>
      <c r="G39" s="16">
        <v>0.20399999999999999</v>
      </c>
      <c r="H39" s="16">
        <f t="shared" si="4"/>
        <v>0.40799999999999997</v>
      </c>
    </row>
    <row r="40" spans="2:8" ht="14.25" customHeight="1" x14ac:dyDescent="0.25">
      <c r="B40" s="15" t="s">
        <v>153</v>
      </c>
      <c r="C40" s="8">
        <v>1</v>
      </c>
      <c r="D40" s="9" t="s">
        <v>152</v>
      </c>
      <c r="E40" s="8" t="s">
        <v>12</v>
      </c>
      <c r="F40" s="9" t="s">
        <v>154</v>
      </c>
      <c r="G40" s="16">
        <v>0.128</v>
      </c>
      <c r="H40" s="16">
        <f t="shared" si="4"/>
        <v>0.128</v>
      </c>
    </row>
    <row r="41" spans="2:8" x14ac:dyDescent="0.25">
      <c r="B41" s="15" t="s">
        <v>141</v>
      </c>
      <c r="C41" s="8">
        <v>3</v>
      </c>
      <c r="D41" s="9" t="s">
        <v>66</v>
      </c>
      <c r="E41" s="8" t="s">
        <v>12</v>
      </c>
      <c r="F41" s="9" t="s">
        <v>65</v>
      </c>
      <c r="G41" s="16">
        <v>0.187</v>
      </c>
      <c r="H41" s="16">
        <f t="shared" si="4"/>
        <v>0.56099999999999994</v>
      </c>
    </row>
    <row r="42" spans="2:8" ht="45" x14ac:dyDescent="0.25">
      <c r="B42" s="15" t="s">
        <v>192</v>
      </c>
      <c r="C42" s="8">
        <v>14</v>
      </c>
      <c r="D42" s="9" t="s">
        <v>100</v>
      </c>
      <c r="E42" s="8" t="s">
        <v>16</v>
      </c>
      <c r="F42" s="9" t="s">
        <v>16</v>
      </c>
      <c r="G42" s="16"/>
      <c r="H42" s="16">
        <f t="shared" si="4"/>
        <v>0</v>
      </c>
    </row>
    <row r="43" spans="2:8" ht="30" x14ac:dyDescent="0.25">
      <c r="B43" s="15" t="s">
        <v>142</v>
      </c>
      <c r="C43" s="8">
        <v>8</v>
      </c>
      <c r="D43" s="9" t="s">
        <v>181</v>
      </c>
      <c r="E43" s="8" t="s">
        <v>12</v>
      </c>
      <c r="F43" s="9" t="s">
        <v>182</v>
      </c>
      <c r="G43" s="16">
        <v>0.23799999999999999</v>
      </c>
      <c r="H43" s="16">
        <f t="shared" si="4"/>
        <v>1.9039999999999999</v>
      </c>
    </row>
    <row r="44" spans="2:8" x14ac:dyDescent="0.25">
      <c r="B44" s="15" t="s">
        <v>190</v>
      </c>
      <c r="C44" s="8">
        <v>2</v>
      </c>
      <c r="D44" s="9" t="s">
        <v>191</v>
      </c>
      <c r="E44" s="8" t="s">
        <v>12</v>
      </c>
      <c r="F44" s="9" t="s">
        <v>196</v>
      </c>
      <c r="G44" s="16">
        <v>8.5000000000000006E-2</v>
      </c>
      <c r="H44" s="16">
        <f t="shared" si="4"/>
        <v>0.17</v>
      </c>
    </row>
    <row r="45" spans="2:8" x14ac:dyDescent="0.25">
      <c r="B45" s="15" t="s">
        <v>189</v>
      </c>
      <c r="C45" s="8">
        <v>2</v>
      </c>
      <c r="D45" s="9" t="s">
        <v>123</v>
      </c>
      <c r="E45" s="8" t="s">
        <v>12</v>
      </c>
      <c r="F45" s="9" t="s">
        <v>122</v>
      </c>
      <c r="G45" s="16">
        <v>8.5000000000000006E-2</v>
      </c>
      <c r="H45" s="16">
        <f t="shared" si="4"/>
        <v>0.17</v>
      </c>
    </row>
    <row r="46" spans="2:8" x14ac:dyDescent="0.25">
      <c r="B46" s="15" t="s">
        <v>113</v>
      </c>
      <c r="C46" s="8">
        <v>1</v>
      </c>
      <c r="D46" s="9" t="s">
        <v>166</v>
      </c>
      <c r="E46" s="8" t="s">
        <v>12</v>
      </c>
      <c r="F46" s="9" t="s">
        <v>165</v>
      </c>
      <c r="G46" s="16">
        <v>8.5000000000000006E-2</v>
      </c>
      <c r="H46" s="16">
        <f t="shared" si="4"/>
        <v>8.5000000000000006E-2</v>
      </c>
    </row>
    <row r="47" spans="2:8" x14ac:dyDescent="0.25">
      <c r="B47" s="15" t="s">
        <v>167</v>
      </c>
      <c r="C47" s="8">
        <v>1</v>
      </c>
      <c r="D47" s="9" t="s">
        <v>169</v>
      </c>
      <c r="E47" s="8" t="s">
        <v>12</v>
      </c>
      <c r="F47" s="9" t="s">
        <v>168</v>
      </c>
      <c r="G47" s="16">
        <v>0.128</v>
      </c>
      <c r="H47" s="16">
        <f t="shared" si="4"/>
        <v>0.128</v>
      </c>
    </row>
    <row r="48" spans="2:8" ht="30" x14ac:dyDescent="0.25">
      <c r="B48" s="15" t="s">
        <v>193</v>
      </c>
      <c r="C48" s="8">
        <v>9</v>
      </c>
      <c r="D48" s="9" t="s">
        <v>61</v>
      </c>
      <c r="E48" s="8" t="s">
        <v>16</v>
      </c>
      <c r="F48" s="9" t="s">
        <v>16</v>
      </c>
      <c r="G48" s="16"/>
      <c r="H48" s="16">
        <f t="shared" si="4"/>
        <v>0</v>
      </c>
    </row>
    <row r="49" spans="2:8" x14ac:dyDescent="0.25">
      <c r="B49" s="15" t="s">
        <v>38</v>
      </c>
      <c r="C49" s="8">
        <v>1</v>
      </c>
      <c r="D49" s="9" t="s">
        <v>54</v>
      </c>
      <c r="E49" s="8" t="s">
        <v>12</v>
      </c>
      <c r="F49" s="9" t="s">
        <v>53</v>
      </c>
      <c r="G49" s="16">
        <v>9.5000000000000001E-2</v>
      </c>
      <c r="H49" s="16">
        <f t="shared" si="4"/>
        <v>9.5000000000000001E-2</v>
      </c>
    </row>
    <row r="50" spans="2:8" x14ac:dyDescent="0.25">
      <c r="B50" s="15" t="s">
        <v>47</v>
      </c>
      <c r="C50" s="8">
        <v>1</v>
      </c>
      <c r="D50" s="9" t="s">
        <v>55</v>
      </c>
      <c r="E50" s="8" t="s">
        <v>12</v>
      </c>
      <c r="F50" s="9" t="s">
        <v>41</v>
      </c>
      <c r="G50" s="16">
        <v>0.57499999999999996</v>
      </c>
      <c r="H50" s="16">
        <f t="shared" si="4"/>
        <v>0.57499999999999996</v>
      </c>
    </row>
    <row r="51" spans="2:8" x14ac:dyDescent="0.25">
      <c r="B51" s="15" t="s">
        <v>13</v>
      </c>
      <c r="C51" s="8">
        <v>1</v>
      </c>
      <c r="D51" s="9" t="s">
        <v>14</v>
      </c>
      <c r="E51" s="8" t="s">
        <v>12</v>
      </c>
      <c r="F51" s="9" t="s">
        <v>15</v>
      </c>
      <c r="G51" s="16">
        <v>1.75</v>
      </c>
      <c r="H51" s="16">
        <f t="shared" si="4"/>
        <v>1.75</v>
      </c>
    </row>
    <row r="52" spans="2:8" x14ac:dyDescent="0.25">
      <c r="B52" s="15" t="s">
        <v>62</v>
      </c>
      <c r="C52" s="8">
        <v>1</v>
      </c>
      <c r="D52" s="9" t="s">
        <v>45</v>
      </c>
      <c r="E52" s="8" t="s">
        <v>12</v>
      </c>
      <c r="F52" s="9" t="s">
        <v>46</v>
      </c>
      <c r="G52" s="16">
        <v>0.71499999999999997</v>
      </c>
      <c r="H52" s="16">
        <f t="shared" si="4"/>
        <v>0.71499999999999997</v>
      </c>
    </row>
    <row r="53" spans="2:8" x14ac:dyDescent="0.25">
      <c r="B53" s="15" t="s">
        <v>23</v>
      </c>
      <c r="C53" s="8">
        <v>1</v>
      </c>
      <c r="D53" s="9" t="s">
        <v>146</v>
      </c>
      <c r="E53" s="8" t="s">
        <v>12</v>
      </c>
      <c r="F53" s="9" t="s">
        <v>145</v>
      </c>
      <c r="G53" s="16">
        <v>1.1100000000000001</v>
      </c>
      <c r="H53" s="16">
        <f t="shared" si="4"/>
        <v>1.1100000000000001</v>
      </c>
    </row>
    <row r="54" spans="2:8" x14ac:dyDescent="0.25">
      <c r="B54" s="15" t="s">
        <v>143</v>
      </c>
      <c r="C54" s="8">
        <v>1</v>
      </c>
      <c r="D54" s="9" t="s">
        <v>39</v>
      </c>
      <c r="E54" s="8" t="s">
        <v>12</v>
      </c>
      <c r="F54" s="9" t="s">
        <v>40</v>
      </c>
      <c r="G54" s="16">
        <v>9.4E-2</v>
      </c>
      <c r="H54" s="16">
        <f t="shared" si="4"/>
        <v>9.4E-2</v>
      </c>
    </row>
    <row r="55" spans="2:8" x14ac:dyDescent="0.25">
      <c r="B55" s="15" t="s">
        <v>144</v>
      </c>
      <c r="C55" s="8">
        <v>2</v>
      </c>
      <c r="D55" s="9" t="s">
        <v>121</v>
      </c>
      <c r="E55" s="8" t="s">
        <v>12</v>
      </c>
      <c r="F55" s="9" t="s">
        <v>120</v>
      </c>
      <c r="G55" s="16">
        <v>8.5000000000000006E-2</v>
      </c>
      <c r="H55" s="16">
        <f t="shared" ref="H55:H56" si="5">G55*C55</f>
        <v>0.17</v>
      </c>
    </row>
    <row r="56" spans="2:8" x14ac:dyDescent="0.25">
      <c r="B56" s="15" t="s">
        <v>17</v>
      </c>
      <c r="C56" s="8">
        <v>1</v>
      </c>
      <c r="D56" s="9" t="s">
        <v>50</v>
      </c>
      <c r="E56" s="8" t="s">
        <v>12</v>
      </c>
      <c r="F56" s="9" t="s">
        <v>49</v>
      </c>
      <c r="G56" s="16">
        <v>0.377</v>
      </c>
      <c r="H56" s="16">
        <f t="shared" si="5"/>
        <v>0.377</v>
      </c>
    </row>
    <row r="57" spans="2:8" x14ac:dyDescent="0.25">
      <c r="B57" s="9" t="s">
        <v>116</v>
      </c>
      <c r="C57" s="8">
        <v>3</v>
      </c>
      <c r="D57" s="9" t="s">
        <v>67</v>
      </c>
      <c r="E57" s="8" t="s">
        <v>12</v>
      </c>
      <c r="F57" s="15" t="s">
        <v>68</v>
      </c>
      <c r="G57" s="16">
        <v>1.27</v>
      </c>
      <c r="H57" s="16">
        <f t="shared" ref="H57" si="6">G57*C57</f>
        <v>3.81</v>
      </c>
    </row>
    <row r="58" spans="2:8" x14ac:dyDescent="0.25">
      <c r="B58" s="15" t="s">
        <v>42</v>
      </c>
      <c r="C58" s="8">
        <v>1</v>
      </c>
      <c r="D58" s="9" t="s">
        <v>43</v>
      </c>
      <c r="E58" s="8" t="s">
        <v>12</v>
      </c>
      <c r="F58" s="9" t="s">
        <v>44</v>
      </c>
      <c r="G58" s="16">
        <v>0.83899999999999997</v>
      </c>
      <c r="H58" s="16">
        <f t="shared" ref="H58:H61" si="7">G58*C58</f>
        <v>0.83899999999999997</v>
      </c>
    </row>
    <row r="59" spans="2:8" x14ac:dyDescent="0.25">
      <c r="B59" s="1" t="s">
        <v>117</v>
      </c>
      <c r="C59" s="8">
        <v>1</v>
      </c>
      <c r="D59" s="9" t="s">
        <v>118</v>
      </c>
      <c r="E59" s="8" t="s">
        <v>12</v>
      </c>
      <c r="F59" s="9" t="s">
        <v>119</v>
      </c>
      <c r="G59" s="16">
        <v>1.1200000000000001</v>
      </c>
      <c r="H59" s="16">
        <f t="shared" si="7"/>
        <v>1.1200000000000001</v>
      </c>
    </row>
    <row r="60" spans="2:8" x14ac:dyDescent="0.25">
      <c r="B60" s="15" t="s">
        <v>97</v>
      </c>
      <c r="C60" s="8">
        <v>1</v>
      </c>
      <c r="D60" s="9" t="s">
        <v>96</v>
      </c>
      <c r="E60" s="8" t="s">
        <v>7</v>
      </c>
      <c r="F60" s="9">
        <v>1360143</v>
      </c>
      <c r="G60" s="16">
        <v>0.184</v>
      </c>
      <c r="H60" s="16">
        <f t="shared" si="7"/>
        <v>0.184</v>
      </c>
    </row>
    <row r="61" spans="2:8" x14ac:dyDescent="0.25">
      <c r="B61" s="15" t="s">
        <v>147</v>
      </c>
      <c r="C61" s="8">
        <v>2</v>
      </c>
      <c r="D61" s="9" t="s">
        <v>64</v>
      </c>
      <c r="E61" s="8" t="s">
        <v>7</v>
      </c>
      <c r="F61" s="9" t="s">
        <v>63</v>
      </c>
      <c r="G61" s="16">
        <v>0.16800000000000001</v>
      </c>
      <c r="H61" s="16">
        <f t="shared" si="7"/>
        <v>0.33600000000000002</v>
      </c>
    </row>
    <row r="62" spans="2:8" x14ac:dyDescent="0.25">
      <c r="B62" s="15" t="s">
        <v>148</v>
      </c>
      <c r="C62" s="8">
        <v>1</v>
      </c>
      <c r="D62" s="9" t="s">
        <v>91</v>
      </c>
      <c r="E62" s="8" t="s">
        <v>7</v>
      </c>
      <c r="F62" s="9" t="s">
        <v>90</v>
      </c>
      <c r="G62" s="16">
        <v>0.43099999999999999</v>
      </c>
      <c r="H62" s="16">
        <f>G62*C62</f>
        <v>0.43099999999999999</v>
      </c>
    </row>
    <row r="63" spans="2:8" x14ac:dyDescent="0.25">
      <c r="B63" s="15" t="s">
        <v>198</v>
      </c>
      <c r="C63" s="8">
        <v>1</v>
      </c>
      <c r="D63" s="9" t="s">
        <v>200</v>
      </c>
      <c r="E63" s="8" t="s">
        <v>7</v>
      </c>
      <c r="F63" s="9" t="s">
        <v>201</v>
      </c>
      <c r="G63" s="16">
        <v>0.92</v>
      </c>
      <c r="H63" s="16">
        <f>G63*C63</f>
        <v>0.92</v>
      </c>
    </row>
    <row r="64" spans="2:8" x14ac:dyDescent="0.25">
      <c r="B64" s="15" t="s">
        <v>197</v>
      </c>
      <c r="C64" s="8">
        <v>1</v>
      </c>
      <c r="D64" s="9" t="s">
        <v>93</v>
      </c>
      <c r="E64" s="8" t="s">
        <v>7</v>
      </c>
      <c r="F64" s="9" t="s">
        <v>92</v>
      </c>
      <c r="G64" s="16">
        <v>0.67400000000000004</v>
      </c>
      <c r="H64" s="16">
        <f>G64*C64</f>
        <v>0.67400000000000004</v>
      </c>
    </row>
    <row r="65" spans="2:9" x14ac:dyDescent="0.25">
      <c r="B65" s="5" t="s">
        <v>11</v>
      </c>
      <c r="C65" s="10">
        <f>SUM(C2:C64)</f>
        <v>167</v>
      </c>
      <c r="D65" s="5"/>
      <c r="E65" s="10"/>
      <c r="F65" s="5"/>
      <c r="G65" s="7"/>
      <c r="H65" s="7"/>
    </row>
    <row r="66" spans="2:9" x14ac:dyDescent="0.25">
      <c r="B66" s="11" t="s">
        <v>10</v>
      </c>
      <c r="C66" s="12"/>
      <c r="D66" s="11" t="s">
        <v>203</v>
      </c>
      <c r="E66" s="12"/>
      <c r="F66" s="11"/>
      <c r="G66" s="11"/>
      <c r="H66" s="13">
        <f>88.48/5</f>
        <v>17.696000000000002</v>
      </c>
    </row>
    <row r="67" spans="2:9" x14ac:dyDescent="0.25">
      <c r="I67" s="14"/>
    </row>
    <row r="68" spans="2:9" x14ac:dyDescent="0.25">
      <c r="C68" s="8">
        <v>1</v>
      </c>
      <c r="D68" s="9" t="s">
        <v>205</v>
      </c>
      <c r="E68" s="8" t="s">
        <v>7</v>
      </c>
      <c r="F68" s="9">
        <v>2524430</v>
      </c>
      <c r="G68" s="16">
        <v>14.35</v>
      </c>
      <c r="H68" s="16">
        <f>G68*C68</f>
        <v>14.35</v>
      </c>
    </row>
    <row r="69" spans="2:9" x14ac:dyDescent="0.25">
      <c r="C69" s="8">
        <v>2</v>
      </c>
      <c r="D69" s="9" t="s">
        <v>206</v>
      </c>
      <c r="E69" s="8" t="s">
        <v>7</v>
      </c>
      <c r="F69" s="9">
        <v>2575215</v>
      </c>
      <c r="G69" s="16">
        <v>0.245</v>
      </c>
      <c r="H69" s="16">
        <f>G69*C69</f>
        <v>0.49</v>
      </c>
    </row>
    <row r="70" spans="2:9" x14ac:dyDescent="0.25">
      <c r="C70" s="8">
        <v>1</v>
      </c>
      <c r="D70" s="9" t="s">
        <v>95</v>
      </c>
      <c r="E70" s="8" t="s">
        <v>7</v>
      </c>
      <c r="F70" s="9">
        <v>2575216</v>
      </c>
      <c r="G70" s="16">
        <v>0.71899999999999997</v>
      </c>
      <c r="H70" s="16">
        <f>G70*C70</f>
        <v>0.71899999999999997</v>
      </c>
    </row>
    <row r="71" spans="2:9" x14ac:dyDescent="0.25">
      <c r="C71" s="8">
        <v>1</v>
      </c>
      <c r="D71" s="9" t="s">
        <v>202</v>
      </c>
      <c r="E71" s="8" t="s">
        <v>7</v>
      </c>
      <c r="F71" s="9">
        <v>2575218</v>
      </c>
      <c r="G71" s="16">
        <v>0.98499999999999999</v>
      </c>
      <c r="H71" s="16">
        <f>G71*C71</f>
        <v>0.98499999999999999</v>
      </c>
    </row>
    <row r="72" spans="2:9" x14ac:dyDescent="0.25">
      <c r="C72" s="8">
        <v>1</v>
      </c>
      <c r="D72" s="9" t="s">
        <v>94</v>
      </c>
      <c r="E72" s="8" t="s">
        <v>7</v>
      </c>
      <c r="F72" s="9">
        <v>2575217</v>
      </c>
      <c r="G72" s="16">
        <v>0.95899999999999996</v>
      </c>
      <c r="H72" s="16">
        <f t="shared" ref="H72" si="8">G72*C72</f>
        <v>0.95899999999999996</v>
      </c>
    </row>
    <row r="73" spans="2:9" x14ac:dyDescent="0.25">
      <c r="C73" s="8">
        <v>1</v>
      </c>
      <c r="D73" s="9" t="s">
        <v>204</v>
      </c>
      <c r="E73" s="8" t="s">
        <v>12</v>
      </c>
      <c r="F73" s="9" t="s">
        <v>48</v>
      </c>
      <c r="G73" s="16">
        <v>0.68799999999999994</v>
      </c>
      <c r="H73" s="16">
        <f>G73*C73</f>
        <v>0.68799999999999994</v>
      </c>
    </row>
    <row r="75" spans="2:9" x14ac:dyDescent="0.25">
      <c r="B75" t="s">
        <v>52</v>
      </c>
    </row>
    <row r="76" spans="2:9" x14ac:dyDescent="0.25">
      <c r="B76" s="1" t="s">
        <v>199</v>
      </c>
      <c r="G76" s="17" t="s">
        <v>9</v>
      </c>
      <c r="H76" s="18">
        <f>SUM(H2:H73)</f>
        <v>102.239</v>
      </c>
    </row>
  </sheetData>
  <pageMargins left="0.70866141732283472" right="0.70866141732283472" top="0.74803149606299213" bottom="0.74803149606299213" header="0.31496062992125984" footer="0.31496062992125984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OEPS</cp:lastModifiedBy>
  <cp:lastPrinted>2017-09-21T16:08:41Z</cp:lastPrinted>
  <dcterms:created xsi:type="dcterms:W3CDTF">2013-11-26T17:39:50Z</dcterms:created>
  <dcterms:modified xsi:type="dcterms:W3CDTF">2022-09-21T22:50:59Z</dcterms:modified>
</cp:coreProperties>
</file>