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ruff/Documents/Figure1_2.0/Figure1_RNAscope/RNAscopeQuant/"/>
    </mc:Choice>
  </mc:AlternateContent>
  <xr:revisionPtr revIDLastSave="0" documentId="13_ncr:1_{CF4B2295-2F0A-5541-A694-8328D484CDA8}" xr6:coauthVersionLast="45" xr6:coauthVersionMax="45" xr10:uidLastSave="{00000000-0000-0000-0000-000000000000}"/>
  <bookViews>
    <workbookView xWindow="1540" yWindow="1960" windowWidth="25360" windowHeight="14640" activeTab="8" xr2:uid="{97E23C81-CC57-3546-8FF3-FF6BA10CCD02}"/>
  </bookViews>
  <sheets>
    <sheet name="1272A" sheetId="1" r:id="rId1"/>
    <sheet name="1275A" sheetId="2" r:id="rId2"/>
    <sheet name="Sheet2" sheetId="9" r:id="rId3"/>
    <sheet name="Sum" sheetId="3" r:id="rId4"/>
    <sheet name="1275B" sheetId="4" r:id="rId5"/>
    <sheet name="1272B" sheetId="5" r:id="rId6"/>
    <sheet name="1273B" sheetId="7" r:id="rId7"/>
    <sheet name="1271B" sheetId="8" r:id="rId8"/>
    <sheet name="SUMB" sheetId="6" r:id="rId9"/>
    <sheet name="Sheet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6" l="1"/>
  <c r="E17" i="6"/>
  <c r="E16" i="6"/>
  <c r="E15" i="6"/>
  <c r="X35" i="7"/>
  <c r="X44" i="5"/>
  <c r="U28" i="4"/>
  <c r="E25" i="10" l="1"/>
  <c r="G16" i="10"/>
  <c r="E24" i="10"/>
  <c r="G15" i="10"/>
  <c r="I29" i="10"/>
  <c r="I28" i="10"/>
  <c r="D29" i="10"/>
  <c r="D28" i="10"/>
  <c r="I20" i="10"/>
  <c r="I19" i="10"/>
  <c r="F20" i="10"/>
  <c r="F19" i="10"/>
  <c r="D33" i="10"/>
  <c r="D34" i="10"/>
  <c r="L23" i="10"/>
  <c r="M10" i="10"/>
  <c r="L10" i="10"/>
  <c r="M9" i="10"/>
  <c r="L9" i="10"/>
  <c r="M6" i="10"/>
  <c r="L6" i="10"/>
  <c r="M5" i="10"/>
  <c r="L5" i="10"/>
  <c r="D27" i="10"/>
  <c r="H27" i="10"/>
  <c r="D26" i="10"/>
  <c r="H26" i="10"/>
  <c r="D25" i="10"/>
  <c r="H25" i="10"/>
  <c r="D24" i="10"/>
  <c r="H24" i="10"/>
  <c r="F18" i="10"/>
  <c r="H18" i="10"/>
  <c r="F17" i="10"/>
  <c r="H17" i="10"/>
  <c r="F16" i="10"/>
  <c r="H16" i="10"/>
  <c r="F15" i="10"/>
  <c r="H15" i="10"/>
  <c r="F8" i="10"/>
  <c r="D8" i="10"/>
  <c r="F7" i="10"/>
  <c r="D7" i="10"/>
  <c r="F6" i="10"/>
  <c r="D6" i="10"/>
  <c r="F5" i="10"/>
  <c r="D5" i="10"/>
  <c r="Y58" i="2"/>
  <c r="B18" i="3"/>
  <c r="C16" i="3" l="1"/>
  <c r="B16" i="3"/>
  <c r="C15" i="3"/>
  <c r="B15" i="3"/>
  <c r="B7" i="3"/>
  <c r="B6" i="3"/>
  <c r="C7" i="3"/>
  <c r="C6" i="3"/>
  <c r="D25" i="6"/>
  <c r="C25" i="6"/>
  <c r="D18" i="6"/>
  <c r="C18" i="6"/>
  <c r="D11" i="6"/>
  <c r="C11" i="6"/>
  <c r="AC24" i="8"/>
  <c r="AD24" i="8"/>
  <c r="AE24" i="8"/>
  <c r="V24" i="8"/>
  <c r="W24" i="8"/>
  <c r="X24" i="8"/>
  <c r="Q26" i="8"/>
  <c r="P26" i="8"/>
  <c r="P24" i="8"/>
  <c r="Q24" i="8"/>
  <c r="O24" i="8"/>
  <c r="D24" i="6"/>
  <c r="C24" i="6"/>
  <c r="D17" i="6"/>
  <c r="C17" i="6"/>
  <c r="D10" i="6"/>
  <c r="C10" i="6"/>
  <c r="P35" i="7"/>
  <c r="AA34" i="7"/>
  <c r="AA32" i="7"/>
  <c r="AB32" i="7"/>
  <c r="AC32" i="7"/>
  <c r="W35" i="7"/>
  <c r="U35" i="7"/>
  <c r="U32" i="7"/>
  <c r="V32" i="7"/>
  <c r="W32" i="7"/>
  <c r="Q35" i="7"/>
  <c r="P32" i="7"/>
  <c r="Q32" i="7"/>
  <c r="O32" i="7"/>
  <c r="C23" i="6" l="1"/>
  <c r="W28" i="4"/>
  <c r="X28" i="4"/>
  <c r="Y28" i="4"/>
  <c r="D22" i="6"/>
  <c r="C22" i="6"/>
  <c r="D16" i="6"/>
  <c r="C16" i="6"/>
  <c r="D15" i="6"/>
  <c r="C15" i="6"/>
  <c r="D9" i="6"/>
  <c r="C9" i="6"/>
  <c r="D8" i="6"/>
  <c r="C8" i="6"/>
  <c r="AH44" i="5"/>
  <c r="AI44" i="5"/>
  <c r="AJ44" i="5"/>
  <c r="P47" i="5"/>
  <c r="AB46" i="5"/>
  <c r="AC46" i="5"/>
  <c r="AA44" i="5"/>
  <c r="AB44" i="5"/>
  <c r="AC44" i="5"/>
  <c r="U44" i="5"/>
  <c r="V44" i="5"/>
  <c r="W44" i="5"/>
  <c r="Q47" i="5"/>
  <c r="P44" i="5"/>
  <c r="Q44" i="5"/>
  <c r="O44" i="5"/>
  <c r="R28" i="4"/>
  <c r="S28" i="4"/>
  <c r="T28" i="4"/>
  <c r="N31" i="4"/>
  <c r="M31" i="4"/>
  <c r="N28" i="4"/>
  <c r="O28" i="4"/>
  <c r="M28" i="4"/>
  <c r="C3" i="3"/>
  <c r="B12" i="3"/>
  <c r="B3" i="3"/>
  <c r="C2" i="3"/>
  <c r="B2" i="3"/>
  <c r="C11" i="3"/>
  <c r="C12" i="3"/>
  <c r="B11" i="3"/>
  <c r="L56" i="1"/>
  <c r="H57" i="1"/>
  <c r="Y57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X55" i="2"/>
  <c r="Y55" i="2"/>
  <c r="Z55" i="2"/>
  <c r="H60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4" i="2"/>
  <c r="AA54" i="1"/>
  <c r="AB54" i="1"/>
  <c r="AC54" i="1"/>
  <c r="AD43" i="1"/>
  <c r="AD44" i="1"/>
  <c r="AD45" i="1"/>
  <c r="AD46" i="1"/>
  <c r="AD47" i="1"/>
  <c r="AD48" i="1"/>
  <c r="AD49" i="1"/>
  <c r="AD50" i="1"/>
  <c r="AD51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5" i="1"/>
  <c r="S54" i="1"/>
  <c r="V54" i="1"/>
  <c r="W54" i="1"/>
  <c r="X54" i="1"/>
  <c r="N54" i="1"/>
  <c r="Q54" i="1"/>
  <c r="R54" i="1"/>
  <c r="M54" i="1"/>
  <c r="L54" i="1"/>
  <c r="I54" i="1"/>
  <c r="H54" i="1"/>
  <c r="R55" i="2"/>
  <c r="S55" i="2"/>
  <c r="T55" i="2"/>
  <c r="H59" i="2"/>
  <c r="H58" i="2"/>
  <c r="P55" i="2"/>
  <c r="O55" i="2"/>
  <c r="M55" i="2"/>
  <c r="L55" i="2"/>
  <c r="H55" i="2" l="1"/>
  <c r="H57" i="2"/>
  <c r="G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tc={75954346-B215-3046-8FF6-B6F1C7AC0EC1}</author>
    <author>tc={1A41155E-8CB3-394F-BBC0-C3782AF15BB0}</author>
  </authors>
  <commentList>
    <comment ref="G15" authorId="0" shapeId="0" xr:uid="{75954346-B215-3046-8FF6-B6F1C7AC0EC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1271A&amp;1271B</t>
      </text>
    </comment>
    <comment ref="E24" authorId="1" shapeId="0" xr:uid="{1A41155E-8CB3-394F-BBC0-C3782AF15BB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1272A&amp;B. Added cells did not average.</t>
      </text>
    </comment>
  </commentList>
</comments>
</file>

<file path=xl/sharedStrings.xml><?xml version="1.0" encoding="utf-8"?>
<sst xmlns="http://schemas.openxmlformats.org/spreadsheetml/2006/main" count="586" uniqueCount="73">
  <si>
    <t xml:space="preserve">1272A </t>
  </si>
  <si>
    <t>Tacr1</t>
  </si>
  <si>
    <t>Tdt</t>
  </si>
  <si>
    <t>Chodl</t>
  </si>
  <si>
    <t>puncta</t>
  </si>
  <si>
    <t>&gt;20</t>
  </si>
  <si>
    <t>&gt;30</t>
  </si>
  <si>
    <t>&gt;50</t>
  </si>
  <si>
    <t>&gt;40</t>
  </si>
  <si>
    <t>?</t>
  </si>
  <si>
    <t>tdt/tacr1</t>
  </si>
  <si>
    <t>16/18</t>
  </si>
  <si>
    <t>tacr1/tdt</t>
  </si>
  <si>
    <t>chodl/tacr1</t>
  </si>
  <si>
    <t>tdt+chodl/tacr1</t>
  </si>
  <si>
    <t>tacr1 - puncta &gt;5</t>
  </si>
  <si>
    <t xml:space="preserve">1275A </t>
  </si>
  <si>
    <t xml:space="preserve">0 hard to tell </t>
  </si>
  <si>
    <t>0?</t>
  </si>
  <si>
    <t>1?</t>
  </si>
  <si>
    <t>16/23</t>
  </si>
  <si>
    <t>18/18</t>
  </si>
  <si>
    <t>chodl/tdt</t>
  </si>
  <si>
    <t>22/23</t>
  </si>
  <si>
    <t>tacr1/chodl</t>
  </si>
  <si>
    <t>18/24</t>
  </si>
  <si>
    <t>tdt/chodl</t>
  </si>
  <si>
    <t>tacr1+chodl/tdt</t>
  </si>
  <si>
    <t>15/23</t>
  </si>
  <si>
    <t>chodl+tacr1/tdt</t>
  </si>
  <si>
    <t>tacr/tdt</t>
  </si>
  <si>
    <t>19/23</t>
  </si>
  <si>
    <t>for tacrchodltdt</t>
  </si>
  <si>
    <t>tdt</t>
  </si>
  <si>
    <t>tacr1</t>
  </si>
  <si>
    <t>chod</t>
  </si>
  <si>
    <t>chodl</t>
  </si>
  <si>
    <t>22/24</t>
  </si>
  <si>
    <t>tacr1+chod/tdt</t>
  </si>
  <si>
    <t>nos1</t>
  </si>
  <si>
    <t>&gt;10</t>
  </si>
  <si>
    <t>&gt;15</t>
  </si>
  <si>
    <t>&gt;5</t>
  </si>
  <si>
    <t>nos</t>
  </si>
  <si>
    <t>20/20</t>
  </si>
  <si>
    <t>14/20</t>
  </si>
  <si>
    <t>&gt;4</t>
  </si>
  <si>
    <t>&gt;</t>
  </si>
  <si>
    <t>name</t>
  </si>
  <si>
    <t>26/26</t>
  </si>
  <si>
    <t>23/26</t>
  </si>
  <si>
    <t>high expressing nos &gt;20</t>
  </si>
  <si>
    <t>high nost</t>
  </si>
  <si>
    <t>30/30</t>
  </si>
  <si>
    <t>24/30</t>
  </si>
  <si>
    <t>Nos1</t>
  </si>
  <si>
    <t>15/15</t>
  </si>
  <si>
    <t>14/15</t>
  </si>
  <si>
    <t>16/17</t>
  </si>
  <si>
    <t>16/16</t>
  </si>
  <si>
    <t>13/16</t>
  </si>
  <si>
    <t>1272A</t>
  </si>
  <si>
    <t>1275A</t>
  </si>
  <si>
    <t>1272B</t>
  </si>
  <si>
    <t>combined</t>
  </si>
  <si>
    <t>45/49</t>
  </si>
  <si>
    <t>46/54</t>
  </si>
  <si>
    <t>18/23</t>
  </si>
  <si>
    <t>36/39</t>
  </si>
  <si>
    <t>32/43</t>
  </si>
  <si>
    <t>nos/chodl</t>
  </si>
  <si>
    <t>nos1/chod</t>
  </si>
  <si>
    <t>22/26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</si>
</sst>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ff, Catherine F" id="{C660A307-3639-C34D-B968-0067042CECA8}" userId="S::car147@pitt.edu::010ac479-dad3-4866-bc69-a501da8dff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0-04-15T19:49:22.45" personId="{C660A307-3639-C34D-B968-0067042CECA8}" id="{75954346-B215-3046-8FF6-B6F1C7AC0EC1}">
    <text>combined 1271A&amp;1271B</text>
  </threadedComment>
  <threadedComment ref="E24" dT="2020-04-15T19:51:26.31" personId="{C660A307-3639-C34D-B968-0067042CECA8}" id="{1A41155E-8CB3-394F-BBC0-C3782AF15BB0}">
    <text>combined 1272A&amp;B. Added cells did not average.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E937-2F34-7547-AB49-B49A6139061B}">
  <dimension ref="B4:AF62"/>
  <sheetViews>
    <sheetView topLeftCell="P1" zoomScale="92" zoomScaleNormal="83" workbookViewId="0">
      <selection activeCell="V57" sqref="V57"/>
    </sheetView>
  </sheetViews>
  <sheetFormatPr baseColWidth="10" defaultRowHeight="16" x14ac:dyDescent="0.2"/>
  <cols>
    <col min="11" max="11" width="17" customWidth="1"/>
    <col min="13" max="13" width="10.83203125" style="4"/>
    <col min="16" max="16" width="16" customWidth="1"/>
    <col min="24" max="24" width="10.83203125" style="4"/>
    <col min="26" max="26" width="12.1640625" customWidth="1"/>
  </cols>
  <sheetData>
    <row r="4" spans="2:31" x14ac:dyDescent="0.2">
      <c r="B4" t="s">
        <v>0</v>
      </c>
      <c r="C4" t="s">
        <v>1</v>
      </c>
      <c r="D4" t="s">
        <v>2</v>
      </c>
      <c r="E4" t="s">
        <v>3</v>
      </c>
      <c r="G4" t="s">
        <v>0</v>
      </c>
      <c r="H4" s="4" t="s">
        <v>1</v>
      </c>
      <c r="I4" t="s">
        <v>2</v>
      </c>
      <c r="K4" t="s">
        <v>0</v>
      </c>
      <c r="L4" t="s">
        <v>1</v>
      </c>
      <c r="M4" s="4" t="s">
        <v>2</v>
      </c>
      <c r="N4" t="s">
        <v>3</v>
      </c>
      <c r="P4" t="s">
        <v>0</v>
      </c>
      <c r="Q4" t="s">
        <v>1</v>
      </c>
      <c r="R4" t="s">
        <v>2</v>
      </c>
      <c r="S4" t="s">
        <v>3</v>
      </c>
      <c r="U4" t="s">
        <v>0</v>
      </c>
      <c r="V4" t="s">
        <v>1</v>
      </c>
      <c r="W4" t="s">
        <v>2</v>
      </c>
      <c r="X4" s="4" t="s">
        <v>3</v>
      </c>
      <c r="Z4" t="s">
        <v>0</v>
      </c>
      <c r="AA4" t="s">
        <v>1</v>
      </c>
      <c r="AB4" t="s">
        <v>2</v>
      </c>
      <c r="AC4" t="s">
        <v>3</v>
      </c>
    </row>
    <row r="5" spans="2:31" x14ac:dyDescent="0.2">
      <c r="B5">
        <v>1</v>
      </c>
      <c r="C5">
        <v>1</v>
      </c>
      <c r="D5">
        <v>1</v>
      </c>
      <c r="E5">
        <v>1</v>
      </c>
      <c r="G5">
        <v>1</v>
      </c>
      <c r="H5" s="4">
        <v>1</v>
      </c>
      <c r="I5">
        <v>1</v>
      </c>
      <c r="K5">
        <v>1</v>
      </c>
      <c r="L5">
        <v>1</v>
      </c>
      <c r="M5" s="4">
        <v>1</v>
      </c>
      <c r="N5">
        <v>1</v>
      </c>
      <c r="P5">
        <v>1</v>
      </c>
      <c r="Q5">
        <v>1</v>
      </c>
      <c r="R5">
        <v>1</v>
      </c>
      <c r="S5">
        <v>1</v>
      </c>
      <c r="U5">
        <v>1</v>
      </c>
      <c r="V5">
        <v>1</v>
      </c>
      <c r="W5">
        <v>1</v>
      </c>
      <c r="X5" s="4">
        <v>1</v>
      </c>
      <c r="Z5">
        <v>1</v>
      </c>
      <c r="AA5">
        <v>1</v>
      </c>
      <c r="AB5">
        <v>1</v>
      </c>
      <c r="AC5">
        <v>1</v>
      </c>
      <c r="AD5" s="3">
        <f t="shared" ref="AD5:AD51" si="0">SUM(AA5:AC5)</f>
        <v>3</v>
      </c>
      <c r="AE5">
        <v>15</v>
      </c>
    </row>
    <row r="6" spans="2:31" x14ac:dyDescent="0.2">
      <c r="B6" t="s">
        <v>4</v>
      </c>
      <c r="C6">
        <v>20</v>
      </c>
      <c r="D6" t="s">
        <v>5</v>
      </c>
      <c r="E6" t="s">
        <v>5</v>
      </c>
      <c r="H6" s="4"/>
      <c r="AD6">
        <f t="shared" si="0"/>
        <v>0</v>
      </c>
    </row>
    <row r="7" spans="2:31" x14ac:dyDescent="0.2">
      <c r="B7" s="1">
        <v>2</v>
      </c>
      <c r="C7" s="1">
        <v>0</v>
      </c>
      <c r="D7" s="1">
        <v>1</v>
      </c>
      <c r="E7" s="1">
        <v>1</v>
      </c>
      <c r="G7" s="1"/>
      <c r="H7" s="5"/>
      <c r="I7" s="1"/>
      <c r="K7" s="1">
        <v>2</v>
      </c>
      <c r="L7" s="1">
        <v>1</v>
      </c>
      <c r="M7" s="5">
        <v>1</v>
      </c>
      <c r="N7" s="1">
        <v>1</v>
      </c>
      <c r="P7" s="1"/>
      <c r="Q7" s="1"/>
      <c r="R7" s="1"/>
      <c r="S7" s="1"/>
      <c r="U7" s="1">
        <v>2</v>
      </c>
      <c r="V7" s="1">
        <v>0</v>
      </c>
      <c r="W7" s="1">
        <v>1</v>
      </c>
      <c r="X7" s="5">
        <v>1</v>
      </c>
      <c r="Z7" s="1">
        <v>2</v>
      </c>
      <c r="AA7" s="1">
        <v>0</v>
      </c>
      <c r="AB7" s="1">
        <v>1</v>
      </c>
      <c r="AC7" s="1">
        <v>1</v>
      </c>
      <c r="AD7">
        <f t="shared" si="0"/>
        <v>2</v>
      </c>
    </row>
    <row r="8" spans="2:31" x14ac:dyDescent="0.2">
      <c r="B8" s="1" t="s">
        <v>4</v>
      </c>
      <c r="C8" s="1">
        <v>1</v>
      </c>
      <c r="D8" s="1" t="s">
        <v>5</v>
      </c>
      <c r="E8" s="1">
        <v>7</v>
      </c>
      <c r="G8" s="1"/>
      <c r="H8" s="5"/>
      <c r="I8" s="1"/>
      <c r="K8" s="1"/>
      <c r="L8" s="1"/>
      <c r="M8" s="5"/>
      <c r="N8" s="1"/>
      <c r="P8" s="1"/>
      <c r="Q8" s="1"/>
      <c r="R8" s="1"/>
      <c r="S8" s="1"/>
      <c r="U8" s="1"/>
      <c r="V8" s="1"/>
      <c r="W8" s="1"/>
      <c r="X8" s="5"/>
      <c r="Z8" s="1"/>
      <c r="AA8" s="1"/>
      <c r="AB8" s="1"/>
      <c r="AC8" s="1"/>
      <c r="AD8">
        <f t="shared" si="0"/>
        <v>0</v>
      </c>
    </row>
    <row r="9" spans="2:31" x14ac:dyDescent="0.2">
      <c r="B9">
        <v>3</v>
      </c>
      <c r="C9">
        <v>1</v>
      </c>
      <c r="D9">
        <v>1</v>
      </c>
      <c r="E9">
        <v>1</v>
      </c>
      <c r="G9">
        <v>3</v>
      </c>
      <c r="H9" s="4">
        <v>1</v>
      </c>
      <c r="I9">
        <v>1</v>
      </c>
      <c r="K9">
        <v>3</v>
      </c>
      <c r="L9">
        <v>1</v>
      </c>
      <c r="M9" s="4">
        <v>1</v>
      </c>
      <c r="N9">
        <v>1</v>
      </c>
      <c r="P9">
        <v>3</v>
      </c>
      <c r="Q9">
        <v>1</v>
      </c>
      <c r="R9">
        <v>1</v>
      </c>
      <c r="S9">
        <v>1</v>
      </c>
      <c r="U9">
        <v>3</v>
      </c>
      <c r="V9">
        <v>1</v>
      </c>
      <c r="W9">
        <v>1</v>
      </c>
      <c r="X9" s="4">
        <v>1</v>
      </c>
      <c r="Z9">
        <v>3</v>
      </c>
      <c r="AA9">
        <v>1</v>
      </c>
      <c r="AB9">
        <v>1</v>
      </c>
      <c r="AC9">
        <v>1</v>
      </c>
      <c r="AD9" s="3">
        <f t="shared" si="0"/>
        <v>3</v>
      </c>
      <c r="AE9">
        <v>14</v>
      </c>
    </row>
    <row r="10" spans="2:31" x14ac:dyDescent="0.2">
      <c r="C10">
        <v>14</v>
      </c>
      <c r="D10" t="s">
        <v>6</v>
      </c>
      <c r="E10" t="s">
        <v>6</v>
      </c>
      <c r="H10" s="4"/>
      <c r="AD10">
        <f t="shared" si="0"/>
        <v>0</v>
      </c>
    </row>
    <row r="11" spans="2:31" x14ac:dyDescent="0.2">
      <c r="B11" s="1">
        <v>4</v>
      </c>
      <c r="C11" s="1">
        <v>1</v>
      </c>
      <c r="D11" s="1">
        <v>1</v>
      </c>
      <c r="E11" s="1">
        <v>1</v>
      </c>
      <c r="G11" s="1">
        <v>4</v>
      </c>
      <c r="H11" s="5">
        <v>1</v>
      </c>
      <c r="I11" s="1">
        <v>1</v>
      </c>
      <c r="K11" s="1">
        <v>4</v>
      </c>
      <c r="L11" s="1">
        <v>1</v>
      </c>
      <c r="M11" s="5">
        <v>1</v>
      </c>
      <c r="N11" s="1">
        <v>1</v>
      </c>
      <c r="P11" s="1">
        <v>4</v>
      </c>
      <c r="Q11" s="1">
        <v>1</v>
      </c>
      <c r="R11" s="1">
        <v>1</v>
      </c>
      <c r="S11" s="1">
        <v>1</v>
      </c>
      <c r="U11" s="1">
        <v>4</v>
      </c>
      <c r="V11" s="1">
        <v>1</v>
      </c>
      <c r="W11" s="1">
        <v>1</v>
      </c>
      <c r="X11" s="5">
        <v>1</v>
      </c>
      <c r="Z11" s="1">
        <v>4</v>
      </c>
      <c r="AA11" s="1">
        <v>1</v>
      </c>
      <c r="AB11" s="1">
        <v>1</v>
      </c>
      <c r="AC11" s="1">
        <v>1</v>
      </c>
      <c r="AD11" s="3">
        <f t="shared" si="0"/>
        <v>3</v>
      </c>
      <c r="AE11" s="1">
        <v>13</v>
      </c>
    </row>
    <row r="12" spans="2:31" x14ac:dyDescent="0.2">
      <c r="B12" s="1"/>
      <c r="C12" s="1">
        <v>14</v>
      </c>
      <c r="D12" s="1">
        <v>20</v>
      </c>
      <c r="E12" s="1" t="s">
        <v>6</v>
      </c>
      <c r="G12" s="1"/>
      <c r="H12" s="5"/>
      <c r="I12" s="1"/>
      <c r="K12" s="1"/>
      <c r="L12" s="1"/>
      <c r="M12" s="5"/>
      <c r="N12" s="1"/>
      <c r="P12" s="1"/>
      <c r="Q12" s="1"/>
      <c r="R12" s="1"/>
      <c r="S12" s="1"/>
      <c r="U12" s="1"/>
      <c r="V12" s="1"/>
      <c r="W12" s="1"/>
      <c r="X12" s="5"/>
      <c r="Z12" s="1"/>
      <c r="AA12" s="1"/>
      <c r="AB12" s="1"/>
      <c r="AC12" s="1"/>
      <c r="AD12">
        <f t="shared" si="0"/>
        <v>0</v>
      </c>
    </row>
    <row r="13" spans="2:31" x14ac:dyDescent="0.2">
      <c r="B13">
        <v>5</v>
      </c>
      <c r="C13">
        <v>0</v>
      </c>
      <c r="D13">
        <v>1</v>
      </c>
      <c r="E13">
        <v>1</v>
      </c>
      <c r="H13" s="4"/>
      <c r="K13">
        <v>5</v>
      </c>
      <c r="L13">
        <v>0</v>
      </c>
      <c r="M13" s="4">
        <v>1</v>
      </c>
      <c r="N13">
        <v>1</v>
      </c>
      <c r="U13">
        <v>5</v>
      </c>
      <c r="V13">
        <v>0</v>
      </c>
      <c r="W13">
        <v>1</v>
      </c>
      <c r="X13" s="4">
        <v>1</v>
      </c>
      <c r="Z13">
        <v>5</v>
      </c>
      <c r="AA13">
        <v>0</v>
      </c>
      <c r="AB13">
        <v>1</v>
      </c>
      <c r="AC13">
        <v>1</v>
      </c>
      <c r="AD13">
        <f t="shared" si="0"/>
        <v>2</v>
      </c>
    </row>
    <row r="14" spans="2:31" x14ac:dyDescent="0.2">
      <c r="C14">
        <v>0</v>
      </c>
      <c r="D14" t="s">
        <v>7</v>
      </c>
      <c r="E14">
        <v>10</v>
      </c>
      <c r="H14" s="4"/>
      <c r="AD14">
        <f t="shared" si="0"/>
        <v>0</v>
      </c>
    </row>
    <row r="15" spans="2:31" x14ac:dyDescent="0.2">
      <c r="B15" s="1">
        <v>6</v>
      </c>
      <c r="C15" s="1">
        <v>1</v>
      </c>
      <c r="D15" s="1">
        <v>0</v>
      </c>
      <c r="E15" s="1">
        <v>1</v>
      </c>
      <c r="G15" s="1">
        <v>6</v>
      </c>
      <c r="H15" s="5">
        <v>1</v>
      </c>
      <c r="I15" s="1">
        <v>0</v>
      </c>
      <c r="K15" s="1"/>
      <c r="L15" s="1"/>
      <c r="M15" s="5"/>
      <c r="N15" s="1"/>
      <c r="P15" s="1">
        <v>6</v>
      </c>
      <c r="Q15" s="1">
        <v>1</v>
      </c>
      <c r="R15" s="1">
        <v>0</v>
      </c>
      <c r="S15" s="1">
        <v>1</v>
      </c>
      <c r="U15" s="1">
        <v>6</v>
      </c>
      <c r="V15" s="1">
        <v>1</v>
      </c>
      <c r="W15" s="1">
        <v>0</v>
      </c>
      <c r="X15" s="5">
        <v>1</v>
      </c>
      <c r="Z15" s="1"/>
      <c r="AA15" s="1"/>
      <c r="AB15" s="1"/>
      <c r="AC15" s="1"/>
      <c r="AD15">
        <f t="shared" si="0"/>
        <v>0</v>
      </c>
    </row>
    <row r="16" spans="2:31" x14ac:dyDescent="0.2">
      <c r="B16" s="1"/>
      <c r="C16" s="1">
        <v>16</v>
      </c>
      <c r="D16" s="1">
        <v>2</v>
      </c>
      <c r="E16" s="1" t="s">
        <v>5</v>
      </c>
      <c r="G16" s="1"/>
      <c r="H16" s="5"/>
      <c r="I16" s="1"/>
      <c r="K16" s="1"/>
      <c r="L16" s="1"/>
      <c r="M16" s="5"/>
      <c r="N16" s="1"/>
      <c r="P16" s="1"/>
      <c r="Q16" s="1"/>
      <c r="R16" s="1"/>
      <c r="S16" s="1"/>
      <c r="U16" s="1"/>
      <c r="V16" s="1"/>
      <c r="W16" s="1"/>
      <c r="X16" s="5"/>
      <c r="Z16" s="1"/>
      <c r="AA16" s="1"/>
      <c r="AB16" s="1"/>
      <c r="AC16" s="1"/>
      <c r="AD16">
        <f t="shared" si="0"/>
        <v>0</v>
      </c>
    </row>
    <row r="17" spans="2:31" x14ac:dyDescent="0.2">
      <c r="B17">
        <v>7</v>
      </c>
      <c r="C17" s="2">
        <v>1</v>
      </c>
      <c r="D17" s="2">
        <v>1</v>
      </c>
      <c r="E17" s="2">
        <v>1</v>
      </c>
      <c r="G17">
        <v>7</v>
      </c>
      <c r="H17" s="6">
        <v>1</v>
      </c>
      <c r="I17" s="2">
        <v>1</v>
      </c>
      <c r="K17">
        <v>7</v>
      </c>
      <c r="L17" s="2">
        <v>1</v>
      </c>
      <c r="M17" s="6">
        <v>1</v>
      </c>
      <c r="N17" s="2">
        <v>1</v>
      </c>
      <c r="P17">
        <v>7</v>
      </c>
      <c r="Q17" s="2">
        <v>1</v>
      </c>
      <c r="R17" s="2">
        <v>1</v>
      </c>
      <c r="S17" s="2">
        <v>1</v>
      </c>
      <c r="U17">
        <v>7</v>
      </c>
      <c r="V17" s="2">
        <v>1</v>
      </c>
      <c r="W17" s="2">
        <v>1</v>
      </c>
      <c r="X17" s="6">
        <v>1</v>
      </c>
      <c r="Z17">
        <v>7</v>
      </c>
      <c r="AA17" s="2">
        <v>1</v>
      </c>
      <c r="AB17" s="2">
        <v>1</v>
      </c>
      <c r="AC17" s="2">
        <v>1</v>
      </c>
      <c r="AD17" s="3">
        <f t="shared" si="0"/>
        <v>3</v>
      </c>
      <c r="AE17" s="2">
        <v>12</v>
      </c>
    </row>
    <row r="18" spans="2:31" x14ac:dyDescent="0.2">
      <c r="C18">
        <v>8</v>
      </c>
      <c r="D18" t="s">
        <v>5</v>
      </c>
      <c r="E18" t="s">
        <v>6</v>
      </c>
      <c r="H18" s="4"/>
      <c r="AD18">
        <f t="shared" si="0"/>
        <v>0</v>
      </c>
    </row>
    <row r="19" spans="2:31" x14ac:dyDescent="0.2">
      <c r="B19" s="1">
        <v>8</v>
      </c>
      <c r="C19" s="1">
        <v>1</v>
      </c>
      <c r="D19" s="1">
        <v>1</v>
      </c>
      <c r="E19" s="1">
        <v>1</v>
      </c>
      <c r="G19" s="1">
        <v>8</v>
      </c>
      <c r="H19" s="5">
        <v>1</v>
      </c>
      <c r="I19" s="1">
        <v>1</v>
      </c>
      <c r="K19" s="1">
        <v>8</v>
      </c>
      <c r="L19" s="1">
        <v>1</v>
      </c>
      <c r="M19" s="5">
        <v>1</v>
      </c>
      <c r="N19" s="1">
        <v>1</v>
      </c>
      <c r="P19" s="1">
        <v>8</v>
      </c>
      <c r="Q19" s="1">
        <v>1</v>
      </c>
      <c r="R19" s="1">
        <v>1</v>
      </c>
      <c r="S19" s="1">
        <v>1</v>
      </c>
      <c r="U19" s="1">
        <v>8</v>
      </c>
      <c r="V19" s="1">
        <v>1</v>
      </c>
      <c r="W19" s="1">
        <v>1</v>
      </c>
      <c r="X19" s="5">
        <v>1</v>
      </c>
      <c r="Z19" s="1">
        <v>8</v>
      </c>
      <c r="AA19" s="1">
        <v>1</v>
      </c>
      <c r="AB19" s="1">
        <v>1</v>
      </c>
      <c r="AC19" s="1">
        <v>1</v>
      </c>
      <c r="AD19" s="3">
        <f t="shared" si="0"/>
        <v>3</v>
      </c>
      <c r="AE19" s="1">
        <v>11</v>
      </c>
    </row>
    <row r="20" spans="2:31" x14ac:dyDescent="0.2">
      <c r="B20" s="1"/>
      <c r="C20" s="1">
        <v>12</v>
      </c>
      <c r="D20" s="1" t="s">
        <v>7</v>
      </c>
      <c r="E20" s="1" t="s">
        <v>7</v>
      </c>
      <c r="G20" s="1"/>
      <c r="H20" s="5"/>
      <c r="I20" s="1"/>
      <c r="K20" s="1"/>
      <c r="L20" s="1"/>
      <c r="M20" s="5"/>
      <c r="N20" s="1"/>
      <c r="P20" s="1"/>
      <c r="Q20" s="1"/>
      <c r="R20" s="1"/>
      <c r="S20" s="1"/>
      <c r="U20" s="1"/>
      <c r="V20" s="1"/>
      <c r="W20" s="1"/>
      <c r="X20" s="5"/>
      <c r="Z20" s="1"/>
      <c r="AA20" s="1"/>
      <c r="AB20" s="1"/>
      <c r="AC20" s="1"/>
      <c r="AD20">
        <f t="shared" si="0"/>
        <v>0</v>
      </c>
    </row>
    <row r="21" spans="2:31" x14ac:dyDescent="0.2">
      <c r="B21">
        <v>9</v>
      </c>
      <c r="C21" s="2">
        <v>0</v>
      </c>
      <c r="D21" s="2">
        <v>1</v>
      </c>
      <c r="E21" s="2">
        <v>1</v>
      </c>
      <c r="H21" s="6"/>
      <c r="I21" s="2"/>
      <c r="K21">
        <v>9</v>
      </c>
      <c r="L21" s="2">
        <v>0</v>
      </c>
      <c r="M21" s="6">
        <v>1</v>
      </c>
      <c r="N21" s="2">
        <v>1</v>
      </c>
      <c r="Q21" s="2"/>
      <c r="R21" s="2"/>
      <c r="S21" s="2"/>
      <c r="U21">
        <v>9</v>
      </c>
      <c r="V21" s="2">
        <v>0</v>
      </c>
      <c r="W21" s="2">
        <v>1</v>
      </c>
      <c r="X21" s="6">
        <v>1</v>
      </c>
      <c r="Z21">
        <v>9</v>
      </c>
      <c r="AA21" s="2">
        <v>0</v>
      </c>
      <c r="AB21" s="2">
        <v>1</v>
      </c>
      <c r="AC21" s="2">
        <v>1</v>
      </c>
      <c r="AD21">
        <f t="shared" si="0"/>
        <v>2</v>
      </c>
    </row>
    <row r="22" spans="2:31" x14ac:dyDescent="0.2">
      <c r="C22" s="2">
        <v>0</v>
      </c>
      <c r="D22" s="2" t="s">
        <v>5</v>
      </c>
      <c r="E22" s="2" t="s">
        <v>5</v>
      </c>
      <c r="H22" s="6"/>
      <c r="I22" s="2"/>
      <c r="L22" s="2"/>
      <c r="M22" s="6"/>
      <c r="N22" s="2"/>
      <c r="Q22" s="2"/>
      <c r="R22" s="2"/>
      <c r="S22" s="2"/>
      <c r="V22" s="2"/>
      <c r="W22" s="2"/>
      <c r="X22" s="6"/>
      <c r="AA22" s="2"/>
      <c r="AB22" s="2"/>
      <c r="AC22" s="2"/>
      <c r="AD22">
        <f t="shared" si="0"/>
        <v>0</v>
      </c>
    </row>
    <row r="23" spans="2:31" x14ac:dyDescent="0.2">
      <c r="B23" s="1">
        <v>10</v>
      </c>
      <c r="C23" s="1">
        <v>1</v>
      </c>
      <c r="D23" s="1">
        <v>1</v>
      </c>
      <c r="E23" s="1">
        <v>1</v>
      </c>
      <c r="G23" s="1">
        <v>10</v>
      </c>
      <c r="H23" s="5">
        <v>1</v>
      </c>
      <c r="I23" s="1">
        <v>1</v>
      </c>
      <c r="K23" s="1">
        <v>10</v>
      </c>
      <c r="L23" s="1">
        <v>1</v>
      </c>
      <c r="M23" s="5">
        <v>1</v>
      </c>
      <c r="N23" s="1">
        <v>1</v>
      </c>
      <c r="P23" s="1">
        <v>10</v>
      </c>
      <c r="Q23" s="1">
        <v>1</v>
      </c>
      <c r="R23" s="1">
        <v>1</v>
      </c>
      <c r="S23" s="1">
        <v>1</v>
      </c>
      <c r="U23" s="1">
        <v>10</v>
      </c>
      <c r="V23" s="1">
        <v>1</v>
      </c>
      <c r="W23" s="1">
        <v>1</v>
      </c>
      <c r="X23" s="5">
        <v>1</v>
      </c>
      <c r="Z23" s="1">
        <v>10</v>
      </c>
      <c r="AA23" s="1">
        <v>1</v>
      </c>
      <c r="AB23" s="1">
        <v>1</v>
      </c>
      <c r="AC23" s="1">
        <v>1</v>
      </c>
      <c r="AD23" s="3">
        <f t="shared" si="0"/>
        <v>3</v>
      </c>
      <c r="AE23" s="1">
        <v>10</v>
      </c>
    </row>
    <row r="24" spans="2:31" x14ac:dyDescent="0.2">
      <c r="B24" s="1"/>
      <c r="C24" s="1" t="s">
        <v>5</v>
      </c>
      <c r="D24" s="1" t="s">
        <v>5</v>
      </c>
      <c r="E24" s="1" t="s">
        <v>5</v>
      </c>
      <c r="G24" s="1"/>
      <c r="H24" s="5"/>
      <c r="I24" s="1"/>
      <c r="K24" s="1"/>
      <c r="L24" s="1"/>
      <c r="M24" s="5"/>
      <c r="N24" s="1"/>
      <c r="P24" s="1"/>
      <c r="Q24" s="1"/>
      <c r="R24" s="1"/>
      <c r="S24" s="1"/>
      <c r="U24" s="1"/>
      <c r="V24" s="1"/>
      <c r="W24" s="1"/>
      <c r="X24" s="5"/>
      <c r="Z24" s="1"/>
      <c r="AA24" s="1"/>
      <c r="AB24" s="1"/>
      <c r="AC24" s="1"/>
      <c r="AD24">
        <f t="shared" si="0"/>
        <v>0</v>
      </c>
    </row>
    <row r="25" spans="2:31" x14ac:dyDescent="0.2">
      <c r="B25">
        <v>11</v>
      </c>
      <c r="C25" s="2">
        <v>1</v>
      </c>
      <c r="D25">
        <v>1</v>
      </c>
      <c r="E25">
        <v>1</v>
      </c>
      <c r="G25">
        <v>11</v>
      </c>
      <c r="H25" s="6">
        <v>1</v>
      </c>
      <c r="I25">
        <v>1</v>
      </c>
      <c r="K25">
        <v>11</v>
      </c>
      <c r="L25" s="2">
        <v>1</v>
      </c>
      <c r="M25" s="4">
        <v>1</v>
      </c>
      <c r="N25">
        <v>1</v>
      </c>
      <c r="P25">
        <v>11</v>
      </c>
      <c r="Q25" s="2">
        <v>1</v>
      </c>
      <c r="R25">
        <v>1</v>
      </c>
      <c r="S25">
        <v>1</v>
      </c>
      <c r="U25">
        <v>11</v>
      </c>
      <c r="V25" s="2">
        <v>1</v>
      </c>
      <c r="W25">
        <v>1</v>
      </c>
      <c r="X25" s="4">
        <v>1</v>
      </c>
      <c r="Z25">
        <v>11</v>
      </c>
      <c r="AA25" s="2">
        <v>1</v>
      </c>
      <c r="AB25">
        <v>1</v>
      </c>
      <c r="AC25">
        <v>1</v>
      </c>
      <c r="AD25" s="3">
        <f t="shared" si="0"/>
        <v>3</v>
      </c>
      <c r="AE25">
        <v>9</v>
      </c>
    </row>
    <row r="26" spans="2:31" x14ac:dyDescent="0.2">
      <c r="C26" s="2">
        <v>14</v>
      </c>
      <c r="D26" t="s">
        <v>5</v>
      </c>
      <c r="E26" t="s">
        <v>5</v>
      </c>
      <c r="H26" s="6"/>
      <c r="L26" s="2"/>
      <c r="Q26" s="2"/>
      <c r="V26" s="2"/>
      <c r="AA26" s="2"/>
      <c r="AD26">
        <f t="shared" si="0"/>
        <v>0</v>
      </c>
    </row>
    <row r="27" spans="2:31" x14ac:dyDescent="0.2">
      <c r="B27" s="1">
        <v>12</v>
      </c>
      <c r="C27" s="1">
        <v>1</v>
      </c>
      <c r="D27" s="1">
        <v>1</v>
      </c>
      <c r="E27" s="1">
        <v>1</v>
      </c>
      <c r="G27" s="1">
        <v>12</v>
      </c>
      <c r="H27" s="5">
        <v>1</v>
      </c>
      <c r="I27" s="1">
        <v>1</v>
      </c>
      <c r="K27" s="1">
        <v>12</v>
      </c>
      <c r="L27" s="1">
        <v>1</v>
      </c>
      <c r="M27" s="5">
        <v>1</v>
      </c>
      <c r="N27" s="1">
        <v>1</v>
      </c>
      <c r="P27" s="1">
        <v>12</v>
      </c>
      <c r="Q27" s="1">
        <v>1</v>
      </c>
      <c r="R27" s="1">
        <v>1</v>
      </c>
      <c r="S27" s="1">
        <v>1</v>
      </c>
      <c r="U27" s="1">
        <v>12</v>
      </c>
      <c r="V27" s="1">
        <v>1</v>
      </c>
      <c r="W27" s="1">
        <v>1</v>
      </c>
      <c r="X27" s="5">
        <v>1</v>
      </c>
      <c r="Z27" s="1">
        <v>12</v>
      </c>
      <c r="AA27" s="1">
        <v>1</v>
      </c>
      <c r="AB27" s="1">
        <v>1</v>
      </c>
      <c r="AC27" s="1">
        <v>1</v>
      </c>
      <c r="AD27" s="3">
        <f t="shared" si="0"/>
        <v>3</v>
      </c>
      <c r="AE27" s="1">
        <v>8</v>
      </c>
    </row>
    <row r="28" spans="2:31" x14ac:dyDescent="0.2">
      <c r="B28" s="1"/>
      <c r="C28" s="1">
        <v>10</v>
      </c>
      <c r="D28" s="1" t="s">
        <v>5</v>
      </c>
      <c r="E28" s="1" t="s">
        <v>6</v>
      </c>
      <c r="G28" s="1"/>
      <c r="H28" s="5"/>
      <c r="I28" s="1"/>
      <c r="K28" s="1"/>
      <c r="L28" s="1"/>
      <c r="M28" s="5"/>
      <c r="N28" s="1"/>
      <c r="P28" s="1"/>
      <c r="Q28" s="1"/>
      <c r="R28" s="1"/>
      <c r="S28" s="1"/>
      <c r="U28" s="1"/>
      <c r="V28" s="1"/>
      <c r="W28" s="1"/>
      <c r="X28" s="5"/>
      <c r="Z28" s="1"/>
      <c r="AA28" s="1"/>
      <c r="AB28" s="1"/>
      <c r="AC28" s="1"/>
      <c r="AD28">
        <f t="shared" si="0"/>
        <v>0</v>
      </c>
    </row>
    <row r="29" spans="2:31" x14ac:dyDescent="0.2">
      <c r="B29">
        <v>13</v>
      </c>
      <c r="C29" s="2">
        <v>1</v>
      </c>
      <c r="D29">
        <v>1</v>
      </c>
      <c r="E29">
        <v>1</v>
      </c>
      <c r="G29">
        <v>13</v>
      </c>
      <c r="H29" s="6">
        <v>1</v>
      </c>
      <c r="I29">
        <v>1</v>
      </c>
      <c r="K29">
        <v>13</v>
      </c>
      <c r="L29" s="2">
        <v>1</v>
      </c>
      <c r="M29" s="4">
        <v>1</v>
      </c>
      <c r="N29">
        <v>1</v>
      </c>
      <c r="P29">
        <v>13</v>
      </c>
      <c r="Q29" s="2">
        <v>1</v>
      </c>
      <c r="R29">
        <v>1</v>
      </c>
      <c r="S29">
        <v>1</v>
      </c>
      <c r="U29">
        <v>13</v>
      </c>
      <c r="V29" s="2">
        <v>1</v>
      </c>
      <c r="W29">
        <v>1</v>
      </c>
      <c r="X29" s="4">
        <v>1</v>
      </c>
      <c r="Z29">
        <v>13</v>
      </c>
      <c r="AA29" s="2">
        <v>1</v>
      </c>
      <c r="AB29">
        <v>1</v>
      </c>
      <c r="AC29">
        <v>1</v>
      </c>
      <c r="AD29" s="3">
        <f t="shared" si="0"/>
        <v>3</v>
      </c>
      <c r="AE29">
        <v>7</v>
      </c>
    </row>
    <row r="30" spans="2:31" x14ac:dyDescent="0.2">
      <c r="C30">
        <v>8</v>
      </c>
      <c r="D30" t="s">
        <v>5</v>
      </c>
      <c r="E30" t="s">
        <v>7</v>
      </c>
      <c r="H30" s="4"/>
      <c r="AD30">
        <f t="shared" si="0"/>
        <v>0</v>
      </c>
    </row>
    <row r="31" spans="2:31" x14ac:dyDescent="0.2">
      <c r="B31" s="1">
        <v>14</v>
      </c>
      <c r="C31" s="1">
        <v>1</v>
      </c>
      <c r="D31" s="1">
        <v>1</v>
      </c>
      <c r="E31" s="1">
        <v>1</v>
      </c>
      <c r="G31" s="1">
        <v>14</v>
      </c>
      <c r="H31" s="5">
        <v>1</v>
      </c>
      <c r="I31" s="1">
        <v>1</v>
      </c>
      <c r="K31" s="1">
        <v>14</v>
      </c>
      <c r="L31" s="1">
        <v>1</v>
      </c>
      <c r="M31" s="5">
        <v>1</v>
      </c>
      <c r="N31" s="1">
        <v>1</v>
      </c>
      <c r="P31" s="1">
        <v>14</v>
      </c>
      <c r="Q31" s="1">
        <v>1</v>
      </c>
      <c r="R31" s="1">
        <v>1</v>
      </c>
      <c r="S31" s="1">
        <v>1</v>
      </c>
      <c r="U31" s="1">
        <v>14</v>
      </c>
      <c r="V31" s="1">
        <v>1</v>
      </c>
      <c r="W31" s="1">
        <v>1</v>
      </c>
      <c r="X31" s="5">
        <v>1</v>
      </c>
      <c r="Z31" s="1">
        <v>14</v>
      </c>
      <c r="AA31" s="1">
        <v>1</v>
      </c>
      <c r="AB31" s="1">
        <v>1</v>
      </c>
      <c r="AC31" s="1">
        <v>1</v>
      </c>
      <c r="AD31" s="3">
        <f t="shared" si="0"/>
        <v>3</v>
      </c>
      <c r="AE31" s="1">
        <v>6</v>
      </c>
    </row>
    <row r="32" spans="2:31" x14ac:dyDescent="0.2">
      <c r="B32" s="1"/>
      <c r="C32" s="1" t="s">
        <v>5</v>
      </c>
      <c r="D32" s="1" t="s">
        <v>6</v>
      </c>
      <c r="E32" s="1" t="s">
        <v>7</v>
      </c>
      <c r="G32" s="1"/>
      <c r="H32" s="5"/>
      <c r="I32" s="1"/>
      <c r="K32" s="1"/>
      <c r="L32" s="1"/>
      <c r="M32" s="5"/>
      <c r="N32" s="1"/>
      <c r="P32" s="1"/>
      <c r="Q32" s="1"/>
      <c r="R32" s="1"/>
      <c r="S32" s="1"/>
      <c r="U32" s="1"/>
      <c r="V32" s="1"/>
      <c r="W32" s="1"/>
      <c r="X32" s="5"/>
      <c r="Z32" s="1"/>
      <c r="AA32" s="1"/>
      <c r="AB32" s="1"/>
      <c r="AC32" s="1"/>
      <c r="AD32">
        <f t="shared" si="0"/>
        <v>0</v>
      </c>
    </row>
    <row r="33" spans="2:31" x14ac:dyDescent="0.2">
      <c r="B33">
        <v>15</v>
      </c>
      <c r="C33" s="2">
        <v>1</v>
      </c>
      <c r="D33">
        <v>1</v>
      </c>
      <c r="E33">
        <v>1</v>
      </c>
      <c r="G33">
        <v>15</v>
      </c>
      <c r="H33" s="6">
        <v>1</v>
      </c>
      <c r="I33">
        <v>1</v>
      </c>
      <c r="K33">
        <v>15</v>
      </c>
      <c r="L33" s="2">
        <v>1</v>
      </c>
      <c r="M33" s="4">
        <v>1</v>
      </c>
      <c r="N33">
        <v>1</v>
      </c>
      <c r="P33">
        <v>15</v>
      </c>
      <c r="Q33" s="2">
        <v>1</v>
      </c>
      <c r="R33">
        <v>1</v>
      </c>
      <c r="S33">
        <v>1</v>
      </c>
      <c r="U33">
        <v>15</v>
      </c>
      <c r="V33" s="2">
        <v>1</v>
      </c>
      <c r="W33">
        <v>1</v>
      </c>
      <c r="X33" s="4">
        <v>1</v>
      </c>
      <c r="Z33">
        <v>15</v>
      </c>
      <c r="AA33" s="2">
        <v>1</v>
      </c>
      <c r="AB33">
        <v>1</v>
      </c>
      <c r="AC33">
        <v>1</v>
      </c>
      <c r="AD33" s="3">
        <f t="shared" si="0"/>
        <v>3</v>
      </c>
      <c r="AE33">
        <v>5</v>
      </c>
    </row>
    <row r="34" spans="2:31" x14ac:dyDescent="0.2">
      <c r="C34" s="2">
        <v>13</v>
      </c>
      <c r="D34" t="s">
        <v>6</v>
      </c>
      <c r="E34" t="s">
        <v>8</v>
      </c>
      <c r="H34" s="6"/>
      <c r="L34" s="2"/>
      <c r="Q34" s="2"/>
      <c r="V34" s="2"/>
      <c r="AA34" s="2"/>
      <c r="AD34">
        <f t="shared" si="0"/>
        <v>0</v>
      </c>
    </row>
    <row r="35" spans="2:31" x14ac:dyDescent="0.2">
      <c r="B35" s="1">
        <v>16</v>
      </c>
      <c r="C35" s="1">
        <v>0</v>
      </c>
      <c r="D35" s="1">
        <v>1</v>
      </c>
      <c r="E35" s="1">
        <v>1</v>
      </c>
      <c r="G35" s="1">
        <v>16</v>
      </c>
      <c r="H35" s="5"/>
      <c r="I35" s="1"/>
      <c r="K35" s="1">
        <v>16</v>
      </c>
      <c r="L35" s="1">
        <v>0</v>
      </c>
      <c r="M35" s="5">
        <v>1</v>
      </c>
      <c r="N35" s="1">
        <v>1</v>
      </c>
      <c r="P35" s="1"/>
      <c r="Q35" s="1"/>
      <c r="R35" s="1"/>
      <c r="S35" s="1"/>
      <c r="U35" s="1">
        <v>16</v>
      </c>
      <c r="V35" s="1">
        <v>0</v>
      </c>
      <c r="W35" s="1">
        <v>1</v>
      </c>
      <c r="X35" s="5">
        <v>1</v>
      </c>
      <c r="Z35" s="1">
        <v>16</v>
      </c>
      <c r="AA35" s="1">
        <v>0</v>
      </c>
      <c r="AB35" s="1">
        <v>1</v>
      </c>
      <c r="AC35" s="1">
        <v>1</v>
      </c>
      <c r="AD35">
        <f t="shared" si="0"/>
        <v>2</v>
      </c>
    </row>
    <row r="36" spans="2:31" x14ac:dyDescent="0.2">
      <c r="B36" s="1"/>
      <c r="C36" s="1">
        <v>4</v>
      </c>
      <c r="D36" s="1" t="s">
        <v>5</v>
      </c>
      <c r="E36" s="1" t="s">
        <v>5</v>
      </c>
      <c r="G36" s="1"/>
      <c r="H36" s="5"/>
      <c r="I36" s="1"/>
      <c r="K36" s="1"/>
      <c r="L36" s="1"/>
      <c r="M36" s="5"/>
      <c r="N36" s="1"/>
      <c r="P36" s="1"/>
      <c r="Q36" s="1"/>
      <c r="R36" s="1"/>
      <c r="S36" s="1"/>
      <c r="U36" s="1"/>
      <c r="V36" s="1"/>
      <c r="W36" s="1"/>
      <c r="X36" s="5"/>
      <c r="Z36" s="1"/>
      <c r="AA36" s="1"/>
      <c r="AB36" s="1"/>
      <c r="AC36" s="1"/>
      <c r="AD36">
        <f t="shared" si="0"/>
        <v>0</v>
      </c>
    </row>
    <row r="37" spans="2:31" x14ac:dyDescent="0.2">
      <c r="B37">
        <v>17</v>
      </c>
      <c r="C37">
        <v>0</v>
      </c>
      <c r="D37">
        <v>1</v>
      </c>
      <c r="E37">
        <v>0</v>
      </c>
      <c r="G37">
        <v>17</v>
      </c>
      <c r="H37" s="4"/>
      <c r="K37">
        <v>17</v>
      </c>
      <c r="L37">
        <v>0</v>
      </c>
      <c r="M37" s="4">
        <v>1</v>
      </c>
      <c r="N37">
        <v>0</v>
      </c>
      <c r="Z37">
        <v>17</v>
      </c>
      <c r="AA37">
        <v>0</v>
      </c>
      <c r="AB37">
        <v>1</v>
      </c>
      <c r="AC37">
        <v>0</v>
      </c>
      <c r="AD37">
        <f t="shared" si="0"/>
        <v>1</v>
      </c>
    </row>
    <row r="38" spans="2:31" x14ac:dyDescent="0.2">
      <c r="C38">
        <v>2</v>
      </c>
      <c r="D38" t="s">
        <v>8</v>
      </c>
      <c r="H38" s="4"/>
      <c r="AD38">
        <f t="shared" si="0"/>
        <v>0</v>
      </c>
    </row>
    <row r="39" spans="2:31" x14ac:dyDescent="0.2">
      <c r="B39" s="1">
        <v>18</v>
      </c>
      <c r="C39" s="1">
        <v>0</v>
      </c>
      <c r="D39" s="1">
        <v>1</v>
      </c>
      <c r="E39" s="1">
        <v>1</v>
      </c>
      <c r="G39" s="1">
        <v>18</v>
      </c>
      <c r="H39" s="5"/>
      <c r="I39" s="1"/>
      <c r="K39" s="1">
        <v>18</v>
      </c>
      <c r="L39" s="1">
        <v>0</v>
      </c>
      <c r="M39" s="5">
        <v>1</v>
      </c>
      <c r="N39" s="1">
        <v>1</v>
      </c>
      <c r="P39" s="1"/>
      <c r="Q39" s="1"/>
      <c r="R39" s="1"/>
      <c r="S39" s="1"/>
      <c r="U39" s="1">
        <v>18</v>
      </c>
      <c r="V39" s="1">
        <v>0</v>
      </c>
      <c r="W39" s="1">
        <v>1</v>
      </c>
      <c r="X39" s="5">
        <v>1</v>
      </c>
      <c r="Z39" s="1">
        <v>18</v>
      </c>
      <c r="AA39" s="1">
        <v>0</v>
      </c>
      <c r="AB39" s="1">
        <v>1</v>
      </c>
      <c r="AC39" s="1">
        <v>1</v>
      </c>
      <c r="AD39">
        <f t="shared" si="0"/>
        <v>2</v>
      </c>
    </row>
    <row r="40" spans="2:31" x14ac:dyDescent="0.2">
      <c r="B40" s="1"/>
      <c r="C40" s="1">
        <v>0</v>
      </c>
      <c r="D40" s="1" t="s">
        <v>7</v>
      </c>
      <c r="E40" s="1" t="s">
        <v>5</v>
      </c>
      <c r="G40" s="1"/>
      <c r="H40" s="5"/>
      <c r="I40" s="1"/>
      <c r="K40" s="1"/>
      <c r="L40" s="1"/>
      <c r="M40" s="5"/>
      <c r="N40" s="1"/>
      <c r="P40" s="1"/>
      <c r="Q40" s="1"/>
      <c r="R40" s="1"/>
      <c r="S40" s="1"/>
      <c r="U40" s="1"/>
      <c r="V40" s="1"/>
      <c r="W40" s="1"/>
      <c r="X40" s="5"/>
      <c r="Z40" s="1"/>
      <c r="AA40" s="1"/>
      <c r="AB40" s="1"/>
      <c r="AC40" s="1"/>
      <c r="AD40">
        <f t="shared" si="0"/>
        <v>0</v>
      </c>
    </row>
    <row r="41" spans="2:31" x14ac:dyDescent="0.2">
      <c r="B41">
        <v>19</v>
      </c>
      <c r="C41">
        <v>1</v>
      </c>
      <c r="D41">
        <v>1</v>
      </c>
      <c r="E41">
        <v>1</v>
      </c>
      <c r="G41">
        <v>19</v>
      </c>
      <c r="H41" s="4">
        <v>1</v>
      </c>
      <c r="I41">
        <v>1</v>
      </c>
      <c r="K41">
        <v>19</v>
      </c>
      <c r="L41">
        <v>1</v>
      </c>
      <c r="M41" s="4">
        <v>1</v>
      </c>
      <c r="N41">
        <v>1</v>
      </c>
      <c r="P41">
        <v>19</v>
      </c>
      <c r="Q41">
        <v>1</v>
      </c>
      <c r="R41">
        <v>1</v>
      </c>
      <c r="S41">
        <v>1</v>
      </c>
      <c r="U41">
        <v>19</v>
      </c>
      <c r="V41">
        <v>1</v>
      </c>
      <c r="W41">
        <v>1</v>
      </c>
      <c r="X41" s="4">
        <v>1</v>
      </c>
      <c r="Z41">
        <v>19</v>
      </c>
      <c r="AA41">
        <v>1</v>
      </c>
      <c r="AB41">
        <v>1</v>
      </c>
      <c r="AC41">
        <v>1</v>
      </c>
      <c r="AD41" s="3">
        <f t="shared" si="0"/>
        <v>3</v>
      </c>
      <c r="AE41">
        <v>4</v>
      </c>
    </row>
    <row r="42" spans="2:31" x14ac:dyDescent="0.2">
      <c r="C42">
        <v>11</v>
      </c>
      <c r="D42" t="s">
        <v>6</v>
      </c>
      <c r="E42" t="s">
        <v>7</v>
      </c>
      <c r="H42" s="4"/>
      <c r="AD42">
        <f t="shared" si="0"/>
        <v>0</v>
      </c>
    </row>
    <row r="43" spans="2:31" x14ac:dyDescent="0.2">
      <c r="B43" s="1">
        <v>20</v>
      </c>
      <c r="C43" s="1">
        <v>1</v>
      </c>
      <c r="D43" s="1">
        <v>1</v>
      </c>
      <c r="E43" s="1">
        <v>1</v>
      </c>
      <c r="G43" s="1">
        <v>20</v>
      </c>
      <c r="H43" s="5">
        <v>1</v>
      </c>
      <c r="I43" s="1">
        <v>1</v>
      </c>
      <c r="K43" s="1">
        <v>20</v>
      </c>
      <c r="L43" s="1">
        <v>1</v>
      </c>
      <c r="M43" s="5">
        <v>1</v>
      </c>
      <c r="N43" s="1">
        <v>1</v>
      </c>
      <c r="P43" s="1">
        <v>20</v>
      </c>
      <c r="Q43" s="1">
        <v>1</v>
      </c>
      <c r="R43" s="1">
        <v>1</v>
      </c>
      <c r="S43" s="1">
        <v>1</v>
      </c>
      <c r="U43" s="1">
        <v>20</v>
      </c>
      <c r="V43" s="1">
        <v>1</v>
      </c>
      <c r="W43" s="1">
        <v>1</v>
      </c>
      <c r="X43" s="5">
        <v>1</v>
      </c>
      <c r="Z43" s="1">
        <v>20</v>
      </c>
      <c r="AA43" s="1">
        <v>1</v>
      </c>
      <c r="AB43" s="1">
        <v>1</v>
      </c>
      <c r="AC43" s="1">
        <v>1</v>
      </c>
      <c r="AD43" s="3">
        <f t="shared" si="0"/>
        <v>3</v>
      </c>
      <c r="AE43" s="1">
        <v>3</v>
      </c>
    </row>
    <row r="44" spans="2:31" x14ac:dyDescent="0.2">
      <c r="B44" s="1"/>
      <c r="C44" s="1">
        <v>5</v>
      </c>
      <c r="D44" s="1" t="s">
        <v>6</v>
      </c>
      <c r="E44" s="1" t="s">
        <v>6</v>
      </c>
      <c r="G44" s="1"/>
      <c r="H44" s="5"/>
      <c r="I44" s="1"/>
      <c r="K44" s="1"/>
      <c r="L44" s="1"/>
      <c r="M44" s="5"/>
      <c r="N44" s="1"/>
      <c r="P44" s="1"/>
      <c r="Q44" s="1"/>
      <c r="R44" s="1"/>
      <c r="S44" s="1"/>
      <c r="U44" s="1"/>
      <c r="V44" s="1"/>
      <c r="W44" s="1"/>
      <c r="X44" s="5"/>
      <c r="Z44" s="1"/>
      <c r="AA44" s="1"/>
      <c r="AB44" s="1"/>
      <c r="AC44" s="1"/>
      <c r="AD44">
        <f t="shared" si="0"/>
        <v>0</v>
      </c>
    </row>
    <row r="45" spans="2:31" x14ac:dyDescent="0.2">
      <c r="B45">
        <v>21</v>
      </c>
      <c r="C45" s="2">
        <v>1</v>
      </c>
      <c r="D45" s="2">
        <v>1</v>
      </c>
      <c r="E45">
        <v>1</v>
      </c>
      <c r="G45">
        <v>21</v>
      </c>
      <c r="H45" s="6">
        <v>1</v>
      </c>
      <c r="I45" s="2">
        <v>1</v>
      </c>
      <c r="K45">
        <v>21</v>
      </c>
      <c r="L45" s="2">
        <v>1</v>
      </c>
      <c r="M45" s="6">
        <v>1</v>
      </c>
      <c r="N45">
        <v>1</v>
      </c>
      <c r="P45">
        <v>21</v>
      </c>
      <c r="Q45" s="2">
        <v>1</v>
      </c>
      <c r="R45" s="2">
        <v>1</v>
      </c>
      <c r="S45">
        <v>1</v>
      </c>
      <c r="U45">
        <v>21</v>
      </c>
      <c r="V45" s="2">
        <v>1</v>
      </c>
      <c r="W45" s="2">
        <v>1</v>
      </c>
      <c r="X45" s="4">
        <v>1</v>
      </c>
      <c r="Z45">
        <v>21</v>
      </c>
      <c r="AA45" s="2">
        <v>1</v>
      </c>
      <c r="AB45" s="2">
        <v>1</v>
      </c>
      <c r="AC45">
        <v>1</v>
      </c>
      <c r="AD45" s="3">
        <f t="shared" si="0"/>
        <v>3</v>
      </c>
      <c r="AE45">
        <v>2</v>
      </c>
    </row>
    <row r="46" spans="2:31" x14ac:dyDescent="0.2">
      <c r="C46" s="2">
        <v>7</v>
      </c>
      <c r="D46" s="2" t="s">
        <v>5</v>
      </c>
      <c r="E46" t="s">
        <v>9</v>
      </c>
      <c r="H46" s="6"/>
      <c r="I46" s="2"/>
      <c r="L46" s="2"/>
      <c r="M46" s="6"/>
      <c r="Q46" s="2"/>
      <c r="R46" s="2"/>
      <c r="V46" s="2"/>
      <c r="W46" s="2"/>
      <c r="AA46" s="2"/>
      <c r="AB46" s="2"/>
      <c r="AD46">
        <f t="shared" si="0"/>
        <v>0</v>
      </c>
    </row>
    <row r="47" spans="2:31" x14ac:dyDescent="0.2">
      <c r="B47" s="1">
        <v>22</v>
      </c>
      <c r="C47" s="1">
        <v>1</v>
      </c>
      <c r="D47" s="1">
        <v>1</v>
      </c>
      <c r="E47" s="1">
        <v>1</v>
      </c>
      <c r="G47" s="1">
        <v>22</v>
      </c>
      <c r="H47" s="5">
        <v>1</v>
      </c>
      <c r="I47" s="1">
        <v>1</v>
      </c>
      <c r="K47" s="1">
        <v>22</v>
      </c>
      <c r="L47" s="1">
        <v>1</v>
      </c>
      <c r="M47" s="5">
        <v>1</v>
      </c>
      <c r="N47" s="1">
        <v>1</v>
      </c>
      <c r="P47" s="1">
        <v>22</v>
      </c>
      <c r="Q47" s="1">
        <v>1</v>
      </c>
      <c r="R47" s="1">
        <v>1</v>
      </c>
      <c r="S47" s="1">
        <v>1</v>
      </c>
      <c r="U47" s="1">
        <v>22</v>
      </c>
      <c r="V47" s="1">
        <v>1</v>
      </c>
      <c r="W47" s="1">
        <v>1</v>
      </c>
      <c r="X47" s="5">
        <v>1</v>
      </c>
      <c r="Z47" s="1">
        <v>22</v>
      </c>
      <c r="AA47" s="1">
        <v>1</v>
      </c>
      <c r="AB47" s="1">
        <v>1</v>
      </c>
      <c r="AC47" s="1">
        <v>1</v>
      </c>
      <c r="AD47" s="3">
        <f t="shared" si="0"/>
        <v>3</v>
      </c>
      <c r="AE47" s="1">
        <v>1</v>
      </c>
    </row>
    <row r="48" spans="2:31" x14ac:dyDescent="0.2">
      <c r="B48" s="1"/>
      <c r="C48" s="1">
        <v>5</v>
      </c>
      <c r="D48" s="1" t="s">
        <v>5</v>
      </c>
      <c r="E48" s="1" t="s">
        <v>5</v>
      </c>
      <c r="G48" s="1"/>
      <c r="H48" s="5"/>
      <c r="I48" s="1"/>
      <c r="K48" s="1"/>
      <c r="L48" s="1"/>
      <c r="M48" s="5"/>
      <c r="N48" s="1"/>
      <c r="P48" s="1"/>
      <c r="Q48" s="1"/>
      <c r="R48" s="1"/>
      <c r="S48" s="1"/>
      <c r="U48" s="1"/>
      <c r="V48" s="1"/>
      <c r="W48" s="1"/>
      <c r="X48" s="5"/>
      <c r="Z48" s="1"/>
      <c r="AA48" s="1"/>
      <c r="AB48" s="1"/>
      <c r="AC48" s="1"/>
      <c r="AD48">
        <f t="shared" si="0"/>
        <v>0</v>
      </c>
    </row>
    <row r="49" spans="2:32" x14ac:dyDescent="0.2">
      <c r="B49">
        <v>23</v>
      </c>
      <c r="C49" s="2">
        <v>1</v>
      </c>
      <c r="D49">
        <v>0</v>
      </c>
      <c r="E49">
        <v>1</v>
      </c>
      <c r="G49">
        <v>23</v>
      </c>
      <c r="H49" s="6">
        <v>1</v>
      </c>
      <c r="I49">
        <v>0</v>
      </c>
      <c r="L49" s="2"/>
      <c r="P49">
        <v>23</v>
      </c>
      <c r="Q49" s="2">
        <v>1</v>
      </c>
      <c r="R49">
        <v>0</v>
      </c>
      <c r="S49">
        <v>1</v>
      </c>
      <c r="U49">
        <v>23</v>
      </c>
      <c r="V49" s="2">
        <v>1</v>
      </c>
      <c r="W49">
        <v>0</v>
      </c>
      <c r="X49" s="4">
        <v>1</v>
      </c>
      <c r="AA49" s="2"/>
      <c r="AD49">
        <f t="shared" si="0"/>
        <v>0</v>
      </c>
    </row>
    <row r="50" spans="2:32" x14ac:dyDescent="0.2">
      <c r="C50" s="2">
        <v>10</v>
      </c>
      <c r="D50">
        <v>3</v>
      </c>
      <c r="E50" t="s">
        <v>5</v>
      </c>
      <c r="H50" s="6"/>
      <c r="L50" s="2"/>
      <c r="Q50" s="2"/>
      <c r="V50" s="2"/>
      <c r="AA50" s="2"/>
      <c r="AD50">
        <f t="shared" si="0"/>
        <v>0</v>
      </c>
    </row>
    <row r="51" spans="2:32" x14ac:dyDescent="0.2">
      <c r="B51" s="1">
        <v>24</v>
      </c>
      <c r="C51" s="1">
        <v>0</v>
      </c>
      <c r="D51" s="1">
        <v>1</v>
      </c>
      <c r="E51" s="1">
        <v>1</v>
      </c>
      <c r="G51" s="1">
        <v>24</v>
      </c>
      <c r="H51" s="5"/>
      <c r="I51" s="1"/>
      <c r="K51" s="1">
        <v>24</v>
      </c>
      <c r="L51" s="1">
        <v>0</v>
      </c>
      <c r="M51" s="5">
        <v>1</v>
      </c>
      <c r="N51" s="1">
        <v>1</v>
      </c>
      <c r="P51" s="1"/>
      <c r="Q51" s="1"/>
      <c r="R51" s="1"/>
      <c r="S51" s="1"/>
      <c r="U51" s="1">
        <v>24</v>
      </c>
      <c r="V51" s="1">
        <v>0</v>
      </c>
      <c r="W51" s="1">
        <v>1</v>
      </c>
      <c r="X51" s="5">
        <v>1</v>
      </c>
      <c r="Z51" s="1">
        <v>24</v>
      </c>
      <c r="AA51" s="1">
        <v>0</v>
      </c>
      <c r="AB51" s="1">
        <v>1</v>
      </c>
      <c r="AC51" s="1">
        <v>1</v>
      </c>
      <c r="AD51">
        <f t="shared" si="0"/>
        <v>2</v>
      </c>
    </row>
    <row r="52" spans="2:32" x14ac:dyDescent="0.2">
      <c r="B52" s="1"/>
      <c r="C52" s="1">
        <v>1</v>
      </c>
      <c r="D52" s="1" t="s">
        <v>5</v>
      </c>
      <c r="E52" s="1">
        <v>11</v>
      </c>
      <c r="G52" s="1"/>
      <c r="H52" s="5"/>
      <c r="I52" s="1"/>
      <c r="K52" s="1"/>
      <c r="L52" s="1"/>
      <c r="M52" s="5"/>
      <c r="N52" s="1"/>
      <c r="P52" s="1"/>
      <c r="Q52" s="1"/>
      <c r="R52" s="1"/>
      <c r="S52" s="1"/>
      <c r="U52" s="1"/>
      <c r="V52" s="1"/>
      <c r="W52" s="1"/>
      <c r="X52" s="5"/>
      <c r="Z52" s="1"/>
      <c r="AA52" s="1"/>
      <c r="AB52" s="1"/>
      <c r="AC52" s="1"/>
    </row>
    <row r="53" spans="2:32" x14ac:dyDescent="0.2">
      <c r="B53">
        <v>25</v>
      </c>
      <c r="C53" s="2">
        <v>1</v>
      </c>
      <c r="D53">
        <v>1</v>
      </c>
      <c r="E53">
        <v>1</v>
      </c>
      <c r="G53">
        <v>25</v>
      </c>
      <c r="H53" s="6">
        <v>1</v>
      </c>
      <c r="I53">
        <v>1</v>
      </c>
      <c r="K53">
        <v>25</v>
      </c>
      <c r="L53" s="2">
        <v>1</v>
      </c>
      <c r="M53" s="4">
        <v>1</v>
      </c>
      <c r="N53">
        <v>1</v>
      </c>
      <c r="P53">
        <v>25</v>
      </c>
      <c r="Q53" s="2">
        <v>1</v>
      </c>
      <c r="R53">
        <v>1</v>
      </c>
      <c r="S53">
        <v>1</v>
      </c>
      <c r="U53">
        <v>25</v>
      </c>
      <c r="V53" s="2">
        <v>1</v>
      </c>
      <c r="W53">
        <v>1</v>
      </c>
      <c r="X53" s="4">
        <v>1</v>
      </c>
      <c r="Z53">
        <v>25</v>
      </c>
      <c r="AA53" s="2">
        <v>1</v>
      </c>
      <c r="AB53">
        <v>1</v>
      </c>
      <c r="AC53">
        <v>1</v>
      </c>
    </row>
    <row r="54" spans="2:32" x14ac:dyDescent="0.2">
      <c r="C54" s="2">
        <v>18</v>
      </c>
      <c r="D54" t="s">
        <v>5</v>
      </c>
      <c r="E54" t="s">
        <v>5</v>
      </c>
      <c r="H54" s="2">
        <f>SUM(H5:H53)</f>
        <v>18</v>
      </c>
      <c r="I54" s="2">
        <f>SUM(I5:I53)</f>
        <v>16</v>
      </c>
      <c r="L54" s="2">
        <f>SUM(L5:L53)</f>
        <v>17</v>
      </c>
      <c r="M54" s="6">
        <f>SUM(M5:M53)</f>
        <v>23</v>
      </c>
      <c r="N54" s="2">
        <f>SUM(N5:N53)</f>
        <v>22</v>
      </c>
      <c r="O54" s="2"/>
      <c r="P54" s="2"/>
      <c r="Q54" s="2">
        <f t="shared" ref="Q54:S54" si="1">SUM(Q5:Q53)</f>
        <v>18</v>
      </c>
      <c r="R54" s="2">
        <f t="shared" si="1"/>
        <v>16</v>
      </c>
      <c r="S54" s="2">
        <f t="shared" si="1"/>
        <v>18</v>
      </c>
      <c r="T54" s="2"/>
      <c r="U54" s="2"/>
      <c r="V54" s="2">
        <f t="shared" ref="V54" si="2">SUM(V5:V53)</f>
        <v>18</v>
      </c>
      <c r="W54" s="2">
        <f t="shared" ref="W54" si="3">SUM(W5:W53)</f>
        <v>22</v>
      </c>
      <c r="X54" s="6">
        <f t="shared" ref="X54" si="4">SUM(X5:X53)</f>
        <v>24</v>
      </c>
      <c r="AA54" s="2">
        <f>SUM(AA5:AA53)</f>
        <v>16</v>
      </c>
      <c r="AB54" s="2">
        <f>SUM(AB5:AB53)</f>
        <v>23</v>
      </c>
      <c r="AC54" s="2">
        <f>SUM(AC5:AC53)</f>
        <v>22</v>
      </c>
      <c r="AE54" t="s">
        <v>29</v>
      </c>
      <c r="AF54" t="s">
        <v>28</v>
      </c>
    </row>
    <row r="55" spans="2:32" x14ac:dyDescent="0.2">
      <c r="P55" t="s">
        <v>13</v>
      </c>
      <c r="Q55" t="s">
        <v>21</v>
      </c>
    </row>
    <row r="56" spans="2:32" x14ac:dyDescent="0.2">
      <c r="K56" t="s">
        <v>12</v>
      </c>
      <c r="L56">
        <f>17/23</f>
        <v>0.73913043478260865</v>
      </c>
      <c r="P56" t="s">
        <v>14</v>
      </c>
      <c r="Q56" t="s">
        <v>11</v>
      </c>
      <c r="U56" t="s">
        <v>24</v>
      </c>
      <c r="V56" t="s">
        <v>25</v>
      </c>
      <c r="Z56" t="s">
        <v>12</v>
      </c>
      <c r="AA56" t="s">
        <v>20</v>
      </c>
    </row>
    <row r="57" spans="2:32" x14ac:dyDescent="0.2">
      <c r="B57" t="s">
        <v>15</v>
      </c>
      <c r="G57" t="s">
        <v>10</v>
      </c>
      <c r="H57">
        <f>16/18</f>
        <v>0.88888888888888884</v>
      </c>
      <c r="K57" t="s">
        <v>22</v>
      </c>
      <c r="L57" t="s">
        <v>23</v>
      </c>
      <c r="U57" t="s">
        <v>26</v>
      </c>
      <c r="Z57" t="s">
        <v>22</v>
      </c>
      <c r="AA57" t="s">
        <v>23</v>
      </c>
    </row>
    <row r="58" spans="2:32" x14ac:dyDescent="0.2">
      <c r="G58" t="s">
        <v>13</v>
      </c>
      <c r="H58" t="s">
        <v>21</v>
      </c>
    </row>
    <row r="61" spans="2:32" x14ac:dyDescent="0.2">
      <c r="K61" t="s">
        <v>14</v>
      </c>
      <c r="Z61" t="s">
        <v>14</v>
      </c>
    </row>
    <row r="62" spans="2:32" x14ac:dyDescent="0.2">
      <c r="K62" t="s">
        <v>27</v>
      </c>
      <c r="L62" t="s">
        <v>28</v>
      </c>
      <c r="Z62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FE97-97F6-0149-B85E-A813B8712764}">
  <dimension ref="C2:M34"/>
  <sheetViews>
    <sheetView workbookViewId="0">
      <selection activeCell="E26" sqref="E26"/>
    </sheetView>
  </sheetViews>
  <sheetFormatPr baseColWidth="10" defaultRowHeight="16" x14ac:dyDescent="0.2"/>
  <sheetData>
    <row r="2" spans="3:13" x14ac:dyDescent="0.2">
      <c r="D2" s="3" t="s">
        <v>33</v>
      </c>
      <c r="E2" s="3"/>
      <c r="F2" s="3" t="s">
        <v>36</v>
      </c>
      <c r="G2" s="3"/>
      <c r="H2" s="3" t="s">
        <v>39</v>
      </c>
      <c r="I2" s="3" t="s">
        <v>34</v>
      </c>
    </row>
    <row r="3" spans="3:13" x14ac:dyDescent="0.2">
      <c r="C3" s="4" t="s">
        <v>55</v>
      </c>
    </row>
    <row r="5" spans="3:13" x14ac:dyDescent="0.2">
      <c r="C5" s="3" t="s">
        <v>63</v>
      </c>
      <c r="D5">
        <f>27/39*100</f>
        <v>69.230769230769226</v>
      </c>
      <c r="F5">
        <f>30/39*100</f>
        <v>76.923076923076934</v>
      </c>
      <c r="K5" t="s">
        <v>12</v>
      </c>
      <c r="L5">
        <f>17/23</f>
        <v>0.73913043478260865</v>
      </c>
      <c r="M5">
        <f>19/23</f>
        <v>0.82608695652173914</v>
      </c>
    </row>
    <row r="6" spans="3:13" x14ac:dyDescent="0.2">
      <c r="C6" s="3">
        <v>1275</v>
      </c>
      <c r="D6">
        <f>20/22*100</f>
        <v>90.909090909090907</v>
      </c>
      <c r="F6">
        <f>15/22*100</f>
        <v>68.181818181818173</v>
      </c>
      <c r="K6" t="s">
        <v>10</v>
      </c>
      <c r="L6">
        <f>16/18</f>
        <v>0.88888888888888884</v>
      </c>
      <c r="M6">
        <f>19/22</f>
        <v>0.86363636363636365</v>
      </c>
    </row>
    <row r="7" spans="3:13" x14ac:dyDescent="0.2">
      <c r="C7">
        <v>1273</v>
      </c>
      <c r="D7">
        <f>27/29*100</f>
        <v>93.103448275862064</v>
      </c>
      <c r="F7">
        <f>17/29*100</f>
        <v>58.620689655172406</v>
      </c>
    </row>
    <row r="8" spans="3:13" x14ac:dyDescent="0.2">
      <c r="C8">
        <v>1271</v>
      </c>
      <c r="D8">
        <f>16/19*100</f>
        <v>84.210526315789465</v>
      </c>
      <c r="F8">
        <f>16/19*100</f>
        <v>84.210526315789465</v>
      </c>
      <c r="K8" s="3" t="s">
        <v>34</v>
      </c>
      <c r="L8" t="s">
        <v>33</v>
      </c>
      <c r="M8" t="s">
        <v>35</v>
      </c>
    </row>
    <row r="9" spans="3:13" x14ac:dyDescent="0.2">
      <c r="K9">
        <v>1272</v>
      </c>
      <c r="L9">
        <f>16/18*100</f>
        <v>88.888888888888886</v>
      </c>
      <c r="M9">
        <f>18/18*100</f>
        <v>100</v>
      </c>
    </row>
    <row r="10" spans="3:13" x14ac:dyDescent="0.2">
      <c r="K10">
        <v>1275</v>
      </c>
      <c r="L10">
        <f>19/22*100</f>
        <v>86.36363636363636</v>
      </c>
      <c r="M10">
        <f>19/22*100</f>
        <v>86.36363636363636</v>
      </c>
    </row>
    <row r="13" spans="3:13" x14ac:dyDescent="0.2">
      <c r="F13" t="s">
        <v>36</v>
      </c>
      <c r="K13" s="3"/>
    </row>
    <row r="14" spans="3:13" x14ac:dyDescent="0.2">
      <c r="C14" s="4" t="s">
        <v>33</v>
      </c>
    </row>
    <row r="15" spans="3:13" x14ac:dyDescent="0.2">
      <c r="C15" s="3">
        <v>1272</v>
      </c>
      <c r="F15">
        <f>23/26*100</f>
        <v>88.461538461538453</v>
      </c>
      <c r="G15">
        <f>45/49*100</f>
        <v>91.83673469387756</v>
      </c>
      <c r="H15">
        <f>26/26*100</f>
        <v>100</v>
      </c>
    </row>
    <row r="16" spans="3:13" x14ac:dyDescent="0.2">
      <c r="C16" s="3">
        <v>1275</v>
      </c>
      <c r="F16">
        <f>14/20*100</f>
        <v>70</v>
      </c>
      <c r="G16">
        <f>32/43*100</f>
        <v>74.418604651162795</v>
      </c>
      <c r="H16">
        <f>20/20*100</f>
        <v>100</v>
      </c>
    </row>
    <row r="17" spans="3:12" x14ac:dyDescent="0.2">
      <c r="C17">
        <v>1273</v>
      </c>
      <c r="F17">
        <f>16/27*100</f>
        <v>59.259259259259252</v>
      </c>
      <c r="H17">
        <f>27/27*100</f>
        <v>100</v>
      </c>
      <c r="K17" s="3"/>
    </row>
    <row r="18" spans="3:12" x14ac:dyDescent="0.2">
      <c r="C18">
        <v>1271</v>
      </c>
      <c r="F18">
        <f>13/16*100</f>
        <v>81.25</v>
      </c>
      <c r="H18">
        <f>16/16*100</f>
        <v>100</v>
      </c>
    </row>
    <row r="19" spans="3:12" x14ac:dyDescent="0.2">
      <c r="C19" t="s">
        <v>61</v>
      </c>
      <c r="F19">
        <f>22/23</f>
        <v>0.95652173913043481</v>
      </c>
      <c r="I19">
        <f>17/23</f>
        <v>0.73913043478260865</v>
      </c>
    </row>
    <row r="20" spans="3:12" x14ac:dyDescent="0.2">
      <c r="C20" t="s">
        <v>62</v>
      </c>
      <c r="F20">
        <f>18/23</f>
        <v>0.78260869565217395</v>
      </c>
      <c r="I20">
        <f>19/23</f>
        <v>0.82608695652173914</v>
      </c>
    </row>
    <row r="21" spans="3:12" x14ac:dyDescent="0.2">
      <c r="C21">
        <v>4</v>
      </c>
      <c r="F21" s="12">
        <v>72.099999999999994</v>
      </c>
      <c r="G21" s="12"/>
    </row>
    <row r="23" spans="3:12" x14ac:dyDescent="0.2">
      <c r="C23" s="4" t="s">
        <v>36</v>
      </c>
      <c r="K23" t="s">
        <v>38</v>
      </c>
      <c r="L23">
        <f>17/22</f>
        <v>0.77272727272727271</v>
      </c>
    </row>
    <row r="24" spans="3:12" x14ac:dyDescent="0.2">
      <c r="C24" s="3">
        <v>1272</v>
      </c>
      <c r="D24">
        <f>24/30*100</f>
        <v>80</v>
      </c>
      <c r="E24">
        <f>46/54*100</f>
        <v>85.18518518518519</v>
      </c>
      <c r="H24">
        <f>30/30*100</f>
        <v>100</v>
      </c>
      <c r="K24" t="s">
        <v>14</v>
      </c>
    </row>
    <row r="25" spans="3:12" x14ac:dyDescent="0.2">
      <c r="C25" s="3">
        <v>1275</v>
      </c>
      <c r="D25">
        <f>14/15*100</f>
        <v>93.333333333333329</v>
      </c>
      <c r="E25" s="13">
        <f>36/39*100</f>
        <v>92.307692307692307</v>
      </c>
      <c r="H25">
        <f>15/15*100</f>
        <v>100</v>
      </c>
    </row>
    <row r="26" spans="3:12" x14ac:dyDescent="0.2">
      <c r="C26">
        <v>1273</v>
      </c>
      <c r="D26">
        <f>16/17*100</f>
        <v>94.117647058823522</v>
      </c>
      <c r="H26">
        <f>17/17*100</f>
        <v>100</v>
      </c>
    </row>
    <row r="27" spans="3:12" x14ac:dyDescent="0.2">
      <c r="C27">
        <v>1271</v>
      </c>
      <c r="D27">
        <f>13/16*100</f>
        <v>81.25</v>
      </c>
      <c r="H27">
        <f>16/16*100</f>
        <v>100</v>
      </c>
    </row>
    <row r="28" spans="3:12" x14ac:dyDescent="0.2">
      <c r="C28" t="s">
        <v>61</v>
      </c>
      <c r="D28">
        <f>22/24*100</f>
        <v>91.666666666666657</v>
      </c>
      <c r="I28">
        <f>18/24*100</f>
        <v>75</v>
      </c>
    </row>
    <row r="29" spans="3:12" x14ac:dyDescent="0.2">
      <c r="C29" t="s">
        <v>62</v>
      </c>
      <c r="D29">
        <f>17/19*100</f>
        <v>89.473684210526315</v>
      </c>
      <c r="I29">
        <f>19/19*100</f>
        <v>100</v>
      </c>
    </row>
    <row r="30" spans="3:12" x14ac:dyDescent="0.2">
      <c r="C30">
        <v>4</v>
      </c>
      <c r="D30" s="12">
        <v>83.3</v>
      </c>
      <c r="E30" s="12"/>
      <c r="H30">
        <v>100</v>
      </c>
    </row>
    <row r="32" spans="3:12" x14ac:dyDescent="0.2">
      <c r="C32" s="11" t="s">
        <v>34</v>
      </c>
    </row>
    <row r="33" spans="3:4" x14ac:dyDescent="0.2">
      <c r="C33" t="s">
        <v>61</v>
      </c>
      <c r="D33">
        <f>16/18*100</f>
        <v>88.888888888888886</v>
      </c>
    </row>
    <row r="34" spans="3:4" x14ac:dyDescent="0.2">
      <c r="C34" t="s">
        <v>62</v>
      </c>
      <c r="D34">
        <f>19/22*100</f>
        <v>86.36363636363636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0FFF-A808-1748-A310-603ECF9EE7C1}">
  <dimension ref="B2:AB61"/>
  <sheetViews>
    <sheetView workbookViewId="0">
      <selection activeCell="Y59" sqref="Y59"/>
    </sheetView>
  </sheetViews>
  <sheetFormatPr baseColWidth="10" defaultRowHeight="16" x14ac:dyDescent="0.2"/>
  <cols>
    <col min="7" max="7" width="17.33203125" style="4" customWidth="1"/>
    <col min="18" max="18" width="10.83203125" style="4"/>
    <col min="25" max="25" width="10.83203125" style="4"/>
  </cols>
  <sheetData>
    <row r="2" spans="2:28" x14ac:dyDescent="0.2">
      <c r="X2" t="s">
        <v>32</v>
      </c>
    </row>
    <row r="3" spans="2:28" x14ac:dyDescent="0.2">
      <c r="B3" t="s">
        <v>16</v>
      </c>
      <c r="C3" t="s">
        <v>1</v>
      </c>
      <c r="D3" t="s">
        <v>2</v>
      </c>
      <c r="E3" t="s">
        <v>3</v>
      </c>
      <c r="G3" s="4" t="s">
        <v>1</v>
      </c>
      <c r="H3" t="s">
        <v>2</v>
      </c>
      <c r="L3" t="s">
        <v>1</v>
      </c>
      <c r="M3" t="s">
        <v>3</v>
      </c>
      <c r="O3" t="s">
        <v>1</v>
      </c>
      <c r="P3" t="s">
        <v>2</v>
      </c>
      <c r="R3" s="4" t="s">
        <v>1</v>
      </c>
      <c r="S3" t="s">
        <v>2</v>
      </c>
      <c r="T3" t="s">
        <v>3</v>
      </c>
      <c r="X3" t="s">
        <v>1</v>
      </c>
      <c r="Y3" s="4" t="s">
        <v>2</v>
      </c>
      <c r="Z3" t="s">
        <v>3</v>
      </c>
    </row>
    <row r="4" spans="2:28" x14ac:dyDescent="0.2">
      <c r="B4">
        <v>1</v>
      </c>
      <c r="D4">
        <v>1</v>
      </c>
      <c r="E4">
        <v>1</v>
      </c>
      <c r="G4" s="4">
        <v>1</v>
      </c>
      <c r="H4">
        <v>1</v>
      </c>
      <c r="L4">
        <v>1</v>
      </c>
      <c r="M4">
        <v>1</v>
      </c>
      <c r="O4">
        <v>1</v>
      </c>
      <c r="P4">
        <v>1</v>
      </c>
      <c r="R4" s="4">
        <v>1</v>
      </c>
      <c r="S4">
        <v>1</v>
      </c>
      <c r="T4">
        <v>1</v>
      </c>
      <c r="U4">
        <f>SUM(R4:T4)</f>
        <v>3</v>
      </c>
      <c r="V4">
        <v>17</v>
      </c>
      <c r="X4">
        <v>1</v>
      </c>
      <c r="Y4" s="4">
        <v>1</v>
      </c>
      <c r="Z4">
        <v>1</v>
      </c>
      <c r="AA4">
        <f t="shared" ref="AA4:AA53" si="0">SUM(X4:Z4)</f>
        <v>3</v>
      </c>
      <c r="AB4">
        <v>1</v>
      </c>
    </row>
    <row r="5" spans="2:28" x14ac:dyDescent="0.2">
      <c r="B5" t="s">
        <v>4</v>
      </c>
      <c r="C5" t="s">
        <v>5</v>
      </c>
      <c r="D5" t="s">
        <v>7</v>
      </c>
      <c r="E5" t="s">
        <v>7</v>
      </c>
      <c r="U5">
        <f t="shared" ref="U5:U54" si="1">SUM(R5:T5)</f>
        <v>0</v>
      </c>
      <c r="AA5">
        <f t="shared" si="0"/>
        <v>0</v>
      </c>
    </row>
    <row r="6" spans="2:28" x14ac:dyDescent="0.2">
      <c r="B6">
        <v>2</v>
      </c>
      <c r="C6">
        <v>1</v>
      </c>
      <c r="D6">
        <v>0</v>
      </c>
      <c r="E6">
        <v>1</v>
      </c>
      <c r="G6" s="4">
        <v>1</v>
      </c>
      <c r="H6">
        <v>0</v>
      </c>
      <c r="L6">
        <v>1</v>
      </c>
      <c r="M6">
        <v>1</v>
      </c>
      <c r="R6" s="4">
        <v>1</v>
      </c>
      <c r="S6">
        <v>0</v>
      </c>
      <c r="T6">
        <v>1</v>
      </c>
      <c r="U6">
        <f t="shared" si="1"/>
        <v>2</v>
      </c>
      <c r="AA6">
        <f t="shared" si="0"/>
        <v>0</v>
      </c>
    </row>
    <row r="7" spans="2:28" x14ac:dyDescent="0.2">
      <c r="C7">
        <v>15</v>
      </c>
      <c r="D7">
        <v>4</v>
      </c>
      <c r="E7" t="s">
        <v>6</v>
      </c>
      <c r="U7">
        <f t="shared" si="1"/>
        <v>0</v>
      </c>
      <c r="AA7">
        <f t="shared" si="0"/>
        <v>0</v>
      </c>
    </row>
    <row r="8" spans="2:28" x14ac:dyDescent="0.2">
      <c r="B8">
        <v>3</v>
      </c>
      <c r="C8">
        <v>1</v>
      </c>
      <c r="D8">
        <v>1</v>
      </c>
      <c r="E8">
        <v>1</v>
      </c>
      <c r="G8" s="4">
        <v>1</v>
      </c>
      <c r="H8">
        <v>1</v>
      </c>
      <c r="L8">
        <v>1</v>
      </c>
      <c r="M8">
        <v>1</v>
      </c>
      <c r="O8">
        <v>1</v>
      </c>
      <c r="P8">
        <v>1</v>
      </c>
      <c r="R8" s="4">
        <v>1</v>
      </c>
      <c r="S8">
        <v>1</v>
      </c>
      <c r="T8">
        <v>1</v>
      </c>
      <c r="U8">
        <f t="shared" si="1"/>
        <v>3</v>
      </c>
      <c r="V8">
        <v>16</v>
      </c>
      <c r="X8">
        <v>1</v>
      </c>
      <c r="Y8" s="4">
        <v>1</v>
      </c>
      <c r="Z8">
        <v>1</v>
      </c>
      <c r="AA8">
        <f t="shared" si="0"/>
        <v>3</v>
      </c>
      <c r="AB8">
        <v>2</v>
      </c>
    </row>
    <row r="9" spans="2:28" x14ac:dyDescent="0.2">
      <c r="C9">
        <v>17</v>
      </c>
      <c r="D9" t="s">
        <v>6</v>
      </c>
      <c r="E9" t="s">
        <v>5</v>
      </c>
      <c r="U9">
        <f t="shared" si="1"/>
        <v>0</v>
      </c>
      <c r="AA9">
        <f t="shared" si="0"/>
        <v>0</v>
      </c>
    </row>
    <row r="10" spans="2:28" x14ac:dyDescent="0.2">
      <c r="B10">
        <v>4</v>
      </c>
      <c r="C10" t="s">
        <v>19</v>
      </c>
      <c r="D10">
        <v>1</v>
      </c>
      <c r="E10" t="s">
        <v>18</v>
      </c>
      <c r="G10" s="4">
        <v>1</v>
      </c>
      <c r="H10">
        <v>1</v>
      </c>
      <c r="O10">
        <v>1</v>
      </c>
      <c r="P10">
        <v>1</v>
      </c>
      <c r="R10" s="4">
        <v>1</v>
      </c>
      <c r="S10">
        <v>1</v>
      </c>
      <c r="T10">
        <v>0</v>
      </c>
      <c r="U10">
        <f t="shared" si="1"/>
        <v>2</v>
      </c>
      <c r="X10">
        <v>1</v>
      </c>
      <c r="Y10" s="4">
        <v>1</v>
      </c>
      <c r="Z10">
        <v>0</v>
      </c>
      <c r="AA10">
        <f t="shared" si="0"/>
        <v>2</v>
      </c>
    </row>
    <row r="11" spans="2:28" x14ac:dyDescent="0.2">
      <c r="C11">
        <v>4</v>
      </c>
      <c r="D11" t="s">
        <v>8</v>
      </c>
      <c r="E11" t="s">
        <v>17</v>
      </c>
      <c r="U11">
        <f t="shared" si="1"/>
        <v>0</v>
      </c>
      <c r="AA11">
        <f t="shared" si="0"/>
        <v>0</v>
      </c>
    </row>
    <row r="12" spans="2:28" x14ac:dyDescent="0.2">
      <c r="B12">
        <v>5</v>
      </c>
      <c r="C12">
        <v>0</v>
      </c>
      <c r="D12">
        <v>1</v>
      </c>
      <c r="O12">
        <v>0</v>
      </c>
      <c r="P12">
        <v>1</v>
      </c>
      <c r="U12">
        <f t="shared" si="1"/>
        <v>0</v>
      </c>
      <c r="X12">
        <v>0</v>
      </c>
      <c r="Y12" s="4">
        <v>1</v>
      </c>
      <c r="Z12">
        <v>0</v>
      </c>
      <c r="AA12">
        <f t="shared" si="0"/>
        <v>1</v>
      </c>
    </row>
    <row r="13" spans="2:28" x14ac:dyDescent="0.2">
      <c r="C13">
        <v>0</v>
      </c>
      <c r="D13" t="s">
        <v>7</v>
      </c>
      <c r="U13">
        <f t="shared" si="1"/>
        <v>0</v>
      </c>
      <c r="AA13">
        <f t="shared" si="0"/>
        <v>0</v>
      </c>
    </row>
    <row r="14" spans="2:28" x14ac:dyDescent="0.2">
      <c r="B14">
        <v>6</v>
      </c>
      <c r="C14">
        <v>1</v>
      </c>
      <c r="D14">
        <v>1</v>
      </c>
      <c r="E14">
        <v>1</v>
      </c>
      <c r="G14" s="4">
        <v>1</v>
      </c>
      <c r="H14">
        <v>1</v>
      </c>
      <c r="L14">
        <v>1</v>
      </c>
      <c r="M14">
        <v>1</v>
      </c>
      <c r="O14">
        <v>1</v>
      </c>
      <c r="P14">
        <v>1</v>
      </c>
      <c r="R14" s="4">
        <v>1</v>
      </c>
      <c r="S14">
        <v>1</v>
      </c>
      <c r="T14">
        <v>1</v>
      </c>
      <c r="U14">
        <f t="shared" si="1"/>
        <v>3</v>
      </c>
      <c r="V14">
        <v>15</v>
      </c>
      <c r="X14">
        <v>1</v>
      </c>
      <c r="Y14" s="4">
        <v>1</v>
      </c>
      <c r="Z14">
        <v>1</v>
      </c>
      <c r="AA14">
        <f t="shared" si="0"/>
        <v>3</v>
      </c>
      <c r="AB14">
        <v>3</v>
      </c>
    </row>
    <row r="15" spans="2:28" x14ac:dyDescent="0.2">
      <c r="C15">
        <v>10</v>
      </c>
      <c r="D15" t="s">
        <v>5</v>
      </c>
      <c r="E15" t="s">
        <v>5</v>
      </c>
      <c r="U15">
        <f t="shared" si="1"/>
        <v>0</v>
      </c>
      <c r="AA15">
        <f t="shared" si="0"/>
        <v>0</v>
      </c>
    </row>
    <row r="16" spans="2:28" x14ac:dyDescent="0.2">
      <c r="B16">
        <v>7</v>
      </c>
      <c r="C16">
        <v>1</v>
      </c>
      <c r="D16">
        <v>1</v>
      </c>
      <c r="E16">
        <v>1</v>
      </c>
      <c r="G16" s="4">
        <v>1</v>
      </c>
      <c r="H16">
        <v>1</v>
      </c>
      <c r="L16">
        <v>1</v>
      </c>
      <c r="M16">
        <v>1</v>
      </c>
      <c r="O16">
        <v>1</v>
      </c>
      <c r="P16">
        <v>1</v>
      </c>
      <c r="R16" s="4">
        <v>1</v>
      </c>
      <c r="S16">
        <v>1</v>
      </c>
      <c r="T16">
        <v>1</v>
      </c>
      <c r="U16">
        <f t="shared" si="1"/>
        <v>3</v>
      </c>
      <c r="V16">
        <v>14</v>
      </c>
      <c r="X16">
        <v>1</v>
      </c>
      <c r="Y16" s="4">
        <v>1</v>
      </c>
      <c r="Z16">
        <v>1</v>
      </c>
      <c r="AA16">
        <f t="shared" si="0"/>
        <v>3</v>
      </c>
      <c r="AB16">
        <v>4</v>
      </c>
    </row>
    <row r="17" spans="2:28" x14ac:dyDescent="0.2">
      <c r="C17" t="s">
        <v>5</v>
      </c>
      <c r="D17" t="s">
        <v>7</v>
      </c>
      <c r="E17" t="s">
        <v>7</v>
      </c>
      <c r="U17">
        <f t="shared" si="1"/>
        <v>0</v>
      </c>
      <c r="AA17">
        <f t="shared" si="0"/>
        <v>0</v>
      </c>
    </row>
    <row r="18" spans="2:28" x14ac:dyDescent="0.2">
      <c r="B18">
        <v>8</v>
      </c>
      <c r="C18">
        <v>1</v>
      </c>
      <c r="D18">
        <v>1</v>
      </c>
      <c r="E18">
        <v>1</v>
      </c>
      <c r="G18" s="4">
        <v>1</v>
      </c>
      <c r="H18">
        <v>1</v>
      </c>
      <c r="L18">
        <v>1</v>
      </c>
      <c r="M18">
        <v>1</v>
      </c>
      <c r="O18">
        <v>1</v>
      </c>
      <c r="P18">
        <v>1</v>
      </c>
      <c r="R18" s="4">
        <v>1</v>
      </c>
      <c r="S18">
        <v>1</v>
      </c>
      <c r="T18">
        <v>1</v>
      </c>
      <c r="U18">
        <f t="shared" si="1"/>
        <v>3</v>
      </c>
      <c r="V18">
        <v>13</v>
      </c>
      <c r="X18">
        <v>1</v>
      </c>
      <c r="Y18" s="4">
        <v>1</v>
      </c>
      <c r="Z18">
        <v>1</v>
      </c>
      <c r="AA18">
        <f t="shared" si="0"/>
        <v>3</v>
      </c>
      <c r="AB18">
        <v>5</v>
      </c>
    </row>
    <row r="19" spans="2:28" x14ac:dyDescent="0.2">
      <c r="C19" t="s">
        <v>6</v>
      </c>
      <c r="D19" t="s">
        <v>5</v>
      </c>
      <c r="E19" t="s">
        <v>6</v>
      </c>
      <c r="U19">
        <f t="shared" si="1"/>
        <v>0</v>
      </c>
      <c r="AA19">
        <f t="shared" si="0"/>
        <v>0</v>
      </c>
    </row>
    <row r="20" spans="2:28" x14ac:dyDescent="0.2">
      <c r="B20">
        <v>9</v>
      </c>
      <c r="C20">
        <v>0</v>
      </c>
      <c r="D20">
        <v>1</v>
      </c>
      <c r="E20">
        <v>1</v>
      </c>
      <c r="O20">
        <v>0</v>
      </c>
      <c r="P20">
        <v>1</v>
      </c>
      <c r="U20">
        <f t="shared" si="1"/>
        <v>0</v>
      </c>
      <c r="X20">
        <v>0</v>
      </c>
      <c r="Y20" s="4">
        <v>1</v>
      </c>
      <c r="Z20">
        <v>1</v>
      </c>
      <c r="AA20">
        <f t="shared" si="0"/>
        <v>2</v>
      </c>
    </row>
    <row r="21" spans="2:28" x14ac:dyDescent="0.2">
      <c r="C21">
        <v>3</v>
      </c>
      <c r="D21" t="s">
        <v>5</v>
      </c>
      <c r="E21" t="s">
        <v>5</v>
      </c>
      <c r="U21">
        <f t="shared" si="1"/>
        <v>0</v>
      </c>
      <c r="AA21">
        <f t="shared" si="0"/>
        <v>0</v>
      </c>
    </row>
    <row r="22" spans="2:28" x14ac:dyDescent="0.2">
      <c r="B22">
        <v>10</v>
      </c>
      <c r="C22">
        <v>1</v>
      </c>
      <c r="D22">
        <v>1</v>
      </c>
      <c r="E22">
        <v>1</v>
      </c>
      <c r="G22" s="4">
        <v>1</v>
      </c>
      <c r="H22">
        <v>1</v>
      </c>
      <c r="L22">
        <v>1</v>
      </c>
      <c r="M22">
        <v>1</v>
      </c>
      <c r="O22">
        <v>1</v>
      </c>
      <c r="P22">
        <v>1</v>
      </c>
      <c r="R22" s="4">
        <v>1</v>
      </c>
      <c r="S22">
        <v>1</v>
      </c>
      <c r="T22">
        <v>1</v>
      </c>
      <c r="U22">
        <f t="shared" si="1"/>
        <v>3</v>
      </c>
      <c r="V22">
        <v>12</v>
      </c>
      <c r="X22">
        <v>1</v>
      </c>
      <c r="Y22" s="4">
        <v>1</v>
      </c>
      <c r="Z22">
        <v>1</v>
      </c>
      <c r="AA22">
        <f t="shared" si="0"/>
        <v>3</v>
      </c>
      <c r="AB22">
        <v>6</v>
      </c>
    </row>
    <row r="23" spans="2:28" x14ac:dyDescent="0.2">
      <c r="C23">
        <v>8</v>
      </c>
      <c r="D23" t="s">
        <v>6</v>
      </c>
      <c r="E23" t="s">
        <v>6</v>
      </c>
      <c r="U23">
        <f t="shared" si="1"/>
        <v>0</v>
      </c>
      <c r="AA23">
        <f t="shared" si="0"/>
        <v>0</v>
      </c>
    </row>
    <row r="24" spans="2:28" x14ac:dyDescent="0.2">
      <c r="B24">
        <v>11</v>
      </c>
      <c r="C24">
        <v>1</v>
      </c>
      <c r="D24">
        <v>1</v>
      </c>
      <c r="E24">
        <v>1</v>
      </c>
      <c r="G24" s="4">
        <v>1</v>
      </c>
      <c r="H24">
        <v>1</v>
      </c>
      <c r="L24">
        <v>1</v>
      </c>
      <c r="M24">
        <v>1</v>
      </c>
      <c r="O24">
        <v>1</v>
      </c>
      <c r="P24">
        <v>1</v>
      </c>
      <c r="R24" s="4">
        <v>1</v>
      </c>
      <c r="S24">
        <v>1</v>
      </c>
      <c r="T24">
        <v>1</v>
      </c>
      <c r="U24">
        <f t="shared" si="1"/>
        <v>3</v>
      </c>
      <c r="V24">
        <v>11</v>
      </c>
      <c r="X24">
        <v>1</v>
      </c>
      <c r="Y24" s="4">
        <v>1</v>
      </c>
      <c r="Z24">
        <v>1</v>
      </c>
      <c r="AA24">
        <f t="shared" si="0"/>
        <v>3</v>
      </c>
      <c r="AB24">
        <v>7</v>
      </c>
    </row>
    <row r="25" spans="2:28" x14ac:dyDescent="0.2">
      <c r="C25">
        <v>7</v>
      </c>
      <c r="D25" t="s">
        <v>7</v>
      </c>
      <c r="E25" t="s">
        <v>7</v>
      </c>
      <c r="U25">
        <f t="shared" si="1"/>
        <v>0</v>
      </c>
      <c r="AA25">
        <f t="shared" si="0"/>
        <v>0</v>
      </c>
    </row>
    <row r="26" spans="2:28" x14ac:dyDescent="0.2">
      <c r="B26">
        <v>12</v>
      </c>
      <c r="C26">
        <v>1</v>
      </c>
      <c r="D26">
        <v>0</v>
      </c>
      <c r="E26">
        <v>1</v>
      </c>
      <c r="G26" s="4">
        <v>1</v>
      </c>
      <c r="H26">
        <v>0</v>
      </c>
      <c r="L26">
        <v>1</v>
      </c>
      <c r="M26">
        <v>1</v>
      </c>
      <c r="R26" s="4">
        <v>1</v>
      </c>
      <c r="S26">
        <v>0</v>
      </c>
      <c r="T26">
        <v>1</v>
      </c>
      <c r="U26">
        <f t="shared" si="1"/>
        <v>2</v>
      </c>
      <c r="AA26">
        <f t="shared" si="0"/>
        <v>0</v>
      </c>
    </row>
    <row r="27" spans="2:28" x14ac:dyDescent="0.2">
      <c r="C27">
        <v>10</v>
      </c>
      <c r="D27">
        <v>1</v>
      </c>
      <c r="E27" t="s">
        <v>5</v>
      </c>
      <c r="U27">
        <f t="shared" si="1"/>
        <v>0</v>
      </c>
      <c r="AA27">
        <f t="shared" si="0"/>
        <v>0</v>
      </c>
    </row>
    <row r="28" spans="2:28" x14ac:dyDescent="0.2">
      <c r="B28">
        <v>13</v>
      </c>
      <c r="C28" t="s">
        <v>9</v>
      </c>
      <c r="D28">
        <v>1</v>
      </c>
      <c r="E28">
        <v>1</v>
      </c>
      <c r="L28">
        <v>1</v>
      </c>
      <c r="M28">
        <v>1</v>
      </c>
      <c r="O28">
        <v>0</v>
      </c>
      <c r="P28">
        <v>1</v>
      </c>
      <c r="R28" s="4">
        <v>1</v>
      </c>
      <c r="S28">
        <v>1</v>
      </c>
      <c r="T28">
        <v>1</v>
      </c>
      <c r="U28">
        <f t="shared" si="1"/>
        <v>3</v>
      </c>
      <c r="V28">
        <v>10</v>
      </c>
      <c r="X28">
        <v>1</v>
      </c>
      <c r="Y28" s="4">
        <v>1</v>
      </c>
      <c r="Z28">
        <v>1</v>
      </c>
      <c r="AA28">
        <f t="shared" si="0"/>
        <v>3</v>
      </c>
      <c r="AB28">
        <v>8</v>
      </c>
    </row>
    <row r="29" spans="2:28" x14ac:dyDescent="0.2">
      <c r="D29">
        <v>10</v>
      </c>
      <c r="E29">
        <v>10</v>
      </c>
      <c r="U29">
        <f t="shared" si="1"/>
        <v>0</v>
      </c>
      <c r="AA29">
        <f t="shared" si="0"/>
        <v>0</v>
      </c>
    </row>
    <row r="30" spans="2:28" x14ac:dyDescent="0.2">
      <c r="B30">
        <v>14</v>
      </c>
      <c r="C30">
        <v>1</v>
      </c>
      <c r="D30">
        <v>1</v>
      </c>
      <c r="E30">
        <v>1</v>
      </c>
      <c r="G30" s="4">
        <v>1</v>
      </c>
      <c r="H30">
        <v>1</v>
      </c>
      <c r="L30">
        <v>1</v>
      </c>
      <c r="M30">
        <v>1</v>
      </c>
      <c r="O30">
        <v>1</v>
      </c>
      <c r="P30">
        <v>1</v>
      </c>
      <c r="R30" s="4">
        <v>1</v>
      </c>
      <c r="S30">
        <v>1</v>
      </c>
      <c r="T30">
        <v>1</v>
      </c>
      <c r="U30">
        <f t="shared" si="1"/>
        <v>3</v>
      </c>
      <c r="V30">
        <v>9</v>
      </c>
      <c r="X30">
        <v>1</v>
      </c>
      <c r="Y30" s="4">
        <v>1</v>
      </c>
      <c r="Z30">
        <v>1</v>
      </c>
      <c r="AA30">
        <f t="shared" si="0"/>
        <v>3</v>
      </c>
      <c r="AB30">
        <v>9</v>
      </c>
    </row>
    <row r="31" spans="2:28" x14ac:dyDescent="0.2">
      <c r="C31" t="s">
        <v>5</v>
      </c>
      <c r="D31">
        <v>10</v>
      </c>
      <c r="E31">
        <v>5</v>
      </c>
      <c r="U31">
        <f t="shared" si="1"/>
        <v>0</v>
      </c>
      <c r="AA31">
        <f t="shared" si="0"/>
        <v>0</v>
      </c>
    </row>
    <row r="32" spans="2:28" x14ac:dyDescent="0.2">
      <c r="B32">
        <v>15</v>
      </c>
      <c r="C32">
        <v>1</v>
      </c>
      <c r="D32">
        <v>1</v>
      </c>
      <c r="E32">
        <v>1</v>
      </c>
      <c r="G32" s="4">
        <v>1</v>
      </c>
      <c r="H32">
        <v>1</v>
      </c>
      <c r="L32">
        <v>1</v>
      </c>
      <c r="M32">
        <v>1</v>
      </c>
      <c r="O32">
        <v>1</v>
      </c>
      <c r="P32">
        <v>1</v>
      </c>
      <c r="R32" s="4">
        <v>1</v>
      </c>
      <c r="S32">
        <v>1</v>
      </c>
      <c r="T32">
        <v>1</v>
      </c>
      <c r="U32">
        <f t="shared" si="1"/>
        <v>3</v>
      </c>
      <c r="V32">
        <v>8</v>
      </c>
      <c r="X32">
        <v>1</v>
      </c>
      <c r="Y32" s="4">
        <v>1</v>
      </c>
      <c r="Z32">
        <v>1</v>
      </c>
      <c r="AA32">
        <f t="shared" si="0"/>
        <v>3</v>
      </c>
      <c r="AB32">
        <v>10</v>
      </c>
    </row>
    <row r="33" spans="2:28" x14ac:dyDescent="0.2">
      <c r="C33" t="s">
        <v>5</v>
      </c>
      <c r="D33" t="s">
        <v>7</v>
      </c>
      <c r="E33" t="s">
        <v>6</v>
      </c>
      <c r="U33">
        <f t="shared" si="1"/>
        <v>0</v>
      </c>
      <c r="AA33">
        <f t="shared" si="0"/>
        <v>0</v>
      </c>
    </row>
    <row r="34" spans="2:28" x14ac:dyDescent="0.2">
      <c r="B34">
        <v>16</v>
      </c>
      <c r="C34">
        <v>1</v>
      </c>
      <c r="D34">
        <v>1</v>
      </c>
      <c r="E34">
        <v>1</v>
      </c>
      <c r="G34" s="4">
        <v>1</v>
      </c>
      <c r="H34">
        <v>1</v>
      </c>
      <c r="L34">
        <v>1</v>
      </c>
      <c r="M34">
        <v>1</v>
      </c>
      <c r="O34">
        <v>1</v>
      </c>
      <c r="P34">
        <v>1</v>
      </c>
      <c r="R34" s="4">
        <v>1</v>
      </c>
      <c r="S34">
        <v>1</v>
      </c>
      <c r="T34">
        <v>1</v>
      </c>
      <c r="U34">
        <f t="shared" si="1"/>
        <v>3</v>
      </c>
      <c r="V34">
        <v>7</v>
      </c>
      <c r="X34">
        <v>1</v>
      </c>
      <c r="Y34" s="4">
        <v>1</v>
      </c>
      <c r="Z34">
        <v>1</v>
      </c>
      <c r="AA34">
        <f t="shared" si="0"/>
        <v>3</v>
      </c>
      <c r="AB34">
        <v>11</v>
      </c>
    </row>
    <row r="35" spans="2:28" x14ac:dyDescent="0.2">
      <c r="C35" t="s">
        <v>5</v>
      </c>
      <c r="D35" t="s">
        <v>8</v>
      </c>
      <c r="E35">
        <v>10</v>
      </c>
      <c r="U35">
        <f t="shared" si="1"/>
        <v>0</v>
      </c>
      <c r="AA35">
        <f t="shared" si="0"/>
        <v>0</v>
      </c>
    </row>
    <row r="36" spans="2:28" x14ac:dyDescent="0.2">
      <c r="B36">
        <v>17</v>
      </c>
      <c r="C36">
        <v>1</v>
      </c>
      <c r="D36">
        <v>1</v>
      </c>
      <c r="E36">
        <v>0</v>
      </c>
      <c r="G36" s="4">
        <v>1</v>
      </c>
      <c r="H36">
        <v>1</v>
      </c>
      <c r="O36">
        <v>1</v>
      </c>
      <c r="P36">
        <v>1</v>
      </c>
      <c r="R36" s="4">
        <v>1</v>
      </c>
      <c r="S36">
        <v>1</v>
      </c>
      <c r="T36">
        <v>0</v>
      </c>
      <c r="U36">
        <f t="shared" si="1"/>
        <v>2</v>
      </c>
      <c r="X36">
        <v>1</v>
      </c>
      <c r="Y36" s="4">
        <v>1</v>
      </c>
      <c r="Z36">
        <v>0</v>
      </c>
      <c r="AA36">
        <f t="shared" si="0"/>
        <v>2</v>
      </c>
    </row>
    <row r="37" spans="2:28" x14ac:dyDescent="0.2">
      <c r="C37">
        <v>7</v>
      </c>
      <c r="D37" t="s">
        <v>6</v>
      </c>
      <c r="E37">
        <v>0</v>
      </c>
      <c r="U37">
        <f t="shared" si="1"/>
        <v>0</v>
      </c>
      <c r="AA37">
        <f t="shared" si="0"/>
        <v>0</v>
      </c>
    </row>
    <row r="38" spans="2:28" x14ac:dyDescent="0.2">
      <c r="B38">
        <v>18</v>
      </c>
      <c r="C38">
        <v>1</v>
      </c>
      <c r="D38">
        <v>1</v>
      </c>
      <c r="E38">
        <v>1</v>
      </c>
      <c r="G38" s="4">
        <v>1</v>
      </c>
      <c r="H38">
        <v>1</v>
      </c>
      <c r="L38">
        <v>1</v>
      </c>
      <c r="M38">
        <v>1</v>
      </c>
      <c r="O38">
        <v>1</v>
      </c>
      <c r="P38">
        <v>1</v>
      </c>
      <c r="R38" s="4">
        <v>1</v>
      </c>
      <c r="S38">
        <v>1</v>
      </c>
      <c r="T38">
        <v>1</v>
      </c>
      <c r="U38">
        <f t="shared" si="1"/>
        <v>3</v>
      </c>
      <c r="V38">
        <v>6</v>
      </c>
      <c r="X38">
        <v>1</v>
      </c>
      <c r="Y38" s="4">
        <v>1</v>
      </c>
      <c r="Z38">
        <v>1</v>
      </c>
      <c r="AA38">
        <f t="shared" si="0"/>
        <v>3</v>
      </c>
      <c r="AB38">
        <v>12</v>
      </c>
    </row>
    <row r="39" spans="2:28" x14ac:dyDescent="0.2">
      <c r="C39">
        <v>16</v>
      </c>
      <c r="D39" t="s">
        <v>8</v>
      </c>
      <c r="E39" t="s">
        <v>6</v>
      </c>
      <c r="U39">
        <f t="shared" si="1"/>
        <v>0</v>
      </c>
      <c r="AA39">
        <f t="shared" si="0"/>
        <v>0</v>
      </c>
    </row>
    <row r="40" spans="2:28" x14ac:dyDescent="0.2">
      <c r="B40">
        <v>19</v>
      </c>
      <c r="C40">
        <v>0</v>
      </c>
      <c r="D40">
        <v>1</v>
      </c>
      <c r="E40">
        <v>0</v>
      </c>
      <c r="O40">
        <v>0</v>
      </c>
      <c r="P40">
        <v>1</v>
      </c>
      <c r="U40">
        <f t="shared" si="1"/>
        <v>0</v>
      </c>
      <c r="X40">
        <v>0</v>
      </c>
      <c r="Y40" s="4">
        <v>1</v>
      </c>
      <c r="Z40">
        <v>0</v>
      </c>
      <c r="AA40">
        <f t="shared" si="0"/>
        <v>1</v>
      </c>
    </row>
    <row r="41" spans="2:28" x14ac:dyDescent="0.2">
      <c r="D41" t="s">
        <v>8</v>
      </c>
      <c r="U41">
        <f t="shared" si="1"/>
        <v>0</v>
      </c>
      <c r="AA41">
        <f t="shared" si="0"/>
        <v>0</v>
      </c>
    </row>
    <row r="42" spans="2:28" x14ac:dyDescent="0.2">
      <c r="B42">
        <v>20</v>
      </c>
      <c r="C42">
        <v>1</v>
      </c>
      <c r="D42">
        <v>1</v>
      </c>
      <c r="E42">
        <v>1</v>
      </c>
      <c r="G42" s="4">
        <v>1</v>
      </c>
      <c r="H42">
        <v>1</v>
      </c>
      <c r="L42">
        <v>1</v>
      </c>
      <c r="M42">
        <v>1</v>
      </c>
      <c r="O42">
        <v>1</v>
      </c>
      <c r="P42">
        <v>1</v>
      </c>
      <c r="R42" s="4">
        <v>1</v>
      </c>
      <c r="S42">
        <v>1</v>
      </c>
      <c r="T42">
        <v>1</v>
      </c>
      <c r="U42">
        <f t="shared" si="1"/>
        <v>3</v>
      </c>
      <c r="V42">
        <v>5</v>
      </c>
      <c r="X42">
        <v>1</v>
      </c>
      <c r="Y42" s="4">
        <v>1</v>
      </c>
      <c r="Z42">
        <v>1</v>
      </c>
      <c r="AA42">
        <f t="shared" si="0"/>
        <v>3</v>
      </c>
      <c r="AB42">
        <v>13</v>
      </c>
    </row>
    <row r="43" spans="2:28" x14ac:dyDescent="0.2">
      <c r="C43">
        <v>17</v>
      </c>
      <c r="D43" t="s">
        <v>7</v>
      </c>
      <c r="E43" t="s">
        <v>6</v>
      </c>
      <c r="U43">
        <f t="shared" si="1"/>
        <v>0</v>
      </c>
      <c r="AA43">
        <f t="shared" si="0"/>
        <v>0</v>
      </c>
    </row>
    <row r="44" spans="2:28" x14ac:dyDescent="0.2">
      <c r="B44">
        <v>21</v>
      </c>
      <c r="C44">
        <v>0</v>
      </c>
      <c r="D44">
        <v>1</v>
      </c>
      <c r="E44">
        <v>0</v>
      </c>
      <c r="O44">
        <v>0</v>
      </c>
      <c r="P44">
        <v>1</v>
      </c>
      <c r="U44">
        <f t="shared" si="1"/>
        <v>0</v>
      </c>
      <c r="X44">
        <v>0</v>
      </c>
      <c r="Y44" s="4">
        <v>1</v>
      </c>
      <c r="Z44">
        <v>0</v>
      </c>
      <c r="AA44">
        <f t="shared" si="0"/>
        <v>1</v>
      </c>
    </row>
    <row r="45" spans="2:28" x14ac:dyDescent="0.2">
      <c r="C45">
        <v>1</v>
      </c>
      <c r="D45" t="s">
        <v>5</v>
      </c>
      <c r="E45">
        <v>5</v>
      </c>
      <c r="U45">
        <f t="shared" si="1"/>
        <v>0</v>
      </c>
      <c r="AA45">
        <f t="shared" si="0"/>
        <v>0</v>
      </c>
    </row>
    <row r="46" spans="2:28" x14ac:dyDescent="0.2">
      <c r="B46">
        <v>22</v>
      </c>
      <c r="C46">
        <v>1</v>
      </c>
      <c r="D46">
        <v>1</v>
      </c>
      <c r="E46">
        <v>1</v>
      </c>
      <c r="G46" s="4">
        <v>1</v>
      </c>
      <c r="H46">
        <v>1</v>
      </c>
      <c r="L46">
        <v>1</v>
      </c>
      <c r="M46">
        <v>1</v>
      </c>
      <c r="O46">
        <v>1</v>
      </c>
      <c r="P46">
        <v>1</v>
      </c>
      <c r="R46" s="4">
        <v>1</v>
      </c>
      <c r="S46">
        <v>1</v>
      </c>
      <c r="T46">
        <v>1</v>
      </c>
      <c r="U46">
        <f t="shared" si="1"/>
        <v>3</v>
      </c>
      <c r="V46">
        <v>4</v>
      </c>
      <c r="X46">
        <v>1</v>
      </c>
      <c r="Y46" s="4">
        <v>1</v>
      </c>
      <c r="Z46">
        <v>1</v>
      </c>
      <c r="AA46">
        <f t="shared" si="0"/>
        <v>3</v>
      </c>
      <c r="AB46">
        <v>14</v>
      </c>
    </row>
    <row r="47" spans="2:28" x14ac:dyDescent="0.2">
      <c r="C47">
        <v>6</v>
      </c>
      <c r="D47" t="s">
        <v>6</v>
      </c>
      <c r="E47">
        <v>15</v>
      </c>
      <c r="U47">
        <f t="shared" si="1"/>
        <v>0</v>
      </c>
      <c r="AA47">
        <f t="shared" si="0"/>
        <v>0</v>
      </c>
    </row>
    <row r="48" spans="2:28" x14ac:dyDescent="0.2">
      <c r="B48">
        <v>23</v>
      </c>
      <c r="C48">
        <v>1</v>
      </c>
      <c r="D48">
        <v>1</v>
      </c>
      <c r="E48">
        <v>1</v>
      </c>
      <c r="G48" s="4">
        <v>1</v>
      </c>
      <c r="H48">
        <v>1</v>
      </c>
      <c r="L48">
        <v>1</v>
      </c>
      <c r="M48">
        <v>1</v>
      </c>
      <c r="O48">
        <v>1</v>
      </c>
      <c r="P48">
        <v>1</v>
      </c>
      <c r="R48" s="4">
        <v>1</v>
      </c>
      <c r="S48">
        <v>1</v>
      </c>
      <c r="T48">
        <v>1</v>
      </c>
      <c r="U48">
        <f t="shared" si="1"/>
        <v>3</v>
      </c>
      <c r="V48">
        <v>3</v>
      </c>
      <c r="X48">
        <v>1</v>
      </c>
      <c r="Y48" s="4">
        <v>1</v>
      </c>
      <c r="Z48">
        <v>1</v>
      </c>
      <c r="AA48">
        <f t="shared" si="0"/>
        <v>3</v>
      </c>
      <c r="AB48">
        <v>15</v>
      </c>
    </row>
    <row r="49" spans="2:28" x14ac:dyDescent="0.2">
      <c r="C49">
        <v>5</v>
      </c>
      <c r="D49" t="s">
        <v>5</v>
      </c>
      <c r="E49" t="s">
        <v>5</v>
      </c>
      <c r="U49">
        <f t="shared" si="1"/>
        <v>0</v>
      </c>
      <c r="AA49">
        <f t="shared" si="0"/>
        <v>0</v>
      </c>
    </row>
    <row r="50" spans="2:28" x14ac:dyDescent="0.2">
      <c r="B50">
        <v>24</v>
      </c>
      <c r="C50">
        <v>1</v>
      </c>
      <c r="D50">
        <v>0</v>
      </c>
      <c r="E50">
        <v>0</v>
      </c>
      <c r="G50" s="4">
        <v>1</v>
      </c>
      <c r="H50">
        <v>0</v>
      </c>
      <c r="O50">
        <v>1</v>
      </c>
      <c r="P50">
        <v>0</v>
      </c>
      <c r="R50" s="4">
        <v>1</v>
      </c>
      <c r="S50">
        <v>0</v>
      </c>
      <c r="T50">
        <v>0</v>
      </c>
      <c r="U50">
        <f t="shared" si="1"/>
        <v>1</v>
      </c>
      <c r="AA50">
        <f t="shared" si="0"/>
        <v>0</v>
      </c>
    </row>
    <row r="51" spans="2:28" x14ac:dyDescent="0.2">
      <c r="C51">
        <v>10</v>
      </c>
      <c r="D51">
        <v>5</v>
      </c>
      <c r="E51">
        <v>0</v>
      </c>
      <c r="U51">
        <f t="shared" si="1"/>
        <v>0</v>
      </c>
      <c r="AA51">
        <f t="shared" si="0"/>
        <v>0</v>
      </c>
    </row>
    <row r="52" spans="2:28" x14ac:dyDescent="0.2">
      <c r="B52">
        <v>25</v>
      </c>
      <c r="C52">
        <v>1</v>
      </c>
      <c r="D52">
        <v>1</v>
      </c>
      <c r="E52">
        <v>1</v>
      </c>
      <c r="G52" s="4">
        <v>1</v>
      </c>
      <c r="H52">
        <v>1</v>
      </c>
      <c r="L52">
        <v>1</v>
      </c>
      <c r="M52">
        <v>1</v>
      </c>
      <c r="O52">
        <v>1</v>
      </c>
      <c r="P52">
        <v>1</v>
      </c>
      <c r="R52" s="4">
        <v>1</v>
      </c>
      <c r="S52">
        <v>1</v>
      </c>
      <c r="T52">
        <v>1</v>
      </c>
      <c r="U52">
        <f t="shared" si="1"/>
        <v>3</v>
      </c>
      <c r="V52">
        <v>2</v>
      </c>
      <c r="X52">
        <v>1</v>
      </c>
      <c r="Y52" s="4">
        <v>1</v>
      </c>
      <c r="Z52">
        <v>1</v>
      </c>
      <c r="AA52">
        <f t="shared" si="0"/>
        <v>3</v>
      </c>
      <c r="AB52">
        <v>16</v>
      </c>
    </row>
    <row r="53" spans="2:28" x14ac:dyDescent="0.2">
      <c r="C53">
        <v>14</v>
      </c>
      <c r="D53" t="s">
        <v>5</v>
      </c>
      <c r="E53" t="s">
        <v>5</v>
      </c>
      <c r="U53">
        <f t="shared" si="1"/>
        <v>0</v>
      </c>
      <c r="AA53">
        <f t="shared" si="0"/>
        <v>0</v>
      </c>
    </row>
    <row r="54" spans="2:28" x14ac:dyDescent="0.2">
      <c r="B54">
        <v>26</v>
      </c>
      <c r="C54">
        <v>1</v>
      </c>
      <c r="D54">
        <v>1</v>
      </c>
      <c r="E54">
        <v>1</v>
      </c>
      <c r="G54" s="4">
        <v>1</v>
      </c>
      <c r="H54">
        <v>1</v>
      </c>
      <c r="L54">
        <v>1</v>
      </c>
      <c r="M54">
        <v>1</v>
      </c>
      <c r="O54">
        <v>1</v>
      </c>
      <c r="P54">
        <v>1</v>
      </c>
      <c r="R54" s="4">
        <v>1</v>
      </c>
      <c r="S54">
        <v>1</v>
      </c>
      <c r="T54">
        <v>1</v>
      </c>
      <c r="U54">
        <f t="shared" si="1"/>
        <v>3</v>
      </c>
      <c r="V54">
        <v>1</v>
      </c>
      <c r="X54">
        <v>1</v>
      </c>
      <c r="Y54" s="4">
        <v>1</v>
      </c>
      <c r="Z54">
        <v>1</v>
      </c>
      <c r="AA54">
        <f>SUM(X54:Z54)</f>
        <v>3</v>
      </c>
      <c r="AB54">
        <v>17</v>
      </c>
    </row>
    <row r="55" spans="2:28" x14ac:dyDescent="0.2">
      <c r="C55">
        <v>10</v>
      </c>
      <c r="D55" t="s">
        <v>5</v>
      </c>
      <c r="E55" t="s">
        <v>5</v>
      </c>
      <c r="G55" s="4">
        <f>SUM(G4:G54)</f>
        <v>21</v>
      </c>
      <c r="H55">
        <f>SUM(H4:H54)</f>
        <v>18</v>
      </c>
      <c r="L55">
        <f>SUM(L4:L54)</f>
        <v>19</v>
      </c>
      <c r="M55">
        <f>SUM(M4:M54)</f>
        <v>19</v>
      </c>
      <c r="O55">
        <f>SUM(O4:O54)</f>
        <v>19</v>
      </c>
      <c r="P55">
        <f>SUM(P4:P54)</f>
        <v>23</v>
      </c>
      <c r="R55" s="4">
        <f t="shared" ref="R55:T55" si="2">SUM(R4:R54)</f>
        <v>22</v>
      </c>
      <c r="S55">
        <f t="shared" si="2"/>
        <v>19</v>
      </c>
      <c r="T55">
        <f t="shared" si="2"/>
        <v>19</v>
      </c>
      <c r="X55">
        <f t="shared" ref="X55" si="3">SUM(X4:X54)</f>
        <v>19</v>
      </c>
      <c r="Y55" s="4">
        <f t="shared" ref="Y55" si="4">SUM(Y4:Y54)</f>
        <v>23</v>
      </c>
      <c r="Z55">
        <f t="shared" ref="Z55" si="5">SUM(Z4:Z54)</f>
        <v>18</v>
      </c>
    </row>
    <row r="57" spans="2:28" x14ac:dyDescent="0.2">
      <c r="G57" s="7" t="s">
        <v>10</v>
      </c>
      <c r="H57" s="3">
        <f>18/21</f>
        <v>0.8571428571428571</v>
      </c>
      <c r="L57" t="s">
        <v>10</v>
      </c>
      <c r="O57" t="s">
        <v>30</v>
      </c>
      <c r="P57" t="s">
        <v>31</v>
      </c>
      <c r="X57" t="s">
        <v>27</v>
      </c>
      <c r="Y57" s="4">
        <f>17/23</f>
        <v>0.73913043478260865</v>
      </c>
    </row>
    <row r="58" spans="2:28" x14ac:dyDescent="0.2">
      <c r="G58" s="7" t="s">
        <v>12</v>
      </c>
      <c r="H58" s="3">
        <f>19/23</f>
        <v>0.82608695652173914</v>
      </c>
      <c r="L58" t="s">
        <v>12</v>
      </c>
      <c r="Y58" s="4">
        <f>17/22</f>
        <v>0.77272727272727271</v>
      </c>
    </row>
    <row r="59" spans="2:28" x14ac:dyDescent="0.2">
      <c r="G59" s="7" t="s">
        <v>13</v>
      </c>
      <c r="H59" s="3">
        <f>19/19</f>
        <v>1</v>
      </c>
      <c r="L59" t="s">
        <v>13</v>
      </c>
    </row>
    <row r="60" spans="2:28" x14ac:dyDescent="0.2">
      <c r="G60" s="7" t="s">
        <v>14</v>
      </c>
      <c r="H60" s="3">
        <f>17/22</f>
        <v>0.77272727272727271</v>
      </c>
      <c r="L60" t="s">
        <v>14</v>
      </c>
    </row>
    <row r="61" spans="2:28" x14ac:dyDescent="0.2">
      <c r="G61" s="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72E8-E74F-5541-886F-0BAB9F95C9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1169-6205-C04D-99C3-4FA546C683CA}">
  <dimension ref="A1:C19"/>
  <sheetViews>
    <sheetView workbookViewId="0">
      <selection activeCell="C15" sqref="C15"/>
    </sheetView>
  </sheetViews>
  <sheetFormatPr baseColWidth="10" defaultRowHeight="16" x14ac:dyDescent="0.2"/>
  <cols>
    <col min="1" max="1" width="15.5" customWidth="1"/>
  </cols>
  <sheetData>
    <row r="1" spans="1:3" x14ac:dyDescent="0.2">
      <c r="B1" t="s">
        <v>61</v>
      </c>
      <c r="C1" t="s">
        <v>62</v>
      </c>
    </row>
    <row r="2" spans="1:3" x14ac:dyDescent="0.2">
      <c r="A2" t="s">
        <v>12</v>
      </c>
      <c r="B2">
        <f>17/23</f>
        <v>0.73913043478260865</v>
      </c>
      <c r="C2">
        <f>19/23</f>
        <v>0.82608695652173914</v>
      </c>
    </row>
    <row r="3" spans="1:3" x14ac:dyDescent="0.2">
      <c r="A3" t="s">
        <v>10</v>
      </c>
      <c r="B3">
        <f>16/18</f>
        <v>0.88888888888888884</v>
      </c>
      <c r="C3">
        <f>19/22</f>
        <v>0.86363636363636365</v>
      </c>
    </row>
    <row r="5" spans="1:3" x14ac:dyDescent="0.2">
      <c r="A5" s="3" t="s">
        <v>34</v>
      </c>
      <c r="B5" t="s">
        <v>33</v>
      </c>
      <c r="C5" t="s">
        <v>35</v>
      </c>
    </row>
    <row r="6" spans="1:3" x14ac:dyDescent="0.2">
      <c r="A6">
        <v>1272</v>
      </c>
      <c r="B6">
        <f>16/18*100</f>
        <v>88.888888888888886</v>
      </c>
      <c r="C6">
        <f>18/18*100</f>
        <v>100</v>
      </c>
    </row>
    <row r="7" spans="1:3" x14ac:dyDescent="0.2">
      <c r="A7">
        <v>1275</v>
      </c>
      <c r="B7">
        <f>19/22*100</f>
        <v>86.36363636363636</v>
      </c>
      <c r="C7">
        <f>19/22*100</f>
        <v>86.36363636363636</v>
      </c>
    </row>
    <row r="10" spans="1:3" x14ac:dyDescent="0.2">
      <c r="A10" s="3" t="s">
        <v>33</v>
      </c>
      <c r="B10" t="s">
        <v>34</v>
      </c>
      <c r="C10" t="s">
        <v>36</v>
      </c>
    </row>
    <row r="11" spans="1:3" x14ac:dyDescent="0.2">
      <c r="A11">
        <v>1272</v>
      </c>
      <c r="B11">
        <f>17/23</f>
        <v>0.73913043478260865</v>
      </c>
      <c r="C11">
        <f>22/23</f>
        <v>0.95652173913043481</v>
      </c>
    </row>
    <row r="12" spans="1:3" x14ac:dyDescent="0.2">
      <c r="B12">
        <f>19/23</f>
        <v>0.82608695652173914</v>
      </c>
      <c r="C12">
        <f>18/23</f>
        <v>0.78260869565217395</v>
      </c>
    </row>
    <row r="14" spans="1:3" x14ac:dyDescent="0.2">
      <c r="A14" s="3" t="s">
        <v>36</v>
      </c>
      <c r="B14" t="s">
        <v>34</v>
      </c>
      <c r="C14" t="s">
        <v>33</v>
      </c>
    </row>
    <row r="15" spans="1:3" x14ac:dyDescent="0.2">
      <c r="A15">
        <v>1272</v>
      </c>
      <c r="B15">
        <f>18/24*100</f>
        <v>75</v>
      </c>
      <c r="C15">
        <f>22/24*100</f>
        <v>91.666666666666657</v>
      </c>
    </row>
    <row r="16" spans="1:3" x14ac:dyDescent="0.2">
      <c r="B16">
        <f>19/19*100</f>
        <v>100</v>
      </c>
      <c r="C16">
        <f>17/19*100</f>
        <v>89.473684210526315</v>
      </c>
    </row>
    <row r="18" spans="1:2" x14ac:dyDescent="0.2">
      <c r="A18" t="s">
        <v>38</v>
      </c>
      <c r="B18">
        <f>17/22</f>
        <v>0.77272727272727271</v>
      </c>
    </row>
    <row r="19" spans="1:2" x14ac:dyDescent="0.2">
      <c r="A1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D73C-5A12-1641-8176-427D7C9312D5}">
  <dimension ref="A5:Y49"/>
  <sheetViews>
    <sheetView topLeftCell="J8" workbookViewId="0">
      <selection activeCell="T31" sqref="T31"/>
    </sheetView>
  </sheetViews>
  <sheetFormatPr baseColWidth="10" defaultRowHeight="16" x14ac:dyDescent="0.2"/>
  <cols>
    <col min="25" max="25" width="10.83203125" style="4"/>
  </cols>
  <sheetData>
    <row r="5" spans="1:25" x14ac:dyDescent="0.2">
      <c r="C5" t="s">
        <v>39</v>
      </c>
      <c r="D5" t="s">
        <v>33</v>
      </c>
      <c r="E5" t="s">
        <v>36</v>
      </c>
      <c r="H5" s="9" t="s">
        <v>39</v>
      </c>
      <c r="I5" t="s">
        <v>33</v>
      </c>
      <c r="J5" t="s">
        <v>36</v>
      </c>
      <c r="M5" s="4" t="s">
        <v>39</v>
      </c>
      <c r="N5" t="s">
        <v>33</v>
      </c>
      <c r="O5" t="s">
        <v>36</v>
      </c>
      <c r="R5" s="9" t="s">
        <v>39</v>
      </c>
      <c r="S5" s="4" t="s">
        <v>33</v>
      </c>
      <c r="T5" t="s">
        <v>36</v>
      </c>
      <c r="U5" t="s">
        <v>70</v>
      </c>
      <c r="W5" s="9" t="s">
        <v>39</v>
      </c>
      <c r="X5" t="s">
        <v>33</v>
      </c>
      <c r="Y5" s="4" t="s">
        <v>36</v>
      </c>
    </row>
    <row r="6" spans="1:25" x14ac:dyDescent="0.2">
      <c r="A6">
        <v>1</v>
      </c>
      <c r="B6">
        <v>1</v>
      </c>
      <c r="C6">
        <v>1</v>
      </c>
      <c r="D6">
        <v>0</v>
      </c>
      <c r="E6">
        <v>1</v>
      </c>
      <c r="G6" s="3">
        <v>1</v>
      </c>
      <c r="H6">
        <v>1</v>
      </c>
      <c r="I6">
        <v>0</v>
      </c>
      <c r="J6">
        <v>1</v>
      </c>
      <c r="L6" s="3">
        <v>1</v>
      </c>
      <c r="M6" s="4">
        <v>1</v>
      </c>
      <c r="N6">
        <v>0</v>
      </c>
      <c r="O6">
        <v>1</v>
      </c>
      <c r="Q6" s="3"/>
      <c r="S6" s="4"/>
      <c r="V6" s="3">
        <v>1</v>
      </c>
      <c r="W6">
        <v>1</v>
      </c>
      <c r="X6">
        <v>0</v>
      </c>
      <c r="Y6" s="4">
        <v>1</v>
      </c>
    </row>
    <row r="7" spans="1:25" x14ac:dyDescent="0.2">
      <c r="C7" t="s">
        <v>7</v>
      </c>
      <c r="D7">
        <v>3</v>
      </c>
      <c r="E7" t="s">
        <v>40</v>
      </c>
      <c r="G7" s="3">
        <v>2</v>
      </c>
      <c r="H7">
        <v>1</v>
      </c>
      <c r="I7">
        <v>1</v>
      </c>
      <c r="J7">
        <v>1</v>
      </c>
      <c r="L7" s="3">
        <v>2</v>
      </c>
      <c r="M7" s="4">
        <v>1</v>
      </c>
      <c r="N7">
        <v>1</v>
      </c>
      <c r="O7">
        <v>1</v>
      </c>
      <c r="Q7" s="3">
        <v>2</v>
      </c>
      <c r="R7">
        <v>1</v>
      </c>
      <c r="S7" s="4">
        <v>1</v>
      </c>
      <c r="T7">
        <v>1</v>
      </c>
      <c r="U7">
        <v>1</v>
      </c>
      <c r="V7" s="3">
        <v>2</v>
      </c>
      <c r="W7">
        <v>1</v>
      </c>
      <c r="X7">
        <v>1</v>
      </c>
      <c r="Y7" s="4">
        <v>1</v>
      </c>
    </row>
    <row r="8" spans="1:25" x14ac:dyDescent="0.2">
      <c r="A8">
        <v>2</v>
      </c>
      <c r="B8">
        <v>3</v>
      </c>
      <c r="C8">
        <v>1</v>
      </c>
      <c r="D8">
        <v>1</v>
      </c>
      <c r="E8">
        <v>1</v>
      </c>
      <c r="G8" s="3">
        <v>3</v>
      </c>
      <c r="H8">
        <v>1</v>
      </c>
      <c r="I8">
        <v>0</v>
      </c>
      <c r="J8">
        <v>0</v>
      </c>
      <c r="L8" s="3">
        <v>3</v>
      </c>
      <c r="M8" s="4">
        <v>1</v>
      </c>
      <c r="N8">
        <v>0</v>
      </c>
      <c r="O8">
        <v>0</v>
      </c>
      <c r="Q8" s="3"/>
      <c r="S8" s="4"/>
      <c r="V8" s="3"/>
    </row>
    <row r="9" spans="1:25" x14ac:dyDescent="0.2">
      <c r="C9" t="s">
        <v>6</v>
      </c>
      <c r="D9" t="s">
        <v>41</v>
      </c>
      <c r="E9">
        <v>0</v>
      </c>
      <c r="G9" s="3">
        <v>4</v>
      </c>
      <c r="H9">
        <v>1</v>
      </c>
      <c r="I9">
        <v>1</v>
      </c>
      <c r="J9">
        <v>0</v>
      </c>
      <c r="L9" s="3">
        <v>4</v>
      </c>
      <c r="M9" s="4">
        <v>1</v>
      </c>
      <c r="N9">
        <v>1</v>
      </c>
      <c r="O9">
        <v>0</v>
      </c>
      <c r="Q9" s="3">
        <v>4</v>
      </c>
      <c r="R9">
        <v>1</v>
      </c>
      <c r="S9" s="4">
        <v>1</v>
      </c>
      <c r="T9">
        <v>0</v>
      </c>
      <c r="V9" s="3"/>
    </row>
    <row r="10" spans="1:25" x14ac:dyDescent="0.2">
      <c r="A10">
        <v>3</v>
      </c>
      <c r="B10">
        <v>6</v>
      </c>
      <c r="C10">
        <v>1</v>
      </c>
      <c r="D10">
        <v>0</v>
      </c>
      <c r="E10">
        <v>0</v>
      </c>
      <c r="G10" s="3">
        <v>5</v>
      </c>
      <c r="H10">
        <v>1</v>
      </c>
      <c r="I10">
        <v>1</v>
      </c>
      <c r="J10">
        <v>0</v>
      </c>
      <c r="L10" s="3">
        <v>5</v>
      </c>
      <c r="M10" s="4">
        <v>1</v>
      </c>
      <c r="N10">
        <v>1</v>
      </c>
      <c r="O10">
        <v>0</v>
      </c>
      <c r="Q10" s="3">
        <v>5</v>
      </c>
      <c r="R10">
        <v>1</v>
      </c>
      <c r="S10" s="4">
        <v>1</v>
      </c>
      <c r="T10">
        <v>0</v>
      </c>
      <c r="V10" s="3"/>
    </row>
    <row r="11" spans="1:25" x14ac:dyDescent="0.2">
      <c r="C11" t="s">
        <v>5</v>
      </c>
      <c r="D11">
        <v>2</v>
      </c>
      <c r="E11">
        <v>2</v>
      </c>
      <c r="G11" s="3">
        <v>6</v>
      </c>
      <c r="H11">
        <v>1</v>
      </c>
      <c r="I11">
        <v>1</v>
      </c>
      <c r="J11">
        <v>0</v>
      </c>
      <c r="L11" s="3">
        <v>6</v>
      </c>
      <c r="M11" s="4">
        <v>1</v>
      </c>
      <c r="N11">
        <v>1</v>
      </c>
      <c r="O11">
        <v>0</v>
      </c>
      <c r="Q11" s="3">
        <v>6</v>
      </c>
      <c r="R11">
        <v>1</v>
      </c>
      <c r="S11" s="4">
        <v>1</v>
      </c>
      <c r="T11">
        <v>0</v>
      </c>
      <c r="V11" s="3"/>
    </row>
    <row r="12" spans="1:25" x14ac:dyDescent="0.2">
      <c r="A12">
        <v>4</v>
      </c>
      <c r="B12">
        <v>7</v>
      </c>
      <c r="C12">
        <v>1</v>
      </c>
      <c r="D12">
        <v>1</v>
      </c>
      <c r="E12">
        <v>0</v>
      </c>
      <c r="G12" s="3">
        <v>7</v>
      </c>
      <c r="H12">
        <v>1</v>
      </c>
      <c r="I12">
        <v>1</v>
      </c>
      <c r="J12">
        <v>0</v>
      </c>
      <c r="L12" s="3">
        <v>7</v>
      </c>
      <c r="M12" s="4">
        <v>1</v>
      </c>
      <c r="N12">
        <v>1</v>
      </c>
      <c r="O12">
        <v>0</v>
      </c>
      <c r="Q12" s="3">
        <v>7</v>
      </c>
      <c r="R12">
        <v>1</v>
      </c>
      <c r="S12" s="4">
        <v>1</v>
      </c>
      <c r="T12">
        <v>0</v>
      </c>
      <c r="V12" s="3"/>
    </row>
    <row r="13" spans="1:25" x14ac:dyDescent="0.2">
      <c r="C13" t="s">
        <v>5</v>
      </c>
      <c r="D13" t="s">
        <v>40</v>
      </c>
      <c r="E13" s="8">
        <v>43864</v>
      </c>
      <c r="G13" s="3">
        <v>8</v>
      </c>
      <c r="H13">
        <v>1</v>
      </c>
      <c r="I13">
        <v>1</v>
      </c>
      <c r="J13">
        <v>1</v>
      </c>
      <c r="L13" s="3">
        <v>8</v>
      </c>
      <c r="M13" s="4">
        <v>1</v>
      </c>
      <c r="N13">
        <v>1</v>
      </c>
      <c r="O13">
        <v>1</v>
      </c>
      <c r="Q13" s="3">
        <v>8</v>
      </c>
      <c r="R13">
        <v>1</v>
      </c>
      <c r="S13" s="4">
        <v>1</v>
      </c>
      <c r="T13">
        <v>1</v>
      </c>
      <c r="U13">
        <v>1</v>
      </c>
      <c r="V13" s="3">
        <v>8</v>
      </c>
      <c r="W13">
        <v>1</v>
      </c>
      <c r="X13">
        <v>1</v>
      </c>
      <c r="Y13" s="4">
        <v>1</v>
      </c>
    </row>
    <row r="14" spans="1:25" x14ac:dyDescent="0.2">
      <c r="A14">
        <v>5</v>
      </c>
      <c r="B14">
        <v>9</v>
      </c>
      <c r="C14">
        <v>1</v>
      </c>
      <c r="D14">
        <v>1</v>
      </c>
      <c r="E14">
        <v>0</v>
      </c>
      <c r="G14" s="3">
        <v>9</v>
      </c>
      <c r="H14">
        <v>1</v>
      </c>
      <c r="I14">
        <v>1</v>
      </c>
      <c r="J14">
        <v>0</v>
      </c>
      <c r="L14" s="3">
        <v>9</v>
      </c>
      <c r="M14" s="4">
        <v>1</v>
      </c>
      <c r="N14">
        <v>1</v>
      </c>
      <c r="O14">
        <v>0</v>
      </c>
      <c r="Q14" s="3">
        <v>9</v>
      </c>
      <c r="R14">
        <v>1</v>
      </c>
      <c r="S14" s="4">
        <v>1</v>
      </c>
      <c r="T14">
        <v>0</v>
      </c>
      <c r="V14" s="3"/>
    </row>
    <row r="15" spans="1:25" x14ac:dyDescent="0.2">
      <c r="C15" t="s">
        <v>40</v>
      </c>
      <c r="D15" t="s">
        <v>40</v>
      </c>
      <c r="E15">
        <v>1</v>
      </c>
      <c r="G15" s="3">
        <v>10</v>
      </c>
      <c r="H15">
        <v>1</v>
      </c>
      <c r="I15">
        <v>1</v>
      </c>
      <c r="J15">
        <v>1</v>
      </c>
      <c r="L15" s="3">
        <v>10</v>
      </c>
      <c r="M15" s="4">
        <v>1</v>
      </c>
      <c r="N15">
        <v>1</v>
      </c>
      <c r="O15">
        <v>1</v>
      </c>
      <c r="Q15" s="3">
        <v>10</v>
      </c>
      <c r="R15">
        <v>1</v>
      </c>
      <c r="S15" s="4">
        <v>1</v>
      </c>
      <c r="T15">
        <v>1</v>
      </c>
      <c r="U15">
        <v>1</v>
      </c>
      <c r="V15" s="3">
        <v>10</v>
      </c>
      <c r="W15">
        <v>1</v>
      </c>
      <c r="X15">
        <v>1</v>
      </c>
      <c r="Y15" s="4">
        <v>1</v>
      </c>
    </row>
    <row r="16" spans="1:25" x14ac:dyDescent="0.2">
      <c r="A16">
        <v>6</v>
      </c>
      <c r="B16">
        <v>10</v>
      </c>
      <c r="C16">
        <v>1</v>
      </c>
      <c r="D16">
        <v>1</v>
      </c>
      <c r="E16">
        <v>0</v>
      </c>
      <c r="G16" s="3">
        <v>11</v>
      </c>
      <c r="H16">
        <v>1</v>
      </c>
      <c r="I16">
        <v>1</v>
      </c>
      <c r="J16">
        <v>1</v>
      </c>
      <c r="L16" s="3">
        <v>11</v>
      </c>
      <c r="M16" s="4">
        <v>1</v>
      </c>
      <c r="N16">
        <v>1</v>
      </c>
      <c r="O16">
        <v>1</v>
      </c>
      <c r="Q16" s="3">
        <v>11</v>
      </c>
      <c r="R16">
        <v>1</v>
      </c>
      <c r="S16" s="4">
        <v>1</v>
      </c>
      <c r="T16">
        <v>1</v>
      </c>
      <c r="U16">
        <v>1</v>
      </c>
      <c r="V16" s="3">
        <v>11</v>
      </c>
      <c r="W16">
        <v>1</v>
      </c>
      <c r="X16">
        <v>1</v>
      </c>
      <c r="Y16" s="4">
        <v>1</v>
      </c>
    </row>
    <row r="17" spans="1:25" x14ac:dyDescent="0.2">
      <c r="C17" t="s">
        <v>5</v>
      </c>
      <c r="D17" t="s">
        <v>40</v>
      </c>
      <c r="E17">
        <v>0</v>
      </c>
      <c r="G17" s="3">
        <v>12</v>
      </c>
      <c r="H17">
        <v>1</v>
      </c>
      <c r="I17">
        <v>1</v>
      </c>
      <c r="J17">
        <v>1</v>
      </c>
      <c r="L17" s="3">
        <v>12</v>
      </c>
      <c r="M17" s="4">
        <v>1</v>
      </c>
      <c r="N17">
        <v>1</v>
      </c>
      <c r="O17">
        <v>1</v>
      </c>
      <c r="Q17" s="3">
        <v>12</v>
      </c>
      <c r="R17">
        <v>1</v>
      </c>
      <c r="S17" s="4">
        <v>1</v>
      </c>
      <c r="T17">
        <v>1</v>
      </c>
      <c r="U17">
        <v>1</v>
      </c>
      <c r="V17" s="3">
        <v>12</v>
      </c>
      <c r="W17">
        <v>1</v>
      </c>
      <c r="X17">
        <v>1</v>
      </c>
      <c r="Y17" s="4">
        <v>1</v>
      </c>
    </row>
    <row r="18" spans="1:25" x14ac:dyDescent="0.2">
      <c r="A18">
        <v>7</v>
      </c>
      <c r="B18">
        <v>11</v>
      </c>
      <c r="C18">
        <v>1</v>
      </c>
      <c r="D18">
        <v>1</v>
      </c>
      <c r="E18">
        <v>0</v>
      </c>
      <c r="G18" s="3">
        <v>13</v>
      </c>
      <c r="H18">
        <v>1</v>
      </c>
      <c r="I18">
        <v>1</v>
      </c>
      <c r="J18">
        <v>1</v>
      </c>
      <c r="L18" s="3">
        <v>13</v>
      </c>
      <c r="M18" s="4">
        <v>1</v>
      </c>
      <c r="N18">
        <v>1</v>
      </c>
      <c r="O18">
        <v>1</v>
      </c>
      <c r="Q18" s="3">
        <v>13</v>
      </c>
      <c r="R18">
        <v>1</v>
      </c>
      <c r="S18" s="4">
        <v>1</v>
      </c>
      <c r="T18">
        <v>1</v>
      </c>
      <c r="U18">
        <v>1</v>
      </c>
      <c r="V18" s="3">
        <v>13</v>
      </c>
      <c r="W18">
        <v>1</v>
      </c>
      <c r="X18">
        <v>1</v>
      </c>
      <c r="Y18" s="4">
        <v>1</v>
      </c>
    </row>
    <row r="19" spans="1:25" x14ac:dyDescent="0.2">
      <c r="C19" t="s">
        <v>5</v>
      </c>
      <c r="D19">
        <v>4</v>
      </c>
      <c r="E19">
        <v>0</v>
      </c>
      <c r="G19" s="3">
        <v>14</v>
      </c>
      <c r="H19">
        <v>1</v>
      </c>
      <c r="I19">
        <v>1</v>
      </c>
      <c r="J19">
        <v>1</v>
      </c>
      <c r="L19" s="3">
        <v>14</v>
      </c>
      <c r="M19" s="4">
        <v>1</v>
      </c>
      <c r="N19">
        <v>1</v>
      </c>
      <c r="O19">
        <v>1</v>
      </c>
      <c r="Q19" s="3">
        <v>14</v>
      </c>
      <c r="R19">
        <v>1</v>
      </c>
      <c r="S19" s="4">
        <v>1</v>
      </c>
      <c r="T19">
        <v>1</v>
      </c>
      <c r="U19">
        <v>1</v>
      </c>
      <c r="V19" s="3">
        <v>14</v>
      </c>
      <c r="W19">
        <v>1</v>
      </c>
      <c r="X19">
        <v>1</v>
      </c>
      <c r="Y19" s="4">
        <v>1</v>
      </c>
    </row>
    <row r="20" spans="1:25" x14ac:dyDescent="0.2">
      <c r="A20">
        <v>8</v>
      </c>
      <c r="B20">
        <v>12</v>
      </c>
      <c r="C20">
        <v>1</v>
      </c>
      <c r="D20">
        <v>1</v>
      </c>
      <c r="E20">
        <v>1</v>
      </c>
      <c r="G20" s="3">
        <v>15</v>
      </c>
      <c r="H20">
        <v>1</v>
      </c>
      <c r="I20">
        <v>1</v>
      </c>
      <c r="J20">
        <v>1</v>
      </c>
      <c r="L20" s="3">
        <v>15</v>
      </c>
      <c r="M20" s="4">
        <v>1</v>
      </c>
      <c r="N20">
        <v>1</v>
      </c>
      <c r="O20">
        <v>1</v>
      </c>
      <c r="Q20" s="3">
        <v>15</v>
      </c>
      <c r="R20">
        <v>1</v>
      </c>
      <c r="S20" s="4">
        <v>1</v>
      </c>
      <c r="T20">
        <v>1</v>
      </c>
      <c r="U20">
        <v>1</v>
      </c>
      <c r="V20" s="3">
        <v>15</v>
      </c>
      <c r="W20">
        <v>1</v>
      </c>
      <c r="X20">
        <v>1</v>
      </c>
      <c r="Y20" s="4">
        <v>1</v>
      </c>
    </row>
    <row r="21" spans="1:25" x14ac:dyDescent="0.2">
      <c r="C21" t="s">
        <v>7</v>
      </c>
      <c r="D21">
        <v>8</v>
      </c>
      <c r="E21" t="s">
        <v>40</v>
      </c>
      <c r="G21" s="3">
        <v>16</v>
      </c>
      <c r="H21">
        <v>1</v>
      </c>
      <c r="I21">
        <v>1</v>
      </c>
      <c r="J21">
        <v>0</v>
      </c>
      <c r="L21" s="3">
        <v>16</v>
      </c>
      <c r="M21" s="4">
        <v>1</v>
      </c>
      <c r="N21">
        <v>1</v>
      </c>
      <c r="O21">
        <v>0</v>
      </c>
      <c r="Q21" s="3">
        <v>16</v>
      </c>
      <c r="R21">
        <v>1</v>
      </c>
      <c r="S21" s="4">
        <v>1</v>
      </c>
      <c r="T21">
        <v>0</v>
      </c>
      <c r="V21" s="3"/>
    </row>
    <row r="22" spans="1:25" x14ac:dyDescent="0.2">
      <c r="A22">
        <v>9</v>
      </c>
      <c r="B22">
        <v>13</v>
      </c>
      <c r="C22">
        <v>1</v>
      </c>
      <c r="D22">
        <v>1</v>
      </c>
      <c r="E22">
        <v>0</v>
      </c>
      <c r="G22" s="3">
        <v>17</v>
      </c>
      <c r="H22">
        <v>1</v>
      </c>
      <c r="I22">
        <v>1</v>
      </c>
      <c r="J22">
        <v>1</v>
      </c>
      <c r="L22" s="3">
        <v>17</v>
      </c>
      <c r="M22" s="4">
        <v>1</v>
      </c>
      <c r="N22">
        <v>1</v>
      </c>
      <c r="O22">
        <v>1</v>
      </c>
      <c r="Q22" s="3">
        <v>17</v>
      </c>
      <c r="R22">
        <v>1</v>
      </c>
      <c r="S22" s="4">
        <v>1</v>
      </c>
      <c r="T22">
        <v>1</v>
      </c>
      <c r="U22">
        <v>1</v>
      </c>
      <c r="V22" s="3">
        <v>17</v>
      </c>
      <c r="W22">
        <v>1</v>
      </c>
      <c r="X22">
        <v>1</v>
      </c>
      <c r="Y22" s="4">
        <v>1</v>
      </c>
    </row>
    <row r="23" spans="1:25" x14ac:dyDescent="0.2">
      <c r="C23">
        <v>8</v>
      </c>
      <c r="D23">
        <v>3</v>
      </c>
      <c r="E23">
        <v>1</v>
      </c>
      <c r="G23" s="3">
        <v>18</v>
      </c>
      <c r="H23">
        <v>1</v>
      </c>
      <c r="I23">
        <v>1</v>
      </c>
      <c r="J23">
        <v>1</v>
      </c>
      <c r="L23" s="3">
        <v>18</v>
      </c>
      <c r="M23" s="4">
        <v>1</v>
      </c>
      <c r="N23">
        <v>1</v>
      </c>
      <c r="O23">
        <v>1</v>
      </c>
      <c r="Q23" s="3">
        <v>18</v>
      </c>
      <c r="R23">
        <v>1</v>
      </c>
      <c r="S23" s="4">
        <v>1</v>
      </c>
      <c r="T23">
        <v>1</v>
      </c>
      <c r="U23">
        <v>1</v>
      </c>
      <c r="V23" s="3">
        <v>18</v>
      </c>
      <c r="W23">
        <v>1</v>
      </c>
      <c r="X23">
        <v>1</v>
      </c>
      <c r="Y23" s="4">
        <v>1</v>
      </c>
    </row>
    <row r="24" spans="1:25" x14ac:dyDescent="0.2">
      <c r="A24">
        <v>10</v>
      </c>
      <c r="B24">
        <v>14</v>
      </c>
      <c r="C24">
        <v>1</v>
      </c>
      <c r="D24">
        <v>1</v>
      </c>
      <c r="E24">
        <v>1</v>
      </c>
      <c r="G24" s="3">
        <v>19</v>
      </c>
      <c r="H24">
        <v>1</v>
      </c>
      <c r="I24">
        <v>1</v>
      </c>
      <c r="J24">
        <v>1</v>
      </c>
      <c r="L24" s="3">
        <v>19</v>
      </c>
      <c r="M24" s="4">
        <v>1</v>
      </c>
      <c r="N24">
        <v>1</v>
      </c>
      <c r="O24">
        <v>1</v>
      </c>
      <c r="Q24" s="3">
        <v>19</v>
      </c>
      <c r="R24">
        <v>1</v>
      </c>
      <c r="S24" s="4">
        <v>1</v>
      </c>
      <c r="T24">
        <v>1</v>
      </c>
      <c r="U24">
        <v>1</v>
      </c>
      <c r="V24" s="3">
        <v>19</v>
      </c>
      <c r="W24">
        <v>1</v>
      </c>
      <c r="X24">
        <v>1</v>
      </c>
      <c r="Y24" s="4">
        <v>1</v>
      </c>
    </row>
    <row r="25" spans="1:25" x14ac:dyDescent="0.2">
      <c r="C25" t="s">
        <v>7</v>
      </c>
      <c r="D25" t="s">
        <v>5</v>
      </c>
      <c r="E25" t="s">
        <v>40</v>
      </c>
      <c r="G25" s="3">
        <v>20</v>
      </c>
      <c r="H25">
        <v>1</v>
      </c>
      <c r="I25">
        <v>1</v>
      </c>
      <c r="J25">
        <v>1</v>
      </c>
      <c r="L25" s="3">
        <v>20</v>
      </c>
      <c r="M25" s="4">
        <v>1</v>
      </c>
      <c r="N25">
        <v>1</v>
      </c>
      <c r="O25">
        <v>1</v>
      </c>
      <c r="Q25" s="3">
        <v>20</v>
      </c>
      <c r="R25">
        <v>1</v>
      </c>
      <c r="S25" s="4">
        <v>1</v>
      </c>
      <c r="T25">
        <v>1</v>
      </c>
      <c r="U25">
        <v>1</v>
      </c>
      <c r="V25" s="3">
        <v>20</v>
      </c>
      <c r="W25">
        <v>1</v>
      </c>
      <c r="X25">
        <v>1</v>
      </c>
      <c r="Y25" s="4">
        <v>1</v>
      </c>
    </row>
    <row r="26" spans="1:25" x14ac:dyDescent="0.2">
      <c r="A26">
        <v>11</v>
      </c>
      <c r="B26">
        <v>15</v>
      </c>
      <c r="C26">
        <v>1</v>
      </c>
      <c r="D26">
        <v>1</v>
      </c>
      <c r="E26">
        <v>1</v>
      </c>
      <c r="G26" s="3">
        <v>21</v>
      </c>
      <c r="H26">
        <v>1</v>
      </c>
      <c r="I26">
        <v>1</v>
      </c>
      <c r="J26">
        <v>1</v>
      </c>
      <c r="L26" s="3">
        <v>21</v>
      </c>
      <c r="M26" s="4">
        <v>1</v>
      </c>
      <c r="N26">
        <v>1</v>
      </c>
      <c r="O26">
        <v>1</v>
      </c>
      <c r="Q26" s="3">
        <v>21</v>
      </c>
      <c r="R26">
        <v>1</v>
      </c>
      <c r="S26" s="4">
        <v>1</v>
      </c>
      <c r="T26">
        <v>1</v>
      </c>
      <c r="U26">
        <v>1</v>
      </c>
      <c r="V26" s="3">
        <v>21</v>
      </c>
      <c r="W26">
        <v>1</v>
      </c>
      <c r="X26">
        <v>1</v>
      </c>
      <c r="Y26" s="4">
        <v>1</v>
      </c>
    </row>
    <row r="27" spans="1:25" x14ac:dyDescent="0.2">
      <c r="C27" t="s">
        <v>40</v>
      </c>
      <c r="D27">
        <v>8</v>
      </c>
      <c r="E27">
        <v>3</v>
      </c>
      <c r="G27" s="3">
        <v>22</v>
      </c>
      <c r="H27">
        <v>1</v>
      </c>
      <c r="I27">
        <v>1</v>
      </c>
      <c r="J27">
        <v>1</v>
      </c>
      <c r="L27" s="3">
        <v>22</v>
      </c>
      <c r="M27" s="4">
        <v>1</v>
      </c>
      <c r="N27">
        <v>1</v>
      </c>
      <c r="O27">
        <v>1</v>
      </c>
      <c r="Q27" s="3">
        <v>22</v>
      </c>
      <c r="R27">
        <v>1</v>
      </c>
      <c r="S27" s="4">
        <v>1</v>
      </c>
      <c r="T27">
        <v>1</v>
      </c>
      <c r="U27">
        <v>1</v>
      </c>
      <c r="V27" s="3">
        <v>22</v>
      </c>
      <c r="W27">
        <v>1</v>
      </c>
      <c r="X27">
        <v>1</v>
      </c>
      <c r="Y27" s="4">
        <v>1</v>
      </c>
    </row>
    <row r="28" spans="1:25" x14ac:dyDescent="0.2">
      <c r="A28">
        <v>12</v>
      </c>
      <c r="B28">
        <v>17</v>
      </c>
      <c r="C28">
        <v>1</v>
      </c>
      <c r="D28">
        <v>1</v>
      </c>
      <c r="E28">
        <v>1</v>
      </c>
      <c r="M28" s="4">
        <f>SUM(M6:M27)</f>
        <v>22</v>
      </c>
      <c r="N28">
        <f t="shared" ref="N28:O28" si="0">SUM(N6:N27)</f>
        <v>20</v>
      </c>
      <c r="O28">
        <f t="shared" si="0"/>
        <v>15</v>
      </c>
      <c r="R28">
        <f t="shared" ref="R28" si="1">SUM(R6:R27)</f>
        <v>20</v>
      </c>
      <c r="S28">
        <f t="shared" ref="S28" si="2">SUM(S6:S27)</f>
        <v>20</v>
      </c>
      <c r="T28">
        <f t="shared" ref="T28:U28" si="3">SUM(T6:T27)</f>
        <v>14</v>
      </c>
      <c r="U28">
        <f t="shared" si="3"/>
        <v>14</v>
      </c>
      <c r="W28">
        <f t="shared" ref="W28" si="4">SUM(W6:W27)</f>
        <v>15</v>
      </c>
      <c r="X28">
        <f t="shared" ref="X28" si="5">SUM(X6:X27)</f>
        <v>14</v>
      </c>
      <c r="Y28">
        <f t="shared" ref="Y28" si="6">SUM(Y6:Y27)</f>
        <v>15</v>
      </c>
    </row>
    <row r="29" spans="1:25" x14ac:dyDescent="0.2">
      <c r="C29" t="s">
        <v>40</v>
      </c>
      <c r="D29" t="s">
        <v>5</v>
      </c>
      <c r="E29">
        <v>5</v>
      </c>
      <c r="W29" t="s">
        <v>39</v>
      </c>
      <c r="X29" t="s">
        <v>33</v>
      </c>
    </row>
    <row r="30" spans="1:25" x14ac:dyDescent="0.2">
      <c r="A30">
        <v>13</v>
      </c>
      <c r="B30">
        <v>18</v>
      </c>
      <c r="C30">
        <v>1</v>
      </c>
      <c r="D30">
        <v>1</v>
      </c>
      <c r="E30">
        <v>1</v>
      </c>
      <c r="M30" t="s">
        <v>33</v>
      </c>
      <c r="N30" t="s">
        <v>36</v>
      </c>
      <c r="R30" t="s">
        <v>39</v>
      </c>
      <c r="S30" t="s">
        <v>36</v>
      </c>
      <c r="T30" t="s">
        <v>71</v>
      </c>
      <c r="V30" t="s">
        <v>36</v>
      </c>
      <c r="W30" t="s">
        <v>56</v>
      </c>
      <c r="X30" t="s">
        <v>57</v>
      </c>
    </row>
    <row r="31" spans="1:25" x14ac:dyDescent="0.2">
      <c r="C31" t="s">
        <v>5</v>
      </c>
      <c r="D31">
        <v>8</v>
      </c>
      <c r="E31">
        <v>5</v>
      </c>
      <c r="L31" t="s">
        <v>43</v>
      </c>
      <c r="M31">
        <f>20/22</f>
        <v>0.90909090909090906</v>
      </c>
      <c r="N31">
        <f>15/22</f>
        <v>0.68181818181818177</v>
      </c>
      <c r="Q31" t="s">
        <v>33</v>
      </c>
      <c r="R31" t="s">
        <v>44</v>
      </c>
      <c r="S31" t="s">
        <v>45</v>
      </c>
      <c r="T31" s="3" t="s">
        <v>45</v>
      </c>
    </row>
    <row r="32" spans="1:25" x14ac:dyDescent="0.2">
      <c r="A32">
        <v>14</v>
      </c>
      <c r="B32">
        <v>19</v>
      </c>
      <c r="C32">
        <v>1</v>
      </c>
      <c r="D32">
        <v>1</v>
      </c>
      <c r="E32">
        <v>1</v>
      </c>
    </row>
    <row r="33" spans="1:24" x14ac:dyDescent="0.2">
      <c r="C33" t="s">
        <v>40</v>
      </c>
      <c r="D33" t="s">
        <v>5</v>
      </c>
      <c r="E33" t="s">
        <v>40</v>
      </c>
    </row>
    <row r="34" spans="1:24" x14ac:dyDescent="0.2">
      <c r="A34">
        <v>15</v>
      </c>
      <c r="B34">
        <v>20</v>
      </c>
      <c r="C34">
        <v>1</v>
      </c>
      <c r="D34">
        <v>1</v>
      </c>
      <c r="E34">
        <v>1</v>
      </c>
    </row>
    <row r="35" spans="1:24" x14ac:dyDescent="0.2">
      <c r="C35" t="s">
        <v>5</v>
      </c>
      <c r="D35" t="s">
        <v>5</v>
      </c>
      <c r="E35" t="s">
        <v>40</v>
      </c>
    </row>
    <row r="36" spans="1:24" x14ac:dyDescent="0.2">
      <c r="A36">
        <v>16</v>
      </c>
      <c r="B36">
        <v>21</v>
      </c>
      <c r="C36">
        <v>1</v>
      </c>
      <c r="D36">
        <v>1</v>
      </c>
      <c r="E36">
        <v>0</v>
      </c>
    </row>
    <row r="37" spans="1:24" x14ac:dyDescent="0.2">
      <c r="C37" t="s">
        <v>40</v>
      </c>
      <c r="D37">
        <v>4</v>
      </c>
      <c r="E37">
        <v>0</v>
      </c>
      <c r="S37" t="s">
        <v>67</v>
      </c>
      <c r="X37" t="s">
        <v>37</v>
      </c>
    </row>
    <row r="38" spans="1:24" x14ac:dyDescent="0.2">
      <c r="A38">
        <v>17</v>
      </c>
      <c r="B38">
        <v>22</v>
      </c>
      <c r="C38">
        <v>1</v>
      </c>
      <c r="D38">
        <v>1</v>
      </c>
      <c r="E38">
        <v>1</v>
      </c>
      <c r="S38" t="s">
        <v>69</v>
      </c>
      <c r="X38" t="s">
        <v>68</v>
      </c>
    </row>
    <row r="39" spans="1:24" x14ac:dyDescent="0.2">
      <c r="C39" t="s">
        <v>5</v>
      </c>
      <c r="D39" t="s">
        <v>5</v>
      </c>
      <c r="E39" t="s">
        <v>40</v>
      </c>
    </row>
    <row r="40" spans="1:24" x14ac:dyDescent="0.2">
      <c r="A40">
        <v>18</v>
      </c>
      <c r="B40">
        <v>23</v>
      </c>
      <c r="C40">
        <v>1</v>
      </c>
      <c r="D40">
        <v>1</v>
      </c>
      <c r="E40">
        <v>1</v>
      </c>
    </row>
    <row r="41" spans="1:24" x14ac:dyDescent="0.2">
      <c r="C41" t="s">
        <v>40</v>
      </c>
      <c r="D41" t="s">
        <v>5</v>
      </c>
      <c r="E41">
        <v>5</v>
      </c>
    </row>
    <row r="42" spans="1:24" x14ac:dyDescent="0.2">
      <c r="A42">
        <v>19</v>
      </c>
      <c r="B42">
        <v>24</v>
      </c>
      <c r="C42">
        <v>1</v>
      </c>
      <c r="D42">
        <v>1</v>
      </c>
      <c r="E42">
        <v>1</v>
      </c>
    </row>
    <row r="43" spans="1:24" x14ac:dyDescent="0.2">
      <c r="C43" t="s">
        <v>5</v>
      </c>
      <c r="D43" t="s">
        <v>5</v>
      </c>
      <c r="E43" t="s">
        <v>40</v>
      </c>
    </row>
    <row r="44" spans="1:24" x14ac:dyDescent="0.2">
      <c r="A44">
        <v>20</v>
      </c>
      <c r="B44">
        <v>25</v>
      </c>
      <c r="C44">
        <v>1</v>
      </c>
      <c r="D44">
        <v>1</v>
      </c>
      <c r="E44">
        <v>1</v>
      </c>
    </row>
    <row r="45" spans="1:24" x14ac:dyDescent="0.2">
      <c r="C45" t="s">
        <v>40</v>
      </c>
      <c r="D45" t="s">
        <v>40</v>
      </c>
      <c r="E45" t="s">
        <v>42</v>
      </c>
    </row>
    <row r="46" spans="1:24" x14ac:dyDescent="0.2">
      <c r="A46">
        <v>21</v>
      </c>
      <c r="B46">
        <v>26</v>
      </c>
      <c r="C46">
        <v>1</v>
      </c>
      <c r="D46">
        <v>1</v>
      </c>
      <c r="E46">
        <v>1</v>
      </c>
    </row>
    <row r="47" spans="1:24" x14ac:dyDescent="0.2">
      <c r="C47" t="s">
        <v>40</v>
      </c>
      <c r="D47" t="s">
        <v>40</v>
      </c>
      <c r="E47" t="s">
        <v>42</v>
      </c>
    </row>
    <row r="48" spans="1:24" x14ac:dyDescent="0.2">
      <c r="A48">
        <v>22</v>
      </c>
      <c r="B48">
        <v>27</v>
      </c>
      <c r="C48">
        <v>1</v>
      </c>
      <c r="D48">
        <v>1</v>
      </c>
      <c r="E48">
        <v>1</v>
      </c>
    </row>
    <row r="49" spans="3:5" x14ac:dyDescent="0.2">
      <c r="C49" t="s">
        <v>5</v>
      </c>
      <c r="D49" t="s">
        <v>40</v>
      </c>
      <c r="E49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7BC1-2A0E-754D-8646-545C855CAF36}">
  <dimension ref="B3:AJ82"/>
  <sheetViews>
    <sheetView topLeftCell="N22" workbookViewId="0">
      <selection activeCell="X47" sqref="X47"/>
    </sheetView>
  </sheetViews>
  <sheetFormatPr baseColWidth="10" defaultRowHeight="16" x14ac:dyDescent="0.2"/>
  <cols>
    <col min="6" max="6" width="16" customWidth="1"/>
    <col min="7" max="8" width="4.6640625" customWidth="1"/>
    <col min="13" max="14" width="4.6640625" customWidth="1"/>
    <col min="15" max="15" width="10.83203125" style="4"/>
    <col min="19" max="20" width="4.6640625" customWidth="1"/>
    <col min="22" max="22" width="10.83203125" style="4"/>
    <col min="25" max="26" width="4.6640625" customWidth="1"/>
    <col min="27" max="27" width="10.83203125" style="4"/>
    <col min="32" max="33" width="4.6640625" customWidth="1"/>
    <col min="36" max="36" width="10.83203125" style="4"/>
  </cols>
  <sheetData>
    <row r="3" spans="2:36" x14ac:dyDescent="0.2">
      <c r="AA3" s="4" t="s">
        <v>51</v>
      </c>
    </row>
    <row r="4" spans="2:36" x14ac:dyDescent="0.2">
      <c r="C4" t="s">
        <v>39</v>
      </c>
      <c r="D4" t="s">
        <v>33</v>
      </c>
      <c r="E4" t="s">
        <v>36</v>
      </c>
      <c r="H4" t="s">
        <v>48</v>
      </c>
      <c r="I4" t="s">
        <v>39</v>
      </c>
      <c r="J4" t="s">
        <v>33</v>
      </c>
      <c r="K4" t="s">
        <v>36</v>
      </c>
      <c r="N4" t="s">
        <v>48</v>
      </c>
      <c r="O4" s="4" t="s">
        <v>39</v>
      </c>
      <c r="P4" t="s">
        <v>33</v>
      </c>
      <c r="Q4" t="s">
        <v>36</v>
      </c>
      <c r="T4" t="s">
        <v>48</v>
      </c>
      <c r="U4" t="s">
        <v>39</v>
      </c>
      <c r="V4" s="4" t="s">
        <v>33</v>
      </c>
      <c r="W4" t="s">
        <v>36</v>
      </c>
      <c r="Z4" t="s">
        <v>48</v>
      </c>
      <c r="AA4" s="4" t="s">
        <v>39</v>
      </c>
      <c r="AB4" t="s">
        <v>33</v>
      </c>
      <c r="AC4" t="s">
        <v>36</v>
      </c>
      <c r="AG4" t="s">
        <v>48</v>
      </c>
      <c r="AH4" t="s">
        <v>39</v>
      </c>
      <c r="AI4" t="s">
        <v>33</v>
      </c>
      <c r="AJ4" s="4" t="s">
        <v>36</v>
      </c>
    </row>
    <row r="5" spans="2:36" x14ac:dyDescent="0.2">
      <c r="B5">
        <v>1</v>
      </c>
      <c r="C5">
        <v>1</v>
      </c>
      <c r="D5">
        <v>0</v>
      </c>
      <c r="E5">
        <v>0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M5">
        <v>1</v>
      </c>
      <c r="N5">
        <v>1</v>
      </c>
      <c r="O5" s="4">
        <v>1</v>
      </c>
      <c r="P5">
        <v>0</v>
      </c>
      <c r="Q5">
        <v>0</v>
      </c>
      <c r="Y5" s="3">
        <v>1</v>
      </c>
      <c r="Z5" s="3">
        <v>1</v>
      </c>
      <c r="AA5" s="7">
        <v>1</v>
      </c>
      <c r="AB5" s="3">
        <v>0</v>
      </c>
      <c r="AC5" s="3">
        <v>0</v>
      </c>
      <c r="AF5" s="3"/>
      <c r="AG5" s="3"/>
      <c r="AH5" s="3"/>
      <c r="AI5" s="3"/>
      <c r="AJ5" s="7"/>
    </row>
    <row r="6" spans="2:36" x14ac:dyDescent="0.2">
      <c r="C6" t="s">
        <v>5</v>
      </c>
      <c r="E6" t="s">
        <v>46</v>
      </c>
      <c r="G6">
        <v>2</v>
      </c>
      <c r="H6">
        <v>2</v>
      </c>
      <c r="I6">
        <v>1</v>
      </c>
      <c r="J6">
        <v>0</v>
      </c>
      <c r="K6">
        <v>0</v>
      </c>
      <c r="M6">
        <v>2</v>
      </c>
      <c r="N6">
        <v>2</v>
      </c>
      <c r="O6" s="4">
        <v>1</v>
      </c>
      <c r="P6">
        <v>0</v>
      </c>
      <c r="Q6">
        <v>0</v>
      </c>
    </row>
    <row r="7" spans="2:36" x14ac:dyDescent="0.2">
      <c r="B7">
        <v>2</v>
      </c>
      <c r="C7">
        <v>1</v>
      </c>
      <c r="D7">
        <v>0</v>
      </c>
      <c r="E7">
        <v>0</v>
      </c>
      <c r="G7" s="3">
        <v>3</v>
      </c>
      <c r="H7" s="3">
        <v>3</v>
      </c>
      <c r="I7" s="3">
        <v>1</v>
      </c>
      <c r="J7" s="3">
        <v>0</v>
      </c>
      <c r="K7" s="3">
        <v>0</v>
      </c>
      <c r="M7">
        <v>3</v>
      </c>
      <c r="N7">
        <v>3</v>
      </c>
      <c r="O7" s="4">
        <v>1</v>
      </c>
      <c r="P7">
        <v>0</v>
      </c>
      <c r="Q7">
        <v>0</v>
      </c>
      <c r="Y7" s="3">
        <v>3</v>
      </c>
      <c r="Z7" s="3">
        <v>3</v>
      </c>
      <c r="AA7" s="7">
        <v>1</v>
      </c>
      <c r="AB7" s="3">
        <v>0</v>
      </c>
      <c r="AC7" s="3">
        <v>0</v>
      </c>
      <c r="AF7" s="3"/>
      <c r="AG7" s="3"/>
      <c r="AH7" s="3"/>
      <c r="AI7" s="3"/>
      <c r="AJ7" s="7"/>
    </row>
    <row r="8" spans="2:36" x14ac:dyDescent="0.2">
      <c r="C8" t="s">
        <v>40</v>
      </c>
      <c r="D8">
        <v>1</v>
      </c>
      <c r="E8">
        <v>1</v>
      </c>
      <c r="G8" s="3">
        <v>4</v>
      </c>
      <c r="H8" s="3">
        <v>4</v>
      </c>
      <c r="I8" s="3">
        <v>1</v>
      </c>
      <c r="J8" s="3">
        <v>0</v>
      </c>
      <c r="K8" s="3">
        <v>1</v>
      </c>
      <c r="M8">
        <v>4</v>
      </c>
      <c r="N8">
        <v>4</v>
      </c>
      <c r="O8" s="4">
        <v>1</v>
      </c>
      <c r="P8">
        <v>0</v>
      </c>
      <c r="Q8">
        <v>1</v>
      </c>
      <c r="Y8" s="3">
        <v>4</v>
      </c>
      <c r="Z8" s="3">
        <v>4</v>
      </c>
      <c r="AA8" s="7">
        <v>1</v>
      </c>
      <c r="AB8" s="3">
        <v>0</v>
      </c>
      <c r="AC8" s="3">
        <v>1</v>
      </c>
      <c r="AF8" s="3">
        <v>4</v>
      </c>
      <c r="AG8" s="3">
        <v>4</v>
      </c>
      <c r="AH8" s="3">
        <v>1</v>
      </c>
      <c r="AI8" s="3">
        <v>0</v>
      </c>
      <c r="AJ8" s="7">
        <v>1</v>
      </c>
    </row>
    <row r="9" spans="2:36" x14ac:dyDescent="0.2">
      <c r="B9">
        <v>3</v>
      </c>
      <c r="C9">
        <v>1</v>
      </c>
      <c r="D9">
        <v>0</v>
      </c>
      <c r="E9">
        <v>0</v>
      </c>
      <c r="G9" s="3">
        <v>5</v>
      </c>
      <c r="H9" s="3">
        <v>5</v>
      </c>
      <c r="I9" s="3">
        <v>1</v>
      </c>
      <c r="J9" s="3">
        <v>1</v>
      </c>
      <c r="K9" s="3">
        <v>1</v>
      </c>
      <c r="M9">
        <v>5</v>
      </c>
      <c r="N9">
        <v>5</v>
      </c>
      <c r="O9" s="4">
        <v>1</v>
      </c>
      <c r="P9">
        <v>1</v>
      </c>
      <c r="Q9">
        <v>1</v>
      </c>
      <c r="S9">
        <v>5</v>
      </c>
      <c r="T9">
        <v>5</v>
      </c>
      <c r="U9">
        <v>1</v>
      </c>
      <c r="V9" s="4">
        <v>1</v>
      </c>
      <c r="W9">
        <v>1</v>
      </c>
      <c r="X9">
        <v>1</v>
      </c>
      <c r="Y9" s="3">
        <v>5</v>
      </c>
      <c r="Z9" s="3">
        <v>5</v>
      </c>
      <c r="AA9" s="7">
        <v>1</v>
      </c>
      <c r="AB9" s="3">
        <v>1</v>
      </c>
      <c r="AC9" s="3">
        <v>1</v>
      </c>
      <c r="AF9" s="3">
        <v>5</v>
      </c>
      <c r="AG9" s="3">
        <v>5</v>
      </c>
      <c r="AH9" s="3">
        <v>1</v>
      </c>
      <c r="AI9" s="3">
        <v>1</v>
      </c>
      <c r="AJ9" s="7">
        <v>1</v>
      </c>
    </row>
    <row r="10" spans="2:36" x14ac:dyDescent="0.2">
      <c r="C10" t="s">
        <v>5</v>
      </c>
      <c r="D10">
        <v>0</v>
      </c>
      <c r="E10">
        <v>1</v>
      </c>
      <c r="G10" s="3">
        <v>6</v>
      </c>
      <c r="H10" s="3">
        <v>6</v>
      </c>
      <c r="I10" s="3">
        <v>1</v>
      </c>
      <c r="J10" s="3">
        <v>1</v>
      </c>
      <c r="K10" s="3">
        <v>1</v>
      </c>
      <c r="M10">
        <v>6</v>
      </c>
      <c r="N10">
        <v>6</v>
      </c>
      <c r="O10" s="4">
        <v>1</v>
      </c>
      <c r="P10">
        <v>1</v>
      </c>
      <c r="Q10">
        <v>1</v>
      </c>
      <c r="S10">
        <v>6</v>
      </c>
      <c r="T10">
        <v>6</v>
      </c>
      <c r="U10">
        <v>1</v>
      </c>
      <c r="V10" s="4">
        <v>1</v>
      </c>
      <c r="W10">
        <v>1</v>
      </c>
      <c r="X10">
        <v>1</v>
      </c>
      <c r="Y10" s="3">
        <v>6</v>
      </c>
      <c r="Z10" s="3">
        <v>6</v>
      </c>
      <c r="AA10" s="7">
        <v>1</v>
      </c>
      <c r="AB10" s="3">
        <v>1</v>
      </c>
      <c r="AC10" s="3">
        <v>1</v>
      </c>
      <c r="AF10" s="3">
        <v>6</v>
      </c>
      <c r="AG10" s="3">
        <v>6</v>
      </c>
      <c r="AH10" s="3">
        <v>1</v>
      </c>
      <c r="AI10" s="3">
        <v>1</v>
      </c>
      <c r="AJ10" s="7">
        <v>1</v>
      </c>
    </row>
    <row r="11" spans="2:36" x14ac:dyDescent="0.2">
      <c r="B11">
        <v>4</v>
      </c>
      <c r="C11">
        <v>1</v>
      </c>
      <c r="D11">
        <v>0</v>
      </c>
      <c r="E11">
        <v>1</v>
      </c>
      <c r="G11" s="3">
        <v>7</v>
      </c>
      <c r="H11" s="3">
        <v>7</v>
      </c>
      <c r="I11" s="3">
        <v>1</v>
      </c>
      <c r="J11" s="3">
        <v>1</v>
      </c>
      <c r="K11" s="3">
        <v>1</v>
      </c>
      <c r="M11">
        <v>7</v>
      </c>
      <c r="N11">
        <v>7</v>
      </c>
      <c r="O11" s="4">
        <v>1</v>
      </c>
      <c r="P11">
        <v>1</v>
      </c>
      <c r="Q11">
        <v>1</v>
      </c>
      <c r="S11">
        <v>7</v>
      </c>
      <c r="T11">
        <v>7</v>
      </c>
      <c r="U11">
        <v>1</v>
      </c>
      <c r="V11" s="4">
        <v>1</v>
      </c>
      <c r="W11">
        <v>1</v>
      </c>
      <c r="X11">
        <v>1</v>
      </c>
      <c r="Y11" s="3">
        <v>7</v>
      </c>
      <c r="Z11" s="3">
        <v>7</v>
      </c>
      <c r="AA11" s="7">
        <v>1</v>
      </c>
      <c r="AB11" s="3">
        <v>1</v>
      </c>
      <c r="AC11" s="3">
        <v>1</v>
      </c>
      <c r="AF11" s="3">
        <v>7</v>
      </c>
      <c r="AG11" s="3">
        <v>7</v>
      </c>
      <c r="AH11" s="3">
        <v>1</v>
      </c>
      <c r="AI11" s="3">
        <v>1</v>
      </c>
      <c r="AJ11" s="7">
        <v>1</v>
      </c>
    </row>
    <row r="12" spans="2:36" x14ac:dyDescent="0.2">
      <c r="C12" t="s">
        <v>5</v>
      </c>
      <c r="D12">
        <v>0</v>
      </c>
      <c r="E12" t="s">
        <v>40</v>
      </c>
      <c r="G12" s="3">
        <v>8</v>
      </c>
      <c r="H12" s="3">
        <v>8</v>
      </c>
      <c r="I12" s="3">
        <v>1</v>
      </c>
      <c r="J12" s="3">
        <v>1</v>
      </c>
      <c r="K12" s="3">
        <v>1</v>
      </c>
      <c r="M12">
        <v>8</v>
      </c>
      <c r="N12">
        <v>8</v>
      </c>
      <c r="O12" s="4">
        <v>1</v>
      </c>
      <c r="P12">
        <v>1</v>
      </c>
      <c r="Q12">
        <v>1</v>
      </c>
      <c r="S12">
        <v>8</v>
      </c>
      <c r="T12">
        <v>8</v>
      </c>
      <c r="U12">
        <v>1</v>
      </c>
      <c r="V12" s="4">
        <v>1</v>
      </c>
      <c r="W12">
        <v>1</v>
      </c>
      <c r="X12">
        <v>1</v>
      </c>
      <c r="Y12" s="3">
        <v>8</v>
      </c>
      <c r="Z12" s="3">
        <v>8</v>
      </c>
      <c r="AA12" s="7">
        <v>1</v>
      </c>
      <c r="AB12" s="3">
        <v>1</v>
      </c>
      <c r="AC12" s="3">
        <v>1</v>
      </c>
      <c r="AF12" s="3">
        <v>8</v>
      </c>
      <c r="AG12" s="3">
        <v>8</v>
      </c>
      <c r="AH12" s="3">
        <v>1</v>
      </c>
      <c r="AI12" s="3">
        <v>1</v>
      </c>
      <c r="AJ12" s="7">
        <v>1</v>
      </c>
    </row>
    <row r="13" spans="2:36" x14ac:dyDescent="0.2">
      <c r="B13">
        <v>5</v>
      </c>
      <c r="C13">
        <v>1</v>
      </c>
      <c r="D13">
        <v>1</v>
      </c>
      <c r="E13">
        <v>1</v>
      </c>
      <c r="G13">
        <v>9</v>
      </c>
      <c r="H13">
        <v>9</v>
      </c>
      <c r="I13">
        <v>1</v>
      </c>
      <c r="J13">
        <v>1</v>
      </c>
      <c r="K13">
        <v>0</v>
      </c>
      <c r="M13">
        <v>9</v>
      </c>
      <c r="N13">
        <v>9</v>
      </c>
      <c r="O13" s="4">
        <v>1</v>
      </c>
      <c r="P13">
        <v>1</v>
      </c>
      <c r="Q13">
        <v>0</v>
      </c>
      <c r="S13">
        <v>9</v>
      </c>
      <c r="T13">
        <v>9</v>
      </c>
      <c r="U13">
        <v>1</v>
      </c>
      <c r="V13" s="4">
        <v>1</v>
      </c>
      <c r="W13">
        <v>0</v>
      </c>
    </row>
    <row r="14" spans="2:36" x14ac:dyDescent="0.2">
      <c r="C14" t="s">
        <v>5</v>
      </c>
      <c r="D14" t="s">
        <v>40</v>
      </c>
      <c r="E14" t="s">
        <v>42</v>
      </c>
      <c r="G14">
        <v>10</v>
      </c>
      <c r="H14">
        <v>10</v>
      </c>
      <c r="I14">
        <v>1</v>
      </c>
      <c r="J14">
        <v>0</v>
      </c>
      <c r="K14">
        <v>0</v>
      </c>
      <c r="M14">
        <v>10</v>
      </c>
      <c r="N14">
        <v>10</v>
      </c>
      <c r="O14" s="4">
        <v>1</v>
      </c>
      <c r="P14">
        <v>0</v>
      </c>
      <c r="Q14">
        <v>0</v>
      </c>
    </row>
    <row r="15" spans="2:36" x14ac:dyDescent="0.2">
      <c r="B15">
        <v>6</v>
      </c>
      <c r="C15">
        <v>1</v>
      </c>
      <c r="D15">
        <v>1</v>
      </c>
      <c r="E15">
        <v>1</v>
      </c>
      <c r="G15" s="3">
        <v>11</v>
      </c>
      <c r="H15" s="3">
        <v>11</v>
      </c>
      <c r="I15" s="3">
        <v>1</v>
      </c>
      <c r="J15" s="3">
        <v>1</v>
      </c>
      <c r="K15" s="3">
        <v>1</v>
      </c>
      <c r="M15">
        <v>11</v>
      </c>
      <c r="N15">
        <v>11</v>
      </c>
      <c r="O15" s="4">
        <v>1</v>
      </c>
      <c r="P15">
        <v>1</v>
      </c>
      <c r="Q15">
        <v>1</v>
      </c>
      <c r="S15">
        <v>11</v>
      </c>
      <c r="T15">
        <v>11</v>
      </c>
      <c r="U15">
        <v>1</v>
      </c>
      <c r="V15" s="4">
        <v>1</v>
      </c>
      <c r="W15">
        <v>1</v>
      </c>
      <c r="X15">
        <v>1</v>
      </c>
      <c r="Y15" s="3">
        <v>11</v>
      </c>
      <c r="Z15" s="3">
        <v>11</v>
      </c>
      <c r="AA15" s="7">
        <v>1</v>
      </c>
      <c r="AB15" s="3">
        <v>1</v>
      </c>
      <c r="AC15" s="3">
        <v>1</v>
      </c>
      <c r="AF15" s="3">
        <v>11</v>
      </c>
      <c r="AG15" s="3">
        <v>11</v>
      </c>
      <c r="AH15" s="3">
        <v>1</v>
      </c>
      <c r="AI15" s="3">
        <v>1</v>
      </c>
      <c r="AJ15" s="7">
        <v>1</v>
      </c>
    </row>
    <row r="16" spans="2:36" x14ac:dyDescent="0.2">
      <c r="C16" t="s">
        <v>5</v>
      </c>
      <c r="D16" t="s">
        <v>5</v>
      </c>
      <c r="E16" t="s">
        <v>40</v>
      </c>
      <c r="G16" s="3">
        <v>12</v>
      </c>
      <c r="H16" s="3">
        <v>12</v>
      </c>
      <c r="I16" s="3">
        <v>1</v>
      </c>
      <c r="J16" s="3">
        <v>1</v>
      </c>
      <c r="K16" s="3">
        <v>1</v>
      </c>
      <c r="M16">
        <v>12</v>
      </c>
      <c r="N16">
        <v>12</v>
      </c>
      <c r="O16" s="4">
        <v>1</v>
      </c>
      <c r="P16">
        <v>1</v>
      </c>
      <c r="Q16">
        <v>1</v>
      </c>
      <c r="S16">
        <v>12</v>
      </c>
      <c r="T16">
        <v>12</v>
      </c>
      <c r="U16">
        <v>1</v>
      </c>
      <c r="V16" s="4">
        <v>1</v>
      </c>
      <c r="W16">
        <v>1</v>
      </c>
      <c r="X16">
        <v>1</v>
      </c>
      <c r="Y16" s="3">
        <v>12</v>
      </c>
      <c r="Z16" s="3">
        <v>12</v>
      </c>
      <c r="AA16" s="7">
        <v>1</v>
      </c>
      <c r="AB16" s="3">
        <v>1</v>
      </c>
      <c r="AC16" s="3">
        <v>1</v>
      </c>
      <c r="AF16" s="3">
        <v>12</v>
      </c>
      <c r="AG16" s="3">
        <v>12</v>
      </c>
      <c r="AH16" s="3">
        <v>1</v>
      </c>
      <c r="AI16" s="3">
        <v>1</v>
      </c>
      <c r="AJ16" s="7">
        <v>1</v>
      </c>
    </row>
    <row r="17" spans="2:36" x14ac:dyDescent="0.2">
      <c r="B17">
        <v>7</v>
      </c>
      <c r="C17">
        <v>1</v>
      </c>
      <c r="D17">
        <v>1</v>
      </c>
      <c r="E17">
        <v>1</v>
      </c>
      <c r="G17" s="3">
        <v>13</v>
      </c>
      <c r="H17" s="3">
        <v>13</v>
      </c>
      <c r="I17" s="3">
        <v>1</v>
      </c>
      <c r="J17" s="3">
        <v>0</v>
      </c>
      <c r="K17" s="3">
        <v>1</v>
      </c>
      <c r="M17">
        <v>13</v>
      </c>
      <c r="N17">
        <v>13</v>
      </c>
      <c r="O17" s="4">
        <v>1</v>
      </c>
      <c r="P17">
        <v>0</v>
      </c>
      <c r="Q17">
        <v>1</v>
      </c>
      <c r="Y17" s="3">
        <v>13</v>
      </c>
      <c r="Z17" s="3">
        <v>13</v>
      </c>
      <c r="AA17" s="7">
        <v>1</v>
      </c>
      <c r="AB17" s="3">
        <v>0</v>
      </c>
      <c r="AC17" s="3">
        <v>1</v>
      </c>
      <c r="AF17" s="3">
        <v>13</v>
      </c>
      <c r="AG17" s="3">
        <v>13</v>
      </c>
      <c r="AH17" s="3">
        <v>1</v>
      </c>
      <c r="AI17" s="3">
        <v>0</v>
      </c>
      <c r="AJ17" s="7">
        <v>1</v>
      </c>
    </row>
    <row r="18" spans="2:36" x14ac:dyDescent="0.2">
      <c r="C18" t="s">
        <v>7</v>
      </c>
      <c r="D18" t="s">
        <v>5</v>
      </c>
      <c r="E18" t="s">
        <v>40</v>
      </c>
      <c r="G18" s="3">
        <v>14</v>
      </c>
      <c r="H18" s="3">
        <v>14</v>
      </c>
      <c r="I18" s="3">
        <v>1</v>
      </c>
      <c r="J18" s="3">
        <v>1</v>
      </c>
      <c r="K18" s="3">
        <v>1</v>
      </c>
      <c r="M18">
        <v>14</v>
      </c>
      <c r="N18">
        <v>14</v>
      </c>
      <c r="O18" s="4">
        <v>1</v>
      </c>
      <c r="P18">
        <v>1</v>
      </c>
      <c r="Q18">
        <v>1</v>
      </c>
      <c r="S18">
        <v>14</v>
      </c>
      <c r="T18">
        <v>14</v>
      </c>
      <c r="U18">
        <v>1</v>
      </c>
      <c r="V18" s="4">
        <v>1</v>
      </c>
      <c r="W18">
        <v>1</v>
      </c>
      <c r="X18">
        <v>1</v>
      </c>
      <c r="Y18" s="3">
        <v>14</v>
      </c>
      <c r="Z18" s="3">
        <v>14</v>
      </c>
      <c r="AA18" s="7">
        <v>1</v>
      </c>
      <c r="AB18" s="3">
        <v>1</v>
      </c>
      <c r="AC18" s="3">
        <v>1</v>
      </c>
      <c r="AF18" s="3">
        <v>14</v>
      </c>
      <c r="AG18" s="3">
        <v>14</v>
      </c>
      <c r="AH18" s="3">
        <v>1</v>
      </c>
      <c r="AI18" s="3">
        <v>1</v>
      </c>
      <c r="AJ18" s="7">
        <v>1</v>
      </c>
    </row>
    <row r="19" spans="2:36" x14ac:dyDescent="0.2">
      <c r="B19">
        <v>8</v>
      </c>
      <c r="C19">
        <v>1</v>
      </c>
      <c r="D19">
        <v>1</v>
      </c>
      <c r="E19">
        <v>1</v>
      </c>
      <c r="G19">
        <v>15</v>
      </c>
      <c r="H19">
        <v>15</v>
      </c>
      <c r="I19">
        <v>1</v>
      </c>
      <c r="J19">
        <v>0</v>
      </c>
      <c r="K19">
        <v>1</v>
      </c>
      <c r="M19">
        <v>15</v>
      </c>
      <c r="N19">
        <v>15</v>
      </c>
      <c r="O19" s="4">
        <v>1</v>
      </c>
      <c r="P19">
        <v>0</v>
      </c>
      <c r="Q19">
        <v>1</v>
      </c>
      <c r="AF19">
        <v>15</v>
      </c>
      <c r="AG19">
        <v>15</v>
      </c>
      <c r="AH19">
        <v>1</v>
      </c>
      <c r="AI19">
        <v>0</v>
      </c>
      <c r="AJ19" s="4">
        <v>1</v>
      </c>
    </row>
    <row r="20" spans="2:36" x14ac:dyDescent="0.2">
      <c r="C20" t="s">
        <v>5</v>
      </c>
      <c r="D20" t="s">
        <v>5</v>
      </c>
      <c r="E20" t="s">
        <v>42</v>
      </c>
      <c r="G20" s="3">
        <v>16</v>
      </c>
      <c r="H20" s="3">
        <v>16</v>
      </c>
      <c r="I20" s="3">
        <v>1</v>
      </c>
      <c r="J20" s="3">
        <v>1</v>
      </c>
      <c r="K20" s="3">
        <v>1</v>
      </c>
      <c r="M20">
        <v>16</v>
      </c>
      <c r="N20">
        <v>16</v>
      </c>
      <c r="O20" s="4">
        <v>1</v>
      </c>
      <c r="P20">
        <v>1</v>
      </c>
      <c r="Q20">
        <v>1</v>
      </c>
      <c r="S20">
        <v>16</v>
      </c>
      <c r="T20">
        <v>16</v>
      </c>
      <c r="U20">
        <v>1</v>
      </c>
      <c r="V20" s="4">
        <v>1</v>
      </c>
      <c r="W20">
        <v>1</v>
      </c>
      <c r="X20">
        <v>1</v>
      </c>
      <c r="Y20" s="3">
        <v>16</v>
      </c>
      <c r="Z20" s="3">
        <v>16</v>
      </c>
      <c r="AA20" s="7">
        <v>1</v>
      </c>
      <c r="AB20" s="3">
        <v>1</v>
      </c>
      <c r="AC20" s="3">
        <v>1</v>
      </c>
      <c r="AF20" s="3">
        <v>16</v>
      </c>
      <c r="AG20" s="3">
        <v>16</v>
      </c>
      <c r="AH20" s="3">
        <v>1</v>
      </c>
      <c r="AI20" s="3">
        <v>1</v>
      </c>
      <c r="AJ20" s="7">
        <v>1</v>
      </c>
    </row>
    <row r="21" spans="2:36" x14ac:dyDescent="0.2">
      <c r="B21">
        <v>9</v>
      </c>
      <c r="C21">
        <v>1</v>
      </c>
      <c r="D21">
        <v>1</v>
      </c>
      <c r="E21">
        <v>0</v>
      </c>
      <c r="G21" s="3">
        <v>17</v>
      </c>
      <c r="H21" s="3">
        <v>17</v>
      </c>
      <c r="I21" s="3">
        <v>1</v>
      </c>
      <c r="J21" s="3">
        <v>1</v>
      </c>
      <c r="K21" s="3">
        <v>1</v>
      </c>
      <c r="M21">
        <v>17</v>
      </c>
      <c r="N21">
        <v>17</v>
      </c>
      <c r="O21" s="4">
        <v>1</v>
      </c>
      <c r="P21">
        <v>1</v>
      </c>
      <c r="Q21">
        <v>1</v>
      </c>
      <c r="S21">
        <v>17</v>
      </c>
      <c r="T21">
        <v>17</v>
      </c>
      <c r="U21">
        <v>1</v>
      </c>
      <c r="V21" s="4">
        <v>1</v>
      </c>
      <c r="W21">
        <v>1</v>
      </c>
      <c r="X21">
        <v>1</v>
      </c>
      <c r="Y21" s="3">
        <v>17</v>
      </c>
      <c r="Z21" s="3">
        <v>17</v>
      </c>
      <c r="AA21" s="7">
        <v>1</v>
      </c>
      <c r="AB21" s="3">
        <v>1</v>
      </c>
      <c r="AC21" s="3">
        <v>1</v>
      </c>
      <c r="AF21" s="3">
        <v>17</v>
      </c>
      <c r="AG21" s="3">
        <v>17</v>
      </c>
      <c r="AH21" s="3">
        <v>1</v>
      </c>
      <c r="AI21" s="3">
        <v>1</v>
      </c>
      <c r="AJ21" s="7">
        <v>1</v>
      </c>
    </row>
    <row r="22" spans="2:36" x14ac:dyDescent="0.2">
      <c r="C22" t="s">
        <v>40</v>
      </c>
      <c r="D22" t="s">
        <v>5</v>
      </c>
      <c r="G22" s="3">
        <v>18</v>
      </c>
      <c r="H22" s="3">
        <v>18</v>
      </c>
      <c r="I22" s="3">
        <v>1</v>
      </c>
      <c r="J22" s="3">
        <v>1</v>
      </c>
      <c r="K22" s="3">
        <v>1</v>
      </c>
      <c r="M22">
        <v>18</v>
      </c>
      <c r="N22">
        <v>18</v>
      </c>
      <c r="O22" s="4">
        <v>1</v>
      </c>
      <c r="P22">
        <v>1</v>
      </c>
      <c r="Q22">
        <v>1</v>
      </c>
      <c r="S22">
        <v>18</v>
      </c>
      <c r="T22">
        <v>18</v>
      </c>
      <c r="U22">
        <v>1</v>
      </c>
      <c r="V22" s="4">
        <v>1</v>
      </c>
      <c r="W22">
        <v>1</v>
      </c>
      <c r="X22">
        <v>1</v>
      </c>
      <c r="Y22" s="3">
        <v>18</v>
      </c>
      <c r="Z22" s="3">
        <v>18</v>
      </c>
      <c r="AA22" s="7">
        <v>1</v>
      </c>
      <c r="AB22" s="3">
        <v>1</v>
      </c>
      <c r="AC22" s="3">
        <v>1</v>
      </c>
      <c r="AF22" s="3">
        <v>18</v>
      </c>
      <c r="AG22" s="3">
        <v>18</v>
      </c>
      <c r="AH22" s="3">
        <v>1</v>
      </c>
      <c r="AI22" s="3">
        <v>1</v>
      </c>
      <c r="AJ22" s="7">
        <v>1</v>
      </c>
    </row>
    <row r="23" spans="2:36" x14ac:dyDescent="0.2">
      <c r="B23">
        <v>10</v>
      </c>
      <c r="C23">
        <v>1</v>
      </c>
      <c r="D23">
        <v>0</v>
      </c>
      <c r="E23">
        <v>0</v>
      </c>
      <c r="G23">
        <v>19</v>
      </c>
      <c r="H23">
        <v>19</v>
      </c>
      <c r="I23">
        <v>1</v>
      </c>
      <c r="J23">
        <v>1</v>
      </c>
      <c r="K23">
        <v>0</v>
      </c>
      <c r="M23">
        <v>19</v>
      </c>
      <c r="N23">
        <v>19</v>
      </c>
      <c r="O23" s="4">
        <v>1</v>
      </c>
      <c r="P23">
        <v>1</v>
      </c>
      <c r="Q23">
        <v>0</v>
      </c>
      <c r="S23">
        <v>19</v>
      </c>
      <c r="T23">
        <v>19</v>
      </c>
      <c r="U23">
        <v>1</v>
      </c>
      <c r="V23" s="4">
        <v>1</v>
      </c>
      <c r="W23">
        <v>0</v>
      </c>
    </row>
    <row r="24" spans="2:36" x14ac:dyDescent="0.2">
      <c r="C24" t="s">
        <v>40</v>
      </c>
      <c r="D24">
        <v>2</v>
      </c>
      <c r="E24">
        <v>0</v>
      </c>
      <c r="G24" s="3">
        <v>20</v>
      </c>
      <c r="H24" s="3">
        <v>20</v>
      </c>
      <c r="I24" s="3">
        <v>1</v>
      </c>
      <c r="J24" s="3">
        <v>1</v>
      </c>
      <c r="K24" s="3">
        <v>1</v>
      </c>
      <c r="M24">
        <v>20</v>
      </c>
      <c r="N24">
        <v>20</v>
      </c>
      <c r="O24" s="4">
        <v>1</v>
      </c>
      <c r="P24">
        <v>1</v>
      </c>
      <c r="Q24">
        <v>1</v>
      </c>
      <c r="S24">
        <v>20</v>
      </c>
      <c r="T24">
        <v>20</v>
      </c>
      <c r="U24">
        <v>1</v>
      </c>
      <c r="V24" s="4">
        <v>1</v>
      </c>
      <c r="W24">
        <v>1</v>
      </c>
      <c r="X24">
        <v>1</v>
      </c>
      <c r="Y24" s="3">
        <v>20</v>
      </c>
      <c r="Z24" s="3">
        <v>20</v>
      </c>
      <c r="AA24" s="7">
        <v>1</v>
      </c>
      <c r="AB24" s="3">
        <v>1</v>
      </c>
      <c r="AC24" s="3">
        <v>1</v>
      </c>
      <c r="AF24" s="3">
        <v>20</v>
      </c>
      <c r="AG24" s="3">
        <v>20</v>
      </c>
      <c r="AH24" s="3">
        <v>1</v>
      </c>
      <c r="AI24" s="3">
        <v>1</v>
      </c>
      <c r="AJ24" s="7">
        <v>1</v>
      </c>
    </row>
    <row r="25" spans="2:36" x14ac:dyDescent="0.2">
      <c r="B25">
        <v>11</v>
      </c>
      <c r="C25">
        <v>1</v>
      </c>
      <c r="D25">
        <v>1</v>
      </c>
      <c r="E25">
        <v>1</v>
      </c>
      <c r="G25" s="3">
        <v>21</v>
      </c>
      <c r="H25" s="3">
        <v>21</v>
      </c>
      <c r="I25" s="3">
        <v>1</v>
      </c>
      <c r="J25" s="3">
        <v>0</v>
      </c>
      <c r="K25" s="3">
        <v>1</v>
      </c>
      <c r="M25">
        <v>21</v>
      </c>
      <c r="N25">
        <v>21</v>
      </c>
      <c r="O25" s="4">
        <v>1</v>
      </c>
      <c r="P25">
        <v>0</v>
      </c>
      <c r="Q25">
        <v>1</v>
      </c>
      <c r="Y25" s="3">
        <v>21</v>
      </c>
      <c r="Z25" s="3">
        <v>21</v>
      </c>
      <c r="AA25" s="7">
        <v>1</v>
      </c>
      <c r="AB25" s="3">
        <v>0</v>
      </c>
      <c r="AC25" s="3">
        <v>1</v>
      </c>
      <c r="AF25" s="3">
        <v>21</v>
      </c>
      <c r="AG25" s="3">
        <v>21</v>
      </c>
      <c r="AH25" s="3">
        <v>1</v>
      </c>
      <c r="AI25" s="3">
        <v>0</v>
      </c>
      <c r="AJ25" s="7">
        <v>1</v>
      </c>
    </row>
    <row r="26" spans="2:36" x14ac:dyDescent="0.2">
      <c r="C26" t="s">
        <v>8</v>
      </c>
      <c r="D26" t="s">
        <v>5</v>
      </c>
      <c r="E26" s="8" t="s">
        <v>42</v>
      </c>
      <c r="G26">
        <v>22</v>
      </c>
      <c r="H26">
        <v>22</v>
      </c>
      <c r="I26">
        <v>1</v>
      </c>
      <c r="J26">
        <v>1</v>
      </c>
      <c r="K26">
        <v>1</v>
      </c>
      <c r="M26">
        <v>22</v>
      </c>
      <c r="N26">
        <v>22</v>
      </c>
      <c r="O26" s="4">
        <v>1</v>
      </c>
      <c r="P26">
        <v>1</v>
      </c>
      <c r="Q26">
        <v>1</v>
      </c>
      <c r="S26">
        <v>22</v>
      </c>
      <c r="T26">
        <v>22</v>
      </c>
      <c r="U26">
        <v>1</v>
      </c>
      <c r="V26" s="4">
        <v>1</v>
      </c>
      <c r="W26">
        <v>1</v>
      </c>
      <c r="X26">
        <v>1</v>
      </c>
      <c r="AF26">
        <v>22</v>
      </c>
      <c r="AG26">
        <v>22</v>
      </c>
      <c r="AH26">
        <v>1</v>
      </c>
      <c r="AI26">
        <v>1</v>
      </c>
      <c r="AJ26" s="4">
        <v>1</v>
      </c>
    </row>
    <row r="27" spans="2:36" x14ac:dyDescent="0.2">
      <c r="B27">
        <v>12</v>
      </c>
      <c r="C27">
        <v>1</v>
      </c>
      <c r="D27">
        <v>1</v>
      </c>
      <c r="E27">
        <v>1</v>
      </c>
      <c r="G27" s="3">
        <v>23</v>
      </c>
      <c r="H27" s="3">
        <v>23</v>
      </c>
      <c r="I27" s="3">
        <v>1</v>
      </c>
      <c r="J27" s="3">
        <v>1</v>
      </c>
      <c r="K27" s="3">
        <v>1</v>
      </c>
      <c r="M27">
        <v>23</v>
      </c>
      <c r="N27">
        <v>23</v>
      </c>
      <c r="O27" s="4">
        <v>1</v>
      </c>
      <c r="P27">
        <v>1</v>
      </c>
      <c r="Q27">
        <v>1</v>
      </c>
      <c r="S27">
        <v>23</v>
      </c>
      <c r="T27">
        <v>23</v>
      </c>
      <c r="U27">
        <v>1</v>
      </c>
      <c r="V27" s="4">
        <v>1</v>
      </c>
      <c r="W27">
        <v>1</v>
      </c>
      <c r="X27">
        <v>1</v>
      </c>
      <c r="Y27" s="3">
        <v>23</v>
      </c>
      <c r="Z27" s="3">
        <v>23</v>
      </c>
      <c r="AA27" s="7">
        <v>1</v>
      </c>
      <c r="AB27" s="3">
        <v>1</v>
      </c>
      <c r="AC27" s="3">
        <v>1</v>
      </c>
      <c r="AF27" s="3">
        <v>23</v>
      </c>
      <c r="AG27" s="3">
        <v>23</v>
      </c>
      <c r="AH27" s="3">
        <v>1</v>
      </c>
      <c r="AI27" s="3">
        <v>1</v>
      </c>
      <c r="AJ27" s="7">
        <v>1</v>
      </c>
    </row>
    <row r="28" spans="2:36" x14ac:dyDescent="0.2">
      <c r="C28" t="s">
        <v>8</v>
      </c>
      <c r="D28" t="s">
        <v>5</v>
      </c>
      <c r="E28">
        <v>5</v>
      </c>
      <c r="G28" s="3">
        <v>24</v>
      </c>
      <c r="H28" s="3">
        <v>24</v>
      </c>
      <c r="I28" s="3">
        <v>1</v>
      </c>
      <c r="J28" s="3">
        <v>1</v>
      </c>
      <c r="K28" s="3">
        <v>1</v>
      </c>
      <c r="M28">
        <v>24</v>
      </c>
      <c r="N28">
        <v>24</v>
      </c>
      <c r="O28" s="4">
        <v>1</v>
      </c>
      <c r="P28">
        <v>1</v>
      </c>
      <c r="Q28">
        <v>1</v>
      </c>
      <c r="Y28" s="3">
        <v>24</v>
      </c>
      <c r="Z28" s="3">
        <v>24</v>
      </c>
      <c r="AA28" s="7">
        <v>1</v>
      </c>
      <c r="AB28" s="3">
        <v>1</v>
      </c>
      <c r="AC28" s="3">
        <v>1</v>
      </c>
      <c r="AF28" s="3">
        <v>24</v>
      </c>
      <c r="AG28" s="3">
        <v>24</v>
      </c>
      <c r="AH28" s="3">
        <v>1</v>
      </c>
      <c r="AI28" s="3">
        <v>1</v>
      </c>
      <c r="AJ28" s="7">
        <v>1</v>
      </c>
    </row>
    <row r="29" spans="2:36" x14ac:dyDescent="0.2">
      <c r="B29">
        <v>13</v>
      </c>
      <c r="C29">
        <v>1</v>
      </c>
      <c r="D29">
        <v>0</v>
      </c>
      <c r="E29">
        <v>1</v>
      </c>
      <c r="G29" s="3">
        <v>25</v>
      </c>
      <c r="H29" s="3">
        <v>25</v>
      </c>
      <c r="I29" s="3">
        <v>1</v>
      </c>
      <c r="J29" s="3">
        <v>1</v>
      </c>
      <c r="K29" s="3">
        <v>1</v>
      </c>
      <c r="M29">
        <v>25</v>
      </c>
      <c r="N29">
        <v>25</v>
      </c>
      <c r="O29" s="4">
        <v>1</v>
      </c>
      <c r="P29">
        <v>1</v>
      </c>
      <c r="Q29">
        <v>1</v>
      </c>
      <c r="S29">
        <v>25</v>
      </c>
      <c r="T29">
        <v>25</v>
      </c>
      <c r="U29">
        <v>1</v>
      </c>
      <c r="V29" s="4">
        <v>1</v>
      </c>
      <c r="W29">
        <v>1</v>
      </c>
      <c r="Y29" s="3">
        <v>25</v>
      </c>
      <c r="Z29" s="3">
        <v>25</v>
      </c>
      <c r="AA29" s="7">
        <v>1</v>
      </c>
      <c r="AB29" s="3">
        <v>1</v>
      </c>
      <c r="AC29" s="3">
        <v>1</v>
      </c>
      <c r="AF29" s="3">
        <v>25</v>
      </c>
      <c r="AG29" s="3">
        <v>25</v>
      </c>
      <c r="AH29" s="3">
        <v>1</v>
      </c>
      <c r="AI29" s="3">
        <v>1</v>
      </c>
      <c r="AJ29" s="7">
        <v>1</v>
      </c>
    </row>
    <row r="30" spans="2:36" x14ac:dyDescent="0.2">
      <c r="C30" t="s">
        <v>5</v>
      </c>
      <c r="D30">
        <v>2</v>
      </c>
      <c r="E30" t="s">
        <v>42</v>
      </c>
      <c r="G30" s="3">
        <v>26</v>
      </c>
      <c r="H30" s="3">
        <v>26</v>
      </c>
      <c r="I30" s="3">
        <v>1</v>
      </c>
      <c r="J30" s="3">
        <v>1</v>
      </c>
      <c r="K30" s="3">
        <v>1</v>
      </c>
      <c r="M30">
        <v>26</v>
      </c>
      <c r="N30">
        <v>26</v>
      </c>
      <c r="O30" s="4">
        <v>1</v>
      </c>
      <c r="P30">
        <v>1</v>
      </c>
      <c r="Q30">
        <v>1</v>
      </c>
      <c r="S30">
        <v>26</v>
      </c>
      <c r="T30">
        <v>26</v>
      </c>
      <c r="U30">
        <v>1</v>
      </c>
      <c r="V30" s="4">
        <v>1</v>
      </c>
      <c r="W30">
        <v>1</v>
      </c>
      <c r="X30">
        <v>1</v>
      </c>
      <c r="Y30" s="3">
        <v>26</v>
      </c>
      <c r="Z30" s="3">
        <v>26</v>
      </c>
      <c r="AA30" s="7">
        <v>1</v>
      </c>
      <c r="AB30" s="3">
        <v>1</v>
      </c>
      <c r="AC30" s="3">
        <v>1</v>
      </c>
      <c r="AF30" s="3">
        <v>26</v>
      </c>
      <c r="AG30" s="3">
        <v>26</v>
      </c>
      <c r="AH30" s="3">
        <v>1</v>
      </c>
      <c r="AI30" s="3">
        <v>1</v>
      </c>
      <c r="AJ30" s="7">
        <v>1</v>
      </c>
    </row>
    <row r="31" spans="2:36" x14ac:dyDescent="0.2">
      <c r="B31">
        <v>14</v>
      </c>
      <c r="C31">
        <v>1</v>
      </c>
      <c r="D31">
        <v>1</v>
      </c>
      <c r="E31">
        <v>1</v>
      </c>
      <c r="G31">
        <v>27</v>
      </c>
      <c r="H31">
        <v>27</v>
      </c>
      <c r="I31">
        <v>1</v>
      </c>
      <c r="J31">
        <v>0</v>
      </c>
      <c r="K31">
        <v>0</v>
      </c>
      <c r="M31">
        <v>27</v>
      </c>
      <c r="N31">
        <v>27</v>
      </c>
      <c r="O31" s="4">
        <v>1</v>
      </c>
      <c r="P31">
        <v>0</v>
      </c>
      <c r="Q31">
        <v>0</v>
      </c>
    </row>
    <row r="32" spans="2:36" x14ac:dyDescent="0.2">
      <c r="C32" t="s">
        <v>5</v>
      </c>
      <c r="D32" t="s">
        <v>40</v>
      </c>
      <c r="E32" t="s">
        <v>42</v>
      </c>
      <c r="G32">
        <v>28</v>
      </c>
      <c r="H32">
        <v>28</v>
      </c>
      <c r="I32">
        <v>1</v>
      </c>
      <c r="J32">
        <v>1</v>
      </c>
      <c r="K32">
        <v>1</v>
      </c>
      <c r="M32">
        <v>28</v>
      </c>
      <c r="N32">
        <v>28</v>
      </c>
      <c r="O32" s="4">
        <v>1</v>
      </c>
      <c r="P32">
        <v>1</v>
      </c>
      <c r="Q32">
        <v>1</v>
      </c>
      <c r="S32">
        <v>28</v>
      </c>
      <c r="T32">
        <v>28</v>
      </c>
      <c r="U32">
        <v>1</v>
      </c>
      <c r="V32" s="4">
        <v>1</v>
      </c>
      <c r="W32">
        <v>1</v>
      </c>
      <c r="X32">
        <v>1</v>
      </c>
      <c r="AF32">
        <v>28</v>
      </c>
      <c r="AG32">
        <v>28</v>
      </c>
      <c r="AH32">
        <v>1</v>
      </c>
      <c r="AI32">
        <v>1</v>
      </c>
      <c r="AJ32" s="4">
        <v>1</v>
      </c>
    </row>
    <row r="33" spans="2:36" x14ac:dyDescent="0.2">
      <c r="B33">
        <v>15</v>
      </c>
      <c r="C33">
        <v>1</v>
      </c>
      <c r="D33">
        <v>0</v>
      </c>
      <c r="E33">
        <v>1</v>
      </c>
      <c r="G33">
        <v>29</v>
      </c>
      <c r="H33">
        <v>29</v>
      </c>
      <c r="I33">
        <v>1</v>
      </c>
      <c r="J33">
        <v>0</v>
      </c>
      <c r="K33">
        <v>0</v>
      </c>
      <c r="M33">
        <v>29</v>
      </c>
      <c r="N33">
        <v>29</v>
      </c>
      <c r="O33" s="4">
        <v>1</v>
      </c>
      <c r="P33">
        <v>0</v>
      </c>
      <c r="Q33">
        <v>0</v>
      </c>
    </row>
    <row r="34" spans="2:36" x14ac:dyDescent="0.2">
      <c r="C34" t="s">
        <v>40</v>
      </c>
      <c r="D34">
        <v>4</v>
      </c>
      <c r="E34" t="s">
        <v>42</v>
      </c>
      <c r="G34">
        <v>30</v>
      </c>
      <c r="H34">
        <v>31</v>
      </c>
      <c r="I34">
        <v>1</v>
      </c>
      <c r="J34">
        <v>1</v>
      </c>
      <c r="K34">
        <v>1</v>
      </c>
      <c r="M34">
        <v>30</v>
      </c>
      <c r="N34">
        <v>31</v>
      </c>
      <c r="O34" s="4">
        <v>1</v>
      </c>
      <c r="P34">
        <v>1</v>
      </c>
      <c r="Q34">
        <v>1</v>
      </c>
      <c r="S34">
        <v>30</v>
      </c>
      <c r="T34">
        <v>31</v>
      </c>
      <c r="U34">
        <v>1</v>
      </c>
      <c r="V34" s="4">
        <v>1</v>
      </c>
      <c r="W34">
        <v>1</v>
      </c>
      <c r="X34">
        <v>1</v>
      </c>
      <c r="AF34">
        <v>30</v>
      </c>
      <c r="AG34">
        <v>31</v>
      </c>
      <c r="AH34">
        <v>1</v>
      </c>
      <c r="AI34">
        <v>1</v>
      </c>
      <c r="AJ34" s="4">
        <v>1</v>
      </c>
    </row>
    <row r="35" spans="2:36" x14ac:dyDescent="0.2">
      <c r="B35">
        <v>16</v>
      </c>
      <c r="C35">
        <v>1</v>
      </c>
      <c r="D35">
        <v>1</v>
      </c>
      <c r="E35">
        <v>1</v>
      </c>
      <c r="G35" s="3">
        <v>31</v>
      </c>
      <c r="H35" s="3">
        <v>32</v>
      </c>
      <c r="I35" s="3">
        <v>1</v>
      </c>
      <c r="J35" s="3">
        <v>1</v>
      </c>
      <c r="K35" s="3">
        <v>1</v>
      </c>
      <c r="M35">
        <v>31</v>
      </c>
      <c r="N35">
        <v>32</v>
      </c>
      <c r="O35" s="4">
        <v>1</v>
      </c>
      <c r="P35">
        <v>1</v>
      </c>
      <c r="Q35">
        <v>1</v>
      </c>
      <c r="S35">
        <v>31</v>
      </c>
      <c r="T35">
        <v>32</v>
      </c>
      <c r="U35">
        <v>1</v>
      </c>
      <c r="V35" s="4">
        <v>1</v>
      </c>
      <c r="W35">
        <v>1</v>
      </c>
      <c r="X35">
        <v>1</v>
      </c>
      <c r="Y35" s="3">
        <v>31</v>
      </c>
      <c r="Z35" s="3">
        <v>32</v>
      </c>
      <c r="AA35" s="7">
        <v>1</v>
      </c>
      <c r="AB35" s="3">
        <v>1</v>
      </c>
      <c r="AC35" s="3">
        <v>1</v>
      </c>
      <c r="AF35" s="3">
        <v>31</v>
      </c>
      <c r="AG35" s="3">
        <v>32</v>
      </c>
      <c r="AH35" s="3">
        <v>1</v>
      </c>
      <c r="AI35" s="3">
        <v>1</v>
      </c>
      <c r="AJ35" s="7">
        <v>1</v>
      </c>
    </row>
    <row r="36" spans="2:36" x14ac:dyDescent="0.2">
      <c r="C36" t="s">
        <v>7</v>
      </c>
      <c r="D36" t="s">
        <v>7</v>
      </c>
      <c r="E36" t="s">
        <v>40</v>
      </c>
      <c r="G36" s="3">
        <v>32</v>
      </c>
      <c r="H36" s="3">
        <v>33</v>
      </c>
      <c r="I36" s="3">
        <v>1</v>
      </c>
      <c r="J36" s="3">
        <v>1</v>
      </c>
      <c r="K36" s="3">
        <v>1</v>
      </c>
      <c r="M36">
        <v>32</v>
      </c>
      <c r="N36">
        <v>33</v>
      </c>
      <c r="O36" s="4">
        <v>1</v>
      </c>
      <c r="P36">
        <v>1</v>
      </c>
      <c r="Q36">
        <v>1</v>
      </c>
      <c r="S36">
        <v>32</v>
      </c>
      <c r="T36">
        <v>33</v>
      </c>
      <c r="U36">
        <v>1</v>
      </c>
      <c r="V36" s="4">
        <v>1</v>
      </c>
      <c r="W36">
        <v>1</v>
      </c>
      <c r="X36">
        <v>1</v>
      </c>
      <c r="Y36" s="3">
        <v>32</v>
      </c>
      <c r="Z36" s="3">
        <v>33</v>
      </c>
      <c r="AA36" s="7">
        <v>1</v>
      </c>
      <c r="AB36" s="3">
        <v>1</v>
      </c>
      <c r="AC36" s="3">
        <v>1</v>
      </c>
      <c r="AF36" s="3">
        <v>32</v>
      </c>
      <c r="AG36" s="3">
        <v>33</v>
      </c>
      <c r="AH36" s="3">
        <v>1</v>
      </c>
      <c r="AI36" s="3">
        <v>1</v>
      </c>
      <c r="AJ36" s="7">
        <v>1</v>
      </c>
    </row>
    <row r="37" spans="2:36" x14ac:dyDescent="0.2">
      <c r="B37">
        <v>17</v>
      </c>
      <c r="C37">
        <v>1</v>
      </c>
      <c r="D37">
        <v>1</v>
      </c>
      <c r="E37">
        <v>1</v>
      </c>
      <c r="G37">
        <v>33</v>
      </c>
      <c r="H37">
        <v>34</v>
      </c>
      <c r="I37">
        <v>1</v>
      </c>
      <c r="J37">
        <v>1</v>
      </c>
      <c r="K37">
        <v>1</v>
      </c>
      <c r="M37">
        <v>33</v>
      </c>
      <c r="N37">
        <v>34</v>
      </c>
      <c r="O37" s="4">
        <v>1</v>
      </c>
      <c r="P37">
        <v>1</v>
      </c>
      <c r="Q37">
        <v>1</v>
      </c>
      <c r="S37">
        <v>33</v>
      </c>
      <c r="T37">
        <v>34</v>
      </c>
      <c r="U37">
        <v>1</v>
      </c>
      <c r="V37" s="4">
        <v>1</v>
      </c>
      <c r="W37">
        <v>1</v>
      </c>
      <c r="X37">
        <v>1</v>
      </c>
      <c r="AF37">
        <v>33</v>
      </c>
      <c r="AG37">
        <v>34</v>
      </c>
      <c r="AH37">
        <v>1</v>
      </c>
      <c r="AI37">
        <v>1</v>
      </c>
      <c r="AJ37" s="4">
        <v>1</v>
      </c>
    </row>
    <row r="38" spans="2:36" x14ac:dyDescent="0.2">
      <c r="C38" t="s">
        <v>7</v>
      </c>
      <c r="D38" t="s">
        <v>5</v>
      </c>
      <c r="E38" t="s">
        <v>5</v>
      </c>
      <c r="G38">
        <v>34</v>
      </c>
      <c r="H38">
        <v>35</v>
      </c>
      <c r="I38">
        <v>1</v>
      </c>
      <c r="J38">
        <v>1</v>
      </c>
      <c r="K38">
        <v>0</v>
      </c>
      <c r="M38">
        <v>34</v>
      </c>
      <c r="N38">
        <v>35</v>
      </c>
      <c r="O38" s="4">
        <v>1</v>
      </c>
      <c r="P38">
        <v>1</v>
      </c>
      <c r="Q38">
        <v>0</v>
      </c>
      <c r="S38">
        <v>34</v>
      </c>
      <c r="T38">
        <v>35</v>
      </c>
      <c r="U38">
        <v>1</v>
      </c>
      <c r="V38" s="4">
        <v>1</v>
      </c>
      <c r="W38">
        <v>0</v>
      </c>
    </row>
    <row r="39" spans="2:36" x14ac:dyDescent="0.2">
      <c r="B39">
        <v>18</v>
      </c>
      <c r="C39">
        <v>1</v>
      </c>
      <c r="D39">
        <v>1</v>
      </c>
      <c r="E39">
        <v>1</v>
      </c>
      <c r="G39">
        <v>35</v>
      </c>
      <c r="H39">
        <v>36</v>
      </c>
      <c r="I39">
        <v>1</v>
      </c>
      <c r="J39">
        <v>0</v>
      </c>
      <c r="K39">
        <v>1</v>
      </c>
      <c r="M39">
        <v>35</v>
      </c>
      <c r="N39">
        <v>36</v>
      </c>
      <c r="O39" s="4">
        <v>1</v>
      </c>
      <c r="P39">
        <v>0</v>
      </c>
      <c r="Q39">
        <v>1</v>
      </c>
      <c r="AF39">
        <v>35</v>
      </c>
      <c r="AG39">
        <v>36</v>
      </c>
      <c r="AH39">
        <v>1</v>
      </c>
      <c r="AI39">
        <v>0</v>
      </c>
      <c r="AJ39" s="4">
        <v>1</v>
      </c>
    </row>
    <row r="40" spans="2:36" x14ac:dyDescent="0.2">
      <c r="C40" t="s">
        <v>7</v>
      </c>
      <c r="D40" t="s">
        <v>7</v>
      </c>
      <c r="E40" t="s">
        <v>5</v>
      </c>
      <c r="G40" s="3">
        <v>36</v>
      </c>
      <c r="H40" s="3">
        <v>37</v>
      </c>
      <c r="I40" s="3">
        <v>1</v>
      </c>
      <c r="J40" s="3">
        <v>1</v>
      </c>
      <c r="K40" s="3">
        <v>1</v>
      </c>
      <c r="M40">
        <v>36</v>
      </c>
      <c r="N40">
        <v>37</v>
      </c>
      <c r="O40" s="4">
        <v>1</v>
      </c>
      <c r="P40">
        <v>1</v>
      </c>
      <c r="Q40">
        <v>1</v>
      </c>
      <c r="S40">
        <v>36</v>
      </c>
      <c r="T40">
        <v>37</v>
      </c>
      <c r="U40">
        <v>1</v>
      </c>
      <c r="V40" s="4">
        <v>1</v>
      </c>
      <c r="W40">
        <v>1</v>
      </c>
      <c r="X40">
        <v>1</v>
      </c>
      <c r="Y40" s="3">
        <v>36</v>
      </c>
      <c r="Z40" s="3">
        <v>37</v>
      </c>
      <c r="AA40" s="7">
        <v>1</v>
      </c>
      <c r="AB40" s="3">
        <v>1</v>
      </c>
      <c r="AC40" s="3">
        <v>1</v>
      </c>
      <c r="AF40" s="3">
        <v>36</v>
      </c>
      <c r="AG40" s="3">
        <v>37</v>
      </c>
      <c r="AH40" s="3">
        <v>1</v>
      </c>
      <c r="AI40" s="3">
        <v>1</v>
      </c>
      <c r="AJ40" s="7">
        <v>1</v>
      </c>
    </row>
    <row r="41" spans="2:36" x14ac:dyDescent="0.2">
      <c r="B41">
        <v>19</v>
      </c>
      <c r="C41">
        <v>1</v>
      </c>
      <c r="D41">
        <v>1</v>
      </c>
      <c r="E41">
        <v>0</v>
      </c>
      <c r="G41">
        <v>37</v>
      </c>
      <c r="H41">
        <v>38</v>
      </c>
      <c r="I41">
        <v>1</v>
      </c>
      <c r="J41">
        <v>1</v>
      </c>
      <c r="K41">
        <v>1</v>
      </c>
      <c r="M41">
        <v>37</v>
      </c>
      <c r="N41">
        <v>38</v>
      </c>
      <c r="O41" s="4">
        <v>1</v>
      </c>
      <c r="P41">
        <v>1</v>
      </c>
      <c r="Q41">
        <v>1</v>
      </c>
      <c r="S41">
        <v>37</v>
      </c>
      <c r="T41">
        <v>38</v>
      </c>
      <c r="U41">
        <v>1</v>
      </c>
      <c r="V41" s="4">
        <v>1</v>
      </c>
      <c r="W41">
        <v>1</v>
      </c>
      <c r="X41">
        <v>1</v>
      </c>
      <c r="AF41">
        <v>37</v>
      </c>
      <c r="AG41">
        <v>38</v>
      </c>
      <c r="AH41">
        <v>1</v>
      </c>
      <c r="AI41">
        <v>1</v>
      </c>
      <c r="AJ41" s="4">
        <v>1</v>
      </c>
    </row>
    <row r="42" spans="2:36" x14ac:dyDescent="0.2">
      <c r="C42">
        <v>9</v>
      </c>
      <c r="D42">
        <v>5</v>
      </c>
      <c r="E42">
        <v>0</v>
      </c>
      <c r="G42">
        <v>38</v>
      </c>
      <c r="H42">
        <v>39</v>
      </c>
      <c r="I42">
        <v>1</v>
      </c>
      <c r="J42">
        <v>0</v>
      </c>
      <c r="K42">
        <v>1</v>
      </c>
      <c r="M42">
        <v>38</v>
      </c>
      <c r="N42">
        <v>39</v>
      </c>
      <c r="O42" s="4">
        <v>1</v>
      </c>
      <c r="P42">
        <v>0</v>
      </c>
      <c r="Q42">
        <v>1</v>
      </c>
      <c r="AF42">
        <v>38</v>
      </c>
      <c r="AG42">
        <v>39</v>
      </c>
      <c r="AH42">
        <v>1</v>
      </c>
      <c r="AI42">
        <v>0</v>
      </c>
      <c r="AJ42" s="4">
        <v>1</v>
      </c>
    </row>
    <row r="43" spans="2:36" x14ac:dyDescent="0.2">
      <c r="B43">
        <v>20</v>
      </c>
      <c r="C43">
        <v>1</v>
      </c>
      <c r="D43">
        <v>1</v>
      </c>
      <c r="E43">
        <v>1</v>
      </c>
      <c r="G43" s="3">
        <v>39</v>
      </c>
      <c r="H43" s="3">
        <v>40</v>
      </c>
      <c r="I43" s="3">
        <v>1</v>
      </c>
      <c r="J43" s="3">
        <v>1</v>
      </c>
      <c r="K43" s="3">
        <v>1</v>
      </c>
      <c r="M43">
        <v>39</v>
      </c>
      <c r="N43">
        <v>40</v>
      </c>
      <c r="O43" s="4">
        <v>1</v>
      </c>
      <c r="P43">
        <v>1</v>
      </c>
      <c r="Q43">
        <v>1</v>
      </c>
      <c r="S43">
        <v>39</v>
      </c>
      <c r="T43">
        <v>40</v>
      </c>
      <c r="U43">
        <v>1</v>
      </c>
      <c r="V43" s="4">
        <v>1</v>
      </c>
      <c r="W43">
        <v>1</v>
      </c>
      <c r="X43">
        <v>1</v>
      </c>
      <c r="Y43" s="3">
        <v>39</v>
      </c>
      <c r="Z43" s="3">
        <v>40</v>
      </c>
      <c r="AA43" s="7">
        <v>1</v>
      </c>
      <c r="AB43" s="3">
        <v>1</v>
      </c>
      <c r="AC43" s="3">
        <v>1</v>
      </c>
      <c r="AF43" s="3">
        <v>39</v>
      </c>
      <c r="AG43" s="3">
        <v>40</v>
      </c>
      <c r="AH43" s="3">
        <v>1</v>
      </c>
      <c r="AI43" s="3">
        <v>1</v>
      </c>
      <c r="AJ43" s="7">
        <v>1</v>
      </c>
    </row>
    <row r="44" spans="2:36" x14ac:dyDescent="0.2">
      <c r="C44" t="s">
        <v>8</v>
      </c>
      <c r="D44" t="s">
        <v>5</v>
      </c>
      <c r="E44" t="s">
        <v>42</v>
      </c>
      <c r="O44" s="10">
        <f>SUM(O5:O43)</f>
        <v>39</v>
      </c>
      <c r="P44" s="10">
        <f t="shared" ref="P44:Q44" si="0">SUM(P5:P43)</f>
        <v>27</v>
      </c>
      <c r="Q44" s="10">
        <f t="shared" si="0"/>
        <v>30</v>
      </c>
      <c r="R44" s="10"/>
      <c r="S44" s="10"/>
      <c r="T44" s="10"/>
      <c r="U44" s="10">
        <f t="shared" ref="U44" si="1">SUM(U5:U43)</f>
        <v>26</v>
      </c>
      <c r="V44" s="10">
        <f t="shared" ref="V44" si="2">SUM(V5:V43)</f>
        <v>26</v>
      </c>
      <c r="W44" s="10">
        <f t="shared" ref="W44:X44" si="3">SUM(W5:W43)</f>
        <v>23</v>
      </c>
      <c r="X44" s="10">
        <f t="shared" si="3"/>
        <v>22</v>
      </c>
      <c r="Y44" s="10"/>
      <c r="Z44" s="10"/>
      <c r="AA44" s="10">
        <f t="shared" ref="AA44" si="4">SUM(AA5:AA43)</f>
        <v>24</v>
      </c>
      <c r="AB44" s="10">
        <f t="shared" ref="AB44" si="5">SUM(AB5:AB43)</f>
        <v>19</v>
      </c>
      <c r="AC44" s="10">
        <f t="shared" ref="AC44" si="6">SUM(AC5:AC43)</f>
        <v>22</v>
      </c>
      <c r="AD44" s="10"/>
      <c r="AE44" s="10"/>
      <c r="AF44" s="10"/>
      <c r="AG44" s="10"/>
      <c r="AH44" s="10">
        <f t="shared" ref="AH44" si="7">SUM(AH5:AH43)</f>
        <v>30</v>
      </c>
      <c r="AI44" s="10">
        <f t="shared" ref="AI44" si="8">SUM(AI5:AI43)</f>
        <v>24</v>
      </c>
      <c r="AJ44" s="10">
        <f t="shared" ref="AJ44" si="9">SUM(AJ5:AJ43)</f>
        <v>30</v>
      </c>
    </row>
    <row r="45" spans="2:36" x14ac:dyDescent="0.2">
      <c r="B45">
        <v>21</v>
      </c>
      <c r="C45">
        <v>1</v>
      </c>
      <c r="D45">
        <v>0</v>
      </c>
      <c r="E45">
        <v>1</v>
      </c>
      <c r="AB45" t="s">
        <v>33</v>
      </c>
      <c r="AC45" t="s">
        <v>36</v>
      </c>
      <c r="AH45" t="s">
        <v>43</v>
      </c>
      <c r="AI45" t="s">
        <v>33</v>
      </c>
    </row>
    <row r="46" spans="2:36" x14ac:dyDescent="0.2">
      <c r="C46" t="s">
        <v>8</v>
      </c>
      <c r="D46">
        <v>0</v>
      </c>
      <c r="E46" t="s">
        <v>40</v>
      </c>
      <c r="P46" t="s">
        <v>33</v>
      </c>
      <c r="Q46" t="s">
        <v>35</v>
      </c>
      <c r="U46" t="s">
        <v>39</v>
      </c>
      <c r="W46" t="s">
        <v>36</v>
      </c>
      <c r="Z46" t="s">
        <v>52</v>
      </c>
      <c r="AB46">
        <f>19/24</f>
        <v>0.79166666666666663</v>
      </c>
      <c r="AC46">
        <f>22/24</f>
        <v>0.91666666666666663</v>
      </c>
      <c r="AG46" t="s">
        <v>36</v>
      </c>
      <c r="AH46" t="s">
        <v>53</v>
      </c>
      <c r="AI46" t="s">
        <v>54</v>
      </c>
    </row>
    <row r="47" spans="2:36" x14ac:dyDescent="0.2">
      <c r="B47">
        <v>22</v>
      </c>
      <c r="C47">
        <v>1</v>
      </c>
      <c r="D47">
        <v>1</v>
      </c>
      <c r="E47">
        <v>1</v>
      </c>
      <c r="O47" s="4" t="s">
        <v>39</v>
      </c>
      <c r="P47">
        <f>27/39</f>
        <v>0.69230769230769229</v>
      </c>
      <c r="Q47">
        <f>30/39</f>
        <v>0.76923076923076927</v>
      </c>
      <c r="T47" t="s">
        <v>33</v>
      </c>
      <c r="U47" t="s">
        <v>49</v>
      </c>
      <c r="W47" t="s">
        <v>50</v>
      </c>
      <c r="X47" s="3" t="s">
        <v>72</v>
      </c>
    </row>
    <row r="48" spans="2:36" x14ac:dyDescent="0.2">
      <c r="C48" t="s">
        <v>40</v>
      </c>
      <c r="D48">
        <v>5</v>
      </c>
      <c r="E48">
        <v>4</v>
      </c>
    </row>
    <row r="49" spans="2:35" x14ac:dyDescent="0.2">
      <c r="B49">
        <v>23</v>
      </c>
      <c r="C49">
        <v>1</v>
      </c>
      <c r="D49">
        <v>1</v>
      </c>
      <c r="E49">
        <v>1</v>
      </c>
    </row>
    <row r="50" spans="2:35" x14ac:dyDescent="0.2">
      <c r="C50" t="s">
        <v>5</v>
      </c>
      <c r="D50" t="s">
        <v>5</v>
      </c>
      <c r="E50" t="s">
        <v>40</v>
      </c>
    </row>
    <row r="51" spans="2:35" x14ac:dyDescent="0.2">
      <c r="B51">
        <v>24</v>
      </c>
      <c r="C51">
        <v>1</v>
      </c>
      <c r="D51">
        <v>0</v>
      </c>
      <c r="E51">
        <v>1</v>
      </c>
      <c r="AI51" t="s">
        <v>37</v>
      </c>
    </row>
    <row r="52" spans="2:35" x14ac:dyDescent="0.2">
      <c r="C52" t="s">
        <v>7</v>
      </c>
      <c r="D52">
        <v>1</v>
      </c>
      <c r="E52" t="s">
        <v>5</v>
      </c>
      <c r="N52" t="s">
        <v>61</v>
      </c>
      <c r="W52" t="s">
        <v>23</v>
      </c>
      <c r="AI52" s="3" t="s">
        <v>66</v>
      </c>
    </row>
    <row r="53" spans="2:35" x14ac:dyDescent="0.2">
      <c r="B53">
        <v>25</v>
      </c>
      <c r="C53">
        <v>1</v>
      </c>
      <c r="D53">
        <v>5</v>
      </c>
      <c r="E53">
        <v>1</v>
      </c>
      <c r="N53" t="s">
        <v>64</v>
      </c>
      <c r="W53" s="3" t="s">
        <v>65</v>
      </c>
    </row>
    <row r="54" spans="2:35" x14ac:dyDescent="0.2">
      <c r="C54" t="s">
        <v>7</v>
      </c>
      <c r="D54">
        <v>6</v>
      </c>
      <c r="E54" t="s">
        <v>40</v>
      </c>
    </row>
    <row r="55" spans="2:35" x14ac:dyDescent="0.2">
      <c r="B55">
        <v>26</v>
      </c>
      <c r="C55">
        <v>1</v>
      </c>
      <c r="D55">
        <v>1</v>
      </c>
      <c r="E55">
        <v>1</v>
      </c>
    </row>
    <row r="56" spans="2:35" x14ac:dyDescent="0.2">
      <c r="C56" t="s">
        <v>5</v>
      </c>
      <c r="D56" t="s">
        <v>40</v>
      </c>
      <c r="E56">
        <v>5</v>
      </c>
    </row>
    <row r="57" spans="2:35" x14ac:dyDescent="0.2">
      <c r="B57">
        <v>27</v>
      </c>
      <c r="C57">
        <v>1</v>
      </c>
      <c r="D57">
        <v>0</v>
      </c>
      <c r="E57">
        <v>0</v>
      </c>
    </row>
    <row r="58" spans="2:35" x14ac:dyDescent="0.2">
      <c r="C58" t="s">
        <v>40</v>
      </c>
      <c r="D58">
        <v>0</v>
      </c>
      <c r="E58">
        <v>2</v>
      </c>
    </row>
    <row r="59" spans="2:35" x14ac:dyDescent="0.2">
      <c r="B59">
        <v>28</v>
      </c>
      <c r="C59">
        <v>1</v>
      </c>
      <c r="D59">
        <v>1</v>
      </c>
      <c r="E59">
        <v>1</v>
      </c>
    </row>
    <row r="60" spans="2:35" x14ac:dyDescent="0.2">
      <c r="C60" t="s">
        <v>40</v>
      </c>
      <c r="D60" t="s">
        <v>40</v>
      </c>
      <c r="E60">
        <v>5</v>
      </c>
    </row>
    <row r="61" spans="2:35" x14ac:dyDescent="0.2">
      <c r="B61">
        <v>29</v>
      </c>
      <c r="C61">
        <v>1</v>
      </c>
      <c r="D61">
        <v>0</v>
      </c>
      <c r="E61">
        <v>0</v>
      </c>
    </row>
    <row r="62" spans="2:35" x14ac:dyDescent="0.2">
      <c r="C62">
        <v>10</v>
      </c>
      <c r="D62">
        <v>0</v>
      </c>
      <c r="E62">
        <v>1</v>
      </c>
    </row>
    <row r="63" spans="2:35" x14ac:dyDescent="0.2">
      <c r="B63">
        <v>31</v>
      </c>
      <c r="C63">
        <v>1</v>
      </c>
      <c r="D63">
        <v>1</v>
      </c>
      <c r="E63">
        <v>1</v>
      </c>
    </row>
    <row r="64" spans="2:35" x14ac:dyDescent="0.2">
      <c r="C64" t="s">
        <v>5</v>
      </c>
      <c r="D64" t="s">
        <v>5</v>
      </c>
      <c r="E64" t="s">
        <v>5</v>
      </c>
    </row>
    <row r="65" spans="2:5" x14ac:dyDescent="0.2">
      <c r="B65">
        <v>32</v>
      </c>
      <c r="C65">
        <v>1</v>
      </c>
      <c r="D65">
        <v>1</v>
      </c>
      <c r="E65">
        <v>1</v>
      </c>
    </row>
    <row r="66" spans="2:5" x14ac:dyDescent="0.2">
      <c r="C66" t="s">
        <v>5</v>
      </c>
      <c r="D66" t="s">
        <v>40</v>
      </c>
      <c r="E66" t="s">
        <v>40</v>
      </c>
    </row>
    <row r="67" spans="2:5" x14ac:dyDescent="0.2">
      <c r="B67">
        <v>33</v>
      </c>
      <c r="C67">
        <v>1</v>
      </c>
      <c r="D67">
        <v>1</v>
      </c>
      <c r="E67">
        <v>1</v>
      </c>
    </row>
    <row r="68" spans="2:5" x14ac:dyDescent="0.2">
      <c r="C68" t="s">
        <v>40</v>
      </c>
      <c r="D68" t="s">
        <v>40</v>
      </c>
      <c r="E68" t="s">
        <v>47</v>
      </c>
    </row>
    <row r="69" spans="2:5" x14ac:dyDescent="0.2">
      <c r="B69">
        <v>34</v>
      </c>
      <c r="C69">
        <v>1</v>
      </c>
      <c r="D69">
        <v>1</v>
      </c>
      <c r="E69">
        <v>1</v>
      </c>
    </row>
    <row r="70" spans="2:5" x14ac:dyDescent="0.2">
      <c r="C70" t="s">
        <v>40</v>
      </c>
      <c r="D70">
        <v>5</v>
      </c>
      <c r="E70">
        <v>5</v>
      </c>
    </row>
    <row r="71" spans="2:5" x14ac:dyDescent="0.2">
      <c r="B71">
        <v>35</v>
      </c>
      <c r="C71">
        <v>1</v>
      </c>
      <c r="D71">
        <v>1</v>
      </c>
      <c r="E71">
        <v>0</v>
      </c>
    </row>
    <row r="72" spans="2:5" x14ac:dyDescent="0.2">
      <c r="C72">
        <v>15</v>
      </c>
      <c r="D72">
        <v>6</v>
      </c>
      <c r="E72">
        <v>2</v>
      </c>
    </row>
    <row r="73" spans="2:5" x14ac:dyDescent="0.2">
      <c r="B73">
        <v>36</v>
      </c>
      <c r="C73">
        <v>1</v>
      </c>
      <c r="D73">
        <v>0</v>
      </c>
      <c r="E73">
        <v>1</v>
      </c>
    </row>
    <row r="74" spans="2:5" x14ac:dyDescent="0.2">
      <c r="C74" t="s">
        <v>6</v>
      </c>
      <c r="D74">
        <v>3</v>
      </c>
      <c r="E74" t="s">
        <v>5</v>
      </c>
    </row>
    <row r="75" spans="2:5" x14ac:dyDescent="0.2">
      <c r="B75">
        <v>37</v>
      </c>
      <c r="C75">
        <v>1</v>
      </c>
      <c r="D75">
        <v>1</v>
      </c>
      <c r="E75">
        <v>1</v>
      </c>
    </row>
    <row r="76" spans="2:5" x14ac:dyDescent="0.2">
      <c r="C76" t="s">
        <v>40</v>
      </c>
      <c r="D76">
        <v>12</v>
      </c>
      <c r="E76">
        <v>5</v>
      </c>
    </row>
    <row r="77" spans="2:5" x14ac:dyDescent="0.2">
      <c r="B77">
        <v>38</v>
      </c>
      <c r="C77">
        <v>1</v>
      </c>
      <c r="D77">
        <v>1</v>
      </c>
      <c r="E77">
        <v>1</v>
      </c>
    </row>
    <row r="78" spans="2:5" x14ac:dyDescent="0.2">
      <c r="C78" t="s">
        <v>40</v>
      </c>
      <c r="D78" t="s">
        <v>40</v>
      </c>
      <c r="E78">
        <v>5</v>
      </c>
    </row>
    <row r="79" spans="2:5" x14ac:dyDescent="0.2">
      <c r="B79">
        <v>39</v>
      </c>
      <c r="C79">
        <v>1</v>
      </c>
      <c r="D79">
        <v>0</v>
      </c>
      <c r="E79">
        <v>1</v>
      </c>
    </row>
    <row r="80" spans="2:5" x14ac:dyDescent="0.2">
      <c r="C80" t="s">
        <v>6</v>
      </c>
      <c r="D80">
        <v>0</v>
      </c>
      <c r="E80" t="s">
        <v>5</v>
      </c>
    </row>
    <row r="81" spans="2:5" x14ac:dyDescent="0.2">
      <c r="B81">
        <v>40</v>
      </c>
      <c r="C81">
        <v>1</v>
      </c>
      <c r="D81">
        <v>1</v>
      </c>
      <c r="E81">
        <v>1</v>
      </c>
    </row>
    <row r="82" spans="2:5" x14ac:dyDescent="0.2">
      <c r="C82" t="s">
        <v>41</v>
      </c>
      <c r="D82">
        <v>9</v>
      </c>
      <c r="E8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1977-B9A7-BB4F-A907-7C6C52EBA5F3}">
  <dimension ref="B2:AC60"/>
  <sheetViews>
    <sheetView topLeftCell="P14" zoomScale="124" zoomScaleNormal="124" workbookViewId="0">
      <selection activeCell="X35" sqref="X35"/>
    </sheetView>
  </sheetViews>
  <sheetFormatPr baseColWidth="10" defaultRowHeight="16" x14ac:dyDescent="0.2"/>
  <cols>
    <col min="6" max="6" width="16.6640625" customWidth="1"/>
    <col min="7" max="7" width="5.6640625" customWidth="1"/>
    <col min="8" max="8" width="4.83203125" customWidth="1"/>
    <col min="13" max="13" width="5.6640625" customWidth="1"/>
    <col min="14" max="14" width="4.83203125" customWidth="1"/>
    <col min="15" max="15" width="10.83203125" style="11"/>
    <col min="19" max="19" width="5.6640625" customWidth="1"/>
    <col min="20" max="20" width="4.83203125" customWidth="1"/>
    <col min="22" max="22" width="10.83203125" style="11"/>
    <col min="25" max="25" width="5.6640625" customWidth="1"/>
    <col min="26" max="26" width="4.83203125" customWidth="1"/>
    <col min="29" max="29" width="10.83203125" style="11"/>
  </cols>
  <sheetData>
    <row r="2" spans="2:29" x14ac:dyDescent="0.2">
      <c r="C2" t="s">
        <v>39</v>
      </c>
      <c r="D2" t="s">
        <v>33</v>
      </c>
      <c r="E2" t="s">
        <v>36</v>
      </c>
      <c r="I2" t="s">
        <v>39</v>
      </c>
      <c r="J2" t="s">
        <v>33</v>
      </c>
      <c r="K2" t="s">
        <v>36</v>
      </c>
      <c r="O2" s="11" t="s">
        <v>39</v>
      </c>
      <c r="P2" t="s">
        <v>33</v>
      </c>
      <c r="Q2" t="s">
        <v>36</v>
      </c>
      <c r="U2" t="s">
        <v>39</v>
      </c>
      <c r="V2" s="11" t="s">
        <v>33</v>
      </c>
      <c r="W2" t="s">
        <v>36</v>
      </c>
      <c r="AA2" t="s">
        <v>39</v>
      </c>
      <c r="AB2" t="s">
        <v>33</v>
      </c>
      <c r="AC2" s="11" t="s">
        <v>36</v>
      </c>
    </row>
    <row r="3" spans="2:29" x14ac:dyDescent="0.2"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 s="11">
        <v>1</v>
      </c>
      <c r="P3">
        <v>1</v>
      </c>
      <c r="Q3">
        <v>1</v>
      </c>
      <c r="S3">
        <v>1</v>
      </c>
      <c r="T3">
        <v>1</v>
      </c>
      <c r="U3">
        <v>1</v>
      </c>
      <c r="V3" s="11">
        <v>1</v>
      </c>
      <c r="W3">
        <v>1</v>
      </c>
      <c r="Y3">
        <v>1</v>
      </c>
      <c r="Z3">
        <v>1</v>
      </c>
      <c r="AA3">
        <v>1</v>
      </c>
      <c r="AB3">
        <v>1</v>
      </c>
      <c r="AC3" s="11">
        <v>1</v>
      </c>
    </row>
    <row r="4" spans="2:29" x14ac:dyDescent="0.2">
      <c r="C4" t="s">
        <v>40</v>
      </c>
      <c r="D4" t="s">
        <v>5</v>
      </c>
      <c r="E4" t="s">
        <v>40</v>
      </c>
      <c r="G4">
        <v>2</v>
      </c>
      <c r="H4">
        <v>2</v>
      </c>
      <c r="I4">
        <v>1</v>
      </c>
      <c r="J4">
        <v>1</v>
      </c>
      <c r="K4">
        <v>1</v>
      </c>
      <c r="M4">
        <v>2</v>
      </c>
      <c r="N4">
        <v>2</v>
      </c>
      <c r="O4" s="11">
        <v>1</v>
      </c>
      <c r="P4">
        <v>1</v>
      </c>
      <c r="Q4">
        <v>1</v>
      </c>
      <c r="S4">
        <v>2</v>
      </c>
      <c r="T4">
        <v>2</v>
      </c>
      <c r="U4">
        <v>1</v>
      </c>
      <c r="V4" s="11">
        <v>1</v>
      </c>
      <c r="W4">
        <v>1</v>
      </c>
      <c r="Y4">
        <v>2</v>
      </c>
      <c r="Z4">
        <v>2</v>
      </c>
      <c r="AA4">
        <v>1</v>
      </c>
      <c r="AB4">
        <v>1</v>
      </c>
      <c r="AC4" s="11">
        <v>1</v>
      </c>
    </row>
    <row r="5" spans="2:29" x14ac:dyDescent="0.2">
      <c r="B5">
        <v>2</v>
      </c>
      <c r="C5">
        <v>1</v>
      </c>
      <c r="D5">
        <v>1</v>
      </c>
      <c r="E5">
        <v>1</v>
      </c>
      <c r="G5">
        <v>3</v>
      </c>
      <c r="H5">
        <v>4</v>
      </c>
      <c r="I5">
        <v>1</v>
      </c>
      <c r="J5">
        <v>1</v>
      </c>
      <c r="K5">
        <v>1</v>
      </c>
      <c r="M5">
        <v>3</v>
      </c>
      <c r="N5">
        <v>4</v>
      </c>
      <c r="O5" s="11">
        <v>1</v>
      </c>
      <c r="P5">
        <v>1</v>
      </c>
      <c r="Q5">
        <v>1</v>
      </c>
      <c r="S5">
        <v>3</v>
      </c>
      <c r="T5">
        <v>4</v>
      </c>
      <c r="U5">
        <v>1</v>
      </c>
      <c r="V5" s="11">
        <v>1</v>
      </c>
      <c r="W5">
        <v>1</v>
      </c>
      <c r="Y5">
        <v>3</v>
      </c>
      <c r="Z5">
        <v>4</v>
      </c>
      <c r="AA5">
        <v>1</v>
      </c>
      <c r="AB5">
        <v>1</v>
      </c>
      <c r="AC5" s="11">
        <v>1</v>
      </c>
    </row>
    <row r="6" spans="2:29" x14ac:dyDescent="0.2">
      <c r="C6" t="s">
        <v>40</v>
      </c>
      <c r="D6" t="s">
        <v>40</v>
      </c>
      <c r="E6" t="s">
        <v>42</v>
      </c>
      <c r="G6">
        <v>4</v>
      </c>
      <c r="H6">
        <v>5</v>
      </c>
      <c r="I6">
        <v>1</v>
      </c>
      <c r="J6">
        <v>1</v>
      </c>
      <c r="K6">
        <v>0</v>
      </c>
      <c r="M6">
        <v>4</v>
      </c>
      <c r="N6">
        <v>5</v>
      </c>
      <c r="O6" s="11">
        <v>1</v>
      </c>
      <c r="P6">
        <v>1</v>
      </c>
      <c r="Q6">
        <v>0</v>
      </c>
      <c r="S6">
        <v>4</v>
      </c>
      <c r="T6">
        <v>5</v>
      </c>
      <c r="U6">
        <v>1</v>
      </c>
      <c r="V6" s="11">
        <v>1</v>
      </c>
      <c r="W6">
        <v>0</v>
      </c>
    </row>
    <row r="7" spans="2:29" x14ac:dyDescent="0.2">
      <c r="B7">
        <v>4</v>
      </c>
      <c r="C7">
        <v>1</v>
      </c>
      <c r="D7">
        <v>1</v>
      </c>
      <c r="E7">
        <v>1</v>
      </c>
      <c r="G7">
        <v>5</v>
      </c>
      <c r="H7">
        <v>6</v>
      </c>
      <c r="I7">
        <v>1</v>
      </c>
      <c r="J7">
        <v>1</v>
      </c>
      <c r="K7">
        <v>1</v>
      </c>
      <c r="M7">
        <v>5</v>
      </c>
      <c r="N7">
        <v>6</v>
      </c>
      <c r="O7" s="11">
        <v>1</v>
      </c>
      <c r="P7">
        <v>1</v>
      </c>
      <c r="Q7">
        <v>1</v>
      </c>
      <c r="S7">
        <v>5</v>
      </c>
      <c r="T7">
        <v>6</v>
      </c>
      <c r="U7">
        <v>1</v>
      </c>
      <c r="V7" s="11">
        <v>1</v>
      </c>
      <c r="W7">
        <v>1</v>
      </c>
      <c r="Y7">
        <v>5</v>
      </c>
      <c r="Z7">
        <v>6</v>
      </c>
      <c r="AA7">
        <v>1</v>
      </c>
      <c r="AB7">
        <v>1</v>
      </c>
      <c r="AC7" s="11">
        <v>1</v>
      </c>
    </row>
    <row r="8" spans="2:29" x14ac:dyDescent="0.2">
      <c r="C8" t="s">
        <v>5</v>
      </c>
      <c r="D8" t="s">
        <v>5</v>
      </c>
      <c r="E8" t="s">
        <v>42</v>
      </c>
      <c r="G8">
        <v>6</v>
      </c>
      <c r="H8">
        <v>7</v>
      </c>
      <c r="I8">
        <v>1</v>
      </c>
      <c r="J8">
        <v>1</v>
      </c>
      <c r="K8">
        <v>0</v>
      </c>
      <c r="M8">
        <v>6</v>
      </c>
      <c r="N8">
        <v>7</v>
      </c>
      <c r="O8" s="11">
        <v>1</v>
      </c>
      <c r="P8">
        <v>1</v>
      </c>
      <c r="Q8">
        <v>0</v>
      </c>
      <c r="S8">
        <v>6</v>
      </c>
      <c r="T8">
        <v>7</v>
      </c>
      <c r="U8">
        <v>1</v>
      </c>
      <c r="V8" s="11">
        <v>1</v>
      </c>
      <c r="W8">
        <v>0</v>
      </c>
    </row>
    <row r="9" spans="2:29" x14ac:dyDescent="0.2">
      <c r="B9">
        <v>5</v>
      </c>
      <c r="C9">
        <v>1</v>
      </c>
      <c r="D9">
        <v>1</v>
      </c>
      <c r="E9">
        <v>0</v>
      </c>
      <c r="G9">
        <v>7</v>
      </c>
      <c r="H9">
        <v>8</v>
      </c>
      <c r="I9">
        <v>1</v>
      </c>
      <c r="J9">
        <v>1</v>
      </c>
      <c r="K9">
        <v>1</v>
      </c>
      <c r="M9">
        <v>7</v>
      </c>
      <c r="N9">
        <v>8</v>
      </c>
      <c r="O9" s="11">
        <v>1</v>
      </c>
      <c r="P9">
        <v>1</v>
      </c>
      <c r="Q9">
        <v>1</v>
      </c>
      <c r="S9">
        <v>7</v>
      </c>
      <c r="T9">
        <v>8</v>
      </c>
      <c r="U9">
        <v>1</v>
      </c>
      <c r="V9" s="11">
        <v>1</v>
      </c>
      <c r="W9">
        <v>1</v>
      </c>
      <c r="Y9">
        <v>7</v>
      </c>
      <c r="Z9">
        <v>8</v>
      </c>
      <c r="AA9">
        <v>1</v>
      </c>
      <c r="AB9">
        <v>1</v>
      </c>
      <c r="AC9" s="11">
        <v>1</v>
      </c>
    </row>
    <row r="10" spans="2:29" x14ac:dyDescent="0.2">
      <c r="C10" t="s">
        <v>40</v>
      </c>
      <c r="D10" t="s">
        <v>5</v>
      </c>
      <c r="E10">
        <v>2</v>
      </c>
      <c r="G10">
        <v>8</v>
      </c>
      <c r="H10">
        <v>9</v>
      </c>
      <c r="I10">
        <v>1</v>
      </c>
      <c r="J10">
        <v>1</v>
      </c>
      <c r="K10">
        <v>1</v>
      </c>
      <c r="M10">
        <v>8</v>
      </c>
      <c r="N10">
        <v>9</v>
      </c>
      <c r="O10" s="11">
        <v>1</v>
      </c>
      <c r="P10">
        <v>1</v>
      </c>
      <c r="Q10">
        <v>1</v>
      </c>
      <c r="S10">
        <v>8</v>
      </c>
      <c r="T10">
        <v>9</v>
      </c>
      <c r="U10">
        <v>1</v>
      </c>
      <c r="V10" s="11">
        <v>1</v>
      </c>
      <c r="W10">
        <v>1</v>
      </c>
      <c r="Y10">
        <v>8</v>
      </c>
      <c r="Z10">
        <v>9</v>
      </c>
      <c r="AA10">
        <v>1</v>
      </c>
      <c r="AB10">
        <v>1</v>
      </c>
      <c r="AC10" s="11">
        <v>1</v>
      </c>
    </row>
    <row r="11" spans="2:29" x14ac:dyDescent="0.2">
      <c r="B11">
        <v>6</v>
      </c>
      <c r="C11">
        <v>1</v>
      </c>
      <c r="D11">
        <v>1</v>
      </c>
      <c r="E11">
        <v>1</v>
      </c>
      <c r="G11">
        <v>9</v>
      </c>
      <c r="H11">
        <v>10</v>
      </c>
      <c r="I11">
        <v>1</v>
      </c>
      <c r="J11">
        <v>1</v>
      </c>
      <c r="K11">
        <v>0</v>
      </c>
      <c r="M11">
        <v>9</v>
      </c>
      <c r="N11">
        <v>10</v>
      </c>
      <c r="O11" s="11">
        <v>1</v>
      </c>
      <c r="P11">
        <v>1</v>
      </c>
      <c r="Q11">
        <v>0</v>
      </c>
      <c r="S11">
        <v>9</v>
      </c>
      <c r="T11">
        <v>10</v>
      </c>
      <c r="U11">
        <v>1</v>
      </c>
      <c r="V11" s="11">
        <v>1</v>
      </c>
      <c r="W11">
        <v>0</v>
      </c>
    </row>
    <row r="12" spans="2:29" x14ac:dyDescent="0.2">
      <c r="C12" t="s">
        <v>6</v>
      </c>
      <c r="D12" t="s">
        <v>6</v>
      </c>
      <c r="E12" t="s">
        <v>5</v>
      </c>
      <c r="G12">
        <v>10</v>
      </c>
      <c r="H12">
        <v>11</v>
      </c>
      <c r="I12">
        <v>1</v>
      </c>
      <c r="J12">
        <v>1</v>
      </c>
      <c r="K12">
        <v>0</v>
      </c>
      <c r="M12">
        <v>10</v>
      </c>
      <c r="N12">
        <v>11</v>
      </c>
      <c r="O12" s="11">
        <v>1</v>
      </c>
      <c r="P12">
        <v>1</v>
      </c>
      <c r="Q12">
        <v>0</v>
      </c>
      <c r="S12">
        <v>10</v>
      </c>
      <c r="T12">
        <v>11</v>
      </c>
      <c r="U12">
        <v>1</v>
      </c>
      <c r="V12" s="11">
        <v>1</v>
      </c>
      <c r="W12">
        <v>0</v>
      </c>
    </row>
    <row r="13" spans="2:29" x14ac:dyDescent="0.2">
      <c r="B13">
        <v>7</v>
      </c>
      <c r="C13">
        <v>1</v>
      </c>
      <c r="D13">
        <v>1</v>
      </c>
      <c r="E13">
        <v>0</v>
      </c>
      <c r="G13">
        <v>11</v>
      </c>
      <c r="H13">
        <v>12</v>
      </c>
      <c r="I13">
        <v>1</v>
      </c>
      <c r="J13">
        <v>0</v>
      </c>
      <c r="K13">
        <v>1</v>
      </c>
      <c r="M13">
        <v>11</v>
      </c>
      <c r="N13">
        <v>12</v>
      </c>
      <c r="O13" s="11">
        <v>1</v>
      </c>
      <c r="P13">
        <v>0</v>
      </c>
      <c r="Q13">
        <v>1</v>
      </c>
      <c r="Y13">
        <v>11</v>
      </c>
      <c r="Z13">
        <v>12</v>
      </c>
      <c r="AA13">
        <v>1</v>
      </c>
      <c r="AB13">
        <v>0</v>
      </c>
      <c r="AC13" s="11">
        <v>1</v>
      </c>
    </row>
    <row r="14" spans="2:29" x14ac:dyDescent="0.2">
      <c r="C14" t="s">
        <v>7</v>
      </c>
      <c r="D14" t="s">
        <v>7</v>
      </c>
      <c r="E14">
        <v>2</v>
      </c>
      <c r="G14">
        <v>12</v>
      </c>
      <c r="H14">
        <v>13</v>
      </c>
      <c r="I14">
        <v>1</v>
      </c>
      <c r="J14">
        <v>1</v>
      </c>
      <c r="K14">
        <v>0</v>
      </c>
      <c r="M14">
        <v>12</v>
      </c>
      <c r="N14">
        <v>13</v>
      </c>
      <c r="O14" s="11">
        <v>1</v>
      </c>
      <c r="P14">
        <v>1</v>
      </c>
      <c r="Q14">
        <v>0</v>
      </c>
      <c r="S14">
        <v>12</v>
      </c>
      <c r="T14">
        <v>13</v>
      </c>
      <c r="U14">
        <v>1</v>
      </c>
      <c r="V14" s="11">
        <v>1</v>
      </c>
      <c r="W14">
        <v>0</v>
      </c>
    </row>
    <row r="15" spans="2:29" x14ac:dyDescent="0.2">
      <c r="B15">
        <v>8</v>
      </c>
      <c r="C15">
        <v>1</v>
      </c>
      <c r="D15">
        <v>1</v>
      </c>
      <c r="E15">
        <v>1</v>
      </c>
      <c r="G15">
        <v>13</v>
      </c>
      <c r="H15">
        <v>14</v>
      </c>
      <c r="I15">
        <v>1</v>
      </c>
      <c r="J15">
        <v>1</v>
      </c>
      <c r="K15">
        <v>1</v>
      </c>
      <c r="M15">
        <v>13</v>
      </c>
      <c r="N15">
        <v>14</v>
      </c>
      <c r="O15" s="11">
        <v>1</v>
      </c>
      <c r="P15">
        <v>1</v>
      </c>
      <c r="Q15">
        <v>1</v>
      </c>
      <c r="S15">
        <v>13</v>
      </c>
      <c r="T15">
        <v>14</v>
      </c>
      <c r="U15">
        <v>1</v>
      </c>
      <c r="V15" s="11">
        <v>1</v>
      </c>
      <c r="W15">
        <v>1</v>
      </c>
      <c r="Y15">
        <v>13</v>
      </c>
      <c r="Z15">
        <v>14</v>
      </c>
      <c r="AA15">
        <v>1</v>
      </c>
      <c r="AB15">
        <v>1</v>
      </c>
      <c r="AC15" s="11">
        <v>1</v>
      </c>
    </row>
    <row r="16" spans="2:29" x14ac:dyDescent="0.2">
      <c r="C16" t="s">
        <v>7</v>
      </c>
      <c r="D16" t="s">
        <v>5</v>
      </c>
      <c r="E16" t="s">
        <v>40</v>
      </c>
      <c r="G16">
        <v>14</v>
      </c>
      <c r="H16">
        <v>15</v>
      </c>
      <c r="I16">
        <v>1</v>
      </c>
      <c r="J16">
        <v>1</v>
      </c>
      <c r="K16">
        <v>0</v>
      </c>
      <c r="M16">
        <v>14</v>
      </c>
      <c r="N16">
        <v>15</v>
      </c>
      <c r="O16" s="11">
        <v>1</v>
      </c>
      <c r="P16">
        <v>1</v>
      </c>
      <c r="Q16">
        <v>0</v>
      </c>
      <c r="S16">
        <v>14</v>
      </c>
      <c r="T16">
        <v>15</v>
      </c>
      <c r="U16">
        <v>1</v>
      </c>
      <c r="V16" s="11">
        <v>1</v>
      </c>
      <c r="W16">
        <v>0</v>
      </c>
    </row>
    <row r="17" spans="2:29" x14ac:dyDescent="0.2">
      <c r="B17">
        <v>9</v>
      </c>
      <c r="C17">
        <v>1</v>
      </c>
      <c r="D17">
        <v>1</v>
      </c>
      <c r="E17">
        <v>1</v>
      </c>
      <c r="G17">
        <v>15</v>
      </c>
      <c r="H17">
        <v>16</v>
      </c>
      <c r="I17">
        <v>1</v>
      </c>
      <c r="J17">
        <v>0</v>
      </c>
      <c r="K17">
        <v>0</v>
      </c>
      <c r="M17">
        <v>15</v>
      </c>
      <c r="N17">
        <v>16</v>
      </c>
      <c r="O17" s="11">
        <v>1</v>
      </c>
      <c r="P17">
        <v>0</v>
      </c>
      <c r="Q17">
        <v>0</v>
      </c>
    </row>
    <row r="18" spans="2:29" x14ac:dyDescent="0.2">
      <c r="C18" t="s">
        <v>6</v>
      </c>
      <c r="D18" t="s">
        <v>5</v>
      </c>
      <c r="E18">
        <v>5</v>
      </c>
      <c r="G18">
        <v>16</v>
      </c>
      <c r="H18">
        <v>17</v>
      </c>
      <c r="I18">
        <v>1</v>
      </c>
      <c r="J18">
        <v>1</v>
      </c>
      <c r="K18">
        <v>0</v>
      </c>
      <c r="M18">
        <v>16</v>
      </c>
      <c r="N18">
        <v>17</v>
      </c>
      <c r="O18" s="11">
        <v>1</v>
      </c>
      <c r="P18">
        <v>1</v>
      </c>
      <c r="Q18">
        <v>0</v>
      </c>
      <c r="S18">
        <v>16</v>
      </c>
      <c r="T18">
        <v>17</v>
      </c>
      <c r="U18">
        <v>1</v>
      </c>
      <c r="V18" s="11">
        <v>1</v>
      </c>
      <c r="W18">
        <v>0</v>
      </c>
    </row>
    <row r="19" spans="2:29" x14ac:dyDescent="0.2">
      <c r="B19">
        <v>10</v>
      </c>
      <c r="C19">
        <v>1</v>
      </c>
      <c r="D19">
        <v>1</v>
      </c>
      <c r="E19">
        <v>0</v>
      </c>
      <c r="G19">
        <v>17</v>
      </c>
      <c r="H19">
        <v>18</v>
      </c>
      <c r="I19">
        <v>1</v>
      </c>
      <c r="J19">
        <v>1</v>
      </c>
      <c r="K19">
        <v>1</v>
      </c>
      <c r="M19">
        <v>17</v>
      </c>
      <c r="N19">
        <v>18</v>
      </c>
      <c r="O19" s="11">
        <v>1</v>
      </c>
      <c r="P19">
        <v>1</v>
      </c>
      <c r="Q19">
        <v>1</v>
      </c>
      <c r="S19">
        <v>17</v>
      </c>
      <c r="T19">
        <v>18</v>
      </c>
      <c r="U19">
        <v>1</v>
      </c>
      <c r="V19" s="11">
        <v>1</v>
      </c>
      <c r="W19">
        <v>1</v>
      </c>
      <c r="Y19">
        <v>17</v>
      </c>
      <c r="Z19">
        <v>18</v>
      </c>
      <c r="AA19">
        <v>1</v>
      </c>
      <c r="AB19">
        <v>1</v>
      </c>
      <c r="AC19" s="11">
        <v>1</v>
      </c>
    </row>
    <row r="20" spans="2:29" x14ac:dyDescent="0.2">
      <c r="C20" t="s">
        <v>5</v>
      </c>
      <c r="D20" t="s">
        <v>5</v>
      </c>
      <c r="E20">
        <v>1</v>
      </c>
      <c r="G20">
        <v>18</v>
      </c>
      <c r="H20">
        <v>19</v>
      </c>
      <c r="I20">
        <v>1</v>
      </c>
      <c r="J20">
        <v>1</v>
      </c>
      <c r="K20">
        <v>0</v>
      </c>
      <c r="M20">
        <v>18</v>
      </c>
      <c r="N20">
        <v>19</v>
      </c>
      <c r="O20" s="11">
        <v>1</v>
      </c>
      <c r="P20">
        <v>1</v>
      </c>
      <c r="Q20">
        <v>0</v>
      </c>
      <c r="S20">
        <v>18</v>
      </c>
      <c r="T20">
        <v>19</v>
      </c>
      <c r="U20">
        <v>1</v>
      </c>
      <c r="V20" s="11">
        <v>1</v>
      </c>
      <c r="W20">
        <v>0</v>
      </c>
    </row>
    <row r="21" spans="2:29" x14ac:dyDescent="0.2">
      <c r="B21">
        <v>11</v>
      </c>
      <c r="C21">
        <v>1</v>
      </c>
      <c r="D21">
        <v>1</v>
      </c>
      <c r="E21">
        <v>0</v>
      </c>
      <c r="G21">
        <v>19</v>
      </c>
      <c r="H21">
        <v>20</v>
      </c>
      <c r="I21">
        <v>1</v>
      </c>
      <c r="J21">
        <v>1</v>
      </c>
      <c r="K21">
        <v>1</v>
      </c>
      <c r="M21">
        <v>19</v>
      </c>
      <c r="N21">
        <v>20</v>
      </c>
      <c r="O21" s="11">
        <v>1</v>
      </c>
      <c r="P21">
        <v>1</v>
      </c>
      <c r="Q21">
        <v>1</v>
      </c>
      <c r="S21">
        <v>19</v>
      </c>
      <c r="T21">
        <v>20</v>
      </c>
      <c r="U21">
        <v>1</v>
      </c>
      <c r="V21" s="11">
        <v>1</v>
      </c>
      <c r="W21">
        <v>1</v>
      </c>
      <c r="Y21">
        <v>19</v>
      </c>
      <c r="Z21">
        <v>20</v>
      </c>
      <c r="AA21">
        <v>1</v>
      </c>
      <c r="AB21">
        <v>1</v>
      </c>
      <c r="AC21" s="11">
        <v>1</v>
      </c>
    </row>
    <row r="22" spans="2:29" x14ac:dyDescent="0.2">
      <c r="C22" t="s">
        <v>6</v>
      </c>
      <c r="D22">
        <v>5</v>
      </c>
      <c r="E22">
        <v>1</v>
      </c>
      <c r="G22">
        <v>20</v>
      </c>
      <c r="H22">
        <v>22</v>
      </c>
      <c r="I22">
        <v>1</v>
      </c>
      <c r="J22">
        <v>1</v>
      </c>
      <c r="K22">
        <v>0</v>
      </c>
      <c r="M22">
        <v>20</v>
      </c>
      <c r="N22">
        <v>22</v>
      </c>
      <c r="O22" s="11">
        <v>1</v>
      </c>
      <c r="P22">
        <v>1</v>
      </c>
      <c r="Q22">
        <v>0</v>
      </c>
      <c r="S22">
        <v>20</v>
      </c>
      <c r="T22">
        <v>22</v>
      </c>
      <c r="U22">
        <v>1</v>
      </c>
      <c r="V22" s="11">
        <v>1</v>
      </c>
      <c r="W22">
        <v>0</v>
      </c>
    </row>
    <row r="23" spans="2:29" x14ac:dyDescent="0.2">
      <c r="B23">
        <v>12</v>
      </c>
      <c r="C23">
        <v>1</v>
      </c>
      <c r="D23">
        <v>0</v>
      </c>
      <c r="E23">
        <v>1</v>
      </c>
      <c r="G23">
        <v>21</v>
      </c>
      <c r="H23">
        <v>23</v>
      </c>
      <c r="I23">
        <v>1</v>
      </c>
      <c r="J23">
        <v>1</v>
      </c>
      <c r="K23">
        <v>1</v>
      </c>
      <c r="M23">
        <v>21</v>
      </c>
      <c r="N23">
        <v>23</v>
      </c>
      <c r="O23" s="11">
        <v>1</v>
      </c>
      <c r="P23">
        <v>1</v>
      </c>
      <c r="Q23">
        <v>1</v>
      </c>
      <c r="S23">
        <v>21</v>
      </c>
      <c r="T23">
        <v>23</v>
      </c>
      <c r="U23">
        <v>1</v>
      </c>
      <c r="V23" s="11">
        <v>1</v>
      </c>
      <c r="W23">
        <v>1</v>
      </c>
      <c r="Y23">
        <v>21</v>
      </c>
      <c r="Z23">
        <v>23</v>
      </c>
      <c r="AA23">
        <v>1</v>
      </c>
      <c r="AB23">
        <v>1</v>
      </c>
      <c r="AC23" s="11">
        <v>1</v>
      </c>
    </row>
    <row r="24" spans="2:29" x14ac:dyDescent="0.2">
      <c r="C24" t="s">
        <v>7</v>
      </c>
      <c r="D24">
        <v>1</v>
      </c>
      <c r="E24" t="s">
        <v>42</v>
      </c>
      <c r="G24">
        <v>22</v>
      </c>
      <c r="H24">
        <v>24</v>
      </c>
      <c r="I24">
        <v>1</v>
      </c>
      <c r="J24">
        <v>1</v>
      </c>
      <c r="K24">
        <v>1</v>
      </c>
      <c r="M24">
        <v>22</v>
      </c>
      <c r="N24">
        <v>24</v>
      </c>
      <c r="O24" s="11">
        <v>1</v>
      </c>
      <c r="P24">
        <v>1</v>
      </c>
      <c r="Q24">
        <v>1</v>
      </c>
      <c r="S24">
        <v>22</v>
      </c>
      <c r="T24">
        <v>24</v>
      </c>
      <c r="U24">
        <v>1</v>
      </c>
      <c r="V24" s="11">
        <v>1</v>
      </c>
      <c r="W24">
        <v>1</v>
      </c>
      <c r="Y24">
        <v>22</v>
      </c>
      <c r="Z24">
        <v>24</v>
      </c>
      <c r="AA24">
        <v>1</v>
      </c>
      <c r="AB24">
        <v>1</v>
      </c>
      <c r="AC24" s="11">
        <v>1</v>
      </c>
    </row>
    <row r="25" spans="2:29" x14ac:dyDescent="0.2">
      <c r="B25">
        <v>13</v>
      </c>
      <c r="C25">
        <v>1</v>
      </c>
      <c r="D25">
        <v>1</v>
      </c>
      <c r="E25">
        <v>0</v>
      </c>
      <c r="G25">
        <v>23</v>
      </c>
      <c r="H25">
        <v>25</v>
      </c>
      <c r="I25">
        <v>1</v>
      </c>
      <c r="J25">
        <v>1</v>
      </c>
      <c r="K25">
        <v>0</v>
      </c>
      <c r="M25">
        <v>23</v>
      </c>
      <c r="N25">
        <v>25</v>
      </c>
      <c r="O25" s="11">
        <v>1</v>
      </c>
      <c r="P25">
        <v>1</v>
      </c>
      <c r="Q25">
        <v>0</v>
      </c>
      <c r="S25">
        <v>23</v>
      </c>
      <c r="T25">
        <v>25</v>
      </c>
      <c r="U25">
        <v>1</v>
      </c>
      <c r="V25" s="11">
        <v>1</v>
      </c>
      <c r="W25">
        <v>0</v>
      </c>
    </row>
    <row r="26" spans="2:29" x14ac:dyDescent="0.2">
      <c r="C26" t="s">
        <v>5</v>
      </c>
      <c r="D26" t="s">
        <v>40</v>
      </c>
      <c r="E26">
        <v>2</v>
      </c>
      <c r="G26">
        <v>24</v>
      </c>
      <c r="H26">
        <v>26</v>
      </c>
      <c r="I26">
        <v>1</v>
      </c>
      <c r="J26">
        <v>1</v>
      </c>
      <c r="K26">
        <v>0</v>
      </c>
      <c r="M26">
        <v>24</v>
      </c>
      <c r="N26">
        <v>26</v>
      </c>
      <c r="O26" s="11">
        <v>1</v>
      </c>
      <c r="P26">
        <v>1</v>
      </c>
      <c r="Q26">
        <v>0</v>
      </c>
      <c r="S26">
        <v>24</v>
      </c>
      <c r="T26">
        <v>26</v>
      </c>
      <c r="U26">
        <v>1</v>
      </c>
      <c r="V26" s="11">
        <v>1</v>
      </c>
      <c r="W26">
        <v>0</v>
      </c>
    </row>
    <row r="27" spans="2:29" x14ac:dyDescent="0.2">
      <c r="B27">
        <v>14</v>
      </c>
      <c r="C27">
        <v>1</v>
      </c>
      <c r="D27">
        <v>1</v>
      </c>
      <c r="E27">
        <v>1</v>
      </c>
      <c r="G27">
        <v>25</v>
      </c>
      <c r="H27">
        <v>27</v>
      </c>
      <c r="I27">
        <v>1</v>
      </c>
      <c r="J27">
        <v>1</v>
      </c>
      <c r="K27">
        <v>1</v>
      </c>
      <c r="M27">
        <v>25</v>
      </c>
      <c r="N27">
        <v>27</v>
      </c>
      <c r="O27" s="11">
        <v>1</v>
      </c>
      <c r="P27">
        <v>1</v>
      </c>
      <c r="Q27">
        <v>1</v>
      </c>
      <c r="S27">
        <v>25</v>
      </c>
      <c r="T27">
        <v>27</v>
      </c>
      <c r="U27">
        <v>1</v>
      </c>
      <c r="V27" s="11">
        <v>1</v>
      </c>
      <c r="W27">
        <v>1</v>
      </c>
      <c r="Y27">
        <v>25</v>
      </c>
      <c r="Z27">
        <v>27</v>
      </c>
      <c r="AA27">
        <v>1</v>
      </c>
      <c r="AB27">
        <v>1</v>
      </c>
      <c r="AC27" s="11">
        <v>1</v>
      </c>
    </row>
    <row r="28" spans="2:29" x14ac:dyDescent="0.2">
      <c r="C28" t="s">
        <v>5</v>
      </c>
      <c r="D28" t="s">
        <v>40</v>
      </c>
      <c r="E28" t="s">
        <v>42</v>
      </c>
      <c r="G28">
        <v>26</v>
      </c>
      <c r="H28">
        <v>28</v>
      </c>
      <c r="I28">
        <v>1</v>
      </c>
      <c r="J28">
        <v>1</v>
      </c>
      <c r="K28">
        <v>1</v>
      </c>
      <c r="M28">
        <v>26</v>
      </c>
      <c r="N28">
        <v>28</v>
      </c>
      <c r="O28" s="11">
        <v>1</v>
      </c>
      <c r="P28">
        <v>1</v>
      </c>
      <c r="Q28">
        <v>1</v>
      </c>
      <c r="S28">
        <v>26</v>
      </c>
      <c r="T28">
        <v>28</v>
      </c>
      <c r="U28">
        <v>1</v>
      </c>
      <c r="V28" s="11">
        <v>1</v>
      </c>
      <c r="W28">
        <v>1</v>
      </c>
      <c r="Y28">
        <v>26</v>
      </c>
      <c r="Z28">
        <v>28</v>
      </c>
      <c r="AA28">
        <v>1</v>
      </c>
      <c r="AB28">
        <v>1</v>
      </c>
      <c r="AC28" s="11">
        <v>1</v>
      </c>
    </row>
    <row r="29" spans="2:29" x14ac:dyDescent="0.2">
      <c r="B29">
        <v>15</v>
      </c>
      <c r="C29">
        <v>1</v>
      </c>
      <c r="D29">
        <v>1</v>
      </c>
      <c r="E29">
        <v>0</v>
      </c>
      <c r="G29">
        <v>27</v>
      </c>
      <c r="H29">
        <v>29</v>
      </c>
      <c r="I29">
        <v>1</v>
      </c>
      <c r="J29">
        <v>1</v>
      </c>
      <c r="K29">
        <v>1</v>
      </c>
      <c r="M29">
        <v>27</v>
      </c>
      <c r="N29">
        <v>29</v>
      </c>
      <c r="O29" s="11">
        <v>1</v>
      </c>
      <c r="P29">
        <v>1</v>
      </c>
      <c r="Q29">
        <v>1</v>
      </c>
      <c r="S29">
        <v>27</v>
      </c>
      <c r="T29">
        <v>29</v>
      </c>
      <c r="U29">
        <v>1</v>
      </c>
      <c r="V29" s="11">
        <v>1</v>
      </c>
      <c r="W29">
        <v>1</v>
      </c>
      <c r="Y29">
        <v>27</v>
      </c>
      <c r="Z29">
        <v>29</v>
      </c>
      <c r="AA29">
        <v>1</v>
      </c>
      <c r="AB29">
        <v>1</v>
      </c>
      <c r="AC29" s="11">
        <v>1</v>
      </c>
    </row>
    <row r="30" spans="2:29" x14ac:dyDescent="0.2">
      <c r="C30" t="s">
        <v>42</v>
      </c>
      <c r="D30">
        <v>4</v>
      </c>
      <c r="E30">
        <v>0</v>
      </c>
      <c r="G30">
        <v>28</v>
      </c>
      <c r="H30">
        <v>30</v>
      </c>
      <c r="I30">
        <v>1</v>
      </c>
      <c r="J30">
        <v>1</v>
      </c>
      <c r="K30">
        <v>1</v>
      </c>
      <c r="M30">
        <v>28</v>
      </c>
      <c r="N30">
        <v>30</v>
      </c>
      <c r="O30" s="11">
        <v>1</v>
      </c>
      <c r="P30">
        <v>1</v>
      </c>
      <c r="Q30">
        <v>1</v>
      </c>
      <c r="S30">
        <v>28</v>
      </c>
      <c r="T30">
        <v>30</v>
      </c>
      <c r="U30">
        <v>1</v>
      </c>
      <c r="V30" s="11">
        <v>1</v>
      </c>
      <c r="W30">
        <v>1</v>
      </c>
      <c r="Y30">
        <v>28</v>
      </c>
      <c r="Z30">
        <v>30</v>
      </c>
      <c r="AA30">
        <v>1</v>
      </c>
      <c r="AB30">
        <v>1</v>
      </c>
      <c r="AC30" s="11">
        <v>1</v>
      </c>
    </row>
    <row r="31" spans="2:29" x14ac:dyDescent="0.2">
      <c r="B31">
        <v>16</v>
      </c>
      <c r="C31">
        <v>1</v>
      </c>
      <c r="D31">
        <v>0</v>
      </c>
      <c r="E31">
        <v>0</v>
      </c>
      <c r="G31">
        <v>29</v>
      </c>
      <c r="H31">
        <v>31</v>
      </c>
      <c r="I31">
        <v>1</v>
      </c>
      <c r="J31">
        <v>1</v>
      </c>
      <c r="K31">
        <v>1</v>
      </c>
      <c r="M31">
        <v>29</v>
      </c>
      <c r="N31">
        <v>31</v>
      </c>
      <c r="O31" s="11">
        <v>1</v>
      </c>
      <c r="P31">
        <v>1</v>
      </c>
      <c r="Q31">
        <v>1</v>
      </c>
      <c r="S31">
        <v>29</v>
      </c>
      <c r="T31">
        <v>31</v>
      </c>
      <c r="U31">
        <v>1</v>
      </c>
      <c r="V31" s="11">
        <v>1</v>
      </c>
      <c r="W31">
        <v>1</v>
      </c>
      <c r="Y31">
        <v>29</v>
      </c>
      <c r="Z31">
        <v>31</v>
      </c>
      <c r="AA31">
        <v>1</v>
      </c>
      <c r="AB31">
        <v>1</v>
      </c>
      <c r="AC31" s="11">
        <v>1</v>
      </c>
    </row>
    <row r="32" spans="2:29" x14ac:dyDescent="0.2">
      <c r="C32" t="s">
        <v>42</v>
      </c>
      <c r="D32">
        <v>1</v>
      </c>
      <c r="E32">
        <v>0</v>
      </c>
      <c r="O32" s="11">
        <f>SUM(O3:O31)</f>
        <v>29</v>
      </c>
      <c r="P32">
        <f t="shared" ref="P32:Q32" si="0">SUM(P3:P31)</f>
        <v>27</v>
      </c>
      <c r="Q32">
        <f t="shared" si="0"/>
        <v>17</v>
      </c>
      <c r="U32">
        <f t="shared" ref="U32" si="1">SUM(U3:U31)</f>
        <v>27</v>
      </c>
      <c r="V32" s="11">
        <f t="shared" ref="V32" si="2">SUM(V3:V31)</f>
        <v>27</v>
      </c>
      <c r="W32">
        <f t="shared" ref="W32" si="3">SUM(W3:W31)</f>
        <v>16</v>
      </c>
      <c r="AA32">
        <f t="shared" ref="AA32" si="4">SUM(AA3:AA31)</f>
        <v>17</v>
      </c>
      <c r="AB32">
        <f t="shared" ref="AB32" si="5">SUM(AB3:AB31)</f>
        <v>16</v>
      </c>
      <c r="AC32" s="11">
        <f t="shared" ref="AC32" si="6">SUM(AC3:AC31)</f>
        <v>17</v>
      </c>
    </row>
    <row r="33" spans="2:28" x14ac:dyDescent="0.2">
      <c r="B33">
        <v>17</v>
      </c>
      <c r="C33">
        <v>1</v>
      </c>
      <c r="D33">
        <v>1</v>
      </c>
      <c r="E33">
        <v>0</v>
      </c>
      <c r="AA33" t="s">
        <v>39</v>
      </c>
      <c r="AB33" t="s">
        <v>33</v>
      </c>
    </row>
    <row r="34" spans="2:28" x14ac:dyDescent="0.2">
      <c r="C34" t="s">
        <v>5</v>
      </c>
      <c r="D34" t="s">
        <v>40</v>
      </c>
      <c r="E34">
        <v>3</v>
      </c>
      <c r="P34" t="s">
        <v>33</v>
      </c>
      <c r="Q34" t="s">
        <v>36</v>
      </c>
      <c r="U34" t="s">
        <v>39</v>
      </c>
      <c r="W34" t="s">
        <v>36</v>
      </c>
      <c r="Z34" t="s">
        <v>36</v>
      </c>
      <c r="AA34">
        <f>17/17</f>
        <v>1</v>
      </c>
      <c r="AB34" t="s">
        <v>58</v>
      </c>
    </row>
    <row r="35" spans="2:28" x14ac:dyDescent="0.2">
      <c r="B35">
        <v>18</v>
      </c>
      <c r="C35">
        <v>1</v>
      </c>
      <c r="D35">
        <v>1</v>
      </c>
      <c r="E35">
        <v>1</v>
      </c>
      <c r="N35" t="s">
        <v>39</v>
      </c>
      <c r="P35">
        <f>27/29</f>
        <v>0.93103448275862066</v>
      </c>
      <c r="Q35">
        <f>17/29</f>
        <v>0.58620689655172409</v>
      </c>
      <c r="T35" t="s">
        <v>33</v>
      </c>
      <c r="U35">
        <f>27/27</f>
        <v>1</v>
      </c>
      <c r="W35">
        <f>16/27</f>
        <v>0.59259259259259256</v>
      </c>
      <c r="X35" s="3">
        <f>16/27</f>
        <v>0.59259259259259256</v>
      </c>
    </row>
    <row r="36" spans="2:28" x14ac:dyDescent="0.2">
      <c r="C36" t="s">
        <v>40</v>
      </c>
      <c r="D36" t="s">
        <v>40</v>
      </c>
      <c r="E36">
        <v>5</v>
      </c>
    </row>
    <row r="37" spans="2:28" x14ac:dyDescent="0.2">
      <c r="B37">
        <v>19</v>
      </c>
      <c r="C37">
        <v>1</v>
      </c>
      <c r="D37">
        <v>1</v>
      </c>
      <c r="E37">
        <v>0</v>
      </c>
    </row>
    <row r="38" spans="2:28" x14ac:dyDescent="0.2">
      <c r="C38" t="s">
        <v>40</v>
      </c>
      <c r="D38">
        <v>4</v>
      </c>
      <c r="E38">
        <v>1</v>
      </c>
    </row>
    <row r="39" spans="2:28" x14ac:dyDescent="0.2">
      <c r="B39">
        <v>20</v>
      </c>
      <c r="C39">
        <v>1</v>
      </c>
      <c r="D39">
        <v>1</v>
      </c>
      <c r="E39">
        <v>1</v>
      </c>
    </row>
    <row r="40" spans="2:28" x14ac:dyDescent="0.2">
      <c r="C40" t="s">
        <v>5</v>
      </c>
      <c r="D40" t="s">
        <v>40</v>
      </c>
      <c r="E40">
        <v>4</v>
      </c>
    </row>
    <row r="41" spans="2:28" x14ac:dyDescent="0.2">
      <c r="B41">
        <v>22</v>
      </c>
      <c r="C41">
        <v>1</v>
      </c>
      <c r="D41">
        <v>1</v>
      </c>
      <c r="E41">
        <v>0</v>
      </c>
    </row>
    <row r="42" spans="2:28" x14ac:dyDescent="0.2">
      <c r="C42" t="s">
        <v>40</v>
      </c>
      <c r="D42" t="s">
        <v>42</v>
      </c>
      <c r="E42">
        <v>0</v>
      </c>
    </row>
    <row r="43" spans="2:28" x14ac:dyDescent="0.2">
      <c r="B43">
        <v>23</v>
      </c>
      <c r="C43">
        <v>1</v>
      </c>
      <c r="D43">
        <v>1</v>
      </c>
      <c r="E43">
        <v>1</v>
      </c>
    </row>
    <row r="44" spans="2:28" x14ac:dyDescent="0.2">
      <c r="C44" t="s">
        <v>7</v>
      </c>
      <c r="D44" t="s">
        <v>7</v>
      </c>
      <c r="E44" t="s">
        <v>5</v>
      </c>
    </row>
    <row r="45" spans="2:28" x14ac:dyDescent="0.2">
      <c r="B45">
        <v>24</v>
      </c>
      <c r="C45">
        <v>1</v>
      </c>
      <c r="D45">
        <v>1</v>
      </c>
      <c r="E45">
        <v>1</v>
      </c>
    </row>
    <row r="46" spans="2:28" x14ac:dyDescent="0.2">
      <c r="C46" t="s">
        <v>7</v>
      </c>
      <c r="D46" t="s">
        <v>8</v>
      </c>
      <c r="E46" t="s">
        <v>5</v>
      </c>
    </row>
    <row r="47" spans="2:28" x14ac:dyDescent="0.2">
      <c r="B47">
        <v>25</v>
      </c>
      <c r="C47">
        <v>1</v>
      </c>
      <c r="D47">
        <v>1</v>
      </c>
      <c r="E47">
        <v>0</v>
      </c>
    </row>
    <row r="48" spans="2:28" x14ac:dyDescent="0.2">
      <c r="C48" t="s">
        <v>40</v>
      </c>
      <c r="D48">
        <v>10</v>
      </c>
      <c r="E48">
        <v>0</v>
      </c>
    </row>
    <row r="49" spans="2:5" x14ac:dyDescent="0.2">
      <c r="B49">
        <v>26</v>
      </c>
      <c r="C49">
        <v>1</v>
      </c>
      <c r="D49">
        <v>1</v>
      </c>
      <c r="E49">
        <v>0</v>
      </c>
    </row>
    <row r="50" spans="2:5" x14ac:dyDescent="0.2">
      <c r="C50" t="s">
        <v>5</v>
      </c>
      <c r="D50" t="s">
        <v>5</v>
      </c>
      <c r="E50">
        <v>0</v>
      </c>
    </row>
    <row r="51" spans="2:5" x14ac:dyDescent="0.2">
      <c r="B51">
        <v>27</v>
      </c>
      <c r="C51">
        <v>1</v>
      </c>
      <c r="D51">
        <v>1</v>
      </c>
      <c r="E51">
        <v>1</v>
      </c>
    </row>
    <row r="52" spans="2:5" x14ac:dyDescent="0.2">
      <c r="C52">
        <v>5</v>
      </c>
      <c r="D52" t="s">
        <v>40</v>
      </c>
      <c r="E52" t="s">
        <v>40</v>
      </c>
    </row>
    <row r="53" spans="2:5" x14ac:dyDescent="0.2">
      <c r="B53">
        <v>28</v>
      </c>
      <c r="C53">
        <v>1</v>
      </c>
      <c r="D53">
        <v>1</v>
      </c>
      <c r="E53">
        <v>1</v>
      </c>
    </row>
    <row r="54" spans="2:5" x14ac:dyDescent="0.2">
      <c r="C54" t="s">
        <v>7</v>
      </c>
      <c r="D54" t="s">
        <v>6</v>
      </c>
      <c r="E54" t="s">
        <v>5</v>
      </c>
    </row>
    <row r="55" spans="2:5" x14ac:dyDescent="0.2">
      <c r="B55">
        <v>29</v>
      </c>
      <c r="C55">
        <v>1</v>
      </c>
      <c r="D55">
        <v>1</v>
      </c>
      <c r="E55">
        <v>1</v>
      </c>
    </row>
    <row r="56" spans="2:5" x14ac:dyDescent="0.2">
      <c r="C56" t="s">
        <v>7</v>
      </c>
      <c r="D56" t="s">
        <v>7</v>
      </c>
      <c r="E56" t="s">
        <v>6</v>
      </c>
    </row>
    <row r="57" spans="2:5" x14ac:dyDescent="0.2">
      <c r="B57">
        <v>30</v>
      </c>
      <c r="C57">
        <v>1</v>
      </c>
      <c r="D57">
        <v>1</v>
      </c>
      <c r="E57">
        <v>1</v>
      </c>
    </row>
    <row r="58" spans="2:5" x14ac:dyDescent="0.2">
      <c r="C58" t="s">
        <v>40</v>
      </c>
      <c r="D58" t="s">
        <v>40</v>
      </c>
      <c r="E58">
        <v>4</v>
      </c>
    </row>
    <row r="59" spans="2:5" x14ac:dyDescent="0.2">
      <c r="B59">
        <v>31</v>
      </c>
      <c r="C59">
        <v>1</v>
      </c>
      <c r="D59">
        <v>1</v>
      </c>
      <c r="E59">
        <v>1</v>
      </c>
    </row>
    <row r="60" spans="2:5" x14ac:dyDescent="0.2">
      <c r="C60" t="s">
        <v>6</v>
      </c>
      <c r="D60" t="s">
        <v>5</v>
      </c>
      <c r="E60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2DDB-3174-054C-8AE1-460F48589F70}">
  <dimension ref="B4:AE42"/>
  <sheetViews>
    <sheetView topLeftCell="M3" workbookViewId="0">
      <selection activeCell="Y29" sqref="Y29"/>
    </sheetView>
  </sheetViews>
  <sheetFormatPr baseColWidth="10" defaultRowHeight="16" x14ac:dyDescent="0.2"/>
  <cols>
    <col min="7" max="7" width="5" customWidth="1"/>
    <col min="8" max="8" width="5.33203125" customWidth="1"/>
    <col min="13" max="13" width="5" customWidth="1"/>
    <col min="14" max="14" width="5.33203125" customWidth="1"/>
    <col min="15" max="15" width="10.83203125" style="11"/>
    <col min="20" max="20" width="5" customWidth="1"/>
    <col min="21" max="21" width="5.33203125" customWidth="1"/>
    <col min="23" max="23" width="10.83203125" style="11"/>
    <col min="27" max="27" width="5" customWidth="1"/>
    <col min="28" max="28" width="5.33203125" customWidth="1"/>
    <col min="31" max="31" width="10.83203125" style="11"/>
  </cols>
  <sheetData>
    <row r="4" spans="2:31" x14ac:dyDescent="0.2">
      <c r="C4" t="s">
        <v>39</v>
      </c>
      <c r="D4" t="s">
        <v>33</v>
      </c>
      <c r="E4" t="s">
        <v>36</v>
      </c>
      <c r="I4" t="s">
        <v>39</v>
      </c>
      <c r="J4" t="s">
        <v>33</v>
      </c>
      <c r="K4" t="s">
        <v>36</v>
      </c>
      <c r="O4" s="11" t="s">
        <v>39</v>
      </c>
      <c r="P4" t="s">
        <v>33</v>
      </c>
      <c r="Q4" t="s">
        <v>36</v>
      </c>
      <c r="V4" t="s">
        <v>39</v>
      </c>
      <c r="W4" s="11" t="s">
        <v>33</v>
      </c>
      <c r="X4" t="s">
        <v>36</v>
      </c>
      <c r="AC4" t="s">
        <v>39</v>
      </c>
      <c r="AD4" t="s">
        <v>33</v>
      </c>
      <c r="AE4" s="11" t="s">
        <v>36</v>
      </c>
    </row>
    <row r="5" spans="2:31" x14ac:dyDescent="0.2"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O5" s="11">
        <v>1</v>
      </c>
      <c r="P5">
        <v>1</v>
      </c>
      <c r="Q5">
        <v>1</v>
      </c>
      <c r="T5">
        <v>1</v>
      </c>
      <c r="U5">
        <v>1</v>
      </c>
      <c r="V5">
        <v>1</v>
      </c>
      <c r="W5" s="11">
        <v>1</v>
      </c>
      <c r="X5">
        <v>1</v>
      </c>
      <c r="AA5">
        <v>1</v>
      </c>
      <c r="AB5">
        <v>1</v>
      </c>
      <c r="AC5">
        <v>1</v>
      </c>
      <c r="AD5">
        <v>1</v>
      </c>
      <c r="AE5" s="11">
        <v>1</v>
      </c>
    </row>
    <row r="6" spans="2:31" x14ac:dyDescent="0.2">
      <c r="C6" t="s">
        <v>40</v>
      </c>
      <c r="D6" t="s">
        <v>5</v>
      </c>
      <c r="E6">
        <v>5</v>
      </c>
      <c r="G6">
        <v>2</v>
      </c>
      <c r="H6">
        <v>2</v>
      </c>
      <c r="I6">
        <v>1</v>
      </c>
      <c r="J6">
        <v>1</v>
      </c>
      <c r="K6">
        <v>1</v>
      </c>
      <c r="M6">
        <v>2</v>
      </c>
      <c r="N6">
        <v>2</v>
      </c>
      <c r="O6" s="11">
        <v>1</v>
      </c>
      <c r="P6">
        <v>1</v>
      </c>
      <c r="Q6">
        <v>1</v>
      </c>
      <c r="T6">
        <v>2</v>
      </c>
      <c r="U6">
        <v>2</v>
      </c>
      <c r="V6">
        <v>1</v>
      </c>
      <c r="W6" s="11">
        <v>1</v>
      </c>
      <c r="X6">
        <v>1</v>
      </c>
      <c r="AA6">
        <v>2</v>
      </c>
      <c r="AB6">
        <v>2</v>
      </c>
      <c r="AC6">
        <v>1</v>
      </c>
      <c r="AD6">
        <v>1</v>
      </c>
      <c r="AE6" s="11">
        <v>1</v>
      </c>
    </row>
    <row r="7" spans="2:31" x14ac:dyDescent="0.2">
      <c r="B7">
        <v>2</v>
      </c>
      <c r="C7">
        <v>1</v>
      </c>
      <c r="D7">
        <v>1</v>
      </c>
      <c r="E7">
        <v>1</v>
      </c>
      <c r="G7">
        <v>3</v>
      </c>
      <c r="H7">
        <v>4</v>
      </c>
      <c r="I7">
        <v>1</v>
      </c>
      <c r="J7">
        <v>1</v>
      </c>
      <c r="K7">
        <v>1</v>
      </c>
      <c r="M7">
        <v>3</v>
      </c>
      <c r="N7">
        <v>4</v>
      </c>
      <c r="O7" s="11">
        <v>1</v>
      </c>
      <c r="P7">
        <v>1</v>
      </c>
      <c r="Q7">
        <v>1</v>
      </c>
      <c r="T7">
        <v>3</v>
      </c>
      <c r="U7">
        <v>4</v>
      </c>
      <c r="V7">
        <v>1</v>
      </c>
      <c r="W7" s="11">
        <v>1</v>
      </c>
      <c r="X7">
        <v>1</v>
      </c>
      <c r="AA7">
        <v>3</v>
      </c>
      <c r="AB7">
        <v>4</v>
      </c>
      <c r="AC7">
        <v>1</v>
      </c>
      <c r="AD7">
        <v>1</v>
      </c>
      <c r="AE7" s="11">
        <v>1</v>
      </c>
    </row>
    <row r="8" spans="2:31" x14ac:dyDescent="0.2">
      <c r="C8" t="s">
        <v>40</v>
      </c>
      <c r="D8" t="s">
        <v>5</v>
      </c>
      <c r="E8">
        <v>5</v>
      </c>
      <c r="G8">
        <v>4</v>
      </c>
      <c r="H8">
        <v>5</v>
      </c>
      <c r="I8">
        <v>1</v>
      </c>
      <c r="J8">
        <v>1</v>
      </c>
      <c r="K8">
        <v>1</v>
      </c>
      <c r="M8">
        <v>4</v>
      </c>
      <c r="N8">
        <v>5</v>
      </c>
      <c r="O8" s="11">
        <v>1</v>
      </c>
      <c r="P8">
        <v>1</v>
      </c>
      <c r="Q8">
        <v>1</v>
      </c>
      <c r="T8">
        <v>4</v>
      </c>
      <c r="U8">
        <v>5</v>
      </c>
      <c r="V8">
        <v>1</v>
      </c>
      <c r="W8" s="11">
        <v>1</v>
      </c>
      <c r="X8">
        <v>1</v>
      </c>
      <c r="AA8">
        <v>4</v>
      </c>
      <c r="AB8">
        <v>5</v>
      </c>
      <c r="AC8">
        <v>1</v>
      </c>
      <c r="AD8">
        <v>1</v>
      </c>
      <c r="AE8" s="11">
        <v>1</v>
      </c>
    </row>
    <row r="9" spans="2:31" x14ac:dyDescent="0.2">
      <c r="B9">
        <v>4</v>
      </c>
      <c r="C9">
        <v>1</v>
      </c>
      <c r="D9">
        <v>1</v>
      </c>
      <c r="E9">
        <v>1</v>
      </c>
      <c r="G9">
        <v>5</v>
      </c>
      <c r="H9">
        <v>6</v>
      </c>
      <c r="I9">
        <v>1</v>
      </c>
      <c r="J9">
        <v>1</v>
      </c>
      <c r="K9">
        <v>1</v>
      </c>
      <c r="M9">
        <v>5</v>
      </c>
      <c r="N9">
        <v>6</v>
      </c>
      <c r="O9" s="11">
        <v>1</v>
      </c>
      <c r="P9">
        <v>1</v>
      </c>
      <c r="Q9">
        <v>1</v>
      </c>
      <c r="T9">
        <v>5</v>
      </c>
      <c r="U9">
        <v>6</v>
      </c>
      <c r="V9">
        <v>1</v>
      </c>
      <c r="W9" s="11">
        <v>1</v>
      </c>
      <c r="X9">
        <v>1</v>
      </c>
      <c r="AA9">
        <v>5</v>
      </c>
      <c r="AB9">
        <v>6</v>
      </c>
      <c r="AC9">
        <v>1</v>
      </c>
      <c r="AD9">
        <v>1</v>
      </c>
      <c r="AE9" s="11">
        <v>1</v>
      </c>
    </row>
    <row r="10" spans="2:31" x14ac:dyDescent="0.2">
      <c r="C10" t="s">
        <v>40</v>
      </c>
      <c r="D10" t="s">
        <v>40</v>
      </c>
      <c r="E10" t="s">
        <v>40</v>
      </c>
      <c r="G10">
        <v>6</v>
      </c>
      <c r="H10">
        <v>7</v>
      </c>
      <c r="I10">
        <v>1</v>
      </c>
      <c r="J10">
        <v>1</v>
      </c>
      <c r="K10">
        <v>1</v>
      </c>
      <c r="M10">
        <v>6</v>
      </c>
      <c r="N10">
        <v>7</v>
      </c>
      <c r="O10" s="11">
        <v>1</v>
      </c>
      <c r="P10">
        <v>1</v>
      </c>
      <c r="Q10">
        <v>1</v>
      </c>
      <c r="T10">
        <v>6</v>
      </c>
      <c r="U10">
        <v>7</v>
      </c>
      <c r="V10">
        <v>1</v>
      </c>
      <c r="W10" s="11">
        <v>1</v>
      </c>
      <c r="X10">
        <v>1</v>
      </c>
      <c r="AA10">
        <v>6</v>
      </c>
      <c r="AB10">
        <v>7</v>
      </c>
      <c r="AC10">
        <v>1</v>
      </c>
      <c r="AD10">
        <v>1</v>
      </c>
      <c r="AE10" s="11">
        <v>1</v>
      </c>
    </row>
    <row r="11" spans="2:31" x14ac:dyDescent="0.2">
      <c r="B11">
        <v>5</v>
      </c>
      <c r="C11">
        <v>1</v>
      </c>
      <c r="D11">
        <v>1</v>
      </c>
      <c r="E11">
        <v>1</v>
      </c>
      <c r="G11">
        <v>7</v>
      </c>
      <c r="H11">
        <v>8</v>
      </c>
      <c r="I11">
        <v>1</v>
      </c>
      <c r="J11">
        <v>0</v>
      </c>
      <c r="K11">
        <v>1</v>
      </c>
      <c r="M11">
        <v>7</v>
      </c>
      <c r="N11">
        <v>8</v>
      </c>
      <c r="O11" s="11">
        <v>1</v>
      </c>
      <c r="P11">
        <v>0</v>
      </c>
      <c r="Q11">
        <v>1</v>
      </c>
      <c r="AA11">
        <v>7</v>
      </c>
      <c r="AB11">
        <v>8</v>
      </c>
      <c r="AC11">
        <v>1</v>
      </c>
      <c r="AD11">
        <v>0</v>
      </c>
      <c r="AE11" s="11">
        <v>1</v>
      </c>
    </row>
    <row r="12" spans="2:31" x14ac:dyDescent="0.2">
      <c r="C12" t="s">
        <v>8</v>
      </c>
      <c r="D12" t="s">
        <v>8</v>
      </c>
      <c r="E12" t="s">
        <v>6</v>
      </c>
      <c r="G12">
        <v>8</v>
      </c>
      <c r="H12">
        <v>9</v>
      </c>
      <c r="I12">
        <v>1</v>
      </c>
      <c r="J12">
        <v>1</v>
      </c>
      <c r="K12">
        <v>1</v>
      </c>
      <c r="M12">
        <v>8</v>
      </c>
      <c r="N12">
        <v>9</v>
      </c>
      <c r="O12" s="11">
        <v>1</v>
      </c>
      <c r="P12">
        <v>1</v>
      </c>
      <c r="Q12">
        <v>1</v>
      </c>
      <c r="T12">
        <v>8</v>
      </c>
      <c r="U12">
        <v>9</v>
      </c>
      <c r="V12">
        <v>1</v>
      </c>
      <c r="W12" s="11">
        <v>1</v>
      </c>
      <c r="X12">
        <v>1</v>
      </c>
      <c r="AA12">
        <v>8</v>
      </c>
      <c r="AB12">
        <v>9</v>
      </c>
      <c r="AC12">
        <v>1</v>
      </c>
      <c r="AD12">
        <v>1</v>
      </c>
      <c r="AE12" s="11">
        <v>1</v>
      </c>
    </row>
    <row r="13" spans="2:31" x14ac:dyDescent="0.2">
      <c r="B13">
        <v>6</v>
      </c>
      <c r="C13">
        <v>1</v>
      </c>
      <c r="D13">
        <v>1</v>
      </c>
      <c r="E13">
        <v>1</v>
      </c>
      <c r="G13">
        <v>9</v>
      </c>
      <c r="H13">
        <v>10</v>
      </c>
      <c r="I13">
        <v>1</v>
      </c>
      <c r="J13">
        <v>1</v>
      </c>
      <c r="K13">
        <v>1</v>
      </c>
      <c r="M13">
        <v>9</v>
      </c>
      <c r="N13">
        <v>10</v>
      </c>
      <c r="O13" s="11">
        <v>1</v>
      </c>
      <c r="P13">
        <v>1</v>
      </c>
      <c r="Q13">
        <v>1</v>
      </c>
      <c r="T13">
        <v>9</v>
      </c>
      <c r="U13">
        <v>10</v>
      </c>
      <c r="V13">
        <v>1</v>
      </c>
      <c r="W13" s="11">
        <v>1</v>
      </c>
      <c r="X13">
        <v>1</v>
      </c>
      <c r="AA13">
        <v>9</v>
      </c>
      <c r="AB13">
        <v>10</v>
      </c>
      <c r="AC13">
        <v>1</v>
      </c>
      <c r="AD13">
        <v>1</v>
      </c>
      <c r="AE13" s="11">
        <v>1</v>
      </c>
    </row>
    <row r="14" spans="2:31" x14ac:dyDescent="0.2">
      <c r="C14">
        <v>7</v>
      </c>
      <c r="D14">
        <v>8</v>
      </c>
      <c r="E14">
        <v>10</v>
      </c>
      <c r="G14">
        <v>10</v>
      </c>
      <c r="H14">
        <v>11</v>
      </c>
      <c r="I14">
        <v>1</v>
      </c>
      <c r="J14">
        <v>0</v>
      </c>
      <c r="K14">
        <v>1</v>
      </c>
      <c r="M14">
        <v>10</v>
      </c>
      <c r="N14">
        <v>11</v>
      </c>
      <c r="O14" s="11">
        <v>1</v>
      </c>
      <c r="P14">
        <v>0</v>
      </c>
      <c r="Q14">
        <v>1</v>
      </c>
      <c r="AA14">
        <v>10</v>
      </c>
      <c r="AB14">
        <v>11</v>
      </c>
      <c r="AC14">
        <v>1</v>
      </c>
      <c r="AD14">
        <v>0</v>
      </c>
      <c r="AE14" s="11">
        <v>1</v>
      </c>
    </row>
    <row r="15" spans="2:31" x14ac:dyDescent="0.2">
      <c r="B15">
        <v>7</v>
      </c>
      <c r="C15">
        <v>1</v>
      </c>
      <c r="D15">
        <v>1</v>
      </c>
      <c r="E15">
        <v>1</v>
      </c>
      <c r="G15">
        <v>11</v>
      </c>
      <c r="H15">
        <v>12</v>
      </c>
      <c r="I15">
        <v>1</v>
      </c>
      <c r="J15">
        <v>0</v>
      </c>
      <c r="K15">
        <v>1</v>
      </c>
      <c r="M15">
        <v>11</v>
      </c>
      <c r="N15">
        <v>12</v>
      </c>
      <c r="O15" s="11">
        <v>1</v>
      </c>
      <c r="P15">
        <v>0</v>
      </c>
      <c r="Q15">
        <v>1</v>
      </c>
      <c r="AA15">
        <v>11</v>
      </c>
      <c r="AB15">
        <v>12</v>
      </c>
      <c r="AC15">
        <v>1</v>
      </c>
      <c r="AD15">
        <v>0</v>
      </c>
      <c r="AE15" s="11">
        <v>1</v>
      </c>
    </row>
    <row r="16" spans="2:31" x14ac:dyDescent="0.2">
      <c r="C16" t="s">
        <v>40</v>
      </c>
      <c r="D16" t="s">
        <v>40</v>
      </c>
      <c r="E16">
        <v>5</v>
      </c>
      <c r="G16">
        <v>12</v>
      </c>
      <c r="H16">
        <v>13</v>
      </c>
      <c r="I16">
        <v>1</v>
      </c>
      <c r="J16">
        <v>1</v>
      </c>
      <c r="K16">
        <v>1</v>
      </c>
      <c r="M16">
        <v>12</v>
      </c>
      <c r="N16">
        <v>13</v>
      </c>
      <c r="O16" s="11">
        <v>1</v>
      </c>
      <c r="P16">
        <v>1</v>
      </c>
      <c r="Q16">
        <v>1</v>
      </c>
      <c r="T16">
        <v>12</v>
      </c>
      <c r="U16">
        <v>13</v>
      </c>
      <c r="V16">
        <v>1</v>
      </c>
      <c r="W16" s="11">
        <v>1</v>
      </c>
      <c r="X16">
        <v>1</v>
      </c>
      <c r="AA16">
        <v>12</v>
      </c>
      <c r="AB16">
        <v>13</v>
      </c>
      <c r="AC16">
        <v>1</v>
      </c>
      <c r="AD16">
        <v>1</v>
      </c>
      <c r="AE16" s="11">
        <v>1</v>
      </c>
    </row>
    <row r="17" spans="2:31" x14ac:dyDescent="0.2">
      <c r="B17">
        <v>8</v>
      </c>
      <c r="C17">
        <v>1</v>
      </c>
      <c r="D17">
        <v>0</v>
      </c>
      <c r="E17">
        <v>1</v>
      </c>
      <c r="G17">
        <v>13</v>
      </c>
      <c r="H17">
        <v>14</v>
      </c>
      <c r="I17">
        <v>1</v>
      </c>
      <c r="J17">
        <v>1</v>
      </c>
      <c r="K17">
        <v>1</v>
      </c>
      <c r="M17">
        <v>13</v>
      </c>
      <c r="N17">
        <v>14</v>
      </c>
      <c r="O17" s="11">
        <v>1</v>
      </c>
      <c r="P17">
        <v>1</v>
      </c>
      <c r="Q17">
        <v>1</v>
      </c>
      <c r="T17">
        <v>13</v>
      </c>
      <c r="U17">
        <v>14</v>
      </c>
      <c r="V17">
        <v>1</v>
      </c>
      <c r="W17" s="11">
        <v>1</v>
      </c>
      <c r="X17">
        <v>1</v>
      </c>
      <c r="AA17">
        <v>13</v>
      </c>
      <c r="AB17">
        <v>14</v>
      </c>
      <c r="AC17">
        <v>1</v>
      </c>
      <c r="AD17">
        <v>1</v>
      </c>
      <c r="AE17" s="11">
        <v>1</v>
      </c>
    </row>
    <row r="18" spans="2:31" x14ac:dyDescent="0.2">
      <c r="C18">
        <v>10</v>
      </c>
      <c r="D18">
        <v>2</v>
      </c>
      <c r="E18" t="s">
        <v>40</v>
      </c>
      <c r="G18">
        <v>14</v>
      </c>
      <c r="H18">
        <v>15</v>
      </c>
      <c r="I18">
        <v>1</v>
      </c>
      <c r="J18">
        <v>1</v>
      </c>
      <c r="K18">
        <v>0</v>
      </c>
      <c r="M18">
        <v>14</v>
      </c>
      <c r="N18">
        <v>15</v>
      </c>
      <c r="O18" s="11">
        <v>1</v>
      </c>
      <c r="P18">
        <v>1</v>
      </c>
      <c r="Q18">
        <v>0</v>
      </c>
      <c r="T18">
        <v>14</v>
      </c>
      <c r="U18">
        <v>15</v>
      </c>
      <c r="V18">
        <v>1</v>
      </c>
      <c r="W18" s="11">
        <v>1</v>
      </c>
      <c r="X18">
        <v>0</v>
      </c>
    </row>
    <row r="19" spans="2:31" x14ac:dyDescent="0.2">
      <c r="B19">
        <v>9</v>
      </c>
      <c r="C19">
        <v>1</v>
      </c>
      <c r="D19">
        <v>1</v>
      </c>
      <c r="E19">
        <v>1</v>
      </c>
      <c r="G19">
        <v>15</v>
      </c>
      <c r="H19">
        <v>16</v>
      </c>
      <c r="I19">
        <v>1</v>
      </c>
      <c r="J19">
        <v>1</v>
      </c>
      <c r="K19">
        <v>0</v>
      </c>
      <c r="M19">
        <v>15</v>
      </c>
      <c r="N19">
        <v>16</v>
      </c>
      <c r="O19" s="11">
        <v>1</v>
      </c>
      <c r="P19">
        <v>1</v>
      </c>
      <c r="Q19">
        <v>0</v>
      </c>
      <c r="T19">
        <v>15</v>
      </c>
      <c r="U19">
        <v>16</v>
      </c>
      <c r="V19">
        <v>1</v>
      </c>
      <c r="W19" s="11">
        <v>1</v>
      </c>
      <c r="X19">
        <v>0</v>
      </c>
    </row>
    <row r="20" spans="2:31" x14ac:dyDescent="0.2">
      <c r="C20" t="s">
        <v>5</v>
      </c>
      <c r="D20" t="s">
        <v>5</v>
      </c>
      <c r="E20" t="s">
        <v>40</v>
      </c>
      <c r="G20">
        <v>16</v>
      </c>
      <c r="H20">
        <v>17</v>
      </c>
      <c r="I20">
        <v>1</v>
      </c>
      <c r="J20">
        <v>1</v>
      </c>
      <c r="K20">
        <v>1</v>
      </c>
      <c r="M20">
        <v>16</v>
      </c>
      <c r="N20">
        <v>17</v>
      </c>
      <c r="O20" s="11">
        <v>1</v>
      </c>
      <c r="P20">
        <v>1</v>
      </c>
      <c r="Q20">
        <v>1</v>
      </c>
      <c r="T20">
        <v>16</v>
      </c>
      <c r="U20">
        <v>17</v>
      </c>
      <c r="V20">
        <v>1</v>
      </c>
      <c r="W20" s="11">
        <v>1</v>
      </c>
      <c r="X20">
        <v>1</v>
      </c>
      <c r="AA20">
        <v>16</v>
      </c>
      <c r="AB20">
        <v>17</v>
      </c>
      <c r="AC20">
        <v>1</v>
      </c>
      <c r="AD20">
        <v>1</v>
      </c>
      <c r="AE20" s="11">
        <v>1</v>
      </c>
    </row>
    <row r="21" spans="2:31" x14ac:dyDescent="0.2">
      <c r="B21">
        <v>10</v>
      </c>
      <c r="C21">
        <v>1</v>
      </c>
      <c r="D21">
        <v>1</v>
      </c>
      <c r="E21">
        <v>1</v>
      </c>
      <c r="G21">
        <v>17</v>
      </c>
      <c r="H21">
        <v>18</v>
      </c>
      <c r="I21">
        <v>1</v>
      </c>
      <c r="J21">
        <v>1</v>
      </c>
      <c r="K21">
        <v>0</v>
      </c>
      <c r="M21">
        <v>17</v>
      </c>
      <c r="N21">
        <v>18</v>
      </c>
      <c r="O21" s="11">
        <v>1</v>
      </c>
      <c r="P21">
        <v>1</v>
      </c>
      <c r="Q21">
        <v>0</v>
      </c>
      <c r="T21">
        <v>17</v>
      </c>
      <c r="U21">
        <v>18</v>
      </c>
      <c r="V21">
        <v>1</v>
      </c>
      <c r="W21" s="11">
        <v>1</v>
      </c>
      <c r="X21">
        <v>0</v>
      </c>
    </row>
    <row r="22" spans="2:31" x14ac:dyDescent="0.2">
      <c r="C22" t="s">
        <v>40</v>
      </c>
      <c r="D22" t="s">
        <v>40</v>
      </c>
      <c r="E22" t="s">
        <v>40</v>
      </c>
      <c r="G22">
        <v>18</v>
      </c>
      <c r="H22">
        <v>19</v>
      </c>
      <c r="I22">
        <v>1</v>
      </c>
      <c r="J22">
        <v>1</v>
      </c>
      <c r="K22">
        <v>1</v>
      </c>
      <c r="M22">
        <v>18</v>
      </c>
      <c r="N22">
        <v>19</v>
      </c>
      <c r="O22" s="11">
        <v>1</v>
      </c>
      <c r="P22">
        <v>1</v>
      </c>
      <c r="Q22">
        <v>1</v>
      </c>
      <c r="T22">
        <v>18</v>
      </c>
      <c r="U22">
        <v>19</v>
      </c>
      <c r="V22">
        <v>1</v>
      </c>
      <c r="W22" s="11">
        <v>1</v>
      </c>
      <c r="X22">
        <v>1</v>
      </c>
      <c r="AA22">
        <v>18</v>
      </c>
      <c r="AB22">
        <v>19</v>
      </c>
      <c r="AC22">
        <v>1</v>
      </c>
      <c r="AD22">
        <v>1</v>
      </c>
      <c r="AE22" s="11">
        <v>1</v>
      </c>
    </row>
    <row r="23" spans="2:31" x14ac:dyDescent="0.2">
      <c r="B23">
        <v>11</v>
      </c>
      <c r="C23">
        <v>1</v>
      </c>
      <c r="D23">
        <v>0</v>
      </c>
      <c r="E23">
        <v>1</v>
      </c>
      <c r="G23">
        <v>19</v>
      </c>
      <c r="H23">
        <v>20</v>
      </c>
      <c r="I23">
        <v>1</v>
      </c>
      <c r="J23">
        <v>1</v>
      </c>
      <c r="K23">
        <v>1</v>
      </c>
      <c r="M23">
        <v>19</v>
      </c>
      <c r="N23">
        <v>20</v>
      </c>
      <c r="O23" s="11">
        <v>1</v>
      </c>
      <c r="P23">
        <v>1</v>
      </c>
      <c r="Q23">
        <v>1</v>
      </c>
      <c r="T23">
        <v>19</v>
      </c>
      <c r="U23">
        <v>20</v>
      </c>
      <c r="V23">
        <v>1</v>
      </c>
      <c r="W23" s="11">
        <v>1</v>
      </c>
      <c r="X23">
        <v>1</v>
      </c>
      <c r="AA23">
        <v>19</v>
      </c>
      <c r="AB23">
        <v>20</v>
      </c>
      <c r="AC23">
        <v>1</v>
      </c>
      <c r="AD23">
        <v>1</v>
      </c>
      <c r="AE23" s="11">
        <v>1</v>
      </c>
    </row>
    <row r="24" spans="2:31" x14ac:dyDescent="0.2">
      <c r="C24" t="s">
        <v>40</v>
      </c>
      <c r="D24">
        <v>2</v>
      </c>
      <c r="E24" t="s">
        <v>42</v>
      </c>
      <c r="O24" s="11">
        <f>SUM(O5:O23)</f>
        <v>19</v>
      </c>
      <c r="P24">
        <f t="shared" ref="P24:Q24" si="0">SUM(P5:P23)</f>
        <v>16</v>
      </c>
      <c r="Q24">
        <f t="shared" si="0"/>
        <v>16</v>
      </c>
      <c r="V24">
        <f t="shared" ref="V24" si="1">SUM(V5:V23)</f>
        <v>16</v>
      </c>
      <c r="W24" s="11">
        <f t="shared" ref="W24" si="2">SUM(W5:W23)</f>
        <v>16</v>
      </c>
      <c r="X24">
        <f t="shared" ref="X24" si="3">SUM(X5:X23)</f>
        <v>13</v>
      </c>
      <c r="AC24">
        <f t="shared" ref="AC24" si="4">SUM(AC5:AC23)</f>
        <v>16</v>
      </c>
      <c r="AD24">
        <f t="shared" ref="AD24" si="5">SUM(AD5:AD23)</f>
        <v>13</v>
      </c>
      <c r="AE24" s="11">
        <f t="shared" ref="AE24" si="6">SUM(AE5:AE23)</f>
        <v>16</v>
      </c>
    </row>
    <row r="25" spans="2:31" x14ac:dyDescent="0.2">
      <c r="B25">
        <v>12</v>
      </c>
      <c r="C25">
        <v>1</v>
      </c>
      <c r="D25">
        <v>0</v>
      </c>
      <c r="E25">
        <v>1</v>
      </c>
      <c r="P25" t="s">
        <v>33</v>
      </c>
      <c r="Q25" t="s">
        <v>36</v>
      </c>
    </row>
    <row r="26" spans="2:31" x14ac:dyDescent="0.2">
      <c r="C26" t="s">
        <v>5</v>
      </c>
      <c r="D26">
        <v>2</v>
      </c>
      <c r="E26" t="s">
        <v>40</v>
      </c>
      <c r="N26" t="s">
        <v>39</v>
      </c>
      <c r="P26">
        <f>16/19</f>
        <v>0.84210526315789469</v>
      </c>
      <c r="Q26">
        <f>16/19</f>
        <v>0.84210526315789469</v>
      </c>
      <c r="V26" t="s">
        <v>39</v>
      </c>
      <c r="X26" t="s">
        <v>36</v>
      </c>
      <c r="AC26" t="s">
        <v>39</v>
      </c>
      <c r="AD26" t="s">
        <v>33</v>
      </c>
    </row>
    <row r="27" spans="2:31" x14ac:dyDescent="0.2">
      <c r="B27">
        <v>13</v>
      </c>
      <c r="C27">
        <v>1</v>
      </c>
      <c r="D27">
        <v>1</v>
      </c>
      <c r="E27">
        <v>1</v>
      </c>
      <c r="U27" t="s">
        <v>33</v>
      </c>
      <c r="V27" t="s">
        <v>59</v>
      </c>
      <c r="X27" t="s">
        <v>60</v>
      </c>
      <c r="Y27" s="3" t="s">
        <v>60</v>
      </c>
      <c r="AB27" t="s">
        <v>36</v>
      </c>
      <c r="AC27" t="s">
        <v>59</v>
      </c>
      <c r="AD27" t="s">
        <v>60</v>
      </c>
    </row>
    <row r="28" spans="2:31" x14ac:dyDescent="0.2">
      <c r="C28" t="s">
        <v>5</v>
      </c>
      <c r="D28" t="s">
        <v>40</v>
      </c>
      <c r="E28" t="s">
        <v>42</v>
      </c>
    </row>
    <row r="29" spans="2:31" x14ac:dyDescent="0.2">
      <c r="B29">
        <v>14</v>
      </c>
      <c r="C29">
        <v>1</v>
      </c>
      <c r="D29">
        <v>1</v>
      </c>
      <c r="E29">
        <v>1</v>
      </c>
    </row>
    <row r="30" spans="2:31" x14ac:dyDescent="0.2">
      <c r="C30" t="s">
        <v>7</v>
      </c>
      <c r="D30" t="s">
        <v>7</v>
      </c>
      <c r="E30" t="s">
        <v>40</v>
      </c>
    </row>
    <row r="31" spans="2:31" x14ac:dyDescent="0.2">
      <c r="B31">
        <v>15</v>
      </c>
      <c r="C31">
        <v>1</v>
      </c>
      <c r="D31">
        <v>1</v>
      </c>
      <c r="E31">
        <v>0</v>
      </c>
    </row>
    <row r="32" spans="2:31" x14ac:dyDescent="0.2">
      <c r="C32">
        <v>10</v>
      </c>
      <c r="D32" t="s">
        <v>40</v>
      </c>
      <c r="E32">
        <v>3</v>
      </c>
    </row>
    <row r="33" spans="2:5" x14ac:dyDescent="0.2">
      <c r="B33">
        <v>16</v>
      </c>
      <c r="C33">
        <v>1</v>
      </c>
      <c r="D33">
        <v>1</v>
      </c>
      <c r="E33">
        <v>0</v>
      </c>
    </row>
    <row r="34" spans="2:5" x14ac:dyDescent="0.2">
      <c r="C34" t="s">
        <v>7</v>
      </c>
      <c r="D34" t="s">
        <v>6</v>
      </c>
      <c r="E34">
        <v>4</v>
      </c>
    </row>
    <row r="35" spans="2:5" x14ac:dyDescent="0.2">
      <c r="B35">
        <v>17</v>
      </c>
      <c r="C35">
        <v>1</v>
      </c>
      <c r="D35">
        <v>1</v>
      </c>
      <c r="E35">
        <v>1</v>
      </c>
    </row>
    <row r="36" spans="2:5" x14ac:dyDescent="0.2">
      <c r="C36" t="s">
        <v>5</v>
      </c>
      <c r="D36" t="s">
        <v>5</v>
      </c>
      <c r="E36" t="s">
        <v>42</v>
      </c>
    </row>
    <row r="37" spans="2:5" x14ac:dyDescent="0.2">
      <c r="B37">
        <v>18</v>
      </c>
      <c r="C37">
        <v>1</v>
      </c>
      <c r="D37">
        <v>1</v>
      </c>
      <c r="E37">
        <v>0</v>
      </c>
    </row>
    <row r="38" spans="2:5" x14ac:dyDescent="0.2">
      <c r="C38" t="s">
        <v>6</v>
      </c>
      <c r="D38" t="s">
        <v>6</v>
      </c>
      <c r="E38">
        <v>1</v>
      </c>
    </row>
    <row r="39" spans="2:5" x14ac:dyDescent="0.2">
      <c r="B39">
        <v>19</v>
      </c>
      <c r="C39">
        <v>1</v>
      </c>
      <c r="D39">
        <v>1</v>
      </c>
      <c r="E39">
        <v>1</v>
      </c>
    </row>
    <row r="40" spans="2:5" x14ac:dyDescent="0.2">
      <c r="C40" t="s">
        <v>6</v>
      </c>
      <c r="D40" t="s">
        <v>6</v>
      </c>
      <c r="E40" t="s">
        <v>42</v>
      </c>
    </row>
    <row r="41" spans="2:5" x14ac:dyDescent="0.2">
      <c r="B41">
        <v>20</v>
      </c>
      <c r="C41">
        <v>1</v>
      </c>
      <c r="D41">
        <v>1</v>
      </c>
      <c r="E41">
        <v>1</v>
      </c>
    </row>
    <row r="42" spans="2:5" x14ac:dyDescent="0.2">
      <c r="C42" t="s">
        <v>5</v>
      </c>
      <c r="D42" t="s">
        <v>5</v>
      </c>
      <c r="E42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7E9E-54B1-5549-A3CA-8ADA7E0D2CBD}">
  <dimension ref="B5:E25"/>
  <sheetViews>
    <sheetView tabSelected="1" topLeftCell="A3" workbookViewId="0">
      <selection activeCell="E15" sqref="E15:E18"/>
    </sheetView>
  </sheetViews>
  <sheetFormatPr baseColWidth="10" defaultRowHeight="16" x14ac:dyDescent="0.2"/>
  <sheetData>
    <row r="5" spans="2:5" x14ac:dyDescent="0.2">
      <c r="C5" t="s">
        <v>33</v>
      </c>
      <c r="D5" t="s">
        <v>36</v>
      </c>
    </row>
    <row r="6" spans="2:5" x14ac:dyDescent="0.2">
      <c r="B6" s="4" t="s">
        <v>55</v>
      </c>
    </row>
    <row r="8" spans="2:5" x14ac:dyDescent="0.2">
      <c r="B8" s="3">
        <v>1272</v>
      </c>
      <c r="C8">
        <f>27/39*100</f>
        <v>69.230769230769226</v>
      </c>
      <c r="D8">
        <f>30/39*100</f>
        <v>76.923076923076934</v>
      </c>
    </row>
    <row r="9" spans="2:5" x14ac:dyDescent="0.2">
      <c r="B9" s="3">
        <v>1275</v>
      </c>
      <c r="C9">
        <f>20/22*100</f>
        <v>90.909090909090907</v>
      </c>
      <c r="D9">
        <f>15/22*100</f>
        <v>68.181818181818173</v>
      </c>
    </row>
    <row r="10" spans="2:5" x14ac:dyDescent="0.2">
      <c r="B10">
        <v>1273</v>
      </c>
      <c r="C10">
        <f>27/29*100</f>
        <v>93.103448275862064</v>
      </c>
      <c r="D10">
        <f>17/29*100</f>
        <v>58.620689655172406</v>
      </c>
    </row>
    <row r="11" spans="2:5" x14ac:dyDescent="0.2">
      <c r="B11">
        <v>1271</v>
      </c>
      <c r="C11">
        <f>16/19*100</f>
        <v>84.210526315789465</v>
      </c>
      <c r="D11">
        <f>16/19*100</f>
        <v>84.210526315789465</v>
      </c>
    </row>
    <row r="13" spans="2:5" x14ac:dyDescent="0.2">
      <c r="C13" t="s">
        <v>39</v>
      </c>
      <c r="D13" t="s">
        <v>36</v>
      </c>
      <c r="E13" t="s">
        <v>70</v>
      </c>
    </row>
    <row r="14" spans="2:5" x14ac:dyDescent="0.2">
      <c r="B14" s="4" t="s">
        <v>33</v>
      </c>
    </row>
    <row r="15" spans="2:5" x14ac:dyDescent="0.2">
      <c r="B15" s="3">
        <v>1272</v>
      </c>
      <c r="C15">
        <f>26/26*100</f>
        <v>100</v>
      </c>
      <c r="D15">
        <f>23/26*100</f>
        <v>88.461538461538453</v>
      </c>
      <c r="E15">
        <f>22/26*100</f>
        <v>84.615384615384613</v>
      </c>
    </row>
    <row r="16" spans="2:5" x14ac:dyDescent="0.2">
      <c r="B16" s="3">
        <v>1275</v>
      </c>
      <c r="C16">
        <f>20/20*100</f>
        <v>100</v>
      </c>
      <c r="D16">
        <f>14/20*100</f>
        <v>70</v>
      </c>
      <c r="E16">
        <f>14/20*100</f>
        <v>70</v>
      </c>
    </row>
    <row r="17" spans="2:5" x14ac:dyDescent="0.2">
      <c r="B17">
        <v>1273</v>
      </c>
      <c r="C17">
        <f>27/27*100</f>
        <v>100</v>
      </c>
      <c r="D17">
        <f>16/27*100</f>
        <v>59.259259259259252</v>
      </c>
      <c r="E17">
        <f>16/27*100</f>
        <v>59.259259259259252</v>
      </c>
    </row>
    <row r="18" spans="2:5" x14ac:dyDescent="0.2">
      <c r="B18">
        <v>1271</v>
      </c>
      <c r="C18">
        <f>16/16*100</f>
        <v>100</v>
      </c>
      <c r="D18">
        <f>13/16*100</f>
        <v>81.25</v>
      </c>
      <c r="E18">
        <f>13/16*100</f>
        <v>81.25</v>
      </c>
    </row>
    <row r="20" spans="2:5" x14ac:dyDescent="0.2">
      <c r="C20" t="s">
        <v>39</v>
      </c>
      <c r="D20" t="s">
        <v>33</v>
      </c>
    </row>
    <row r="21" spans="2:5" x14ac:dyDescent="0.2">
      <c r="B21" s="4" t="s">
        <v>36</v>
      </c>
    </row>
    <row r="22" spans="2:5" x14ac:dyDescent="0.2">
      <c r="B22" s="3">
        <v>1272</v>
      </c>
      <c r="C22">
        <f>30/30*100</f>
        <v>100</v>
      </c>
      <c r="D22">
        <f>24/30*100</f>
        <v>80</v>
      </c>
    </row>
    <row r="23" spans="2:5" x14ac:dyDescent="0.2">
      <c r="B23" s="3">
        <v>1275</v>
      </c>
      <c r="C23">
        <f>15/15*100</f>
        <v>100</v>
      </c>
    </row>
    <row r="24" spans="2:5" x14ac:dyDescent="0.2">
      <c r="B24">
        <v>1273</v>
      </c>
      <c r="C24">
        <f>17/17*100</f>
        <v>100</v>
      </c>
      <c r="D24">
        <f>16/17*100</f>
        <v>94.117647058823522</v>
      </c>
    </row>
    <row r="25" spans="2:5" x14ac:dyDescent="0.2">
      <c r="B25">
        <v>1271</v>
      </c>
      <c r="C25">
        <f>16/16*100</f>
        <v>100</v>
      </c>
      <c r="D25">
        <f>13/16*100</f>
        <v>81.25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1272A</vt:lpstr>
      <vt:lpstr>1275A</vt:lpstr>
      <vt:lpstr>Sheet2</vt:lpstr>
      <vt:lpstr>Sum</vt:lpstr>
      <vt:lpstr>1275B</vt:lpstr>
      <vt:lpstr>1272B</vt:lpstr>
      <vt:lpstr>1273B</vt:lpstr>
      <vt:lpstr>1271B</vt:lpstr>
      <vt:lpstr>SUMB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2020-04-02T00:09:38Z</dcterms:created>
  <dcterms:modified xsi:type="dcterms:W3CDTF">2020-10-06T00:36:37Z</dcterms:modified>
</cp:coreProperties>
</file>