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nih-my.sharepoint.com/personal/renfroag_nih_gov/Documents/Desktop/"/>
    </mc:Choice>
  </mc:AlternateContent>
  <xr:revisionPtr revIDLastSave="109" documentId="13_ncr:1_{F9C3D74D-3ED5-FA4B-BD14-6989C109060D}" xr6:coauthVersionLast="47" xr6:coauthVersionMax="47" xr10:uidLastSave="{A274B7B0-AFBE-4EC7-AAD8-7617002487A2}"/>
  <bookViews>
    <workbookView xWindow="38280" yWindow="-120" windowWidth="38640" windowHeight="21120" tabRatio="835" activeTab="1" xr2:uid="{00000000-000D-0000-FFFF-FFFF00000000}"/>
  </bookViews>
  <sheets>
    <sheet name="summary" sheetId="4" r:id="rId1"/>
    <sheet name="CALIB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4" l="1"/>
  <c r="K11" i="6"/>
  <c r="J11" i="6"/>
  <c r="I37" i="6"/>
  <c r="J37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44" i="6"/>
  <c r="J44" i="6" s="1"/>
  <c r="I45" i="6"/>
  <c r="J45" i="6" s="1"/>
  <c r="I46" i="6"/>
  <c r="J46" i="6" s="1"/>
  <c r="I47" i="6"/>
  <c r="J47" i="6" s="1"/>
  <c r="I48" i="6"/>
  <c r="J48" i="6" s="1"/>
  <c r="I49" i="6"/>
  <c r="J49" i="6" s="1"/>
  <c r="I50" i="6"/>
  <c r="J50" i="6" s="1"/>
  <c r="I51" i="6"/>
  <c r="J51" i="6" s="1"/>
  <c r="I52" i="6"/>
  <c r="J52" i="6" s="1"/>
  <c r="I53" i="6"/>
  <c r="J53" i="6" s="1"/>
  <c r="I54" i="6"/>
  <c r="J54" i="6" s="1"/>
  <c r="I55" i="6"/>
  <c r="J55" i="6" s="1"/>
  <c r="I56" i="6"/>
  <c r="J56" i="6" s="1"/>
  <c r="I57" i="6"/>
  <c r="J57" i="6" s="1"/>
  <c r="I58" i="6"/>
  <c r="J58" i="6" s="1"/>
  <c r="I59" i="6"/>
  <c r="J59" i="6" s="1"/>
  <c r="I60" i="6"/>
  <c r="J60" i="6" s="1"/>
  <c r="I61" i="6"/>
  <c r="J61" i="6" s="1"/>
  <c r="I62" i="6"/>
  <c r="J62" i="6" s="1"/>
  <c r="I63" i="6"/>
  <c r="J63" i="6" s="1"/>
  <c r="I64" i="6"/>
  <c r="J64" i="6" s="1"/>
  <c r="L2" i="6"/>
  <c r="K4" i="4" s="1"/>
  <c r="O37" i="6"/>
  <c r="O38" i="6"/>
  <c r="O39" i="6"/>
  <c r="O40" i="6"/>
  <c r="O41" i="6"/>
  <c r="O42" i="6"/>
  <c r="O43" i="6"/>
  <c r="O44" i="6"/>
  <c r="N3" i="6"/>
  <c r="W13" i="6"/>
  <c r="W14" i="6"/>
  <c r="W15" i="6"/>
  <c r="W16" i="6"/>
  <c r="W17" i="6"/>
  <c r="Q4" i="6" s="1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Q13" i="6"/>
  <c r="Q14" i="6"/>
  <c r="Q15" i="6"/>
  <c r="Q16" i="6"/>
  <c r="Q17" i="6"/>
  <c r="R4" i="6" s="1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U13" i="6"/>
  <c r="U14" i="6"/>
  <c r="U15" i="6"/>
  <c r="S4" i="6" s="1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T13" i="6"/>
  <c r="Q5" i="6" s="1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X13" i="6"/>
  <c r="X14" i="6"/>
  <c r="R5" i="6" s="1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R13" i="6"/>
  <c r="R14" i="6"/>
  <c r="S5" i="6" s="1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V13" i="6"/>
  <c r="V14" i="6"/>
  <c r="V15" i="6"/>
  <c r="Q6" i="6" s="1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S13" i="6"/>
  <c r="R6" i="6" s="1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Y13" i="6"/>
  <c r="Y14" i="6"/>
  <c r="Y15" i="6"/>
  <c r="Y16" i="6"/>
  <c r="S6" i="6" s="1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I65" i="6"/>
  <c r="J65" i="6" s="1"/>
  <c r="I66" i="6"/>
  <c r="J66" i="6" s="1"/>
  <c r="I67" i="6"/>
  <c r="J67" i="6" s="1"/>
  <c r="I68" i="6"/>
  <c r="J68" i="6" s="1"/>
  <c r="I69" i="6"/>
  <c r="J69" i="6" s="1"/>
  <c r="I70" i="6"/>
  <c r="J70" i="6" s="1"/>
  <c r="I71" i="6"/>
  <c r="J71" i="6" s="1"/>
  <c r="I72" i="6"/>
  <c r="J72" i="6" s="1"/>
  <c r="I73" i="6"/>
  <c r="J73" i="6" s="1"/>
  <c r="I74" i="6"/>
  <c r="J74" i="6" s="1"/>
  <c r="I75" i="6"/>
  <c r="J75" i="6" s="1"/>
  <c r="I76" i="6"/>
  <c r="J76" i="6" s="1"/>
  <c r="L11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A37" i="6"/>
  <c r="B37" i="6"/>
  <c r="G37" i="6"/>
  <c r="H37" i="6"/>
  <c r="Z37" i="6"/>
  <c r="A38" i="6"/>
  <c r="B38" i="6"/>
  <c r="G38" i="6"/>
  <c r="H38" i="6"/>
  <c r="Z38" i="6"/>
  <c r="A39" i="6"/>
  <c r="B39" i="6"/>
  <c r="G39" i="6"/>
  <c r="H39" i="6"/>
  <c r="Z39" i="6"/>
  <c r="A40" i="6"/>
  <c r="B40" i="6"/>
  <c r="G40" i="6"/>
  <c r="H40" i="6"/>
  <c r="Z40" i="6"/>
  <c r="A41" i="6"/>
  <c r="B41" i="6"/>
  <c r="G41" i="6"/>
  <c r="H41" i="6"/>
  <c r="Z41" i="6"/>
  <c r="A42" i="6"/>
  <c r="B42" i="6"/>
  <c r="G42" i="6"/>
  <c r="H42" i="6"/>
  <c r="Z42" i="6"/>
  <c r="A43" i="6"/>
  <c r="B43" i="6"/>
  <c r="G43" i="6"/>
  <c r="H43" i="6"/>
  <c r="Z43" i="6"/>
  <c r="A44" i="6"/>
  <c r="B44" i="6"/>
  <c r="G44" i="6"/>
  <c r="H44" i="6"/>
  <c r="Z44" i="6"/>
  <c r="A45" i="6"/>
  <c r="B45" i="6"/>
  <c r="G45" i="6"/>
  <c r="H45" i="6"/>
  <c r="O45" i="6"/>
  <c r="Z45" i="6"/>
  <c r="A46" i="6"/>
  <c r="B46" i="6"/>
  <c r="G46" i="6"/>
  <c r="H46" i="6"/>
  <c r="O46" i="6"/>
  <c r="Z46" i="6"/>
  <c r="A47" i="6"/>
  <c r="B47" i="6"/>
  <c r="G47" i="6"/>
  <c r="H47" i="6"/>
  <c r="O47" i="6"/>
  <c r="Z47" i="6"/>
  <c r="A48" i="6"/>
  <c r="B48" i="6"/>
  <c r="G48" i="6"/>
  <c r="H48" i="6"/>
  <c r="O48" i="6"/>
  <c r="Z48" i="6"/>
  <c r="A49" i="6"/>
  <c r="B49" i="6"/>
  <c r="G49" i="6"/>
  <c r="H49" i="6"/>
  <c r="O49" i="6"/>
  <c r="Z49" i="6"/>
  <c r="A50" i="6"/>
  <c r="B50" i="6"/>
  <c r="G50" i="6"/>
  <c r="H50" i="6"/>
  <c r="O50" i="6"/>
  <c r="Z50" i="6"/>
  <c r="A51" i="6"/>
  <c r="B51" i="6"/>
  <c r="G51" i="6"/>
  <c r="H51" i="6"/>
  <c r="O51" i="6"/>
  <c r="Z51" i="6"/>
  <c r="A52" i="6"/>
  <c r="B52" i="6"/>
  <c r="G52" i="6"/>
  <c r="H52" i="6"/>
  <c r="O52" i="6"/>
  <c r="Z52" i="6"/>
  <c r="A53" i="6"/>
  <c r="B53" i="6"/>
  <c r="G53" i="6"/>
  <c r="H53" i="6"/>
  <c r="O53" i="6"/>
  <c r="Z53" i="6"/>
  <c r="A54" i="6"/>
  <c r="B54" i="6"/>
  <c r="G54" i="6"/>
  <c r="H54" i="6"/>
  <c r="O54" i="6"/>
  <c r="Z54" i="6"/>
  <c r="A55" i="6"/>
  <c r="B55" i="6"/>
  <c r="G55" i="6"/>
  <c r="H55" i="6"/>
  <c r="O55" i="6"/>
  <c r="Z55" i="6"/>
  <c r="A56" i="6"/>
  <c r="B56" i="6"/>
  <c r="G56" i="6"/>
  <c r="H56" i="6"/>
  <c r="O56" i="6"/>
  <c r="Z56" i="6"/>
  <c r="A57" i="6"/>
  <c r="B57" i="6"/>
  <c r="G57" i="6"/>
  <c r="H57" i="6"/>
  <c r="O57" i="6"/>
  <c r="Z57" i="6"/>
  <c r="A58" i="6"/>
  <c r="B58" i="6"/>
  <c r="G58" i="6"/>
  <c r="H58" i="6"/>
  <c r="O58" i="6"/>
  <c r="Z58" i="6"/>
  <c r="A59" i="6"/>
  <c r="B59" i="6"/>
  <c r="G59" i="6"/>
  <c r="H59" i="6"/>
  <c r="O59" i="6"/>
  <c r="Z59" i="6"/>
  <c r="A60" i="6"/>
  <c r="B60" i="6"/>
  <c r="G60" i="6"/>
  <c r="H60" i="6"/>
  <c r="Z60" i="6"/>
  <c r="A61" i="6"/>
  <c r="B61" i="6"/>
  <c r="G61" i="6"/>
  <c r="H61" i="6"/>
  <c r="Z61" i="6"/>
  <c r="A62" i="6"/>
  <c r="B62" i="6"/>
  <c r="G62" i="6"/>
  <c r="H62" i="6"/>
  <c r="Z62" i="6"/>
  <c r="A63" i="6"/>
  <c r="B63" i="6"/>
  <c r="G63" i="6"/>
  <c r="H63" i="6"/>
  <c r="Z63" i="6"/>
  <c r="A64" i="6"/>
  <c r="B64" i="6"/>
  <c r="G64" i="6"/>
  <c r="H64" i="6"/>
  <c r="Z64" i="6"/>
  <c r="A65" i="6"/>
  <c r="B65" i="6"/>
  <c r="G65" i="6"/>
  <c r="H65" i="6"/>
  <c r="Z65" i="6"/>
  <c r="A66" i="6"/>
  <c r="B66" i="6"/>
  <c r="G66" i="6"/>
  <c r="H66" i="6"/>
  <c r="Z66" i="6"/>
  <c r="A67" i="6"/>
  <c r="B67" i="6"/>
  <c r="G67" i="6"/>
  <c r="H67" i="6"/>
  <c r="Z67" i="6"/>
  <c r="A68" i="6"/>
  <c r="B68" i="6"/>
  <c r="G68" i="6"/>
  <c r="H68" i="6"/>
  <c r="Z68" i="6"/>
  <c r="A69" i="6"/>
  <c r="B69" i="6"/>
  <c r="G69" i="6"/>
  <c r="H69" i="6"/>
  <c r="Z69" i="6"/>
  <c r="A70" i="6"/>
  <c r="B70" i="6"/>
  <c r="G70" i="6"/>
  <c r="H70" i="6"/>
  <c r="Z70" i="6"/>
  <c r="A71" i="6"/>
  <c r="B71" i="6"/>
  <c r="G71" i="6"/>
  <c r="H71" i="6"/>
  <c r="Z71" i="6"/>
  <c r="A72" i="6"/>
  <c r="B72" i="6"/>
  <c r="G72" i="6"/>
  <c r="H72" i="6"/>
  <c r="Z72" i="6"/>
  <c r="A73" i="6"/>
  <c r="B73" i="6"/>
  <c r="G73" i="6"/>
  <c r="H73" i="6"/>
  <c r="Z73" i="6"/>
  <c r="A74" i="6"/>
  <c r="B74" i="6"/>
  <c r="G74" i="6"/>
  <c r="H74" i="6"/>
  <c r="Z74" i="6"/>
  <c r="A75" i="6"/>
  <c r="B75" i="6"/>
  <c r="G75" i="6"/>
  <c r="H75" i="6"/>
  <c r="Z75" i="6"/>
  <c r="A76" i="6"/>
  <c r="B76" i="6"/>
  <c r="G76" i="6"/>
  <c r="H76" i="6"/>
  <c r="Z76" i="6"/>
  <c r="A77" i="6"/>
  <c r="B77" i="6"/>
  <c r="G77" i="6"/>
  <c r="I77" i="6"/>
  <c r="J77" i="6" s="1"/>
  <c r="Z77" i="6"/>
  <c r="A78" i="6"/>
  <c r="I36" i="6" l="1"/>
  <c r="J36" i="6" s="1"/>
  <c r="I32" i="6"/>
  <c r="J32" i="6" s="1"/>
  <c r="I35" i="6"/>
  <c r="J35" i="6" s="1"/>
  <c r="I34" i="6"/>
  <c r="J34" i="6" s="1"/>
  <c r="I33" i="6"/>
  <c r="J33" i="6" s="1"/>
  <c r="I31" i="6"/>
  <c r="J31" i="6" s="1"/>
  <c r="I30" i="6"/>
  <c r="J30" i="6" s="1"/>
  <c r="I23" i="6"/>
  <c r="J23" i="6" s="1"/>
  <c r="I29" i="6"/>
  <c r="J29" i="6" s="1"/>
  <c r="I28" i="6"/>
  <c r="J28" i="6" s="1"/>
  <c r="I27" i="6"/>
  <c r="J27" i="6" s="1"/>
  <c r="I26" i="6"/>
  <c r="J26" i="6" s="1"/>
  <c r="I25" i="6"/>
  <c r="J25" i="6" s="1"/>
  <c r="I24" i="6"/>
  <c r="J24" i="6" s="1"/>
  <c r="I21" i="6"/>
  <c r="J21" i="6" s="1"/>
  <c r="I22" i="6"/>
  <c r="J22" i="6" s="1"/>
  <c r="I18" i="6"/>
  <c r="J18" i="6" s="1"/>
  <c r="I19" i="6"/>
  <c r="J19" i="6" s="1"/>
  <c r="J4" i="6" s="1"/>
  <c r="I20" i="6"/>
  <c r="J20" i="6" s="1"/>
  <c r="I17" i="6"/>
  <c r="J17" i="6" s="1"/>
  <c r="I16" i="6"/>
  <c r="J16" i="6" s="1"/>
  <c r="G4" i="6" s="1"/>
  <c r="I15" i="6"/>
  <c r="J15" i="6" s="1"/>
  <c r="I14" i="6"/>
  <c r="J14" i="6" s="1"/>
  <c r="I13" i="6"/>
  <c r="J13" i="6" s="1"/>
  <c r="K4" i="6" l="1"/>
  <c r="H4" i="6"/>
  <c r="F4" i="6"/>
  <c r="E4" i="6"/>
  <c r="D4" i="6"/>
  <c r="N9" i="6"/>
  <c r="M11" i="6"/>
  <c r="N11" i="6"/>
  <c r="I4" i="6"/>
  <c r="K24" i="6" l="1"/>
  <c r="L24" i="6"/>
  <c r="K25" i="6"/>
  <c r="L21" i="6"/>
  <c r="K27" i="6"/>
  <c r="L15" i="6"/>
  <c r="L31" i="6"/>
  <c r="K13" i="6"/>
  <c r="K29" i="6"/>
  <c r="L25" i="6"/>
  <c r="K14" i="6"/>
  <c r="K30" i="6"/>
  <c r="L22" i="6"/>
  <c r="L28" i="6"/>
  <c r="K15" i="6"/>
  <c r="K31" i="6"/>
  <c r="L19" i="6"/>
  <c r="L35" i="6"/>
  <c r="K28" i="6"/>
  <c r="L13" i="6"/>
  <c r="L29" i="6"/>
  <c r="L23" i="6"/>
  <c r="K21" i="6"/>
  <c r="K23" i="6"/>
  <c r="K17" i="6"/>
  <c r="L14" i="6"/>
  <c r="K18" i="6"/>
  <c r="K36" i="6"/>
  <c r="L32" i="6"/>
  <c r="K33" i="6"/>
  <c r="L27" i="6"/>
  <c r="K22" i="6"/>
  <c r="K34" i="6"/>
  <c r="L16" i="6"/>
  <c r="K32" i="6"/>
  <c r="K16" i="6"/>
  <c r="L30" i="6"/>
  <c r="K26" i="6"/>
  <c r="L33" i="6"/>
  <c r="L17" i="6"/>
  <c r="K20" i="6"/>
  <c r="L36" i="6"/>
  <c r="L18" i="6"/>
  <c r="L20" i="6"/>
  <c r="L34" i="6"/>
  <c r="K35" i="6"/>
  <c r="K19" i="6"/>
  <c r="L26" i="6"/>
  <c r="G36" i="6" l="1"/>
  <c r="H36" i="6"/>
  <c r="Z36" i="6"/>
  <c r="G35" i="6"/>
  <c r="H35" i="6"/>
  <c r="B9" i="6"/>
  <c r="Z35" i="6"/>
  <c r="A36" i="6" s="1"/>
  <c r="E9" i="6"/>
  <c r="H9" i="6"/>
  <c r="G9" i="6"/>
  <c r="G10" i="6" s="1"/>
  <c r="A9" i="6"/>
  <c r="A10" i="6" s="1"/>
  <c r="C9" i="6"/>
  <c r="C10" i="6" s="1"/>
  <c r="D9" i="6"/>
  <c r="D10" i="6" s="1"/>
  <c r="F9" i="6"/>
  <c r="F10" i="6" s="1"/>
  <c r="G34" i="6"/>
  <c r="H34" i="6"/>
  <c r="Z34" i="6"/>
  <c r="A35" i="6" s="1"/>
  <c r="G33" i="6"/>
  <c r="H33" i="6"/>
  <c r="A34" i="6" s="1"/>
  <c r="Z33" i="6"/>
  <c r="G32" i="6"/>
  <c r="A33" i="6" s="1"/>
  <c r="H32" i="6"/>
  <c r="Z32" i="6"/>
  <c r="G31" i="6"/>
  <c r="H31" i="6"/>
  <c r="A32" i="6" s="1"/>
  <c r="Z31" i="6"/>
  <c r="G30" i="6"/>
  <c r="H30" i="6"/>
  <c r="Z30" i="6"/>
  <c r="A31" i="6" s="1"/>
  <c r="G29" i="6"/>
  <c r="A30" i="6" s="1"/>
  <c r="H29" i="6"/>
  <c r="Z29" i="6"/>
  <c r="G28" i="6"/>
  <c r="A29" i="6" s="1"/>
  <c r="H28" i="6"/>
  <c r="Z28" i="6"/>
  <c r="G27" i="6"/>
  <c r="H27" i="6"/>
  <c r="A28" i="6" s="1"/>
  <c r="Z27" i="6"/>
  <c r="G26" i="6"/>
  <c r="A27" i="6" s="1"/>
  <c r="H26" i="6"/>
  <c r="Z26" i="6"/>
  <c r="G25" i="6"/>
  <c r="H25" i="6"/>
  <c r="Z25" i="6"/>
  <c r="A26" i="6" s="1"/>
  <c r="G24" i="6"/>
  <c r="H24" i="6"/>
  <c r="Z24" i="6"/>
  <c r="A25" i="6" s="1"/>
  <c r="G23" i="6"/>
  <c r="A24" i="6" s="1"/>
  <c r="H23" i="6"/>
  <c r="Z23" i="6"/>
  <c r="G22" i="6"/>
  <c r="H22" i="6"/>
  <c r="A23" i="6" s="1"/>
  <c r="Z22" i="6"/>
  <c r="G21" i="6"/>
  <c r="H21" i="6"/>
  <c r="A22" i="6" s="1"/>
  <c r="Z21" i="6"/>
  <c r="G20" i="6"/>
  <c r="H20" i="6"/>
  <c r="Z20" i="6"/>
  <c r="A21" i="6" s="1"/>
  <c r="G19" i="6"/>
  <c r="A20" i="6" s="1"/>
  <c r="H19" i="6"/>
  <c r="Z19" i="6"/>
  <c r="G18" i="6"/>
  <c r="H18" i="6"/>
  <c r="A19" i="6" s="1"/>
  <c r="Z18" i="6"/>
  <c r="G17" i="6"/>
  <c r="A18" i="6" s="1"/>
  <c r="H17" i="6"/>
  <c r="Z17" i="6"/>
  <c r="G16" i="6"/>
  <c r="H16" i="6"/>
  <c r="A17" i="6" s="1"/>
  <c r="Z16" i="6"/>
  <c r="Z15" i="6"/>
  <c r="A16" i="6" s="1"/>
  <c r="G15" i="6"/>
  <c r="H15" i="6"/>
  <c r="AA32" i="6"/>
  <c r="H28" i="4" s="1"/>
  <c r="AB32" i="6"/>
  <c r="I28" i="4" s="1"/>
  <c r="AA18" i="6"/>
  <c r="H14" i="4" s="1"/>
  <c r="AB18" i="6"/>
  <c r="I14" i="4" s="1"/>
  <c r="AA26" i="6"/>
  <c r="H22" i="4" s="1"/>
  <c r="AB26" i="6"/>
  <c r="I22" i="4" s="1"/>
  <c r="AA20" i="6"/>
  <c r="H16" i="4" s="1"/>
  <c r="AB20" i="6"/>
  <c r="I16" i="4" s="1"/>
  <c r="AA25" i="6"/>
  <c r="H21" i="4" s="1"/>
  <c r="AB25" i="6"/>
  <c r="I21" i="4" s="1"/>
  <c r="AA27" i="6"/>
  <c r="H23" i="4" s="1"/>
  <c r="AB27" i="6"/>
  <c r="I23" i="4" s="1"/>
  <c r="AA28" i="6"/>
  <c r="H24" i="4" s="1"/>
  <c r="AB28" i="6"/>
  <c r="I24" i="4" s="1"/>
  <c r="AA34" i="6"/>
  <c r="H30" i="4" s="1"/>
  <c r="AB34" i="6"/>
  <c r="I30" i="4" s="1"/>
  <c r="AA22" i="6"/>
  <c r="H18" i="4" s="1"/>
  <c r="AB22" i="6"/>
  <c r="I18" i="4" s="1"/>
  <c r="AA36" i="6"/>
  <c r="H32" i="4" s="1"/>
  <c r="AB36" i="6"/>
  <c r="I32" i="4" s="1"/>
  <c r="AB14" i="6"/>
  <c r="I10" i="4" s="1"/>
  <c r="AA14" i="6"/>
  <c r="H10" i="4" s="1"/>
  <c r="AB17" i="6"/>
  <c r="I13" i="4" s="1"/>
  <c r="AA17" i="6"/>
  <c r="H13" i="4" s="1"/>
  <c r="K8" i="6"/>
  <c r="I4" i="4" s="1"/>
  <c r="J8" i="6"/>
  <c r="J4" i="4" s="1"/>
  <c r="AB33" i="6"/>
  <c r="I29" i="4" s="1"/>
  <c r="AA33" i="6"/>
  <c r="H29" i="4" s="1"/>
  <c r="AA31" i="6"/>
  <c r="H27" i="4" s="1"/>
  <c r="AB31" i="6"/>
  <c r="I27" i="4" s="1"/>
  <c r="AA23" i="6"/>
  <c r="H19" i="4" s="1"/>
  <c r="AB23" i="6"/>
  <c r="I19" i="4" s="1"/>
  <c r="AA15" i="6"/>
  <c r="H11" i="4" s="1"/>
  <c r="AB15" i="6"/>
  <c r="I11" i="4" s="1"/>
  <c r="AB30" i="6"/>
  <c r="I26" i="4" s="1"/>
  <c r="AA30" i="6"/>
  <c r="H26" i="4" s="1"/>
  <c r="AA29" i="6"/>
  <c r="H25" i="4" s="1"/>
  <c r="AB29" i="6"/>
  <c r="I25" i="4" s="1"/>
  <c r="AA13" i="6"/>
  <c r="H9" i="4" s="1"/>
  <c r="AB13" i="6"/>
  <c r="AA21" i="6"/>
  <c r="H17" i="4" s="1"/>
  <c r="AB21" i="6"/>
  <c r="I17" i="4" s="1"/>
  <c r="AA16" i="6"/>
  <c r="H12" i="4" s="1"/>
  <c r="AB16" i="6"/>
  <c r="I12" i="4" s="1"/>
  <c r="AA35" i="6"/>
  <c r="H31" i="4" s="1"/>
  <c r="AB35" i="6"/>
  <c r="I31" i="4" s="1"/>
  <c r="AA24" i="6"/>
  <c r="H20" i="4" s="1"/>
  <c r="AB24" i="6"/>
  <c r="I20" i="4" s="1"/>
  <c r="AA19" i="6"/>
  <c r="H15" i="4" s="1"/>
  <c r="AB19" i="6"/>
  <c r="I15" i="4" s="1"/>
  <c r="O4" i="4" l="1"/>
  <c r="H10" i="6"/>
  <c r="N4" i="4"/>
  <c r="E10" i="6"/>
  <c r="B10" i="6"/>
  <c r="M4" i="4"/>
  <c r="O24" i="6"/>
  <c r="O21" i="6"/>
  <c r="O20" i="6"/>
  <c r="O29" i="6"/>
  <c r="O14" i="6"/>
  <c r="O18" i="6"/>
  <c r="O16" i="6"/>
  <c r="O36" i="6"/>
  <c r="O13" i="6"/>
  <c r="O35" i="6"/>
  <c r="O19" i="6"/>
  <c r="O22" i="6"/>
  <c r="O34" i="6"/>
  <c r="O23" i="6"/>
  <c r="O25" i="6"/>
  <c r="O17" i="6"/>
  <c r="O28" i="6"/>
  <c r="O30" i="6"/>
  <c r="O32" i="6"/>
  <c r="O33" i="6"/>
  <c r="O27" i="6"/>
  <c r="O15" i="6"/>
  <c r="O26" i="6"/>
  <c r="O31" i="6"/>
  <c r="I9" i="4"/>
  <c r="M2" i="6"/>
  <c r="L4" i="4" s="1"/>
  <c r="D3" i="6" l="1"/>
  <c r="H3" i="6"/>
  <c r="J3" i="6"/>
  <c r="I3" i="6"/>
  <c r="E3" i="6"/>
  <c r="K3" i="6"/>
  <c r="F3" i="6"/>
  <c r="G3" i="6"/>
</calcChain>
</file>

<file path=xl/sharedStrings.xml><?xml version="1.0" encoding="utf-8"?>
<sst xmlns="http://schemas.openxmlformats.org/spreadsheetml/2006/main" count="107" uniqueCount="72">
  <si>
    <t>PICK 4 REGIONS WITH SMALLEST AVG RESIDUAL</t>
  </si>
  <si>
    <t>Calibration</t>
  </si>
  <si>
    <t>Subject</t>
  </si>
  <si>
    <t>Calib_mean_temp</t>
  </si>
  <si>
    <t>Calib_slope</t>
  </si>
  <si>
    <t>Calib_intcpt</t>
  </si>
  <si>
    <t>Calib_Rsq.</t>
  </si>
  <si>
    <t>Calib Rsq trim</t>
  </si>
  <si>
    <t>Temp_L2</t>
  </si>
  <si>
    <t>Temp_L5</t>
  </si>
  <si>
    <t>Temp_L8</t>
  </si>
  <si>
    <t>Temp</t>
  </si>
  <si>
    <t>R-Square all</t>
  </si>
  <si>
    <t>R-square trim</t>
  </si>
  <si>
    <t>Valid only Rating</t>
  </si>
  <si>
    <t>Valid only temp</t>
  </si>
  <si>
    <t>TEMP</t>
  </si>
  <si>
    <t>LOC</t>
  </si>
  <si>
    <t>RATING</t>
  </si>
  <si>
    <t>Predicted Level 8</t>
  </si>
  <si>
    <t>Residuals</t>
  </si>
  <si>
    <t>Intercept</t>
  </si>
  <si>
    <t>Slope</t>
  </si>
  <si>
    <t>Avg Resid</t>
  </si>
  <si>
    <t>Grand avg</t>
  </si>
  <si>
    <t>Abs Resid</t>
  </si>
  <si>
    <t>LowerLim</t>
  </si>
  <si>
    <t>UpperLim</t>
  </si>
  <si>
    <t>VALIDRating</t>
  </si>
  <si>
    <t>OUTlierRate</t>
  </si>
  <si>
    <t>ROUND1</t>
  </si>
  <si>
    <t>ROUND2(trim)</t>
  </si>
  <si>
    <t>ROUND2</t>
  </si>
  <si>
    <t>Residuals2</t>
  </si>
  <si>
    <t>Avg Trim Res</t>
  </si>
  <si>
    <t>Trial No.</t>
  </si>
  <si>
    <t>CONTROL LIMIT</t>
  </si>
  <si>
    <t>MAD</t>
  </si>
  <si>
    <t>Predicted Level 2</t>
  </si>
  <si>
    <t>M</t>
  </si>
  <si>
    <t>L</t>
  </si>
  <si>
    <t>H</t>
  </si>
  <si>
    <t>LthenM</t>
  </si>
  <si>
    <t>MthenH</t>
  </si>
  <si>
    <t>HthenM</t>
  </si>
  <si>
    <t>MthenL</t>
  </si>
  <si>
    <t>LthenH</t>
  </si>
  <si>
    <t>HthenL</t>
  </si>
  <si>
    <t>LthenL</t>
  </si>
  <si>
    <t>MthenM</t>
  </si>
  <si>
    <t>HthenH</t>
  </si>
  <si>
    <t>PREV</t>
  </si>
  <si>
    <t>CURRENT</t>
  </si>
  <si>
    <t>Predicted Level 5</t>
  </si>
  <si>
    <t>Next Temp</t>
  </si>
  <si>
    <t>Target</t>
  </si>
  <si>
    <t>Location</t>
  </si>
  <si>
    <t>TEMP/RATING PREDICTIONS</t>
  </si>
  <si>
    <t>USED</t>
  </si>
  <si>
    <t>FINAL TEMPS</t>
  </si>
  <si>
    <t>LOW</t>
  </si>
  <si>
    <t>MEDLOW</t>
  </si>
  <si>
    <t>MEDHIGH</t>
  </si>
  <si>
    <t>HIGH</t>
  </si>
  <si>
    <t>Rating</t>
  </si>
  <si>
    <t>Run Order</t>
  </si>
  <si>
    <t>Cue Order</t>
  </si>
  <si>
    <t>Date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</si>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</sst>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0"/>
      <color indexed="10"/>
      <name val="Verdana"/>
    </font>
    <font>
      <b/>
      <sz val="14"/>
      <name val="Verdana"/>
    </font>
    <font>
      <b/>
      <sz val="14"/>
      <color indexed="10"/>
      <name val="Verdana"/>
    </font>
    <font>
      <sz val="14"/>
      <name val="Verdana"/>
    </font>
    <font>
      <sz val="10"/>
      <name val="Verdana"/>
    </font>
    <font>
      <b/>
      <u/>
      <sz val="14"/>
      <color indexed="10"/>
      <name val="Verdana"/>
    </font>
    <font>
      <sz val="12"/>
      <color indexed="10"/>
      <name val="Verdana"/>
    </font>
    <font>
      <sz val="10"/>
      <name val="Verdana"/>
      <family val="2"/>
    </font>
    <font>
      <b/>
      <sz val="10"/>
      <name val="Verdana"/>
      <family val="2"/>
    </font>
    <font>
      <u/>
      <sz val="14"/>
      <color indexed="10"/>
      <name val="Verdana"/>
      <family val="2"/>
    </font>
    <font>
      <sz val="14"/>
      <color indexed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49" fontId="1" fillId="0" borderId="1" xfId="0" applyNumberFormat="1" applyFont="1" applyBorder="1" applyAlignment="1">
      <alignment wrapText="1"/>
    </xf>
    <xf numFmtId="2" fontId="4" fillId="2" borderId="0" xfId="0" applyNumberFormat="1" applyFont="1" applyFill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5" fillId="0" borderId="0" xfId="0" applyFont="1"/>
    <xf numFmtId="2" fontId="6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5" fillId="3" borderId="2" xfId="0" applyFont="1" applyFill="1" applyBorder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5" fillId="3" borderId="0" xfId="0" applyFont="1" applyFill="1"/>
    <xf numFmtId="0" fontId="8" fillId="3" borderId="0" xfId="0" applyFont="1" applyFill="1"/>
    <xf numFmtId="164" fontId="9" fillId="2" borderId="0" xfId="0" applyNumberFormat="1" applyFont="1" applyFill="1" applyAlignment="1">
      <alignment horizontal="center"/>
    </xf>
    <xf numFmtId="2" fontId="10" fillId="0" borderId="0" xfId="0" applyNumberFormat="1" applyFont="1" applyAlignment="1">
      <alignment horizontal="center"/>
    </xf>
    <xf numFmtId="0" fontId="6" fillId="2" borderId="0" xfId="0" applyFont="1" applyFill="1"/>
    <xf numFmtId="164" fontId="7" fillId="0" borderId="0" xfId="0" applyNumberFormat="1" applyFont="1"/>
    <xf numFmtId="0" fontId="7" fillId="0" borderId="0" xfId="0" applyFont="1"/>
    <xf numFmtId="164" fontId="11" fillId="0" borderId="0" xfId="0" applyNumberFormat="1" applyFont="1"/>
    <xf numFmtId="164" fontId="7" fillId="2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64" fontId="7" fillId="2" borderId="4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0" borderId="5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164" fontId="0" fillId="0" borderId="5" xfId="0" applyNumberFormat="1" applyBorder="1"/>
    <xf numFmtId="164" fontId="12" fillId="0" borderId="0" xfId="0" applyNumberFormat="1" applyFont="1" applyFill="1"/>
    <xf numFmtId="2" fontId="5" fillId="4" borderId="0" xfId="0" applyNumberFormat="1" applyFont="1" applyFill="1" applyAlignment="1">
      <alignment horizontal="center"/>
    </xf>
    <xf numFmtId="2" fontId="7" fillId="4" borderId="0" xfId="0" applyNumberFormat="1" applyFont="1" applyFill="1" applyAlignment="1">
      <alignment horizontal="center"/>
    </xf>
    <xf numFmtId="164" fontId="13" fillId="2" borderId="0" xfId="0" applyNumberFormat="1" applyFont="1" applyFill="1" applyAlignment="1">
      <alignment horizontal="center"/>
    </xf>
    <xf numFmtId="164" fontId="14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Overall</a:t>
            </a:r>
          </a:p>
        </c:rich>
      </c:tx>
      <c:layout>
        <c:manualLayout>
          <c:xMode val="edge"/>
          <c:yMode val="edge"/>
          <c:x val="0.43583535108958799"/>
          <c:y val="2.69749518304432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80629539951599"/>
          <c:y val="0.150289194083323"/>
          <c:w val="0.76755447941888599"/>
          <c:h val="0.676301373374952"/>
        </c:manualLayout>
      </c:layout>
      <c:scatterChart>
        <c:scatterStyle val="lineMarker"/>
        <c:varyColors val="0"/>
        <c:ser>
          <c:idx val="1"/>
          <c:order val="0"/>
          <c:tx>
            <c:strRef>
              <c:f>CALIB!$F$12</c:f>
              <c:strCache>
                <c:ptCount val="1"/>
                <c:pt idx="0">
                  <c:v>RATING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DD2D32"/>
              </a:solidFill>
              <a:ln>
                <a:solidFill>
                  <a:srgbClr val="DD2D32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0.47441478713465901"/>
                  <c:y val="-0.1579962890868860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</c:trendlineLbl>
          </c:trendline>
          <c:xVal>
            <c:numRef>
              <c:f>CALIB!$D$13:$D$36</c:f>
              <c:numCache>
                <c:formatCode>General</c:formatCode>
                <c:ptCount val="24"/>
              </c:numCache>
            </c:numRef>
          </c:xVal>
          <c:yVal>
            <c:numRef>
              <c:f>CALIB!$K$13:$K$36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EE-3648-B7FF-64DC48831BF2}"/>
            </c:ext>
          </c:extLst>
        </c:ser>
        <c:ser>
          <c:idx val="0"/>
          <c:order val="1"/>
          <c:tx>
            <c:v>Outliers</c:v>
          </c:tx>
          <c:spPr>
            <a:ln w="28575">
              <a:noFill/>
            </a:ln>
          </c:spPr>
          <c:marker>
            <c:symbol val="x"/>
            <c:size val="10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CALIB!$D$13:$D$36</c:f>
              <c:numCache>
                <c:formatCode>General</c:formatCode>
                <c:ptCount val="24"/>
              </c:numCache>
            </c:numRef>
          </c:xVal>
          <c:yVal>
            <c:numRef>
              <c:f>CALIB!$L$13:$L$36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EE-3648-B7FF-64DC48831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20488"/>
        <c:axId val="2135235640"/>
      </c:scatterChart>
      <c:valAx>
        <c:axId val="2146220488"/>
        <c:scaling>
          <c:orientation val="minMax"/>
          <c:max val="5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Temp</a:t>
                </a:r>
              </a:p>
            </c:rich>
          </c:tx>
          <c:layout>
            <c:manualLayout>
              <c:xMode val="edge"/>
              <c:yMode val="edge"/>
              <c:x val="0.49152542372881403"/>
              <c:y val="0.88439412558979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35235640"/>
        <c:crosses val="autoZero"/>
        <c:crossBetween val="midCat"/>
        <c:majorUnit val="10"/>
        <c:minorUnit val="2"/>
      </c:valAx>
      <c:valAx>
        <c:axId val="213523564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Rating</a:t>
                </a:r>
              </a:p>
            </c:rich>
          </c:tx>
          <c:layout>
            <c:manualLayout>
              <c:xMode val="edge"/>
              <c:yMode val="edge"/>
              <c:x val="3.1476997578692503E-2"/>
              <c:y val="0.4412335958005250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46220488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3.8740920096852302E-2"/>
          <c:y val="3.8535645472061598E-2"/>
          <c:w val="0.305084745762712"/>
          <c:h val="0.11175352358411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977900</xdr:colOff>
      <xdr:row>36</xdr:row>
      <xdr:rowOff>0</xdr:rowOff>
    </xdr:from>
    <xdr:to>
      <xdr:col>12</xdr:col>
      <xdr:colOff>152400</xdr:colOff>
      <xdr:row>66</xdr:row>
      <xdr:rowOff>114300</xdr:rowOff>
    </xdr:to>
    <xdr:graphicFrame macro="">
      <xdr:nvGraphicFramePr>
        <xdr:cNvPr id="2076" name="Chart 1">
          <a:extLst>
            <a:ext uri="{FF2B5EF4-FFF2-40B4-BE49-F238E27FC236}">
              <a16:creationId xmlns:a16="http://schemas.microsoft.com/office/drawing/2014/main" id="{00000000-0008-0000-0100-00001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view="pageLayout" workbookViewId="0">
      <selection activeCell="H9" sqref="H9"/>
    </sheetView>
  </sheetViews>
  <sheetFormatPr defaultColWidth="11" defaultRowHeight="12.75" x14ac:dyDescent="0.2"/>
  <sheetData>
    <row r="1" spans="1:15" x14ac:dyDescent="0.2">
      <c r="H1" t="s">
        <v>1</v>
      </c>
    </row>
    <row r="3" spans="1:15" x14ac:dyDescent="0.2">
      <c r="A3" t="s">
        <v>2</v>
      </c>
      <c r="B3" t="s">
        <v>67</v>
      </c>
      <c r="C3" t="s">
        <v>65</v>
      </c>
      <c r="D3" t="s">
        <v>66</v>
      </c>
      <c r="E3" t="s">
        <v>8</v>
      </c>
      <c r="F3" t="s">
        <v>9</v>
      </c>
      <c r="G3" t="s">
        <v>10</v>
      </c>
      <c r="H3" t="s">
        <v>3</v>
      </c>
      <c r="I3" t="s">
        <v>4</v>
      </c>
      <c r="J3" t="s">
        <v>5</v>
      </c>
      <c r="K3" t="s">
        <v>6</v>
      </c>
      <c r="L3" t="s">
        <v>7</v>
      </c>
    </row>
    <row r="4" spans="1:15" x14ac:dyDescent="0.2">
      <c r="A4">
        <v>1090</v>
      </c>
      <c r="H4" s="6" t="e">
        <f>AVERAGE(CALIB!D13:D36)</f>
        <v>#DIV/0!</v>
      </c>
      <c r="I4" s="6" t="e">
        <f>CALIB!K8</f>
        <v>#NUM!</v>
      </c>
      <c r="J4" s="6" t="e">
        <f>CALIB!J8</f>
        <v>#NUM!</v>
      </c>
      <c r="K4" s="1" t="e">
        <f>CALIB!L2</f>
        <v>#DIV/0!</v>
      </c>
      <c r="L4" s="1" t="e">
        <f>CALIB!M2</f>
        <v>#NUM!</v>
      </c>
      <c r="M4" s="6" t="str">
        <f>CALIB!B9</f>
        <v/>
      </c>
      <c r="N4" s="6" t="str">
        <f>CALIB!E9</f>
        <v/>
      </c>
      <c r="O4" s="6" t="str">
        <f>CALIB!H9</f>
        <v/>
      </c>
    </row>
    <row r="8" spans="1:15" x14ac:dyDescent="0.2">
      <c r="H8" t="s">
        <v>11</v>
      </c>
      <c r="I8" t="s">
        <v>64</v>
      </c>
    </row>
    <row r="9" spans="1:15" x14ac:dyDescent="0.2">
      <c r="H9" t="e">
        <f>IF(OR(ISBLANK(CALIB!AA13),CALIB!AA13 = " "), "NaN", CALIB!AA13)</f>
        <v>#NUM!</v>
      </c>
      <c r="I9" t="e">
        <f>IF(OR(ISBLANK(CALIB!AB13),CALIB!AB13 = " "), "NaN", CALIB!AB13)</f>
        <v>#NUM!</v>
      </c>
    </row>
    <row r="10" spans="1:15" x14ac:dyDescent="0.2">
      <c r="H10" t="e">
        <f>IF(OR(ISBLANK(CALIB!AA14),CALIB!AA14 = " "), "NaN", CALIB!AA14)</f>
        <v>#NUM!</v>
      </c>
      <c r="I10" t="e">
        <f>IF(OR(ISBLANK(CALIB!AB14),CALIB!AB14 = " "), "NaN", CALIB!AB14)</f>
        <v>#NUM!</v>
      </c>
    </row>
    <row r="11" spans="1:15" x14ac:dyDescent="0.2">
      <c r="H11" t="e">
        <f>IF(OR(ISBLANK(CALIB!AA15),CALIB!AA15 = " "), "NaN", CALIB!AA15)</f>
        <v>#NUM!</v>
      </c>
      <c r="I11" t="e">
        <f>IF(OR(ISBLANK(CALIB!AB15),CALIB!AB15 = " "), "NaN", CALIB!AB15)</f>
        <v>#NUM!</v>
      </c>
    </row>
    <row r="12" spans="1:15" x14ac:dyDescent="0.2">
      <c r="H12" t="e">
        <f>IF(OR(ISBLANK(CALIB!AA16),CALIB!AA16 = " "), "NaN", CALIB!AA16)</f>
        <v>#NUM!</v>
      </c>
      <c r="I12" t="e">
        <f>IF(OR(ISBLANK(CALIB!AB16),CALIB!AB16 = " "), "NaN", CALIB!AB16)</f>
        <v>#NUM!</v>
      </c>
    </row>
    <row r="13" spans="1:15" x14ac:dyDescent="0.2">
      <c r="H13" t="e">
        <f>IF(OR(ISBLANK(CALIB!AA17),CALIB!AA17 = " "), "NaN", CALIB!AA17)</f>
        <v>#NUM!</v>
      </c>
      <c r="I13" t="e">
        <f>IF(OR(ISBLANK(CALIB!AB17),CALIB!AB17 = " "), "NaN", CALIB!AB17)</f>
        <v>#NUM!</v>
      </c>
    </row>
    <row r="14" spans="1:15" x14ac:dyDescent="0.2">
      <c r="H14" t="e">
        <f>IF(OR(ISBLANK(CALIB!AA18),CALIB!AA18 = " "), "NaN", CALIB!AA18)</f>
        <v>#NUM!</v>
      </c>
      <c r="I14" t="e">
        <f>IF(OR(ISBLANK(CALIB!AB18),CALIB!AB18 = " "), "NaN", CALIB!AB18)</f>
        <v>#NUM!</v>
      </c>
    </row>
    <row r="15" spans="1:15" x14ac:dyDescent="0.2">
      <c r="H15" t="e">
        <f>IF(OR(ISBLANK(CALIB!AA19),CALIB!AA19 = " "), "NaN", CALIB!AA19)</f>
        <v>#NUM!</v>
      </c>
      <c r="I15" t="e">
        <f>IF(OR(ISBLANK(CALIB!AB19),CALIB!AB19 = " "), "NaN", CALIB!AB19)</f>
        <v>#NUM!</v>
      </c>
    </row>
    <row r="16" spans="1:15" x14ac:dyDescent="0.2">
      <c r="H16" t="e">
        <f>IF(OR(ISBLANK(CALIB!AA20),CALIB!AA20 = " "), "NaN", CALIB!AA20)</f>
        <v>#NUM!</v>
      </c>
      <c r="I16" t="e">
        <f>IF(OR(ISBLANK(CALIB!AB20),CALIB!AB20 = " "), "NaN", CALIB!AB20)</f>
        <v>#NUM!</v>
      </c>
    </row>
    <row r="17" spans="8:9" x14ac:dyDescent="0.2">
      <c r="H17" t="e">
        <f>IF(OR(ISBLANK(CALIB!AA21),CALIB!AA21 = " "), "NaN", CALIB!AA21)</f>
        <v>#NUM!</v>
      </c>
      <c r="I17" t="e">
        <f>IF(OR(ISBLANK(CALIB!AB21),CALIB!AB21 = " "), "NaN", CALIB!AB21)</f>
        <v>#NUM!</v>
      </c>
    </row>
    <row r="18" spans="8:9" x14ac:dyDescent="0.2">
      <c r="H18" t="e">
        <f>IF(OR(ISBLANK(CALIB!AA22),CALIB!AA22 = " "), "NaN", CALIB!AA22)</f>
        <v>#NUM!</v>
      </c>
      <c r="I18" t="e">
        <f>IF(OR(ISBLANK(CALIB!AB22),CALIB!AB22 = " "), "NaN", CALIB!AB22)</f>
        <v>#NUM!</v>
      </c>
    </row>
    <row r="19" spans="8:9" x14ac:dyDescent="0.2">
      <c r="H19" t="e">
        <f>IF(OR(ISBLANK(CALIB!AA23),CALIB!AA23 = " "), "NaN", CALIB!AA23)</f>
        <v>#NUM!</v>
      </c>
      <c r="I19" t="e">
        <f>IF(OR(ISBLANK(CALIB!AB23),CALIB!AB23 = " "), "NaN", CALIB!AB23)</f>
        <v>#NUM!</v>
      </c>
    </row>
    <row r="20" spans="8:9" x14ac:dyDescent="0.2">
      <c r="H20" t="e">
        <f>IF(OR(ISBLANK(CALIB!AA24),CALIB!AA24 = " "), "NaN", CALIB!AA24)</f>
        <v>#NUM!</v>
      </c>
      <c r="I20" t="e">
        <f>IF(OR(ISBLANK(CALIB!AB24),CALIB!AB24 = " "), "NaN", CALIB!AB24)</f>
        <v>#NUM!</v>
      </c>
    </row>
    <row r="21" spans="8:9" x14ac:dyDescent="0.2">
      <c r="H21" t="e">
        <f>IF(OR(ISBLANK(CALIB!AA25),CALIB!AA25 = " "), "NaN", CALIB!AA25)</f>
        <v>#NUM!</v>
      </c>
      <c r="I21" t="e">
        <f>IF(OR(ISBLANK(CALIB!AB25),CALIB!AB25 = " "), "NaN", CALIB!AB25)</f>
        <v>#NUM!</v>
      </c>
    </row>
    <row r="22" spans="8:9" x14ac:dyDescent="0.2">
      <c r="H22" t="e">
        <f>IF(OR(ISBLANK(CALIB!AA26),CALIB!AA26 = " "), "NaN", CALIB!AA26)</f>
        <v>#NUM!</v>
      </c>
      <c r="I22" t="e">
        <f>IF(OR(ISBLANK(CALIB!AB26),CALIB!AB26 = " "), "NaN", CALIB!AB26)</f>
        <v>#NUM!</v>
      </c>
    </row>
    <row r="23" spans="8:9" x14ac:dyDescent="0.2">
      <c r="H23" t="e">
        <f>IF(OR(ISBLANK(CALIB!AA27),CALIB!AA27 = " "), "NaN", CALIB!AA27)</f>
        <v>#NUM!</v>
      </c>
      <c r="I23" t="e">
        <f>IF(OR(ISBLANK(CALIB!AB27),CALIB!AB27 = " "), "NaN", CALIB!AB27)</f>
        <v>#NUM!</v>
      </c>
    </row>
    <row r="24" spans="8:9" x14ac:dyDescent="0.2">
      <c r="H24" t="e">
        <f>IF(OR(ISBLANK(CALIB!AA28),CALIB!AA28 = " "), "NaN", CALIB!AA28)</f>
        <v>#NUM!</v>
      </c>
      <c r="I24" t="e">
        <f>IF(OR(ISBLANK(CALIB!AB28),CALIB!AB28 = " "), "NaN", CALIB!AB28)</f>
        <v>#NUM!</v>
      </c>
    </row>
    <row r="25" spans="8:9" x14ac:dyDescent="0.2">
      <c r="H25" t="e">
        <f>IF(OR(ISBLANK(CALIB!AA29),CALIB!AA29 = " "), "NaN", CALIB!AA29)</f>
        <v>#NUM!</v>
      </c>
      <c r="I25" t="e">
        <f>IF(OR(ISBLANK(CALIB!AB29),CALIB!AB29 = " "), "NaN", CALIB!AB29)</f>
        <v>#NUM!</v>
      </c>
    </row>
    <row r="26" spans="8:9" x14ac:dyDescent="0.2">
      <c r="H26" t="e">
        <f>IF(OR(ISBLANK(CALIB!AA30),CALIB!AA30 = " "), "NaN", CALIB!AA30)</f>
        <v>#NUM!</v>
      </c>
      <c r="I26" t="e">
        <f>IF(OR(ISBLANK(CALIB!AB30),CALIB!AB30 = " "), "NaN", CALIB!AB30)</f>
        <v>#NUM!</v>
      </c>
    </row>
    <row r="27" spans="8:9" x14ac:dyDescent="0.2">
      <c r="H27" t="e">
        <f>IF(OR(ISBLANK(CALIB!AA31),CALIB!AA31 = " "), "NaN", CALIB!AA31)</f>
        <v>#NUM!</v>
      </c>
      <c r="I27" t="e">
        <f>IF(OR(ISBLANK(CALIB!AB31),CALIB!AB31 = " "), "NaN", CALIB!AB31)</f>
        <v>#NUM!</v>
      </c>
    </row>
    <row r="28" spans="8:9" x14ac:dyDescent="0.2">
      <c r="H28" t="e">
        <f>IF(OR(ISBLANK(CALIB!AA32),CALIB!AA32 = " "), "NaN", CALIB!AA32)</f>
        <v>#NUM!</v>
      </c>
      <c r="I28" t="e">
        <f>IF(OR(ISBLANK(CALIB!AB32),CALIB!AB32 = " "), "NaN", CALIB!AB32)</f>
        <v>#NUM!</v>
      </c>
    </row>
    <row r="29" spans="8:9" x14ac:dyDescent="0.2">
      <c r="H29" t="e">
        <f>IF(OR(ISBLANK(CALIB!AA33),CALIB!AA33 = " "), "NaN", CALIB!AA33)</f>
        <v>#NUM!</v>
      </c>
      <c r="I29" t="e">
        <f>IF(OR(ISBLANK(CALIB!AB33),CALIB!AB33 = " "), "NaN", CALIB!AB33)</f>
        <v>#NUM!</v>
      </c>
    </row>
    <row r="30" spans="8:9" x14ac:dyDescent="0.2">
      <c r="H30" t="e">
        <f>IF(OR(ISBLANK(CALIB!AA34),CALIB!AA34 = " "), "NaN", CALIB!AA34)</f>
        <v>#NUM!</v>
      </c>
      <c r="I30" t="e">
        <f>IF(OR(ISBLANK(CALIB!AB34),CALIB!AB34 = " "), "NaN", CALIB!AB34)</f>
        <v>#NUM!</v>
      </c>
    </row>
    <row r="31" spans="8:9" x14ac:dyDescent="0.2">
      <c r="H31" t="e">
        <f>IF(OR(ISBLANK(CALIB!AA35),CALIB!AA35 = " "), "NaN", CALIB!AA35)</f>
        <v>#NUM!</v>
      </c>
      <c r="I31" t="e">
        <f>IF(OR(ISBLANK(CALIB!AB35),CALIB!AB35 = " "), "NaN", CALIB!AB35)</f>
        <v>#NUM!</v>
      </c>
    </row>
    <row r="32" spans="8:9" x14ac:dyDescent="0.2">
      <c r="H32" t="e">
        <f>IF(OR(ISBLANK(CALIB!AA36),CALIB!AA36 = " "), "NaN", CALIB!AA36)</f>
        <v>#NUM!</v>
      </c>
      <c r="I32" t="e">
        <f>IF(OR(ISBLANK(CALIB!AB36),CALIB!AB36 = " "), "NaN", CALIB!AB36)</f>
        <v>#NUM!</v>
      </c>
    </row>
  </sheetData>
  <phoneticPr fontId="3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5"/>
  <sheetViews>
    <sheetView tabSelected="1" zoomScale="75" zoomScaleNormal="75" workbookViewId="0">
      <selection activeCell="D13" sqref="D13"/>
    </sheetView>
  </sheetViews>
  <sheetFormatPr defaultColWidth="11" defaultRowHeight="12.75" x14ac:dyDescent="0.2"/>
  <cols>
    <col min="1" max="1" width="19.375" customWidth="1"/>
    <col min="2" max="2" width="11" bestFit="1" customWidth="1"/>
    <col min="3" max="3" width="19.375" bestFit="1" customWidth="1"/>
    <col min="4" max="6" width="13" bestFit="1" customWidth="1"/>
    <col min="7" max="7" width="12" customWidth="1"/>
    <col min="8" max="11" width="13" bestFit="1" customWidth="1"/>
    <col min="12" max="12" width="18.375" bestFit="1" customWidth="1"/>
    <col min="13" max="13" width="20.25" bestFit="1" customWidth="1"/>
    <col min="14" max="15" width="11" bestFit="1" customWidth="1"/>
    <col min="17" max="25" width="11" bestFit="1" customWidth="1"/>
  </cols>
  <sheetData>
    <row r="1" spans="1:28" ht="18" x14ac:dyDescent="0.25">
      <c r="A1" s="20" t="s">
        <v>59</v>
      </c>
      <c r="B1" s="21"/>
      <c r="C1" s="12" t="s">
        <v>58</v>
      </c>
      <c r="F1" t="s">
        <v>68</v>
      </c>
      <c r="I1" t="s">
        <v>69</v>
      </c>
      <c r="J1" t="s">
        <v>70</v>
      </c>
      <c r="K1" t="s">
        <v>71</v>
      </c>
      <c r="L1" s="40" t="s">
        <v>12</v>
      </c>
      <c r="M1" s="40" t="s">
        <v>13</v>
      </c>
    </row>
    <row r="2" spans="1:28" ht="18" x14ac:dyDescent="0.25">
      <c r="A2" s="21">
        <v>44</v>
      </c>
      <c r="B2" s="21" t="s">
        <v>60</v>
      </c>
      <c r="D2" t="s">
        <v>0</v>
      </c>
      <c r="L2" s="41" t="e">
        <f>CORREL(D13:D36,F13:F36) ^ 2</f>
        <v>#DIV/0!</v>
      </c>
      <c r="M2" s="41" t="e">
        <f>CORREL(AB13:AB36,AA13:AA36) ^ 2</f>
        <v>#NUM!</v>
      </c>
      <c r="R2" t="s">
        <v>52</v>
      </c>
    </row>
    <row r="3" spans="1:28" ht="18" x14ac:dyDescent="0.25">
      <c r="A3" s="21"/>
      <c r="B3" s="21" t="s">
        <v>61</v>
      </c>
      <c r="C3" s="12" t="s">
        <v>34</v>
      </c>
      <c r="D3" s="23" t="e">
        <f t="shared" ref="D3:K3" si="0">DAVERAGE($D$12:$O$73,"Residuals2",D5:D6)</f>
        <v>#NUM!</v>
      </c>
      <c r="E3" s="23" t="e">
        <f t="shared" si="0"/>
        <v>#NUM!</v>
      </c>
      <c r="F3" s="23" t="e">
        <f t="shared" si="0"/>
        <v>#NUM!</v>
      </c>
      <c r="G3" s="23" t="e">
        <f t="shared" si="0"/>
        <v>#NUM!</v>
      </c>
      <c r="H3" s="23" t="e">
        <f t="shared" si="0"/>
        <v>#NUM!</v>
      </c>
      <c r="I3" s="23" t="e">
        <f t="shared" si="0"/>
        <v>#NUM!</v>
      </c>
      <c r="J3" s="23" t="e">
        <f t="shared" si="0"/>
        <v>#NUM!</v>
      </c>
      <c r="K3" s="23" t="e">
        <f t="shared" si="0"/>
        <v>#NUM!</v>
      </c>
      <c r="N3">
        <f>4/1.5</f>
        <v>2.6666666666666665</v>
      </c>
      <c r="P3" t="s">
        <v>51</v>
      </c>
      <c r="Q3" t="s">
        <v>40</v>
      </c>
      <c r="R3" t="s">
        <v>39</v>
      </c>
      <c r="S3" t="s">
        <v>41</v>
      </c>
      <c r="Z3" s="9"/>
    </row>
    <row r="4" spans="1:28" ht="18" x14ac:dyDescent="0.25">
      <c r="A4" s="21"/>
      <c r="B4" s="21" t="s">
        <v>62</v>
      </c>
      <c r="C4" s="24" t="s">
        <v>23</v>
      </c>
      <c r="D4" s="13" t="e">
        <f>DAVERAGE($D$12:$J$73,"Abs Resid",D5:D6)</f>
        <v>#DIV/0!</v>
      </c>
      <c r="E4" s="13" t="e">
        <f t="shared" ref="E4:K4" si="1">DAVERAGE($D$12:$J$73,"Abs Resid",E5:E6)</f>
        <v>#DIV/0!</v>
      </c>
      <c r="F4" s="13" t="e">
        <f t="shared" si="1"/>
        <v>#DIV/0!</v>
      </c>
      <c r="G4" s="13" t="e">
        <f t="shared" si="1"/>
        <v>#DIV/0!</v>
      </c>
      <c r="H4" s="13" t="e">
        <f t="shared" si="1"/>
        <v>#DIV/0!</v>
      </c>
      <c r="I4" s="13" t="e">
        <f t="shared" si="1"/>
        <v>#DIV/0!</v>
      </c>
      <c r="J4" s="13" t="e">
        <f t="shared" si="1"/>
        <v>#DIV/0!</v>
      </c>
      <c r="K4" s="13" t="e">
        <f t="shared" si="1"/>
        <v>#DIV/0!</v>
      </c>
      <c r="P4" t="s">
        <v>40</v>
      </c>
      <c r="Q4">
        <f>COUNT(W13:W77)</f>
        <v>1</v>
      </c>
      <c r="R4">
        <f>COUNT(Q13:Q77)</f>
        <v>2</v>
      </c>
      <c r="S4">
        <f>COUNT(U13:U77)</f>
        <v>5</v>
      </c>
      <c r="Z4" s="4"/>
    </row>
    <row r="5" spans="1:28" x14ac:dyDescent="0.2">
      <c r="A5" s="21">
        <v>48</v>
      </c>
      <c r="B5" s="21" t="s">
        <v>63</v>
      </c>
      <c r="D5" s="5" t="s">
        <v>17</v>
      </c>
      <c r="E5" s="5" t="s">
        <v>17</v>
      </c>
      <c r="F5" s="5" t="s">
        <v>17</v>
      </c>
      <c r="G5" s="5" t="s">
        <v>17</v>
      </c>
      <c r="H5" s="5" t="s">
        <v>17</v>
      </c>
      <c r="I5" s="5" t="s">
        <v>17</v>
      </c>
      <c r="J5" s="5" t="s">
        <v>17</v>
      </c>
      <c r="K5" s="5" t="s">
        <v>17</v>
      </c>
      <c r="P5" t="s">
        <v>39</v>
      </c>
      <c r="Q5">
        <f>COUNT(T13:T77)</f>
        <v>3</v>
      </c>
      <c r="R5">
        <f>COUNT(X13:X77)</f>
        <v>2</v>
      </c>
      <c r="S5">
        <f>COUNT(R13:R77)</f>
        <v>2</v>
      </c>
      <c r="Z5" s="5"/>
    </row>
    <row r="6" spans="1:28" ht="18" x14ac:dyDescent="0.25">
      <c r="C6" s="12" t="s">
        <v>56</v>
      </c>
      <c r="D6" s="17">
        <v>1</v>
      </c>
      <c r="E6" s="17">
        <v>2</v>
      </c>
      <c r="F6" s="17">
        <v>3</v>
      </c>
      <c r="G6" s="17">
        <v>4</v>
      </c>
      <c r="H6" s="17">
        <v>5</v>
      </c>
      <c r="I6" s="17">
        <v>6</v>
      </c>
      <c r="J6" s="17">
        <v>7</v>
      </c>
      <c r="K6" s="17">
        <v>8</v>
      </c>
      <c r="P6" t="s">
        <v>41</v>
      </c>
      <c r="Q6">
        <f>COUNT(V13:V77)</f>
        <v>3</v>
      </c>
      <c r="R6">
        <f>COUNT(S13:S77)</f>
        <v>4</v>
      </c>
      <c r="S6">
        <f>COUNT(Y13:Y77)</f>
        <v>1</v>
      </c>
      <c r="Z6" s="5"/>
    </row>
    <row r="7" spans="1:28" x14ac:dyDescent="0.2">
      <c r="A7" s="2" t="s">
        <v>57</v>
      </c>
      <c r="B7" s="2"/>
    </row>
    <row r="8" spans="1:28" ht="18" x14ac:dyDescent="0.25">
      <c r="A8" s="42">
        <v>1</v>
      </c>
      <c r="B8" s="22">
        <v>2</v>
      </c>
      <c r="C8" s="42">
        <v>3</v>
      </c>
      <c r="D8" s="42">
        <v>4</v>
      </c>
      <c r="E8" s="42">
        <v>5</v>
      </c>
      <c r="F8" s="42">
        <v>6</v>
      </c>
      <c r="G8" s="42">
        <v>7</v>
      </c>
      <c r="H8" s="22">
        <v>8</v>
      </c>
      <c r="I8" t="s">
        <v>31</v>
      </c>
      <c r="J8" s="1" t="e">
        <f>INTERCEPT(K13:K76,D13:D76)</f>
        <v>#NUM!</v>
      </c>
      <c r="K8" s="1" t="e">
        <f>SLOPE(K13:K75,D13:D75)</f>
        <v>#NUM!</v>
      </c>
      <c r="M8" t="s">
        <v>36</v>
      </c>
      <c r="N8" t="s">
        <v>37</v>
      </c>
    </row>
    <row r="9" spans="1:28" ht="18" x14ac:dyDescent="0.25">
      <c r="A9" s="43" t="str">
        <f>IF($F35 = "", "", FORECAST(1,$D$13:$D35,$K$13:$K35))</f>
        <v/>
      </c>
      <c r="B9" s="19" t="str">
        <f>IF($F35 = "", "", FORECAST(2,$D$13:$D35,$K$13:$K35))</f>
        <v/>
      </c>
      <c r="C9" s="43" t="str">
        <f>IF($F35 = "", "", FORECAST(3,$D$13:$D35,$K$13:$K35))</f>
        <v/>
      </c>
      <c r="D9" s="43" t="str">
        <f>IF($F35 = "", "", FORECAST(4,$D$13:$D35,$K$13:$K35))</f>
        <v/>
      </c>
      <c r="E9" s="43" t="str">
        <f>IF($F35 = "", "", FORECAST(5,$D$13:$D35,$K$13:$K35))</f>
        <v/>
      </c>
      <c r="F9" s="43" t="str">
        <f>IF($F35 = "", "", FORECAST(6,$D$13:$D35,$K$13:$K35))</f>
        <v/>
      </c>
      <c r="G9" s="43" t="str">
        <f>IF($F35 = "", "", FORECAST(7,$D$13:$D35,$K$13:$K35))</f>
        <v/>
      </c>
      <c r="H9" s="19" t="str">
        <f>IF($F35 = "", "", FORECAST(8,$D$13:$D35,$K$13:$K35))</f>
        <v/>
      </c>
      <c r="J9" s="1"/>
      <c r="K9" s="1"/>
      <c r="M9" s="13">
        <v>2.5</v>
      </c>
      <c r="N9" s="1" t="e">
        <f>MEDIAN(J13:J76)</f>
        <v>#NUM!</v>
      </c>
    </row>
    <row r="10" spans="1:28" ht="18.95" customHeight="1" x14ac:dyDescent="0.2">
      <c r="A10" s="6" t="e">
        <f>(A9-32)/1.5</f>
        <v>#VALUE!</v>
      </c>
      <c r="B10" s="39" t="e">
        <f t="shared" ref="B10:H10" si="2">(B9-32)/1.5</f>
        <v>#VALUE!</v>
      </c>
      <c r="C10" s="6" t="e">
        <f t="shared" si="2"/>
        <v>#VALUE!</v>
      </c>
      <c r="D10" s="6" t="e">
        <f t="shared" si="2"/>
        <v>#VALUE!</v>
      </c>
      <c r="E10" s="27" t="e">
        <f t="shared" si="2"/>
        <v>#VALUE!</v>
      </c>
      <c r="F10" s="6" t="e">
        <f t="shared" si="2"/>
        <v>#VALUE!</v>
      </c>
      <c r="G10" s="6" t="e">
        <f t="shared" si="2"/>
        <v>#VALUE!</v>
      </c>
      <c r="H10" s="39" t="e">
        <f t="shared" si="2"/>
        <v>#VALUE!</v>
      </c>
      <c r="J10" s="1" t="s">
        <v>21</v>
      </c>
      <c r="K10" s="1" t="s">
        <v>22</v>
      </c>
      <c r="L10" t="s">
        <v>24</v>
      </c>
      <c r="M10" t="s">
        <v>26</v>
      </c>
      <c r="N10" t="s">
        <v>27</v>
      </c>
    </row>
    <row r="11" spans="1:28" x14ac:dyDescent="0.2">
      <c r="A11" s="3"/>
      <c r="B11" s="3"/>
      <c r="C11" s="3"/>
      <c r="D11" s="3"/>
      <c r="E11" s="3"/>
      <c r="F11" s="3"/>
      <c r="G11" s="3"/>
      <c r="H11" s="3"/>
      <c r="I11" t="s">
        <v>30</v>
      </c>
      <c r="J11" s="1" t="e">
        <f>INTERCEPT(F13:F76,D13:D76)</f>
        <v>#DIV/0!</v>
      </c>
      <c r="K11" s="1" t="e">
        <f>SLOPE(F13:F75,D13:D75)</f>
        <v>#DIV/0!</v>
      </c>
      <c r="L11" t="e">
        <f>AVERAGE(F13:F74)</f>
        <v>#DIV/0!</v>
      </c>
      <c r="M11" s="1" t="e">
        <f>-M9 * MEDIAN(J13:J64)</f>
        <v>#NUM!</v>
      </c>
      <c r="N11" s="1" t="e">
        <f>M9 * MEDIAN(J13:J64)</f>
        <v>#NUM!</v>
      </c>
      <c r="O11" t="s">
        <v>32</v>
      </c>
    </row>
    <row r="12" spans="1:28" ht="30.95" customHeight="1" x14ac:dyDescent="0.25">
      <c r="A12" s="14" t="s">
        <v>54</v>
      </c>
      <c r="B12" s="14" t="s">
        <v>55</v>
      </c>
      <c r="C12" s="14" t="s">
        <v>35</v>
      </c>
      <c r="D12" s="14" t="s">
        <v>16</v>
      </c>
      <c r="E12" s="14" t="s">
        <v>17</v>
      </c>
      <c r="F12" s="14" t="s">
        <v>18</v>
      </c>
      <c r="G12" s="10" t="s">
        <v>19</v>
      </c>
      <c r="H12" s="10" t="s">
        <v>38</v>
      </c>
      <c r="I12" s="7" t="s">
        <v>20</v>
      </c>
      <c r="J12" s="7" t="s">
        <v>25</v>
      </c>
      <c r="K12" s="7" t="s">
        <v>28</v>
      </c>
      <c r="L12" s="7" t="s">
        <v>29</v>
      </c>
      <c r="O12" t="s">
        <v>33</v>
      </c>
      <c r="Q12" t="s">
        <v>42</v>
      </c>
      <c r="R12" t="s">
        <v>43</v>
      </c>
      <c r="S12" t="s">
        <v>44</v>
      </c>
      <c r="T12" t="s">
        <v>45</v>
      </c>
      <c r="U12" t="s">
        <v>46</v>
      </c>
      <c r="V12" t="s">
        <v>47</v>
      </c>
      <c r="W12" t="s">
        <v>48</v>
      </c>
      <c r="X12" t="s">
        <v>49</v>
      </c>
      <c r="Y12" t="s">
        <v>50</v>
      </c>
      <c r="Z12" s="8" t="s">
        <v>53</v>
      </c>
      <c r="AA12" t="s">
        <v>14</v>
      </c>
      <c r="AB12" t="s">
        <v>15</v>
      </c>
    </row>
    <row r="13" spans="1:28" ht="15.95" customHeight="1" x14ac:dyDescent="0.25">
      <c r="A13" s="15">
        <v>41</v>
      </c>
      <c r="B13" s="15" t="str">
        <f t="shared" ref="B13:B44" si="3">P13</f>
        <v>L</v>
      </c>
      <c r="C13" s="15">
        <v>1</v>
      </c>
      <c r="D13" s="18"/>
      <c r="E13" s="15">
        <v>1</v>
      </c>
      <c r="F13" s="18"/>
      <c r="G13" s="3"/>
      <c r="H13" s="3"/>
      <c r="I13" s="1" t="str">
        <f t="shared" ref="I13:I44" si="4">IF(F13 = "","", F13-($K$11*D13+$J$11))</f>
        <v/>
      </c>
      <c r="J13" s="1" t="str">
        <f t="shared" ref="J13:J44" si="5">IF(I13="", "", ABS(I13))</f>
        <v/>
      </c>
      <c r="K13" s="11" t="e">
        <f>IF(AND(I13 &lt; $N$11, I13 &gt; $M$11), F13, $J$11+$K$11*$D13 )</f>
        <v>#NUM!</v>
      </c>
      <c r="L13" s="3" t="e">
        <f>IF(OR(I13 &gt; $N$11, I13 &lt; $M$11), F13, "")</f>
        <v>#NUM!</v>
      </c>
      <c r="O13" s="1" t="e">
        <f t="shared" ref="O13:O59" si="6">IF(K13 = "","", K13-($K$8*D13+$J$8))</f>
        <v>#NUM!</v>
      </c>
      <c r="P13" t="s">
        <v>40</v>
      </c>
      <c r="Q13" t="str">
        <f t="shared" ref="Q13:Q44" si="7">IF(AND($P12="L",$P13="M"), 1, "")</f>
        <v/>
      </c>
      <c r="R13" t="str">
        <f t="shared" ref="R13:R44" si="8">IF(AND($P12="M",$P13="H"), 1, "")</f>
        <v/>
      </c>
      <c r="S13" t="str">
        <f t="shared" ref="S13:S44" si="9">IF(AND($P12="H",$P13="M"), 1, "")</f>
        <v/>
      </c>
      <c r="T13" t="str">
        <f t="shared" ref="T13:T44" si="10">IF(AND($P12="M",$P13="L"), 1, "")</f>
        <v/>
      </c>
      <c r="U13" t="str">
        <f t="shared" ref="U13:U44" si="11">IF(AND($P12="L",$P13="H"), 1, "")</f>
        <v/>
      </c>
      <c r="V13" t="str">
        <f t="shared" ref="V13:V44" si="12">IF(AND($P12="H",$P13="L"), 1, "")</f>
        <v/>
      </c>
      <c r="W13" t="str">
        <f t="shared" ref="W13:W44" si="13">IF(AND($P12="L",$P13="L"), 1, "")</f>
        <v/>
      </c>
      <c r="X13" t="str">
        <f t="shared" ref="X13:X44" si="14">IF(AND($P12="M",$P13="M"), 1, "")</f>
        <v/>
      </c>
      <c r="Y13" t="str">
        <f t="shared" ref="Y13:Y44" si="15">IF(AND($P12="H",$P13="H"), 1, "")</f>
        <v/>
      </c>
      <c r="AA13" t="e">
        <f>IF(L13 = "", K13, " ")</f>
        <v>#NUM!</v>
      </c>
      <c r="AB13" t="e">
        <f>IF(L13 = "", D13, " ")</f>
        <v>#NUM!</v>
      </c>
    </row>
    <row r="14" spans="1:28" ht="15.95" customHeight="1" x14ac:dyDescent="0.25">
      <c r="A14" s="15">
        <v>44</v>
      </c>
      <c r="B14" s="15" t="str">
        <f t="shared" si="3"/>
        <v>M</v>
      </c>
      <c r="C14" s="15">
        <v>2</v>
      </c>
      <c r="D14" s="18"/>
      <c r="E14" s="15">
        <v>2</v>
      </c>
      <c r="F14" s="18"/>
      <c r="G14" s="3"/>
      <c r="H14" s="3"/>
      <c r="I14" s="1" t="str">
        <f t="shared" si="4"/>
        <v/>
      </c>
      <c r="J14" s="1" t="str">
        <f t="shared" si="5"/>
        <v/>
      </c>
      <c r="K14" s="11" t="e">
        <f t="shared" ref="K14:K36" si="16">IF(AND(I14 &lt; $N$11, I14 &gt; $M$11), F14, $J$11+$K$11*$D14 )</f>
        <v>#NUM!</v>
      </c>
      <c r="L14" s="3" t="e">
        <f t="shared" ref="L14:L36" si="17">IF(OR(I14 &gt; $N$11, I14 &lt; $M$11), F14, "")</f>
        <v>#NUM!</v>
      </c>
      <c r="O14" s="1" t="e">
        <f t="shared" si="6"/>
        <v>#NUM!</v>
      </c>
      <c r="P14" t="s">
        <v>39</v>
      </c>
      <c r="Q14">
        <f t="shared" si="7"/>
        <v>1</v>
      </c>
      <c r="R14" t="str">
        <f t="shared" si="8"/>
        <v/>
      </c>
      <c r="S14" t="str">
        <f t="shared" si="9"/>
        <v/>
      </c>
      <c r="T14" t="str">
        <f t="shared" si="10"/>
        <v/>
      </c>
      <c r="U14" t="str">
        <f t="shared" si="11"/>
        <v/>
      </c>
      <c r="V14" t="str">
        <f t="shared" si="12"/>
        <v/>
      </c>
      <c r="W14" t="str">
        <f t="shared" si="13"/>
        <v/>
      </c>
      <c r="X14" t="str">
        <f t="shared" si="14"/>
        <v/>
      </c>
      <c r="Y14" t="str">
        <f t="shared" si="15"/>
        <v/>
      </c>
      <c r="AA14" t="e">
        <f t="shared" ref="AA14:AA36" si="18">IF(L14 = "", K14, " ")</f>
        <v>#NUM!</v>
      </c>
      <c r="AB14" t="e">
        <f t="shared" ref="AB14:AB36" si="19">IF(L14 = "", D14, " ")</f>
        <v>#NUM!</v>
      </c>
    </row>
    <row r="15" spans="1:28" ht="15.95" customHeight="1" x14ac:dyDescent="0.25">
      <c r="A15" s="15">
        <v>47</v>
      </c>
      <c r="B15" s="15" t="str">
        <f t="shared" si="3"/>
        <v>H</v>
      </c>
      <c r="C15" s="15">
        <v>3</v>
      </c>
      <c r="D15" s="18"/>
      <c r="E15" s="15">
        <v>3</v>
      </c>
      <c r="F15" s="18"/>
      <c r="G15" s="11" t="str">
        <f>IF(F15 = "", "", FORECAST(8,$D$13:$D15,K$13:$K15))</f>
        <v/>
      </c>
      <c r="H15" s="11" t="str">
        <f>IF(F15 = "", "", FORECAST(2,$D$13:$D15,K$13:$K15))</f>
        <v/>
      </c>
      <c r="I15" s="1" t="str">
        <f t="shared" si="4"/>
        <v/>
      </c>
      <c r="J15" s="1" t="str">
        <f t="shared" si="5"/>
        <v/>
      </c>
      <c r="K15" s="11" t="e">
        <f t="shared" si="16"/>
        <v>#NUM!</v>
      </c>
      <c r="L15" s="3" t="e">
        <f t="shared" si="17"/>
        <v>#NUM!</v>
      </c>
      <c r="O15" s="1" t="e">
        <f t="shared" si="6"/>
        <v>#NUM!</v>
      </c>
      <c r="P15" t="s">
        <v>41</v>
      </c>
      <c r="Q15" t="str">
        <f t="shared" si="7"/>
        <v/>
      </c>
      <c r="R15">
        <f t="shared" si="8"/>
        <v>1</v>
      </c>
      <c r="S15" t="str">
        <f t="shared" si="9"/>
        <v/>
      </c>
      <c r="T15" t="str">
        <f t="shared" si="10"/>
        <v/>
      </c>
      <c r="U15" t="str">
        <f t="shared" si="11"/>
        <v/>
      </c>
      <c r="V15" t="str">
        <f t="shared" si="12"/>
        <v/>
      </c>
      <c r="W15" t="str">
        <f t="shared" si="13"/>
        <v/>
      </c>
      <c r="X15" t="str">
        <f t="shared" si="14"/>
        <v/>
      </c>
      <c r="Y15" t="str">
        <f t="shared" si="15"/>
        <v/>
      </c>
      <c r="Z15" s="6" t="str">
        <f>IF(F15 = "", "", FORECAST(5,$D$13:$D15,K$13:$K15))</f>
        <v/>
      </c>
      <c r="AA15" t="e">
        <f t="shared" si="18"/>
        <v>#NUM!</v>
      </c>
      <c r="AB15" t="e">
        <f t="shared" si="19"/>
        <v>#NUM!</v>
      </c>
    </row>
    <row r="16" spans="1:28" ht="15.95" customHeight="1" x14ac:dyDescent="0.25">
      <c r="A16" s="16" t="str">
        <f t="shared" ref="A16:A47" si="20">IF(P16="L",H15, IF(P16="M", Z15, IF(P16="H", G15, "")))</f>
        <v/>
      </c>
      <c r="B16" s="15" t="str">
        <f t="shared" si="3"/>
        <v>M</v>
      </c>
      <c r="C16" s="15">
        <v>4</v>
      </c>
      <c r="D16" s="18"/>
      <c r="E16" s="15">
        <v>4</v>
      </c>
      <c r="F16" s="18"/>
      <c r="G16" s="11" t="str">
        <f>IF(F16 = "", "", FORECAST(8,$D$13:$D16,K$13:$K16))</f>
        <v/>
      </c>
      <c r="H16" s="11" t="str">
        <f>IF(F16 = "", "", FORECAST(2,$D$13:$D16,K$13:$K16))</f>
        <v/>
      </c>
      <c r="I16" s="1" t="str">
        <f t="shared" si="4"/>
        <v/>
      </c>
      <c r="J16" s="1" t="str">
        <f t="shared" si="5"/>
        <v/>
      </c>
      <c r="K16" s="11" t="e">
        <f t="shared" si="16"/>
        <v>#NUM!</v>
      </c>
      <c r="L16" s="3" t="e">
        <f t="shared" si="17"/>
        <v>#NUM!</v>
      </c>
      <c r="O16" s="1" t="e">
        <f t="shared" si="6"/>
        <v>#NUM!</v>
      </c>
      <c r="P16" t="s">
        <v>39</v>
      </c>
      <c r="Q16" t="str">
        <f t="shared" si="7"/>
        <v/>
      </c>
      <c r="R16" t="str">
        <f t="shared" si="8"/>
        <v/>
      </c>
      <c r="S16">
        <f t="shared" si="9"/>
        <v>1</v>
      </c>
      <c r="T16" t="str">
        <f t="shared" si="10"/>
        <v/>
      </c>
      <c r="U16" t="str">
        <f t="shared" si="11"/>
        <v/>
      </c>
      <c r="V16" t="str">
        <f t="shared" si="12"/>
        <v/>
      </c>
      <c r="W16" t="str">
        <f t="shared" si="13"/>
        <v/>
      </c>
      <c r="X16" t="str">
        <f t="shared" si="14"/>
        <v/>
      </c>
      <c r="Y16" t="str">
        <f t="shared" si="15"/>
        <v/>
      </c>
      <c r="Z16" s="6" t="str">
        <f>IF(F16 = "", "", FORECAST(5,$D$13:$D16,K$13:$K16))</f>
        <v/>
      </c>
      <c r="AA16" t="e">
        <f t="shared" si="18"/>
        <v>#NUM!</v>
      </c>
      <c r="AB16" t="e">
        <f t="shared" si="19"/>
        <v>#NUM!</v>
      </c>
    </row>
    <row r="17" spans="1:28" ht="15.95" customHeight="1" x14ac:dyDescent="0.25">
      <c r="A17" s="16" t="str">
        <f t="shared" si="20"/>
        <v/>
      </c>
      <c r="B17" s="15" t="str">
        <f t="shared" si="3"/>
        <v>L</v>
      </c>
      <c r="C17" s="15">
        <v>5</v>
      </c>
      <c r="D17" s="18"/>
      <c r="E17" s="15">
        <v>5</v>
      </c>
      <c r="F17" s="18"/>
      <c r="G17" s="11" t="str">
        <f>IF(F17 = "", "", FORECAST(8,$D$13:$D17,K$13:$K17))</f>
        <v/>
      </c>
      <c r="H17" s="11" t="str">
        <f>IF(F17 = "", "", FORECAST(2,$D$13:$D17,K$13:$K17))</f>
        <v/>
      </c>
      <c r="I17" s="1" t="str">
        <f t="shared" si="4"/>
        <v/>
      </c>
      <c r="J17" s="1" t="str">
        <f t="shared" si="5"/>
        <v/>
      </c>
      <c r="K17" s="11" t="e">
        <f t="shared" si="16"/>
        <v>#NUM!</v>
      </c>
      <c r="L17" s="3" t="e">
        <f t="shared" si="17"/>
        <v>#NUM!</v>
      </c>
      <c r="O17" s="1" t="e">
        <f t="shared" si="6"/>
        <v>#NUM!</v>
      </c>
      <c r="P17" t="s">
        <v>40</v>
      </c>
      <c r="Q17" t="str">
        <f t="shared" si="7"/>
        <v/>
      </c>
      <c r="R17" t="str">
        <f t="shared" si="8"/>
        <v/>
      </c>
      <c r="S17" t="str">
        <f t="shared" si="9"/>
        <v/>
      </c>
      <c r="T17">
        <f t="shared" si="10"/>
        <v>1</v>
      </c>
      <c r="U17" t="str">
        <f t="shared" si="11"/>
        <v/>
      </c>
      <c r="V17" t="str">
        <f t="shared" si="12"/>
        <v/>
      </c>
      <c r="W17" t="str">
        <f t="shared" si="13"/>
        <v/>
      </c>
      <c r="X17" t="str">
        <f t="shared" si="14"/>
        <v/>
      </c>
      <c r="Y17" t="str">
        <f t="shared" si="15"/>
        <v/>
      </c>
      <c r="Z17" s="6" t="str">
        <f>IF(F17 = "", "", FORECAST(5,$D$13:$D17,K$13:$K17))</f>
        <v/>
      </c>
      <c r="AA17" t="e">
        <f t="shared" si="18"/>
        <v>#NUM!</v>
      </c>
      <c r="AB17" t="e">
        <f t="shared" si="19"/>
        <v>#NUM!</v>
      </c>
    </row>
    <row r="18" spans="1:28" ht="15.95" customHeight="1" x14ac:dyDescent="0.25">
      <c r="A18" s="16" t="str">
        <f t="shared" si="20"/>
        <v/>
      </c>
      <c r="B18" s="15" t="str">
        <f t="shared" si="3"/>
        <v>H</v>
      </c>
      <c r="C18" s="15">
        <v>6</v>
      </c>
      <c r="D18" s="18"/>
      <c r="E18" s="15">
        <v>6</v>
      </c>
      <c r="F18" s="18"/>
      <c r="G18" s="11" t="str">
        <f>IF(F18 = "", "", FORECAST(8,$D$13:$D18,K$13:$K18))</f>
        <v/>
      </c>
      <c r="H18" s="11" t="str">
        <f>IF(F18 = "", "", FORECAST(2,$D$13:$D18,K$13:$K18))</f>
        <v/>
      </c>
      <c r="I18" s="1" t="str">
        <f t="shared" si="4"/>
        <v/>
      </c>
      <c r="J18" s="1" t="str">
        <f t="shared" si="5"/>
        <v/>
      </c>
      <c r="K18" s="11" t="e">
        <f t="shared" si="16"/>
        <v>#NUM!</v>
      </c>
      <c r="L18" s="3" t="e">
        <f t="shared" si="17"/>
        <v>#NUM!</v>
      </c>
      <c r="O18" s="1" t="e">
        <f t="shared" si="6"/>
        <v>#NUM!</v>
      </c>
      <c r="P18" t="s">
        <v>41</v>
      </c>
      <c r="Q18" t="str">
        <f t="shared" si="7"/>
        <v/>
      </c>
      <c r="R18" t="str">
        <f t="shared" si="8"/>
        <v/>
      </c>
      <c r="S18" t="str">
        <f t="shared" si="9"/>
        <v/>
      </c>
      <c r="T18" t="str">
        <f t="shared" si="10"/>
        <v/>
      </c>
      <c r="U18">
        <f t="shared" si="11"/>
        <v>1</v>
      </c>
      <c r="V18" t="str">
        <f t="shared" si="12"/>
        <v/>
      </c>
      <c r="W18" t="str">
        <f t="shared" si="13"/>
        <v/>
      </c>
      <c r="X18" t="str">
        <f t="shared" si="14"/>
        <v/>
      </c>
      <c r="Y18" t="str">
        <f t="shared" si="15"/>
        <v/>
      </c>
      <c r="Z18" s="6" t="str">
        <f>IF(F18 = "", "", FORECAST(5,$D$13:$D18,K$13:$K18))</f>
        <v/>
      </c>
      <c r="AA18" t="e">
        <f t="shared" si="18"/>
        <v>#NUM!</v>
      </c>
      <c r="AB18" t="e">
        <f t="shared" si="19"/>
        <v>#NUM!</v>
      </c>
    </row>
    <row r="19" spans="1:28" ht="15.95" customHeight="1" x14ac:dyDescent="0.25">
      <c r="A19" s="16" t="str">
        <f t="shared" si="20"/>
        <v/>
      </c>
      <c r="B19" s="15" t="str">
        <f t="shared" si="3"/>
        <v>L</v>
      </c>
      <c r="C19" s="15">
        <v>7</v>
      </c>
      <c r="D19" s="18"/>
      <c r="E19" s="15">
        <v>7</v>
      </c>
      <c r="F19" s="18"/>
      <c r="G19" s="11" t="str">
        <f>IF(F19 = "", "", FORECAST(8,$D$13:$D19,K$13:$K19))</f>
        <v/>
      </c>
      <c r="H19" s="11" t="str">
        <f>IF(F19 = "", "", FORECAST(2,$D$13:$D19,K$13:$K19))</f>
        <v/>
      </c>
      <c r="I19" s="1" t="str">
        <f t="shared" si="4"/>
        <v/>
      </c>
      <c r="J19" s="1" t="str">
        <f t="shared" si="5"/>
        <v/>
      </c>
      <c r="K19" s="11" t="e">
        <f t="shared" si="16"/>
        <v>#NUM!</v>
      </c>
      <c r="L19" s="3" t="e">
        <f t="shared" si="17"/>
        <v>#NUM!</v>
      </c>
      <c r="O19" s="1" t="e">
        <f t="shared" si="6"/>
        <v>#NUM!</v>
      </c>
      <c r="P19" t="s">
        <v>40</v>
      </c>
      <c r="Q19" t="str">
        <f t="shared" si="7"/>
        <v/>
      </c>
      <c r="R19" t="str">
        <f t="shared" si="8"/>
        <v/>
      </c>
      <c r="S19" t="str">
        <f t="shared" si="9"/>
        <v/>
      </c>
      <c r="T19" t="str">
        <f t="shared" si="10"/>
        <v/>
      </c>
      <c r="U19" t="str">
        <f t="shared" si="11"/>
        <v/>
      </c>
      <c r="V19">
        <f t="shared" si="12"/>
        <v>1</v>
      </c>
      <c r="W19" t="str">
        <f t="shared" si="13"/>
        <v/>
      </c>
      <c r="X19" t="str">
        <f t="shared" si="14"/>
        <v/>
      </c>
      <c r="Y19" t="str">
        <f t="shared" si="15"/>
        <v/>
      </c>
      <c r="Z19" s="6" t="str">
        <f>IF(F19 = "", "", FORECAST(5,$D$13:$D19,K$13:$K19))</f>
        <v/>
      </c>
      <c r="AA19" t="e">
        <f t="shared" si="18"/>
        <v>#NUM!</v>
      </c>
      <c r="AB19" t="e">
        <f t="shared" si="19"/>
        <v>#NUM!</v>
      </c>
    </row>
    <row r="20" spans="1:28" ht="15.95" customHeight="1" x14ac:dyDescent="0.25">
      <c r="A20" s="16" t="str">
        <f t="shared" si="20"/>
        <v/>
      </c>
      <c r="B20" s="15" t="str">
        <f t="shared" si="3"/>
        <v>H</v>
      </c>
      <c r="C20" s="15">
        <v>8</v>
      </c>
      <c r="D20" s="18"/>
      <c r="E20" s="15">
        <v>8</v>
      </c>
      <c r="F20" s="18"/>
      <c r="G20" s="11" t="str">
        <f>IF(F20 = "", "", FORECAST(8,$D$13:$D20,K$13:$K20))</f>
        <v/>
      </c>
      <c r="H20" s="11" t="str">
        <f>IF(F20 = "", "", FORECAST(2,$D$13:$D20,K$13:$K20))</f>
        <v/>
      </c>
      <c r="I20" s="1" t="str">
        <f t="shared" si="4"/>
        <v/>
      </c>
      <c r="J20" s="1" t="str">
        <f t="shared" si="5"/>
        <v/>
      </c>
      <c r="K20" s="11" t="e">
        <f t="shared" si="16"/>
        <v>#NUM!</v>
      </c>
      <c r="L20" s="3" t="e">
        <f t="shared" si="17"/>
        <v>#NUM!</v>
      </c>
      <c r="O20" s="1" t="e">
        <f t="shared" si="6"/>
        <v>#NUM!</v>
      </c>
      <c r="P20" t="s">
        <v>41</v>
      </c>
      <c r="Q20" t="str">
        <f t="shared" si="7"/>
        <v/>
      </c>
      <c r="R20" t="str">
        <f t="shared" si="8"/>
        <v/>
      </c>
      <c r="S20" t="str">
        <f t="shared" si="9"/>
        <v/>
      </c>
      <c r="T20" t="str">
        <f t="shared" si="10"/>
        <v/>
      </c>
      <c r="U20">
        <f t="shared" si="11"/>
        <v>1</v>
      </c>
      <c r="V20" t="str">
        <f t="shared" si="12"/>
        <v/>
      </c>
      <c r="W20" t="str">
        <f t="shared" si="13"/>
        <v/>
      </c>
      <c r="X20" t="str">
        <f t="shared" si="14"/>
        <v/>
      </c>
      <c r="Y20" t="str">
        <f t="shared" si="15"/>
        <v/>
      </c>
      <c r="Z20" s="6" t="str">
        <f>IF(F20 = "", "", FORECAST(5,$D$13:$D20,K$13:$K20))</f>
        <v/>
      </c>
      <c r="AA20" t="e">
        <f t="shared" si="18"/>
        <v>#NUM!</v>
      </c>
      <c r="AB20" t="e">
        <f t="shared" si="19"/>
        <v>#NUM!</v>
      </c>
    </row>
    <row r="21" spans="1:28" ht="15.95" customHeight="1" x14ac:dyDescent="0.25">
      <c r="A21" s="16" t="str">
        <f t="shared" si="20"/>
        <v/>
      </c>
      <c r="B21" s="15" t="str">
        <f t="shared" si="3"/>
        <v>M</v>
      </c>
      <c r="C21" s="15">
        <v>9</v>
      </c>
      <c r="D21" s="18"/>
      <c r="E21" s="15">
        <v>1</v>
      </c>
      <c r="F21" s="18"/>
      <c r="G21" s="11" t="str">
        <f>IF(F21 = "", "", FORECAST(8,$D$13:$D21,K$13:$K21))</f>
        <v/>
      </c>
      <c r="H21" s="11" t="str">
        <f>IF(F21 = "", "", FORECAST(2,$D$13:$D21,K$13:$K21))</f>
        <v/>
      </c>
      <c r="I21" s="1" t="str">
        <f t="shared" si="4"/>
        <v/>
      </c>
      <c r="J21" s="1" t="str">
        <f t="shared" si="5"/>
        <v/>
      </c>
      <c r="K21" s="11" t="e">
        <f t="shared" si="16"/>
        <v>#NUM!</v>
      </c>
      <c r="L21" s="3" t="e">
        <f t="shared" si="17"/>
        <v>#NUM!</v>
      </c>
      <c r="O21" s="1" t="e">
        <f t="shared" si="6"/>
        <v>#NUM!</v>
      </c>
      <c r="P21" t="s">
        <v>39</v>
      </c>
      <c r="Q21" t="str">
        <f t="shared" si="7"/>
        <v/>
      </c>
      <c r="R21" t="str">
        <f t="shared" si="8"/>
        <v/>
      </c>
      <c r="S21">
        <f t="shared" si="9"/>
        <v>1</v>
      </c>
      <c r="T21" t="str">
        <f t="shared" si="10"/>
        <v/>
      </c>
      <c r="U21" t="str">
        <f t="shared" si="11"/>
        <v/>
      </c>
      <c r="V21" t="str">
        <f t="shared" si="12"/>
        <v/>
      </c>
      <c r="W21" t="str">
        <f t="shared" si="13"/>
        <v/>
      </c>
      <c r="X21" t="str">
        <f t="shared" si="14"/>
        <v/>
      </c>
      <c r="Y21" t="str">
        <f t="shared" si="15"/>
        <v/>
      </c>
      <c r="Z21" s="6" t="str">
        <f>IF(F21 = "", "", FORECAST(5,$D$13:$D21,K$13:$K21))</f>
        <v/>
      </c>
      <c r="AA21" t="e">
        <f t="shared" si="18"/>
        <v>#NUM!</v>
      </c>
      <c r="AB21" t="e">
        <f t="shared" si="19"/>
        <v>#NUM!</v>
      </c>
    </row>
    <row r="22" spans="1:28" ht="15.95" customHeight="1" x14ac:dyDescent="0.25">
      <c r="A22" s="16" t="str">
        <f t="shared" si="20"/>
        <v/>
      </c>
      <c r="B22" s="15" t="str">
        <f t="shared" si="3"/>
        <v>L</v>
      </c>
      <c r="C22" s="15">
        <v>10</v>
      </c>
      <c r="D22" s="18"/>
      <c r="E22" s="15">
        <v>2</v>
      </c>
      <c r="F22" s="18"/>
      <c r="G22" s="11" t="str">
        <f>IF(F22 = "", "", FORECAST(8,$D$13:$D22,K$13:$K22))</f>
        <v/>
      </c>
      <c r="H22" s="11" t="str">
        <f>IF(F22 = "", "", FORECAST(2,$D$13:$D22,K$13:$K22))</f>
        <v/>
      </c>
      <c r="I22" s="1" t="str">
        <f t="shared" si="4"/>
        <v/>
      </c>
      <c r="J22" s="1" t="str">
        <f t="shared" si="5"/>
        <v/>
      </c>
      <c r="K22" s="11" t="e">
        <f t="shared" si="16"/>
        <v>#NUM!</v>
      </c>
      <c r="L22" s="3" t="e">
        <f t="shared" si="17"/>
        <v>#NUM!</v>
      </c>
      <c r="O22" s="1" t="e">
        <f t="shared" si="6"/>
        <v>#NUM!</v>
      </c>
      <c r="P22" t="s">
        <v>40</v>
      </c>
      <c r="Q22" t="str">
        <f t="shared" si="7"/>
        <v/>
      </c>
      <c r="R22" t="str">
        <f t="shared" si="8"/>
        <v/>
      </c>
      <c r="S22" t="str">
        <f t="shared" si="9"/>
        <v/>
      </c>
      <c r="T22">
        <f t="shared" si="10"/>
        <v>1</v>
      </c>
      <c r="U22" t="str">
        <f t="shared" si="11"/>
        <v/>
      </c>
      <c r="V22" t="str">
        <f t="shared" si="12"/>
        <v/>
      </c>
      <c r="W22" t="str">
        <f t="shared" si="13"/>
        <v/>
      </c>
      <c r="X22" t="str">
        <f t="shared" si="14"/>
        <v/>
      </c>
      <c r="Y22" t="str">
        <f t="shared" si="15"/>
        <v/>
      </c>
      <c r="Z22" s="6" t="str">
        <f>IF(F22 = "", "", FORECAST(5,$D$13:$D22,K$13:$K22))</f>
        <v/>
      </c>
      <c r="AA22" t="e">
        <f t="shared" si="18"/>
        <v>#NUM!</v>
      </c>
      <c r="AB22" t="e">
        <f t="shared" si="19"/>
        <v>#NUM!</v>
      </c>
    </row>
    <row r="23" spans="1:28" ht="15.95" customHeight="1" x14ac:dyDescent="0.25">
      <c r="A23" s="16" t="str">
        <f t="shared" si="20"/>
        <v/>
      </c>
      <c r="B23" s="15" t="str">
        <f t="shared" si="3"/>
        <v>L</v>
      </c>
      <c r="C23" s="15">
        <v>11</v>
      </c>
      <c r="D23" s="18"/>
      <c r="E23" s="15">
        <v>3</v>
      </c>
      <c r="F23" s="18"/>
      <c r="G23" s="11" t="str">
        <f>IF(F23 = "", "", FORECAST(8,$D$13:$D23,K$13:$K23))</f>
        <v/>
      </c>
      <c r="H23" s="11" t="str">
        <f>IF(F23 = "", "", FORECAST(2,$D$13:$D23,K$13:$K23))</f>
        <v/>
      </c>
      <c r="I23" s="1" t="str">
        <f t="shared" si="4"/>
        <v/>
      </c>
      <c r="J23" s="1" t="str">
        <f t="shared" si="5"/>
        <v/>
      </c>
      <c r="K23" s="11" t="e">
        <f t="shared" si="16"/>
        <v>#NUM!</v>
      </c>
      <c r="L23" s="3" t="e">
        <f t="shared" si="17"/>
        <v>#NUM!</v>
      </c>
      <c r="O23" s="1" t="e">
        <f t="shared" si="6"/>
        <v>#NUM!</v>
      </c>
      <c r="P23" t="s">
        <v>40</v>
      </c>
      <c r="Q23" t="str">
        <f t="shared" si="7"/>
        <v/>
      </c>
      <c r="R23" t="str">
        <f t="shared" si="8"/>
        <v/>
      </c>
      <c r="S23" t="str">
        <f t="shared" si="9"/>
        <v/>
      </c>
      <c r="T23" t="str">
        <f t="shared" si="10"/>
        <v/>
      </c>
      <c r="U23" t="str">
        <f t="shared" si="11"/>
        <v/>
      </c>
      <c r="V23" t="str">
        <f t="shared" si="12"/>
        <v/>
      </c>
      <c r="W23">
        <f t="shared" si="13"/>
        <v>1</v>
      </c>
      <c r="X23" t="str">
        <f t="shared" si="14"/>
        <v/>
      </c>
      <c r="Y23" t="str">
        <f t="shared" si="15"/>
        <v/>
      </c>
      <c r="Z23" s="6" t="str">
        <f>IF(F23 = "", "", FORECAST(5,$D$13:$D23,K$13:$K23))</f>
        <v/>
      </c>
      <c r="AA23" t="e">
        <f t="shared" si="18"/>
        <v>#NUM!</v>
      </c>
      <c r="AB23" t="e">
        <f t="shared" si="19"/>
        <v>#NUM!</v>
      </c>
    </row>
    <row r="24" spans="1:28" ht="15.95" customHeight="1" x14ac:dyDescent="0.25">
      <c r="A24" s="16" t="str">
        <f t="shared" si="20"/>
        <v/>
      </c>
      <c r="B24" s="15" t="str">
        <f t="shared" si="3"/>
        <v>H</v>
      </c>
      <c r="C24" s="15">
        <v>12</v>
      </c>
      <c r="D24" s="18"/>
      <c r="E24" s="15">
        <v>4</v>
      </c>
      <c r="F24" s="18"/>
      <c r="G24" s="11" t="str">
        <f>IF(F24 = "", "", FORECAST(8,$D$13:$D24,K$13:$K24))</f>
        <v/>
      </c>
      <c r="H24" s="11" t="str">
        <f>IF(F24 = "", "", FORECAST(2,$D$13:$D24,K$13:$K24))</f>
        <v/>
      </c>
      <c r="I24" s="1" t="str">
        <f t="shared" si="4"/>
        <v/>
      </c>
      <c r="J24" s="1" t="str">
        <f t="shared" si="5"/>
        <v/>
      </c>
      <c r="K24" s="11" t="e">
        <f t="shared" si="16"/>
        <v>#NUM!</v>
      </c>
      <c r="L24" s="3" t="e">
        <f t="shared" si="17"/>
        <v>#NUM!</v>
      </c>
      <c r="O24" s="1" t="e">
        <f t="shared" si="6"/>
        <v>#NUM!</v>
      </c>
      <c r="P24" t="s">
        <v>41</v>
      </c>
      <c r="Q24" t="str">
        <f t="shared" si="7"/>
        <v/>
      </c>
      <c r="R24" t="str">
        <f t="shared" si="8"/>
        <v/>
      </c>
      <c r="S24" t="str">
        <f t="shared" si="9"/>
        <v/>
      </c>
      <c r="T24" t="str">
        <f t="shared" si="10"/>
        <v/>
      </c>
      <c r="U24">
        <f t="shared" si="11"/>
        <v>1</v>
      </c>
      <c r="V24" t="str">
        <f t="shared" si="12"/>
        <v/>
      </c>
      <c r="W24" t="str">
        <f t="shared" si="13"/>
        <v/>
      </c>
      <c r="X24" t="str">
        <f t="shared" si="14"/>
        <v/>
      </c>
      <c r="Y24" t="str">
        <f t="shared" si="15"/>
        <v/>
      </c>
      <c r="Z24" s="6" t="str">
        <f>IF(F24 = "", "", FORECAST(5,$D$13:$D24,K$13:$K24))</f>
        <v/>
      </c>
      <c r="AA24" t="e">
        <f t="shared" si="18"/>
        <v>#NUM!</v>
      </c>
      <c r="AB24" t="e">
        <f t="shared" si="19"/>
        <v>#NUM!</v>
      </c>
    </row>
    <row r="25" spans="1:28" ht="15.95" customHeight="1" x14ac:dyDescent="0.25">
      <c r="A25" s="16" t="str">
        <f t="shared" si="20"/>
        <v/>
      </c>
      <c r="B25" s="15" t="str">
        <f t="shared" si="3"/>
        <v>M</v>
      </c>
      <c r="C25" s="15">
        <v>13</v>
      </c>
      <c r="D25" s="18"/>
      <c r="E25" s="15">
        <v>5</v>
      </c>
      <c r="F25" s="18"/>
      <c r="G25" s="11" t="str">
        <f>IF(F25 = "", "", FORECAST(8,$D$13:$D25,K$13:$K25))</f>
        <v/>
      </c>
      <c r="H25" s="11" t="str">
        <f>IF(F25 = "", "", FORECAST(2,$D$13:$D25,K$13:$K25))</f>
        <v/>
      </c>
      <c r="I25" s="1" t="str">
        <f t="shared" si="4"/>
        <v/>
      </c>
      <c r="J25" s="1" t="str">
        <f t="shared" si="5"/>
        <v/>
      </c>
      <c r="K25" s="11" t="e">
        <f t="shared" si="16"/>
        <v>#NUM!</v>
      </c>
      <c r="L25" s="3" t="e">
        <f t="shared" si="17"/>
        <v>#NUM!</v>
      </c>
      <c r="O25" s="1" t="e">
        <f t="shared" si="6"/>
        <v>#NUM!</v>
      </c>
      <c r="P25" t="s">
        <v>39</v>
      </c>
      <c r="Q25" t="str">
        <f t="shared" si="7"/>
        <v/>
      </c>
      <c r="R25" t="str">
        <f t="shared" si="8"/>
        <v/>
      </c>
      <c r="S25">
        <f t="shared" si="9"/>
        <v>1</v>
      </c>
      <c r="T25" t="str">
        <f t="shared" si="10"/>
        <v/>
      </c>
      <c r="U25" t="str">
        <f t="shared" si="11"/>
        <v/>
      </c>
      <c r="V25" t="str">
        <f t="shared" si="12"/>
        <v/>
      </c>
      <c r="W25" t="str">
        <f t="shared" si="13"/>
        <v/>
      </c>
      <c r="X25" t="str">
        <f t="shared" si="14"/>
        <v/>
      </c>
      <c r="Y25" t="str">
        <f t="shared" si="15"/>
        <v/>
      </c>
      <c r="Z25" s="6" t="str">
        <f>IF(F25 = "", "", FORECAST(5,$D$13:$D25,K$13:$K25))</f>
        <v/>
      </c>
      <c r="AA25" t="e">
        <f t="shared" si="18"/>
        <v>#NUM!</v>
      </c>
      <c r="AB25" t="e">
        <f t="shared" si="19"/>
        <v>#NUM!</v>
      </c>
    </row>
    <row r="26" spans="1:28" ht="15.95" customHeight="1" x14ac:dyDescent="0.25">
      <c r="A26" s="16" t="str">
        <f t="shared" si="20"/>
        <v/>
      </c>
      <c r="B26" s="15" t="str">
        <f t="shared" si="3"/>
        <v>M</v>
      </c>
      <c r="C26" s="15">
        <v>14</v>
      </c>
      <c r="D26" s="18"/>
      <c r="E26" s="15">
        <v>6</v>
      </c>
      <c r="F26" s="18"/>
      <c r="G26" s="11" t="str">
        <f>IF(F26 = "", "", FORECAST(8,$D$13:$D26,K$13:$K26))</f>
        <v/>
      </c>
      <c r="H26" s="11" t="str">
        <f>IF(F26 = "", "", FORECAST(2,$D$13:$D26,K$13:$K26))</f>
        <v/>
      </c>
      <c r="I26" s="1" t="str">
        <f t="shared" si="4"/>
        <v/>
      </c>
      <c r="J26" s="1" t="str">
        <f t="shared" si="5"/>
        <v/>
      </c>
      <c r="K26" s="11" t="e">
        <f t="shared" si="16"/>
        <v>#NUM!</v>
      </c>
      <c r="L26" s="3" t="e">
        <f t="shared" si="17"/>
        <v>#NUM!</v>
      </c>
      <c r="O26" s="1" t="e">
        <f t="shared" si="6"/>
        <v>#NUM!</v>
      </c>
      <c r="P26" t="s">
        <v>39</v>
      </c>
      <c r="Q26" t="str">
        <f t="shared" si="7"/>
        <v/>
      </c>
      <c r="R26" t="str">
        <f t="shared" si="8"/>
        <v/>
      </c>
      <c r="S26" t="str">
        <f t="shared" si="9"/>
        <v/>
      </c>
      <c r="T26" t="str">
        <f t="shared" si="10"/>
        <v/>
      </c>
      <c r="U26" t="str">
        <f t="shared" si="11"/>
        <v/>
      </c>
      <c r="V26" t="str">
        <f t="shared" si="12"/>
        <v/>
      </c>
      <c r="W26" t="str">
        <f t="shared" si="13"/>
        <v/>
      </c>
      <c r="X26">
        <f t="shared" si="14"/>
        <v>1</v>
      </c>
      <c r="Y26" t="str">
        <f t="shared" si="15"/>
        <v/>
      </c>
      <c r="Z26" s="6" t="str">
        <f>IF(F26 = "", "", FORECAST(5,$D$13:$D26,K$13:$K26))</f>
        <v/>
      </c>
      <c r="AA26" t="e">
        <f t="shared" si="18"/>
        <v>#NUM!</v>
      </c>
      <c r="AB26" t="e">
        <f t="shared" si="19"/>
        <v>#NUM!</v>
      </c>
    </row>
    <row r="27" spans="1:28" ht="15.95" customHeight="1" x14ac:dyDescent="0.25">
      <c r="A27" s="16" t="str">
        <f t="shared" si="20"/>
        <v/>
      </c>
      <c r="B27" s="15" t="str">
        <f t="shared" si="3"/>
        <v>H</v>
      </c>
      <c r="C27" s="15">
        <v>15</v>
      </c>
      <c r="D27" s="18"/>
      <c r="E27" s="15">
        <v>7</v>
      </c>
      <c r="F27" s="18"/>
      <c r="G27" s="11" t="str">
        <f>IF(F27 = "", "", FORECAST(8,$D$13:$D27,K$13:$K27))</f>
        <v/>
      </c>
      <c r="H27" s="11" t="str">
        <f>IF(F27 = "", "", FORECAST(2,$D$13:$D27,K$13:$K27))</f>
        <v/>
      </c>
      <c r="I27" s="1" t="str">
        <f t="shared" si="4"/>
        <v/>
      </c>
      <c r="J27" s="1" t="str">
        <f t="shared" si="5"/>
        <v/>
      </c>
      <c r="K27" s="11" t="e">
        <f t="shared" si="16"/>
        <v>#NUM!</v>
      </c>
      <c r="L27" s="3" t="e">
        <f t="shared" si="17"/>
        <v>#NUM!</v>
      </c>
      <c r="O27" s="1" t="e">
        <f t="shared" si="6"/>
        <v>#NUM!</v>
      </c>
      <c r="P27" t="s">
        <v>41</v>
      </c>
      <c r="Q27" t="str">
        <f t="shared" si="7"/>
        <v/>
      </c>
      <c r="R27">
        <f t="shared" si="8"/>
        <v>1</v>
      </c>
      <c r="S27" t="str">
        <f t="shared" si="9"/>
        <v/>
      </c>
      <c r="T27" t="str">
        <f t="shared" si="10"/>
        <v/>
      </c>
      <c r="U27" t="str">
        <f t="shared" si="11"/>
        <v/>
      </c>
      <c r="V27" t="str">
        <f t="shared" si="12"/>
        <v/>
      </c>
      <c r="W27" t="str">
        <f t="shared" si="13"/>
        <v/>
      </c>
      <c r="X27" t="str">
        <f t="shared" si="14"/>
        <v/>
      </c>
      <c r="Y27" t="str">
        <f t="shared" si="15"/>
        <v/>
      </c>
      <c r="Z27" s="6" t="str">
        <f>IF(F27 = "", "", FORECAST(5,$D$13:$D27,K$13:$K27))</f>
        <v/>
      </c>
      <c r="AA27" t="e">
        <f t="shared" si="18"/>
        <v>#NUM!</v>
      </c>
      <c r="AB27" t="e">
        <f t="shared" si="19"/>
        <v>#NUM!</v>
      </c>
    </row>
    <row r="28" spans="1:28" ht="15.95" customHeight="1" x14ac:dyDescent="0.25">
      <c r="A28" s="16" t="str">
        <f t="shared" si="20"/>
        <v/>
      </c>
      <c r="B28" s="15" t="str">
        <f t="shared" si="3"/>
        <v>L</v>
      </c>
      <c r="C28" s="15">
        <v>16</v>
      </c>
      <c r="D28" s="18"/>
      <c r="E28" s="15">
        <v>8</v>
      </c>
      <c r="F28" s="18"/>
      <c r="G28" s="11" t="str">
        <f>IF(F28 = "", "", FORECAST(8,$D$13:$D28,K$13:$K28))</f>
        <v/>
      </c>
      <c r="H28" s="11" t="str">
        <f>IF(F28 = "", "", FORECAST(2,$D$13:$D28,K$13:$K28))</f>
        <v/>
      </c>
      <c r="I28" s="1" t="str">
        <f t="shared" si="4"/>
        <v/>
      </c>
      <c r="J28" s="1" t="str">
        <f t="shared" si="5"/>
        <v/>
      </c>
      <c r="K28" s="11" t="e">
        <f t="shared" si="16"/>
        <v>#NUM!</v>
      </c>
      <c r="L28" s="3" t="e">
        <f t="shared" si="17"/>
        <v>#NUM!</v>
      </c>
      <c r="O28" s="1" t="e">
        <f t="shared" si="6"/>
        <v>#NUM!</v>
      </c>
      <c r="P28" t="s">
        <v>40</v>
      </c>
      <c r="Q28" t="str">
        <f t="shared" si="7"/>
        <v/>
      </c>
      <c r="R28" t="str">
        <f t="shared" si="8"/>
        <v/>
      </c>
      <c r="S28" t="str">
        <f t="shared" si="9"/>
        <v/>
      </c>
      <c r="T28" t="str">
        <f t="shared" si="10"/>
        <v/>
      </c>
      <c r="U28" t="str">
        <f t="shared" si="11"/>
        <v/>
      </c>
      <c r="V28">
        <f t="shared" si="12"/>
        <v>1</v>
      </c>
      <c r="W28" t="str">
        <f t="shared" si="13"/>
        <v/>
      </c>
      <c r="X28" t="str">
        <f t="shared" si="14"/>
        <v/>
      </c>
      <c r="Y28" t="str">
        <f t="shared" si="15"/>
        <v/>
      </c>
      <c r="Z28" s="6" t="str">
        <f>IF(F28 = "", "", FORECAST(5,$D$13:$D28,K$13:$K28))</f>
        <v/>
      </c>
      <c r="AA28" t="e">
        <f t="shared" si="18"/>
        <v>#NUM!</v>
      </c>
      <c r="AB28" t="e">
        <f t="shared" si="19"/>
        <v>#NUM!</v>
      </c>
    </row>
    <row r="29" spans="1:28" ht="15.95" customHeight="1" x14ac:dyDescent="0.25">
      <c r="A29" s="16" t="str">
        <f t="shared" si="20"/>
        <v/>
      </c>
      <c r="B29" s="15" t="str">
        <f t="shared" si="3"/>
        <v>H</v>
      </c>
      <c r="C29" s="15">
        <v>17</v>
      </c>
      <c r="D29" s="18"/>
      <c r="E29" s="15">
        <v>1</v>
      </c>
      <c r="F29" s="18"/>
      <c r="G29" s="11" t="str">
        <f>IF(F29 = "", "", FORECAST(8,$D$13:$D29,K$13:$K29))</f>
        <v/>
      </c>
      <c r="H29" s="11" t="str">
        <f>IF(F29 = "", "", FORECAST(2,$D$13:$D29,K$13:$K29))</f>
        <v/>
      </c>
      <c r="I29" s="1" t="str">
        <f t="shared" si="4"/>
        <v/>
      </c>
      <c r="J29" s="1" t="str">
        <f t="shared" si="5"/>
        <v/>
      </c>
      <c r="K29" s="11" t="e">
        <f t="shared" si="16"/>
        <v>#NUM!</v>
      </c>
      <c r="L29" s="3" t="e">
        <f t="shared" si="17"/>
        <v>#NUM!</v>
      </c>
      <c r="O29" s="1" t="e">
        <f t="shared" si="6"/>
        <v>#NUM!</v>
      </c>
      <c r="P29" t="s">
        <v>41</v>
      </c>
      <c r="Q29" t="str">
        <f t="shared" si="7"/>
        <v/>
      </c>
      <c r="R29" t="str">
        <f t="shared" si="8"/>
        <v/>
      </c>
      <c r="S29" t="str">
        <f t="shared" si="9"/>
        <v/>
      </c>
      <c r="T29" t="str">
        <f t="shared" si="10"/>
        <v/>
      </c>
      <c r="U29">
        <f t="shared" si="11"/>
        <v>1</v>
      </c>
      <c r="V29" t="str">
        <f t="shared" si="12"/>
        <v/>
      </c>
      <c r="W29" t="str">
        <f t="shared" si="13"/>
        <v/>
      </c>
      <c r="X29" t="str">
        <f t="shared" si="14"/>
        <v/>
      </c>
      <c r="Y29" t="str">
        <f t="shared" si="15"/>
        <v/>
      </c>
      <c r="Z29" s="6" t="str">
        <f>IF(F29 = "", "", FORECAST(5,$D$13:$D29,K$13:$K29))</f>
        <v/>
      </c>
      <c r="AA29" t="e">
        <f t="shared" si="18"/>
        <v>#NUM!</v>
      </c>
      <c r="AB29" t="e">
        <f t="shared" si="19"/>
        <v>#NUM!</v>
      </c>
    </row>
    <row r="30" spans="1:28" ht="15.95" customHeight="1" x14ac:dyDescent="0.25">
      <c r="A30" s="16" t="str">
        <f t="shared" si="20"/>
        <v/>
      </c>
      <c r="B30" s="15" t="str">
        <f t="shared" si="3"/>
        <v>H</v>
      </c>
      <c r="C30" s="15">
        <v>18</v>
      </c>
      <c r="D30" s="18"/>
      <c r="E30" s="15">
        <v>2</v>
      </c>
      <c r="F30" s="18"/>
      <c r="G30" s="11" t="str">
        <f>IF(F30 = "", "", FORECAST(8,$D$13:$D30,K$13:$K30))</f>
        <v/>
      </c>
      <c r="H30" s="11" t="str">
        <f>IF(F30 = "", "", FORECAST(2,$D$13:$D30,K$13:$K30))</f>
        <v/>
      </c>
      <c r="I30" s="1" t="str">
        <f t="shared" si="4"/>
        <v/>
      </c>
      <c r="J30" s="1" t="str">
        <f t="shared" si="5"/>
        <v/>
      </c>
      <c r="K30" s="11" t="e">
        <f t="shared" si="16"/>
        <v>#NUM!</v>
      </c>
      <c r="L30" s="3" t="e">
        <f t="shared" si="17"/>
        <v>#NUM!</v>
      </c>
      <c r="O30" s="1" t="e">
        <f t="shared" si="6"/>
        <v>#NUM!</v>
      </c>
      <c r="P30" t="s">
        <v>41</v>
      </c>
      <c r="Q30" t="str">
        <f t="shared" si="7"/>
        <v/>
      </c>
      <c r="R30" t="str">
        <f t="shared" si="8"/>
        <v/>
      </c>
      <c r="S30" t="str">
        <f t="shared" si="9"/>
        <v/>
      </c>
      <c r="T30" t="str">
        <f t="shared" si="10"/>
        <v/>
      </c>
      <c r="U30" t="str">
        <f t="shared" si="11"/>
        <v/>
      </c>
      <c r="V30" t="str">
        <f t="shared" si="12"/>
        <v/>
      </c>
      <c r="W30" t="str">
        <f t="shared" si="13"/>
        <v/>
      </c>
      <c r="X30" t="str">
        <f t="shared" si="14"/>
        <v/>
      </c>
      <c r="Y30">
        <f t="shared" si="15"/>
        <v>1</v>
      </c>
      <c r="Z30" s="6" t="str">
        <f>IF(F30 = "", "", FORECAST(5,$D$13:$D30,K$13:$K30))</f>
        <v/>
      </c>
      <c r="AA30" t="e">
        <f t="shared" si="18"/>
        <v>#NUM!</v>
      </c>
      <c r="AB30" t="e">
        <f t="shared" si="19"/>
        <v>#NUM!</v>
      </c>
    </row>
    <row r="31" spans="1:28" ht="15.95" customHeight="1" x14ac:dyDescent="0.25">
      <c r="A31" s="16" t="str">
        <f t="shared" si="20"/>
        <v/>
      </c>
      <c r="B31" s="15" t="str">
        <f t="shared" si="3"/>
        <v>M</v>
      </c>
      <c r="C31" s="15">
        <v>19</v>
      </c>
      <c r="D31" s="18"/>
      <c r="E31" s="15">
        <v>3</v>
      </c>
      <c r="F31" s="18"/>
      <c r="G31" s="11" t="str">
        <f>IF(F31 = "", "", FORECAST(8,$D$13:$D31,K$13:$K31))</f>
        <v/>
      </c>
      <c r="H31" s="11" t="str">
        <f>IF(F31 = "", "", FORECAST(2,$D$13:$D31,K$13:$K31))</f>
        <v/>
      </c>
      <c r="I31" s="1" t="str">
        <f t="shared" si="4"/>
        <v/>
      </c>
      <c r="J31" s="1" t="str">
        <f t="shared" si="5"/>
        <v/>
      </c>
      <c r="K31" s="11" t="e">
        <f t="shared" si="16"/>
        <v>#NUM!</v>
      </c>
      <c r="L31" s="3" t="e">
        <f t="shared" si="17"/>
        <v>#NUM!</v>
      </c>
      <c r="O31" s="1" t="e">
        <f t="shared" si="6"/>
        <v>#NUM!</v>
      </c>
      <c r="P31" t="s">
        <v>39</v>
      </c>
      <c r="Q31" t="str">
        <f t="shared" si="7"/>
        <v/>
      </c>
      <c r="R31" t="str">
        <f t="shared" si="8"/>
        <v/>
      </c>
      <c r="S31">
        <f t="shared" si="9"/>
        <v>1</v>
      </c>
      <c r="T31" t="str">
        <f t="shared" si="10"/>
        <v/>
      </c>
      <c r="U31" t="str">
        <f t="shared" si="11"/>
        <v/>
      </c>
      <c r="V31" t="str">
        <f t="shared" si="12"/>
        <v/>
      </c>
      <c r="W31" t="str">
        <f t="shared" si="13"/>
        <v/>
      </c>
      <c r="X31" t="str">
        <f t="shared" si="14"/>
        <v/>
      </c>
      <c r="Y31" t="str">
        <f t="shared" si="15"/>
        <v/>
      </c>
      <c r="Z31" s="6" t="str">
        <f>IF(F31 = "", "", FORECAST(5,$D$13:$D31,K$13:$K31))</f>
        <v/>
      </c>
      <c r="AA31" t="e">
        <f t="shared" si="18"/>
        <v>#NUM!</v>
      </c>
      <c r="AB31" t="e">
        <f t="shared" si="19"/>
        <v>#NUM!</v>
      </c>
    </row>
    <row r="32" spans="1:28" ht="15.95" customHeight="1" x14ac:dyDescent="0.25">
      <c r="A32" s="16" t="str">
        <f t="shared" si="20"/>
        <v/>
      </c>
      <c r="B32" s="15" t="str">
        <f t="shared" si="3"/>
        <v>L</v>
      </c>
      <c r="C32" s="15">
        <v>20</v>
      </c>
      <c r="D32" s="18"/>
      <c r="E32" s="15">
        <v>4</v>
      </c>
      <c r="F32" s="18"/>
      <c r="G32" s="11" t="str">
        <f>IF(F32 = "", "", FORECAST(8,$D$13:$D32,K$13:$K32))</f>
        <v/>
      </c>
      <c r="H32" s="11" t="str">
        <f>IF(F32 = "", "", FORECAST(2,$D$13:$D32,K$13:$K32))</f>
        <v/>
      </c>
      <c r="I32" s="1" t="str">
        <f t="shared" si="4"/>
        <v/>
      </c>
      <c r="J32" s="1" t="str">
        <f t="shared" si="5"/>
        <v/>
      </c>
      <c r="K32" s="11" t="e">
        <f t="shared" si="16"/>
        <v>#NUM!</v>
      </c>
      <c r="L32" s="3" t="e">
        <f t="shared" si="17"/>
        <v>#NUM!</v>
      </c>
      <c r="O32" s="1" t="e">
        <f t="shared" si="6"/>
        <v>#NUM!</v>
      </c>
      <c r="P32" t="s">
        <v>40</v>
      </c>
      <c r="Q32" t="str">
        <f t="shared" si="7"/>
        <v/>
      </c>
      <c r="R32" t="str">
        <f t="shared" si="8"/>
        <v/>
      </c>
      <c r="S32" t="str">
        <f t="shared" si="9"/>
        <v/>
      </c>
      <c r="T32">
        <f t="shared" si="10"/>
        <v>1</v>
      </c>
      <c r="U32" t="str">
        <f t="shared" si="11"/>
        <v/>
      </c>
      <c r="V32" t="str">
        <f t="shared" si="12"/>
        <v/>
      </c>
      <c r="W32" t="str">
        <f t="shared" si="13"/>
        <v/>
      </c>
      <c r="X32" t="str">
        <f t="shared" si="14"/>
        <v/>
      </c>
      <c r="Y32" t="str">
        <f t="shared" si="15"/>
        <v/>
      </c>
      <c r="Z32" s="6" t="str">
        <f>IF(F32 = "", "", FORECAST(5,$D$13:$D32,K$13:$K32))</f>
        <v/>
      </c>
      <c r="AA32" t="e">
        <f t="shared" si="18"/>
        <v>#NUM!</v>
      </c>
      <c r="AB32" t="e">
        <f t="shared" si="19"/>
        <v>#NUM!</v>
      </c>
    </row>
    <row r="33" spans="1:28" ht="15.95" customHeight="1" x14ac:dyDescent="0.25">
      <c r="A33" s="16" t="str">
        <f t="shared" si="20"/>
        <v/>
      </c>
      <c r="B33" s="15" t="str">
        <f t="shared" si="3"/>
        <v>H</v>
      </c>
      <c r="C33" s="15">
        <v>21</v>
      </c>
      <c r="D33" s="18"/>
      <c r="E33" s="15">
        <v>5</v>
      </c>
      <c r="F33" s="18"/>
      <c r="G33" s="11" t="str">
        <f>IF(F33 = "", "", FORECAST(8,$D$13:$D33,K$13:$K33))</f>
        <v/>
      </c>
      <c r="H33" s="11" t="str">
        <f>IF(F33 = "", "", FORECAST(2,$D$13:$D33,K$13:$K33))</f>
        <v/>
      </c>
      <c r="I33" s="1" t="str">
        <f t="shared" si="4"/>
        <v/>
      </c>
      <c r="J33" s="1" t="str">
        <f t="shared" si="5"/>
        <v/>
      </c>
      <c r="K33" s="11" t="e">
        <f t="shared" si="16"/>
        <v>#NUM!</v>
      </c>
      <c r="L33" s="3" t="e">
        <f t="shared" si="17"/>
        <v>#NUM!</v>
      </c>
      <c r="O33" s="1" t="e">
        <f t="shared" si="6"/>
        <v>#NUM!</v>
      </c>
      <c r="P33" t="s">
        <v>41</v>
      </c>
      <c r="Q33" t="str">
        <f t="shared" si="7"/>
        <v/>
      </c>
      <c r="R33" t="str">
        <f t="shared" si="8"/>
        <v/>
      </c>
      <c r="S33" t="str">
        <f t="shared" si="9"/>
        <v/>
      </c>
      <c r="T33" t="str">
        <f t="shared" si="10"/>
        <v/>
      </c>
      <c r="U33">
        <f t="shared" si="11"/>
        <v>1</v>
      </c>
      <c r="V33" t="str">
        <f t="shared" si="12"/>
        <v/>
      </c>
      <c r="W33" t="str">
        <f t="shared" si="13"/>
        <v/>
      </c>
      <c r="X33" t="str">
        <f t="shared" si="14"/>
        <v/>
      </c>
      <c r="Y33" t="str">
        <f t="shared" si="15"/>
        <v/>
      </c>
      <c r="Z33" s="6" t="str">
        <f>IF(F33 = "", "", FORECAST(5,$D$13:$D33,K$13:$K33))</f>
        <v/>
      </c>
      <c r="AA33" t="e">
        <f t="shared" si="18"/>
        <v>#NUM!</v>
      </c>
      <c r="AB33" t="e">
        <f t="shared" si="19"/>
        <v>#NUM!</v>
      </c>
    </row>
    <row r="34" spans="1:28" ht="15.95" customHeight="1" x14ac:dyDescent="0.25">
      <c r="A34" s="16" t="str">
        <f t="shared" si="20"/>
        <v/>
      </c>
      <c r="B34" s="15" t="str">
        <f t="shared" si="3"/>
        <v>L</v>
      </c>
      <c r="C34" s="15">
        <v>22</v>
      </c>
      <c r="D34" s="18"/>
      <c r="E34" s="15">
        <v>6</v>
      </c>
      <c r="F34" s="18"/>
      <c r="G34" s="11" t="str">
        <f>IF(F34 = "", "", FORECAST(8,$D$13:$D34,K$13:$K34))</f>
        <v/>
      </c>
      <c r="H34" s="11" t="str">
        <f>IF(F34 = "", "", FORECAST(2,$D$13:$D34,K$13:$K34))</f>
        <v/>
      </c>
      <c r="I34" s="1" t="str">
        <f t="shared" si="4"/>
        <v/>
      </c>
      <c r="J34" s="1" t="str">
        <f t="shared" si="5"/>
        <v/>
      </c>
      <c r="K34" s="11" t="e">
        <f t="shared" si="16"/>
        <v>#NUM!</v>
      </c>
      <c r="L34" s="3" t="e">
        <f t="shared" si="17"/>
        <v>#NUM!</v>
      </c>
      <c r="O34" s="1" t="e">
        <f t="shared" si="6"/>
        <v>#NUM!</v>
      </c>
      <c r="P34" t="s">
        <v>40</v>
      </c>
      <c r="Q34" t="str">
        <f t="shared" si="7"/>
        <v/>
      </c>
      <c r="R34" t="str">
        <f t="shared" si="8"/>
        <v/>
      </c>
      <c r="S34" t="str">
        <f t="shared" si="9"/>
        <v/>
      </c>
      <c r="T34" t="str">
        <f t="shared" si="10"/>
        <v/>
      </c>
      <c r="U34" t="str">
        <f t="shared" si="11"/>
        <v/>
      </c>
      <c r="V34">
        <f t="shared" si="12"/>
        <v>1</v>
      </c>
      <c r="W34" t="str">
        <f t="shared" si="13"/>
        <v/>
      </c>
      <c r="X34" t="str">
        <f t="shared" si="14"/>
        <v/>
      </c>
      <c r="Y34" t="str">
        <f t="shared" si="15"/>
        <v/>
      </c>
      <c r="Z34" s="6" t="str">
        <f>IF(F34 = "", "", FORECAST(5,$D$13:$D34,K$13:$K34))</f>
        <v/>
      </c>
      <c r="AA34" t="e">
        <f t="shared" si="18"/>
        <v>#NUM!</v>
      </c>
      <c r="AB34" t="e">
        <f t="shared" si="19"/>
        <v>#NUM!</v>
      </c>
    </row>
    <row r="35" spans="1:28" ht="15.95" customHeight="1" x14ac:dyDescent="0.25">
      <c r="A35" s="16" t="str">
        <f t="shared" si="20"/>
        <v/>
      </c>
      <c r="B35" s="15" t="str">
        <f t="shared" si="3"/>
        <v>M</v>
      </c>
      <c r="C35" s="15">
        <v>23</v>
      </c>
      <c r="D35" s="18"/>
      <c r="E35" s="15">
        <v>7</v>
      </c>
      <c r="F35" s="18"/>
      <c r="G35" s="11" t="str">
        <f>IF(F35 = "", "", FORECAST(8,$D$13:$D35,K$13:$K35))</f>
        <v/>
      </c>
      <c r="H35" s="11" t="str">
        <f>IF(F35 = "", "", FORECAST(2,$D$13:$D35,K$13:$K35))</f>
        <v/>
      </c>
      <c r="I35" s="1" t="str">
        <f t="shared" si="4"/>
        <v/>
      </c>
      <c r="J35" s="1" t="str">
        <f t="shared" si="5"/>
        <v/>
      </c>
      <c r="K35" s="11" t="e">
        <f t="shared" si="16"/>
        <v>#NUM!</v>
      </c>
      <c r="L35" s="3" t="e">
        <f t="shared" si="17"/>
        <v>#NUM!</v>
      </c>
      <c r="O35" s="1" t="e">
        <f t="shared" si="6"/>
        <v>#NUM!</v>
      </c>
      <c r="P35" t="s">
        <v>39</v>
      </c>
      <c r="Q35">
        <f t="shared" si="7"/>
        <v>1</v>
      </c>
      <c r="R35" t="str">
        <f t="shared" si="8"/>
        <v/>
      </c>
      <c r="S35" t="str">
        <f t="shared" si="9"/>
        <v/>
      </c>
      <c r="T35" t="str">
        <f t="shared" si="10"/>
        <v/>
      </c>
      <c r="U35" t="str">
        <f t="shared" si="11"/>
        <v/>
      </c>
      <c r="V35" t="str">
        <f t="shared" si="12"/>
        <v/>
      </c>
      <c r="W35" t="str">
        <f t="shared" si="13"/>
        <v/>
      </c>
      <c r="X35" t="str">
        <f t="shared" si="14"/>
        <v/>
      </c>
      <c r="Y35" t="str">
        <f t="shared" si="15"/>
        <v/>
      </c>
      <c r="Z35" s="6" t="str">
        <f>IF(F35 = "", "", FORECAST(5,$D$13:$D35,K$13:$K35))</f>
        <v/>
      </c>
      <c r="AA35" t="e">
        <f t="shared" si="18"/>
        <v>#NUM!</v>
      </c>
      <c r="AB35" t="e">
        <f t="shared" si="19"/>
        <v>#NUM!</v>
      </c>
    </row>
    <row r="36" spans="1:28" ht="15.95" customHeight="1" thickBot="1" x14ac:dyDescent="0.3">
      <c r="A36" s="31" t="str">
        <f t="shared" si="20"/>
        <v/>
      </c>
      <c r="B36" s="32" t="str">
        <f t="shared" si="3"/>
        <v>M</v>
      </c>
      <c r="C36" s="32">
        <v>24</v>
      </c>
      <c r="D36" s="33"/>
      <c r="E36" s="32">
        <v>8</v>
      </c>
      <c r="F36" s="33"/>
      <c r="G36" s="34" t="str">
        <f>IF(F36 = "", "", FORECAST(8,$D$13:$D36,K$13:$K36))</f>
        <v/>
      </c>
      <c r="H36" s="34" t="str">
        <f>IF(F36 = "", "", FORECAST(2,$D$13:$D36,K$13:$K36))</f>
        <v/>
      </c>
      <c r="I36" s="35" t="str">
        <f t="shared" si="4"/>
        <v/>
      </c>
      <c r="J36" s="35" t="str">
        <f t="shared" si="5"/>
        <v/>
      </c>
      <c r="K36" s="34" t="e">
        <f t="shared" si="16"/>
        <v>#NUM!</v>
      </c>
      <c r="L36" s="36" t="e">
        <f t="shared" si="17"/>
        <v>#NUM!</v>
      </c>
      <c r="M36" s="37"/>
      <c r="N36" s="37"/>
      <c r="O36" s="35" t="e">
        <f t="shared" si="6"/>
        <v>#NUM!</v>
      </c>
      <c r="P36" s="37" t="s">
        <v>39</v>
      </c>
      <c r="Q36" s="37" t="str">
        <f t="shared" si="7"/>
        <v/>
      </c>
      <c r="R36" s="37" t="str">
        <f t="shared" si="8"/>
        <v/>
      </c>
      <c r="S36" s="37" t="str">
        <f t="shared" si="9"/>
        <v/>
      </c>
      <c r="T36" s="37" t="str">
        <f t="shared" si="10"/>
        <v/>
      </c>
      <c r="U36" s="37" t="str">
        <f t="shared" si="11"/>
        <v/>
      </c>
      <c r="V36" s="37" t="str">
        <f t="shared" si="12"/>
        <v/>
      </c>
      <c r="W36" s="37" t="str">
        <f t="shared" si="13"/>
        <v/>
      </c>
      <c r="X36" s="37">
        <f t="shared" si="14"/>
        <v>1</v>
      </c>
      <c r="Y36" s="37" t="str">
        <f t="shared" si="15"/>
        <v/>
      </c>
      <c r="Z36" s="38" t="str">
        <f>IF(F36 = "", "", FORECAST(5,$D$13:$D36,K$13:$K36))</f>
        <v/>
      </c>
      <c r="AA36" s="37" t="e">
        <f t="shared" si="18"/>
        <v>#NUM!</v>
      </c>
      <c r="AB36" s="37" t="e">
        <f t="shared" si="19"/>
        <v>#NUM!</v>
      </c>
    </row>
    <row r="37" spans="1:28" ht="15.95" customHeight="1" x14ac:dyDescent="0.25">
      <c r="A37" s="28" t="str">
        <f t="shared" si="20"/>
        <v/>
      </c>
      <c r="B37" s="29">
        <f t="shared" si="3"/>
        <v>0</v>
      </c>
      <c r="C37" s="29">
        <v>25</v>
      </c>
      <c r="D37" s="30"/>
      <c r="E37" s="29">
        <v>1</v>
      </c>
      <c r="F37" s="30"/>
      <c r="G37" s="11" t="str">
        <f>IF(F37 = "", "", FORECAST(8,$D$13:$D37,K$13:$K37))</f>
        <v/>
      </c>
      <c r="H37" s="11" t="str">
        <f>IF(F37 = "", "", FORECAST(2,$D$13:$D37,K$13:$K37))</f>
        <v/>
      </c>
      <c r="I37" s="1" t="str">
        <f t="shared" si="4"/>
        <v/>
      </c>
      <c r="J37" s="1" t="str">
        <f t="shared" si="5"/>
        <v/>
      </c>
      <c r="O37" s="1" t="str">
        <f t="shared" si="6"/>
        <v/>
      </c>
      <c r="Q37" t="str">
        <f t="shared" si="7"/>
        <v/>
      </c>
      <c r="R37" t="str">
        <f t="shared" si="8"/>
        <v/>
      </c>
      <c r="S37" t="str">
        <f t="shared" si="9"/>
        <v/>
      </c>
      <c r="T37" t="str">
        <f t="shared" si="10"/>
        <v/>
      </c>
      <c r="U37" t="str">
        <f t="shared" si="11"/>
        <v/>
      </c>
      <c r="V37" t="str">
        <f t="shared" si="12"/>
        <v/>
      </c>
      <c r="W37" t="str">
        <f t="shared" si="13"/>
        <v/>
      </c>
      <c r="X37" t="str">
        <f t="shared" si="14"/>
        <v/>
      </c>
      <c r="Y37" t="str">
        <f t="shared" si="15"/>
        <v/>
      </c>
      <c r="Z37" s="6" t="str">
        <f>IF(F37 = "", "", FORECAST(5,$D$13:$D37,K$13:$K37))</f>
        <v/>
      </c>
    </row>
    <row r="38" spans="1:28" ht="15.95" customHeight="1" x14ac:dyDescent="0.25">
      <c r="A38" s="16" t="str">
        <f t="shared" si="20"/>
        <v/>
      </c>
      <c r="B38" s="15">
        <f t="shared" si="3"/>
        <v>0</v>
      </c>
      <c r="C38" s="15">
        <v>26</v>
      </c>
      <c r="D38" s="18"/>
      <c r="E38" s="15">
        <v>2</v>
      </c>
      <c r="F38" s="18"/>
      <c r="G38" s="11" t="str">
        <f>IF(F38 = "", "", FORECAST(8,$D$13:$D38,K$13:$K38))</f>
        <v/>
      </c>
      <c r="H38" s="11" t="str">
        <f>IF(F38 = "", "", FORECAST(2,$D$13:$D38,K$13:$K38))</f>
        <v/>
      </c>
      <c r="I38" s="1" t="str">
        <f t="shared" si="4"/>
        <v/>
      </c>
      <c r="J38" s="1" t="str">
        <f t="shared" si="5"/>
        <v/>
      </c>
      <c r="O38" s="1" t="str">
        <f t="shared" si="6"/>
        <v/>
      </c>
      <c r="Q38" t="str">
        <f t="shared" si="7"/>
        <v/>
      </c>
      <c r="R38" t="str">
        <f t="shared" si="8"/>
        <v/>
      </c>
      <c r="S38" t="str">
        <f t="shared" si="9"/>
        <v/>
      </c>
      <c r="T38" t="str">
        <f t="shared" si="10"/>
        <v/>
      </c>
      <c r="U38" t="str">
        <f t="shared" si="11"/>
        <v/>
      </c>
      <c r="V38" t="str">
        <f t="shared" si="12"/>
        <v/>
      </c>
      <c r="W38" t="str">
        <f t="shared" si="13"/>
        <v/>
      </c>
      <c r="X38" t="str">
        <f t="shared" si="14"/>
        <v/>
      </c>
      <c r="Y38" t="str">
        <f t="shared" si="15"/>
        <v/>
      </c>
      <c r="Z38" s="6" t="str">
        <f>IF(F38 = "", "", FORECAST(5,$D$13:$D38,K$13:$K38))</f>
        <v/>
      </c>
    </row>
    <row r="39" spans="1:28" ht="15.95" customHeight="1" x14ac:dyDescent="0.25">
      <c r="A39" s="16" t="str">
        <f t="shared" si="20"/>
        <v/>
      </c>
      <c r="B39" s="15">
        <f t="shared" si="3"/>
        <v>0</v>
      </c>
      <c r="C39" s="15">
        <v>27</v>
      </c>
      <c r="D39" s="18"/>
      <c r="E39" s="15">
        <v>3</v>
      </c>
      <c r="F39" s="18"/>
      <c r="G39" s="11" t="str">
        <f>IF(F39 = "", "", FORECAST(8,$D$13:$D39,K$13:$K39))</f>
        <v/>
      </c>
      <c r="H39" s="11" t="str">
        <f>IF(F39 = "", "", FORECAST(2,$D$13:$D39,K$13:$K39))</f>
        <v/>
      </c>
      <c r="I39" s="1" t="str">
        <f t="shared" si="4"/>
        <v/>
      </c>
      <c r="J39" s="1" t="str">
        <f t="shared" si="5"/>
        <v/>
      </c>
      <c r="O39" s="1" t="str">
        <f t="shared" si="6"/>
        <v/>
      </c>
      <c r="Q39" t="str">
        <f t="shared" si="7"/>
        <v/>
      </c>
      <c r="R39" t="str">
        <f t="shared" si="8"/>
        <v/>
      </c>
      <c r="S39" t="str">
        <f t="shared" si="9"/>
        <v/>
      </c>
      <c r="T39" t="str">
        <f t="shared" si="10"/>
        <v/>
      </c>
      <c r="U39" t="str">
        <f t="shared" si="11"/>
        <v/>
      </c>
      <c r="V39" t="str">
        <f t="shared" si="12"/>
        <v/>
      </c>
      <c r="W39" t="str">
        <f t="shared" si="13"/>
        <v/>
      </c>
      <c r="X39" t="str">
        <f t="shared" si="14"/>
        <v/>
      </c>
      <c r="Y39" t="str">
        <f t="shared" si="15"/>
        <v/>
      </c>
      <c r="Z39" s="6" t="str">
        <f>IF(F39 = "", "", FORECAST(5,$D$13:$D39,K$13:$K39))</f>
        <v/>
      </c>
    </row>
    <row r="40" spans="1:28" ht="15.95" customHeight="1" x14ac:dyDescent="0.25">
      <c r="A40" s="16" t="str">
        <f t="shared" si="20"/>
        <v/>
      </c>
      <c r="B40" s="15">
        <f t="shared" si="3"/>
        <v>0</v>
      </c>
      <c r="C40" s="15">
        <v>28</v>
      </c>
      <c r="D40" s="18"/>
      <c r="E40" s="15">
        <v>4</v>
      </c>
      <c r="F40" s="18"/>
      <c r="G40" s="11" t="str">
        <f>IF(F40 = "", "", FORECAST(8,$D$13:$D40,K$13:$K40))</f>
        <v/>
      </c>
      <c r="H40" s="11" t="str">
        <f>IF(F40 = "", "", FORECAST(2,$D$13:$D40,K$13:$K40))</f>
        <v/>
      </c>
      <c r="I40" s="1" t="str">
        <f t="shared" si="4"/>
        <v/>
      </c>
      <c r="J40" s="1" t="str">
        <f t="shared" si="5"/>
        <v/>
      </c>
      <c r="O40" s="1" t="str">
        <f t="shared" si="6"/>
        <v/>
      </c>
      <c r="Q40" t="str">
        <f t="shared" si="7"/>
        <v/>
      </c>
      <c r="R40" t="str">
        <f t="shared" si="8"/>
        <v/>
      </c>
      <c r="S40" t="str">
        <f t="shared" si="9"/>
        <v/>
      </c>
      <c r="T40" t="str">
        <f t="shared" si="10"/>
        <v/>
      </c>
      <c r="U40" t="str">
        <f t="shared" si="11"/>
        <v/>
      </c>
      <c r="V40" t="str">
        <f t="shared" si="12"/>
        <v/>
      </c>
      <c r="W40" t="str">
        <f t="shared" si="13"/>
        <v/>
      </c>
      <c r="X40" t="str">
        <f t="shared" si="14"/>
        <v/>
      </c>
      <c r="Y40" t="str">
        <f t="shared" si="15"/>
        <v/>
      </c>
      <c r="Z40" s="6" t="str">
        <f>IF(F40 = "", "", FORECAST(5,$D$13:$D40,K$13:$K40))</f>
        <v/>
      </c>
    </row>
    <row r="41" spans="1:28" ht="15.95" customHeight="1" x14ac:dyDescent="0.25">
      <c r="A41" s="16" t="str">
        <f t="shared" si="20"/>
        <v/>
      </c>
      <c r="B41" s="15">
        <f t="shared" si="3"/>
        <v>0</v>
      </c>
      <c r="C41" s="15">
        <v>29</v>
      </c>
      <c r="D41" s="18"/>
      <c r="E41" s="15">
        <v>5</v>
      </c>
      <c r="F41" s="18"/>
      <c r="G41" s="11" t="str">
        <f>IF(F41 = "", "", FORECAST(8,$D$13:$D41,K$13:$K41))</f>
        <v/>
      </c>
      <c r="H41" s="11" t="str">
        <f>IF(F41 = "", "", FORECAST(2,$D$13:$D41,K$13:$K41))</f>
        <v/>
      </c>
      <c r="I41" s="1" t="str">
        <f t="shared" si="4"/>
        <v/>
      </c>
      <c r="J41" s="1" t="str">
        <f t="shared" si="5"/>
        <v/>
      </c>
      <c r="O41" s="1" t="str">
        <f t="shared" si="6"/>
        <v/>
      </c>
      <c r="Q41" t="str">
        <f t="shared" si="7"/>
        <v/>
      </c>
      <c r="R41" t="str">
        <f t="shared" si="8"/>
        <v/>
      </c>
      <c r="S41" t="str">
        <f t="shared" si="9"/>
        <v/>
      </c>
      <c r="T41" t="str">
        <f t="shared" si="10"/>
        <v/>
      </c>
      <c r="U41" t="str">
        <f t="shared" si="11"/>
        <v/>
      </c>
      <c r="V41" t="str">
        <f t="shared" si="12"/>
        <v/>
      </c>
      <c r="W41" t="str">
        <f t="shared" si="13"/>
        <v/>
      </c>
      <c r="X41" t="str">
        <f t="shared" si="14"/>
        <v/>
      </c>
      <c r="Y41" t="str">
        <f t="shared" si="15"/>
        <v/>
      </c>
      <c r="Z41" s="6" t="str">
        <f>IF(F41 = "", "", FORECAST(5,$D$13:$D41,K$13:$K41))</f>
        <v/>
      </c>
    </row>
    <row r="42" spans="1:28" ht="15.95" customHeight="1" x14ac:dyDescent="0.25">
      <c r="A42" s="16" t="str">
        <f t="shared" si="20"/>
        <v/>
      </c>
      <c r="B42" s="15">
        <f t="shared" si="3"/>
        <v>0</v>
      </c>
      <c r="C42" s="15">
        <v>30</v>
      </c>
      <c r="D42" s="18"/>
      <c r="E42" s="15">
        <v>6</v>
      </c>
      <c r="F42" s="18"/>
      <c r="G42" s="11" t="str">
        <f>IF(F42 = "", "", FORECAST(8,$D$13:$D42,K$13:$K42))</f>
        <v/>
      </c>
      <c r="H42" s="11" t="str">
        <f>IF(F42 = "", "", FORECAST(2,$D$13:$D42,K$13:$K42))</f>
        <v/>
      </c>
      <c r="I42" s="1" t="str">
        <f t="shared" si="4"/>
        <v/>
      </c>
      <c r="J42" s="1" t="str">
        <f t="shared" si="5"/>
        <v/>
      </c>
      <c r="O42" s="1" t="str">
        <f t="shared" si="6"/>
        <v/>
      </c>
      <c r="Q42" t="str">
        <f t="shared" si="7"/>
        <v/>
      </c>
      <c r="R42" t="str">
        <f t="shared" si="8"/>
        <v/>
      </c>
      <c r="S42" t="str">
        <f t="shared" si="9"/>
        <v/>
      </c>
      <c r="T42" t="str">
        <f t="shared" si="10"/>
        <v/>
      </c>
      <c r="U42" t="str">
        <f t="shared" si="11"/>
        <v/>
      </c>
      <c r="V42" t="str">
        <f t="shared" si="12"/>
        <v/>
      </c>
      <c r="W42" t="str">
        <f t="shared" si="13"/>
        <v/>
      </c>
      <c r="X42" t="str">
        <f t="shared" si="14"/>
        <v/>
      </c>
      <c r="Y42" t="str">
        <f t="shared" si="15"/>
        <v/>
      </c>
      <c r="Z42" s="6" t="str">
        <f>IF(F42 = "", "", FORECAST(5,$D$13:$D42,K$13:$K42))</f>
        <v/>
      </c>
    </row>
    <row r="43" spans="1:28" ht="15.95" customHeight="1" x14ac:dyDescent="0.25">
      <c r="A43" s="16" t="str">
        <f t="shared" si="20"/>
        <v/>
      </c>
      <c r="B43" s="15">
        <f t="shared" si="3"/>
        <v>0</v>
      </c>
      <c r="C43" s="15">
        <v>31</v>
      </c>
      <c r="D43" s="18"/>
      <c r="E43" s="15">
        <v>7</v>
      </c>
      <c r="F43" s="18"/>
      <c r="G43" s="11" t="str">
        <f>IF(F43 = "", "", FORECAST(8,$D$13:$D43,K$13:$K43))</f>
        <v/>
      </c>
      <c r="H43" s="11" t="str">
        <f>IF(F43 = "", "", FORECAST(2,$D$13:$D43,K$13:$K43))</f>
        <v/>
      </c>
      <c r="I43" s="1" t="str">
        <f t="shared" si="4"/>
        <v/>
      </c>
      <c r="J43" s="1" t="str">
        <f t="shared" si="5"/>
        <v/>
      </c>
      <c r="O43" s="1" t="str">
        <f t="shared" si="6"/>
        <v/>
      </c>
      <c r="Q43" t="str">
        <f t="shared" si="7"/>
        <v/>
      </c>
      <c r="R43" t="str">
        <f t="shared" si="8"/>
        <v/>
      </c>
      <c r="S43" t="str">
        <f t="shared" si="9"/>
        <v/>
      </c>
      <c r="T43" t="str">
        <f t="shared" si="10"/>
        <v/>
      </c>
      <c r="U43" t="str">
        <f t="shared" si="11"/>
        <v/>
      </c>
      <c r="V43" t="str">
        <f t="shared" si="12"/>
        <v/>
      </c>
      <c r="W43" t="str">
        <f t="shared" si="13"/>
        <v/>
      </c>
      <c r="X43" t="str">
        <f t="shared" si="14"/>
        <v/>
      </c>
      <c r="Y43" t="str">
        <f t="shared" si="15"/>
        <v/>
      </c>
      <c r="Z43" s="6" t="str">
        <f>IF(F43 = "", "", FORECAST(5,$D$13:$D43,K$13:$K43))</f>
        <v/>
      </c>
    </row>
    <row r="44" spans="1:28" ht="15.95" customHeight="1" x14ac:dyDescent="0.25">
      <c r="A44" s="16" t="str">
        <f t="shared" si="20"/>
        <v/>
      </c>
      <c r="B44" s="15">
        <f t="shared" si="3"/>
        <v>0</v>
      </c>
      <c r="C44" s="15">
        <v>32</v>
      </c>
      <c r="D44" s="18"/>
      <c r="E44" s="15">
        <v>8</v>
      </c>
      <c r="F44" s="18"/>
      <c r="G44" s="11" t="str">
        <f>IF(F44 = "", "", FORECAST(8,$D$13:$D44,K$13:$K44))</f>
        <v/>
      </c>
      <c r="H44" s="11" t="str">
        <f>IF(F44 = "", "", FORECAST(2,$D$13:$D44,K$13:$K44))</f>
        <v/>
      </c>
      <c r="I44" s="1" t="str">
        <f t="shared" si="4"/>
        <v/>
      </c>
      <c r="J44" s="1" t="str">
        <f t="shared" si="5"/>
        <v/>
      </c>
      <c r="O44" s="1" t="str">
        <f t="shared" si="6"/>
        <v/>
      </c>
      <c r="Q44" t="str">
        <f t="shared" si="7"/>
        <v/>
      </c>
      <c r="R44" t="str">
        <f t="shared" si="8"/>
        <v/>
      </c>
      <c r="S44" t="str">
        <f t="shared" si="9"/>
        <v/>
      </c>
      <c r="T44" t="str">
        <f t="shared" si="10"/>
        <v/>
      </c>
      <c r="U44" t="str">
        <f t="shared" si="11"/>
        <v/>
      </c>
      <c r="V44" t="str">
        <f t="shared" si="12"/>
        <v/>
      </c>
      <c r="W44" t="str">
        <f t="shared" si="13"/>
        <v/>
      </c>
      <c r="X44" t="str">
        <f t="shared" si="14"/>
        <v/>
      </c>
      <c r="Y44" t="str">
        <f t="shared" si="15"/>
        <v/>
      </c>
      <c r="Z44" s="6" t="str">
        <f>IF(F44 = "", "", FORECAST(5,$D$13:$D44,K$13:$K44))</f>
        <v/>
      </c>
    </row>
    <row r="45" spans="1:28" ht="15.95" customHeight="1" x14ac:dyDescent="0.25">
      <c r="A45" s="16" t="str">
        <f t="shared" si="20"/>
        <v/>
      </c>
      <c r="B45" s="15">
        <f t="shared" ref="B45:B77" si="21">P45</f>
        <v>0</v>
      </c>
      <c r="C45" s="15"/>
      <c r="D45" s="18"/>
      <c r="E45" s="15"/>
      <c r="F45" s="18"/>
      <c r="G45" s="11" t="str">
        <f>IF(F45 = "", "", FORECAST(8,$D$13:$D45,K$13:$K45))</f>
        <v/>
      </c>
      <c r="H45" s="11" t="str">
        <f>IF(F45 = "", "", FORECAST(2,$D$13:$D45,K$13:$K45))</f>
        <v/>
      </c>
      <c r="I45" s="1" t="str">
        <f t="shared" ref="I45:I77" si="22">IF(F45 = "","", F45-($K$11*D45+$J$11))</f>
        <v/>
      </c>
      <c r="J45" s="1" t="str">
        <f t="shared" ref="J45:J76" si="23">IF(I45="", "", ABS(I45))</f>
        <v/>
      </c>
      <c r="O45" s="1" t="str">
        <f t="shared" si="6"/>
        <v/>
      </c>
      <c r="Q45" t="str">
        <f t="shared" ref="Q45:Q76" si="24">IF(AND($P44="L",$P45="M"), 1, "")</f>
        <v/>
      </c>
      <c r="R45" t="str">
        <f t="shared" ref="R45:R76" si="25">IF(AND($P44="M",$P45="H"), 1, "")</f>
        <v/>
      </c>
      <c r="S45" t="str">
        <f t="shared" ref="S45:S76" si="26">IF(AND($P44="H",$P45="M"), 1, "")</f>
        <v/>
      </c>
      <c r="T45" t="str">
        <f t="shared" ref="T45:T76" si="27">IF(AND($P44="M",$P45="L"), 1, "")</f>
        <v/>
      </c>
      <c r="U45" t="str">
        <f t="shared" ref="U45:U76" si="28">IF(AND($P44="L",$P45="H"), 1, "")</f>
        <v/>
      </c>
      <c r="V45" t="str">
        <f t="shared" ref="V45:V76" si="29">IF(AND($P44="H",$P45="L"), 1, "")</f>
        <v/>
      </c>
      <c r="W45" t="str">
        <f t="shared" ref="W45:W76" si="30">IF(AND($P44="L",$P45="L"), 1, "")</f>
        <v/>
      </c>
      <c r="X45" t="str">
        <f t="shared" ref="X45:X76" si="31">IF(AND($P44="M",$P45="M"), 1, "")</f>
        <v/>
      </c>
      <c r="Y45" t="str">
        <f t="shared" ref="Y45:Y76" si="32">IF(AND($P44="H",$P45="H"), 1, "")</f>
        <v/>
      </c>
      <c r="Z45" s="6" t="str">
        <f>IF(F45 = "", "", FORECAST(5,$D$13:$D45,K$13:$K45))</f>
        <v/>
      </c>
    </row>
    <row r="46" spans="1:28" ht="15.95" customHeight="1" x14ac:dyDescent="0.25">
      <c r="A46" s="16" t="str">
        <f t="shared" si="20"/>
        <v/>
      </c>
      <c r="B46" s="15">
        <f t="shared" si="21"/>
        <v>0</v>
      </c>
      <c r="C46" s="15"/>
      <c r="D46" s="18"/>
      <c r="E46" s="15"/>
      <c r="F46" s="18"/>
      <c r="G46" s="11" t="str">
        <f>IF(F46 = "", "", FORECAST(8,$D$13:$D46,K$13:$K46))</f>
        <v/>
      </c>
      <c r="H46" s="11" t="str">
        <f>IF(F46 = "", "", FORECAST(2,$D$13:$D46,K$13:$K46))</f>
        <v/>
      </c>
      <c r="I46" s="1" t="str">
        <f t="shared" si="22"/>
        <v/>
      </c>
      <c r="J46" s="1" t="str">
        <f t="shared" si="23"/>
        <v/>
      </c>
      <c r="O46" s="1" t="str">
        <f t="shared" si="6"/>
        <v/>
      </c>
      <c r="Q46" t="str">
        <f t="shared" si="24"/>
        <v/>
      </c>
      <c r="R46" t="str">
        <f t="shared" si="25"/>
        <v/>
      </c>
      <c r="S46" t="str">
        <f t="shared" si="26"/>
        <v/>
      </c>
      <c r="T46" t="str">
        <f t="shared" si="27"/>
        <v/>
      </c>
      <c r="U46" t="str">
        <f t="shared" si="28"/>
        <v/>
      </c>
      <c r="V46" t="str">
        <f t="shared" si="29"/>
        <v/>
      </c>
      <c r="W46" t="str">
        <f t="shared" si="30"/>
        <v/>
      </c>
      <c r="X46" t="str">
        <f t="shared" si="31"/>
        <v/>
      </c>
      <c r="Y46" t="str">
        <f t="shared" si="32"/>
        <v/>
      </c>
      <c r="Z46" s="6" t="str">
        <f>IF(F46 = "", "", FORECAST(5,$D$13:$D46,K$13:$K46))</f>
        <v/>
      </c>
    </row>
    <row r="47" spans="1:28" ht="15.95" customHeight="1" x14ac:dyDescent="0.25">
      <c r="A47" s="16" t="str">
        <f t="shared" si="20"/>
        <v/>
      </c>
      <c r="B47" s="15">
        <f t="shared" si="21"/>
        <v>0</v>
      </c>
      <c r="C47" s="15"/>
      <c r="D47" s="18"/>
      <c r="E47" s="15"/>
      <c r="F47" s="18"/>
      <c r="G47" s="11" t="str">
        <f>IF(F47 = "", "", FORECAST(8,$D$13:$D47,K$13:$K47))</f>
        <v/>
      </c>
      <c r="H47" s="11" t="str">
        <f>IF(F47 = "", "", FORECAST(2,$D$13:$D47,K$13:$K47))</f>
        <v/>
      </c>
      <c r="I47" s="1" t="str">
        <f t="shared" si="22"/>
        <v/>
      </c>
      <c r="J47" s="1" t="str">
        <f t="shared" si="23"/>
        <v/>
      </c>
      <c r="O47" s="1" t="str">
        <f t="shared" si="6"/>
        <v/>
      </c>
      <c r="Q47" t="str">
        <f t="shared" si="24"/>
        <v/>
      </c>
      <c r="R47" t="str">
        <f t="shared" si="25"/>
        <v/>
      </c>
      <c r="S47" t="str">
        <f t="shared" si="26"/>
        <v/>
      </c>
      <c r="T47" t="str">
        <f t="shared" si="27"/>
        <v/>
      </c>
      <c r="U47" t="str">
        <f t="shared" si="28"/>
        <v/>
      </c>
      <c r="V47" t="str">
        <f t="shared" si="29"/>
        <v/>
      </c>
      <c r="W47" t="str">
        <f t="shared" si="30"/>
        <v/>
      </c>
      <c r="X47" t="str">
        <f t="shared" si="31"/>
        <v/>
      </c>
      <c r="Y47" t="str">
        <f t="shared" si="32"/>
        <v/>
      </c>
      <c r="Z47" s="6" t="str">
        <f>IF(F47 = "", "", FORECAST(5,$D$13:$D47,K$13:$K47))</f>
        <v/>
      </c>
    </row>
    <row r="48" spans="1:28" ht="15.95" customHeight="1" x14ac:dyDescent="0.25">
      <c r="A48" s="16" t="str">
        <f t="shared" ref="A48:A77" si="33">IF(P48="L",H47, IF(P48="M", Z47, IF(P48="H", G47, "")))</f>
        <v/>
      </c>
      <c r="B48" s="15">
        <f t="shared" si="21"/>
        <v>0</v>
      </c>
      <c r="C48" s="15"/>
      <c r="D48" s="18"/>
      <c r="E48" s="15"/>
      <c r="F48" s="18"/>
      <c r="G48" s="11" t="str">
        <f>IF(F48 = "", "", FORECAST(8,$D$13:$D48,K$13:$K48))</f>
        <v/>
      </c>
      <c r="H48" s="11" t="str">
        <f>IF(F48 = "", "", FORECAST(2,$D$13:$D48,K$13:$K48))</f>
        <v/>
      </c>
      <c r="I48" s="1" t="str">
        <f t="shared" si="22"/>
        <v/>
      </c>
      <c r="J48" s="1" t="str">
        <f t="shared" si="23"/>
        <v/>
      </c>
      <c r="O48" s="1" t="str">
        <f t="shared" si="6"/>
        <v/>
      </c>
      <c r="Q48" t="str">
        <f t="shared" si="24"/>
        <v/>
      </c>
      <c r="R48" t="str">
        <f t="shared" si="25"/>
        <v/>
      </c>
      <c r="S48" t="str">
        <f t="shared" si="26"/>
        <v/>
      </c>
      <c r="T48" t="str">
        <f t="shared" si="27"/>
        <v/>
      </c>
      <c r="U48" t="str">
        <f t="shared" si="28"/>
        <v/>
      </c>
      <c r="V48" t="str">
        <f t="shared" si="29"/>
        <v/>
      </c>
      <c r="W48" t="str">
        <f t="shared" si="30"/>
        <v/>
      </c>
      <c r="X48" t="str">
        <f t="shared" si="31"/>
        <v/>
      </c>
      <c r="Y48" t="str">
        <f t="shared" si="32"/>
        <v/>
      </c>
      <c r="Z48" s="6" t="str">
        <f>IF(F48 = "", "", FORECAST(5,$D$13:$D48,K$13:$K48))</f>
        <v/>
      </c>
    </row>
    <row r="49" spans="1:26" ht="15.95" customHeight="1" x14ac:dyDescent="0.25">
      <c r="A49" s="16" t="str">
        <f t="shared" si="33"/>
        <v/>
      </c>
      <c r="B49" s="15">
        <f t="shared" si="21"/>
        <v>0</v>
      </c>
      <c r="C49" s="15"/>
      <c r="D49" s="18"/>
      <c r="E49" s="15"/>
      <c r="F49" s="18"/>
      <c r="G49" s="11" t="str">
        <f>IF(F49 = "", "", FORECAST(8,$D$13:$D49,K$13:$K49))</f>
        <v/>
      </c>
      <c r="H49" s="11" t="str">
        <f>IF(F49 = "", "", FORECAST(2,$D$13:$D49,K$13:$K49))</f>
        <v/>
      </c>
      <c r="I49" s="1" t="str">
        <f t="shared" si="22"/>
        <v/>
      </c>
      <c r="J49" s="1" t="str">
        <f t="shared" si="23"/>
        <v/>
      </c>
      <c r="O49" s="1" t="str">
        <f t="shared" si="6"/>
        <v/>
      </c>
      <c r="Q49" t="str">
        <f t="shared" si="24"/>
        <v/>
      </c>
      <c r="R49" t="str">
        <f t="shared" si="25"/>
        <v/>
      </c>
      <c r="S49" t="str">
        <f t="shared" si="26"/>
        <v/>
      </c>
      <c r="T49" t="str">
        <f t="shared" si="27"/>
        <v/>
      </c>
      <c r="U49" t="str">
        <f t="shared" si="28"/>
        <v/>
      </c>
      <c r="V49" t="str">
        <f t="shared" si="29"/>
        <v/>
      </c>
      <c r="W49" t="str">
        <f t="shared" si="30"/>
        <v/>
      </c>
      <c r="X49" t="str">
        <f t="shared" si="31"/>
        <v/>
      </c>
      <c r="Y49" t="str">
        <f t="shared" si="32"/>
        <v/>
      </c>
      <c r="Z49" s="6" t="str">
        <f>IF(F49 = "", "", FORECAST(5,$D$13:$D49,K$13:$K49))</f>
        <v/>
      </c>
    </row>
    <row r="50" spans="1:26" ht="15.95" customHeight="1" x14ac:dyDescent="0.25">
      <c r="A50" s="16" t="str">
        <f t="shared" si="33"/>
        <v/>
      </c>
      <c r="B50" s="15">
        <f t="shared" si="21"/>
        <v>0</v>
      </c>
      <c r="C50" s="15"/>
      <c r="D50" s="18"/>
      <c r="E50" s="15"/>
      <c r="F50" s="18"/>
      <c r="G50" s="11" t="str">
        <f>IF(F50 = "", "", FORECAST(8,$D$13:$D50,K$13:$K50))</f>
        <v/>
      </c>
      <c r="H50" s="11" t="str">
        <f>IF(F50 = "", "", FORECAST(2,$D$13:$D50,K$13:$K50))</f>
        <v/>
      </c>
      <c r="I50" s="1" t="str">
        <f t="shared" si="22"/>
        <v/>
      </c>
      <c r="J50" s="1" t="str">
        <f t="shared" si="23"/>
        <v/>
      </c>
      <c r="O50" s="1" t="str">
        <f t="shared" si="6"/>
        <v/>
      </c>
      <c r="Q50" t="str">
        <f t="shared" si="24"/>
        <v/>
      </c>
      <c r="R50" t="str">
        <f t="shared" si="25"/>
        <v/>
      </c>
      <c r="S50" t="str">
        <f t="shared" si="26"/>
        <v/>
      </c>
      <c r="T50" t="str">
        <f t="shared" si="27"/>
        <v/>
      </c>
      <c r="U50" t="str">
        <f t="shared" si="28"/>
        <v/>
      </c>
      <c r="V50" t="str">
        <f t="shared" si="29"/>
        <v/>
      </c>
      <c r="W50" t="str">
        <f t="shared" si="30"/>
        <v/>
      </c>
      <c r="X50" t="str">
        <f t="shared" si="31"/>
        <v/>
      </c>
      <c r="Y50" t="str">
        <f t="shared" si="32"/>
        <v/>
      </c>
      <c r="Z50" s="6" t="str">
        <f>IF(F50 = "", "", FORECAST(5,$D$13:$D50,K$13:$K50))</f>
        <v/>
      </c>
    </row>
    <row r="51" spans="1:26" ht="15.95" customHeight="1" x14ac:dyDescent="0.25">
      <c r="A51" s="16" t="str">
        <f t="shared" si="33"/>
        <v/>
      </c>
      <c r="B51" s="15">
        <f t="shared" si="21"/>
        <v>0</v>
      </c>
      <c r="C51" s="15"/>
      <c r="D51" s="18"/>
      <c r="E51" s="15"/>
      <c r="F51" s="18"/>
      <c r="G51" s="11" t="str">
        <f>IF(F51 = "", "", FORECAST(8,$D$13:$D51,K$13:$K51))</f>
        <v/>
      </c>
      <c r="H51" s="11" t="str">
        <f>IF(F51 = "", "", FORECAST(2,$D$13:$D51,K$13:$K51))</f>
        <v/>
      </c>
      <c r="I51" s="1" t="str">
        <f t="shared" si="22"/>
        <v/>
      </c>
      <c r="J51" s="1" t="str">
        <f t="shared" si="23"/>
        <v/>
      </c>
      <c r="O51" s="1" t="str">
        <f t="shared" si="6"/>
        <v/>
      </c>
      <c r="Q51" t="str">
        <f t="shared" si="24"/>
        <v/>
      </c>
      <c r="R51" t="str">
        <f t="shared" si="25"/>
        <v/>
      </c>
      <c r="S51" t="str">
        <f t="shared" si="26"/>
        <v/>
      </c>
      <c r="T51" t="str">
        <f t="shared" si="27"/>
        <v/>
      </c>
      <c r="U51" t="str">
        <f t="shared" si="28"/>
        <v/>
      </c>
      <c r="V51" t="str">
        <f t="shared" si="29"/>
        <v/>
      </c>
      <c r="W51" t="str">
        <f t="shared" si="30"/>
        <v/>
      </c>
      <c r="X51" t="str">
        <f t="shared" si="31"/>
        <v/>
      </c>
      <c r="Y51" t="str">
        <f t="shared" si="32"/>
        <v/>
      </c>
      <c r="Z51" s="6" t="str">
        <f>IF(F51 = "", "", FORECAST(5,$D$13:$D51,K$13:$K51))</f>
        <v/>
      </c>
    </row>
    <row r="52" spans="1:26" ht="18" x14ac:dyDescent="0.25">
      <c r="A52" s="16" t="str">
        <f t="shared" si="33"/>
        <v/>
      </c>
      <c r="B52" s="15">
        <f t="shared" si="21"/>
        <v>0</v>
      </c>
      <c r="C52" s="15"/>
      <c r="D52" s="18"/>
      <c r="E52" s="15"/>
      <c r="F52" s="18"/>
      <c r="G52" s="11" t="str">
        <f>IF(F52 = "", "", FORECAST(8,$D$13:$D52,K$13:$K52))</f>
        <v/>
      </c>
      <c r="H52" s="11" t="str">
        <f>IF(F52 = "", "", FORECAST(2,$D$13:$D52,K$13:$K52))</f>
        <v/>
      </c>
      <c r="I52" s="1" t="str">
        <f t="shared" si="22"/>
        <v/>
      </c>
      <c r="J52" s="1" t="str">
        <f t="shared" si="23"/>
        <v/>
      </c>
      <c r="O52" s="1" t="str">
        <f t="shared" si="6"/>
        <v/>
      </c>
      <c r="Q52" t="str">
        <f t="shared" si="24"/>
        <v/>
      </c>
      <c r="R52" t="str">
        <f t="shared" si="25"/>
        <v/>
      </c>
      <c r="S52" t="str">
        <f t="shared" si="26"/>
        <v/>
      </c>
      <c r="T52" t="str">
        <f t="shared" si="27"/>
        <v/>
      </c>
      <c r="U52" t="str">
        <f t="shared" si="28"/>
        <v/>
      </c>
      <c r="V52" t="str">
        <f t="shared" si="29"/>
        <v/>
      </c>
      <c r="W52" t="str">
        <f t="shared" si="30"/>
        <v/>
      </c>
      <c r="X52" t="str">
        <f t="shared" si="31"/>
        <v/>
      </c>
      <c r="Y52" t="str">
        <f t="shared" si="32"/>
        <v/>
      </c>
      <c r="Z52" s="6" t="str">
        <f>IF(F52 = "", "", FORECAST(5,$D$13:$D52,K$13:$K52))</f>
        <v/>
      </c>
    </row>
    <row r="53" spans="1:26" ht="18" x14ac:dyDescent="0.25">
      <c r="A53" s="16" t="str">
        <f t="shared" si="33"/>
        <v/>
      </c>
      <c r="B53" s="15">
        <f t="shared" si="21"/>
        <v>0</v>
      </c>
      <c r="C53" s="15"/>
      <c r="D53" s="18"/>
      <c r="E53" s="15"/>
      <c r="F53" s="18"/>
      <c r="G53" s="11" t="str">
        <f>IF(F53 = "", "", FORECAST(8,$D$13:$D53,K$13:$K53))</f>
        <v/>
      </c>
      <c r="H53" s="11" t="str">
        <f>IF(F53 = "", "", FORECAST(2,$D$13:$D53,K$13:$K53))</f>
        <v/>
      </c>
      <c r="I53" s="1" t="str">
        <f t="shared" si="22"/>
        <v/>
      </c>
      <c r="J53" s="1" t="str">
        <f t="shared" si="23"/>
        <v/>
      </c>
      <c r="O53" s="1" t="str">
        <f t="shared" si="6"/>
        <v/>
      </c>
      <c r="Q53" t="str">
        <f t="shared" si="24"/>
        <v/>
      </c>
      <c r="R53" t="str">
        <f t="shared" si="25"/>
        <v/>
      </c>
      <c r="S53" t="str">
        <f t="shared" si="26"/>
        <v/>
      </c>
      <c r="T53" t="str">
        <f t="shared" si="27"/>
        <v/>
      </c>
      <c r="U53" t="str">
        <f t="shared" si="28"/>
        <v/>
      </c>
      <c r="V53" t="str">
        <f t="shared" si="29"/>
        <v/>
      </c>
      <c r="W53" t="str">
        <f t="shared" si="30"/>
        <v/>
      </c>
      <c r="X53" t="str">
        <f t="shared" si="31"/>
        <v/>
      </c>
      <c r="Y53" t="str">
        <f t="shared" si="32"/>
        <v/>
      </c>
      <c r="Z53" s="6" t="str">
        <f>IF(F53 = "", "", FORECAST(5,$D$13:$D53,K$13:$K53))</f>
        <v/>
      </c>
    </row>
    <row r="54" spans="1:26" ht="18" x14ac:dyDescent="0.25">
      <c r="A54" s="16" t="str">
        <f t="shared" si="33"/>
        <v/>
      </c>
      <c r="B54" s="15">
        <f t="shared" si="21"/>
        <v>0</v>
      </c>
      <c r="C54" s="15"/>
      <c r="D54" s="18"/>
      <c r="E54" s="15"/>
      <c r="F54" s="18"/>
      <c r="G54" s="11" t="str">
        <f>IF(F54 = "", "", FORECAST(8,$D$13:$D54,K$13:$K54))</f>
        <v/>
      </c>
      <c r="H54" s="11" t="str">
        <f>IF(F54 = "", "", FORECAST(2,$D$13:$D54,K$13:$K54))</f>
        <v/>
      </c>
      <c r="I54" s="1" t="str">
        <f t="shared" si="22"/>
        <v/>
      </c>
      <c r="J54" s="1" t="str">
        <f t="shared" si="23"/>
        <v/>
      </c>
      <c r="O54" s="1" t="str">
        <f t="shared" si="6"/>
        <v/>
      </c>
      <c r="Q54" t="str">
        <f t="shared" si="24"/>
        <v/>
      </c>
      <c r="R54" t="str">
        <f t="shared" si="25"/>
        <v/>
      </c>
      <c r="S54" t="str">
        <f t="shared" si="26"/>
        <v/>
      </c>
      <c r="T54" t="str">
        <f t="shared" si="27"/>
        <v/>
      </c>
      <c r="U54" t="str">
        <f t="shared" si="28"/>
        <v/>
      </c>
      <c r="V54" t="str">
        <f t="shared" si="29"/>
        <v/>
      </c>
      <c r="W54" t="str">
        <f t="shared" si="30"/>
        <v/>
      </c>
      <c r="X54" t="str">
        <f t="shared" si="31"/>
        <v/>
      </c>
      <c r="Y54" t="str">
        <f t="shared" si="32"/>
        <v/>
      </c>
      <c r="Z54" s="6" t="str">
        <f>IF(F54 = "", "", FORECAST(5,$D$13:$D54,K$13:$K54))</f>
        <v/>
      </c>
    </row>
    <row r="55" spans="1:26" ht="18" x14ac:dyDescent="0.25">
      <c r="A55" s="16" t="str">
        <f t="shared" si="33"/>
        <v/>
      </c>
      <c r="B55" s="15">
        <f t="shared" si="21"/>
        <v>0</v>
      </c>
      <c r="C55" s="15"/>
      <c r="D55" s="18"/>
      <c r="E55" s="15"/>
      <c r="F55" s="18"/>
      <c r="G55" s="11" t="str">
        <f>IF(F55 = "", "", FORECAST(8,$D$13:$D55,K$13:$K55))</f>
        <v/>
      </c>
      <c r="H55" s="11" t="str">
        <f>IF(F55 = "", "", FORECAST(2,$D$13:$D55,K$13:$K55))</f>
        <v/>
      </c>
      <c r="I55" s="1" t="str">
        <f t="shared" si="22"/>
        <v/>
      </c>
      <c r="J55" s="1" t="str">
        <f t="shared" si="23"/>
        <v/>
      </c>
      <c r="O55" s="1" t="str">
        <f t="shared" si="6"/>
        <v/>
      </c>
      <c r="Q55" t="str">
        <f t="shared" si="24"/>
        <v/>
      </c>
      <c r="R55" t="str">
        <f t="shared" si="25"/>
        <v/>
      </c>
      <c r="S55" t="str">
        <f t="shared" si="26"/>
        <v/>
      </c>
      <c r="T55" t="str">
        <f t="shared" si="27"/>
        <v/>
      </c>
      <c r="U55" t="str">
        <f t="shared" si="28"/>
        <v/>
      </c>
      <c r="V55" t="str">
        <f t="shared" si="29"/>
        <v/>
      </c>
      <c r="W55" t="str">
        <f t="shared" si="30"/>
        <v/>
      </c>
      <c r="X55" t="str">
        <f t="shared" si="31"/>
        <v/>
      </c>
      <c r="Y55" t="str">
        <f t="shared" si="32"/>
        <v/>
      </c>
      <c r="Z55" s="6" t="str">
        <f>IF(F55 = "", "", FORECAST(5,$D$13:$D55,K$13:$K55))</f>
        <v/>
      </c>
    </row>
    <row r="56" spans="1:26" ht="18" x14ac:dyDescent="0.25">
      <c r="A56" s="16" t="str">
        <f t="shared" si="33"/>
        <v/>
      </c>
      <c r="B56" s="15">
        <f t="shared" si="21"/>
        <v>0</v>
      </c>
      <c r="C56" s="15"/>
      <c r="D56" s="18"/>
      <c r="E56" s="15"/>
      <c r="F56" s="18"/>
      <c r="G56" s="11" t="str">
        <f>IF(F56 = "", "", FORECAST(8,$D$13:$D56,K$13:$K56))</f>
        <v/>
      </c>
      <c r="H56" s="11" t="str">
        <f>IF(F56 = "", "", FORECAST(2,$D$13:$D56,K$13:$K56))</f>
        <v/>
      </c>
      <c r="I56" s="1" t="str">
        <f t="shared" si="22"/>
        <v/>
      </c>
      <c r="J56" s="1" t="str">
        <f t="shared" si="23"/>
        <v/>
      </c>
      <c r="O56" s="1" t="str">
        <f t="shared" si="6"/>
        <v/>
      </c>
      <c r="Q56" t="str">
        <f t="shared" si="24"/>
        <v/>
      </c>
      <c r="R56" t="str">
        <f t="shared" si="25"/>
        <v/>
      </c>
      <c r="S56" t="str">
        <f t="shared" si="26"/>
        <v/>
      </c>
      <c r="T56" t="str">
        <f t="shared" si="27"/>
        <v/>
      </c>
      <c r="U56" t="str">
        <f t="shared" si="28"/>
        <v/>
      </c>
      <c r="V56" t="str">
        <f t="shared" si="29"/>
        <v/>
      </c>
      <c r="W56" t="str">
        <f t="shared" si="30"/>
        <v/>
      </c>
      <c r="X56" t="str">
        <f t="shared" si="31"/>
        <v/>
      </c>
      <c r="Y56" t="str">
        <f t="shared" si="32"/>
        <v/>
      </c>
      <c r="Z56" s="6" t="str">
        <f>IF(F56 = "", "", FORECAST(5,$D$13:$D56,K$13:$K56))</f>
        <v/>
      </c>
    </row>
    <row r="57" spans="1:26" ht="18" x14ac:dyDescent="0.25">
      <c r="A57" s="16" t="str">
        <f t="shared" si="33"/>
        <v/>
      </c>
      <c r="B57" s="15">
        <f t="shared" si="21"/>
        <v>0</v>
      </c>
      <c r="C57" s="15"/>
      <c r="D57" s="18"/>
      <c r="E57" s="15"/>
      <c r="F57" s="18"/>
      <c r="G57" s="11" t="str">
        <f>IF(F57 = "", "", FORECAST(8,$D$13:$D57,K$13:$K57))</f>
        <v/>
      </c>
      <c r="H57" s="11" t="str">
        <f>IF(F57 = "", "", FORECAST(2,$D$13:$D57,K$13:$K57))</f>
        <v/>
      </c>
      <c r="I57" s="1" t="str">
        <f t="shared" si="22"/>
        <v/>
      </c>
      <c r="J57" s="1" t="str">
        <f t="shared" si="23"/>
        <v/>
      </c>
      <c r="O57" s="1" t="str">
        <f t="shared" si="6"/>
        <v/>
      </c>
      <c r="Q57" t="str">
        <f t="shared" si="24"/>
        <v/>
      </c>
      <c r="R57" t="str">
        <f t="shared" si="25"/>
        <v/>
      </c>
      <c r="S57" t="str">
        <f t="shared" si="26"/>
        <v/>
      </c>
      <c r="T57" t="str">
        <f t="shared" si="27"/>
        <v/>
      </c>
      <c r="U57" t="str">
        <f t="shared" si="28"/>
        <v/>
      </c>
      <c r="V57" t="str">
        <f t="shared" si="29"/>
        <v/>
      </c>
      <c r="W57" t="str">
        <f t="shared" si="30"/>
        <v/>
      </c>
      <c r="X57" t="str">
        <f t="shared" si="31"/>
        <v/>
      </c>
      <c r="Y57" t="str">
        <f t="shared" si="32"/>
        <v/>
      </c>
      <c r="Z57" s="6" t="str">
        <f>IF(F57 = "", "", FORECAST(5,$D$13:$D57,K$13:$K57))</f>
        <v/>
      </c>
    </row>
    <row r="58" spans="1:26" ht="18" x14ac:dyDescent="0.25">
      <c r="A58" s="16" t="str">
        <f t="shared" si="33"/>
        <v/>
      </c>
      <c r="B58" s="15">
        <f t="shared" si="21"/>
        <v>0</v>
      </c>
      <c r="C58" s="15"/>
      <c r="D58" s="18"/>
      <c r="E58" s="15"/>
      <c r="F58" s="18"/>
      <c r="G58" s="11" t="str">
        <f>IF(F58 = "", "", FORECAST(8,$D$13:$D58,K$13:$K58))</f>
        <v/>
      </c>
      <c r="H58" s="11" t="str">
        <f>IF(F58 = "", "", FORECAST(2,$D$13:$D58,K$13:$K58))</f>
        <v/>
      </c>
      <c r="I58" s="1" t="str">
        <f t="shared" si="22"/>
        <v/>
      </c>
      <c r="J58" s="1" t="str">
        <f t="shared" si="23"/>
        <v/>
      </c>
      <c r="O58" s="1" t="str">
        <f t="shared" si="6"/>
        <v/>
      </c>
      <c r="Q58" t="str">
        <f t="shared" si="24"/>
        <v/>
      </c>
      <c r="R58" t="str">
        <f t="shared" si="25"/>
        <v/>
      </c>
      <c r="S58" t="str">
        <f t="shared" si="26"/>
        <v/>
      </c>
      <c r="T58" t="str">
        <f t="shared" si="27"/>
        <v/>
      </c>
      <c r="U58" t="str">
        <f t="shared" si="28"/>
        <v/>
      </c>
      <c r="V58" t="str">
        <f t="shared" si="29"/>
        <v/>
      </c>
      <c r="W58" t="str">
        <f t="shared" si="30"/>
        <v/>
      </c>
      <c r="X58" t="str">
        <f t="shared" si="31"/>
        <v/>
      </c>
      <c r="Y58" t="str">
        <f t="shared" si="32"/>
        <v/>
      </c>
      <c r="Z58" s="6" t="str">
        <f>IF(F58 = "", "", FORECAST(5,$D$13:$D58,K$13:$K58))</f>
        <v/>
      </c>
    </row>
    <row r="59" spans="1:26" ht="18" x14ac:dyDescent="0.25">
      <c r="A59" s="16" t="str">
        <f t="shared" si="33"/>
        <v/>
      </c>
      <c r="B59" s="15">
        <f t="shared" si="21"/>
        <v>0</v>
      </c>
      <c r="C59" s="15"/>
      <c r="D59" s="18"/>
      <c r="E59" s="15"/>
      <c r="F59" s="18"/>
      <c r="G59" s="11" t="str">
        <f>IF(F59 = "", "", FORECAST(8,$D$13:$D59,K$13:$K59))</f>
        <v/>
      </c>
      <c r="H59" s="11" t="str">
        <f>IF(F59 = "", "", FORECAST(2,$D$13:$D59,K$13:$K59))</f>
        <v/>
      </c>
      <c r="I59" s="1" t="str">
        <f t="shared" si="22"/>
        <v/>
      </c>
      <c r="J59" s="1" t="str">
        <f t="shared" si="23"/>
        <v/>
      </c>
      <c r="O59" s="1" t="str">
        <f t="shared" si="6"/>
        <v/>
      </c>
      <c r="Q59" t="str">
        <f t="shared" si="24"/>
        <v/>
      </c>
      <c r="R59" t="str">
        <f t="shared" si="25"/>
        <v/>
      </c>
      <c r="S59" t="str">
        <f t="shared" si="26"/>
        <v/>
      </c>
      <c r="T59" t="str">
        <f t="shared" si="27"/>
        <v/>
      </c>
      <c r="U59" t="str">
        <f t="shared" si="28"/>
        <v/>
      </c>
      <c r="V59" t="str">
        <f t="shared" si="29"/>
        <v/>
      </c>
      <c r="W59" t="str">
        <f t="shared" si="30"/>
        <v/>
      </c>
      <c r="X59" t="str">
        <f t="shared" si="31"/>
        <v/>
      </c>
      <c r="Y59" t="str">
        <f t="shared" si="32"/>
        <v/>
      </c>
      <c r="Z59" s="6" t="str">
        <f>IF(F59 = "", "", FORECAST(5,$D$13:$D59,K$13:$K59))</f>
        <v/>
      </c>
    </row>
    <row r="60" spans="1:26" ht="18" x14ac:dyDescent="0.25">
      <c r="A60" s="16" t="str">
        <f t="shared" si="33"/>
        <v/>
      </c>
      <c r="B60" s="15">
        <f t="shared" si="21"/>
        <v>0</v>
      </c>
      <c r="C60" s="15"/>
      <c r="D60" s="18"/>
      <c r="E60" s="15"/>
      <c r="F60" s="18"/>
      <c r="G60" s="11" t="str">
        <f>IF(F60 = "", "", FORECAST(8,$D$13:$D60,K$13:$K60))</f>
        <v/>
      </c>
      <c r="H60" s="11" t="str">
        <f>IF(F60 = "", "", FORECAST(2,$D$13:$D60,K$13:$K60))</f>
        <v/>
      </c>
      <c r="I60" s="1" t="str">
        <f t="shared" si="22"/>
        <v/>
      </c>
      <c r="J60" s="1" t="str">
        <f t="shared" si="23"/>
        <v/>
      </c>
      <c r="Q60" t="str">
        <f t="shared" si="24"/>
        <v/>
      </c>
      <c r="R60" t="str">
        <f t="shared" si="25"/>
        <v/>
      </c>
      <c r="S60" t="str">
        <f t="shared" si="26"/>
        <v/>
      </c>
      <c r="T60" t="str">
        <f t="shared" si="27"/>
        <v/>
      </c>
      <c r="U60" t="str">
        <f t="shared" si="28"/>
        <v/>
      </c>
      <c r="V60" t="str">
        <f t="shared" si="29"/>
        <v/>
      </c>
      <c r="W60" t="str">
        <f t="shared" si="30"/>
        <v/>
      </c>
      <c r="X60" t="str">
        <f t="shared" si="31"/>
        <v/>
      </c>
      <c r="Y60" t="str">
        <f t="shared" si="32"/>
        <v/>
      </c>
      <c r="Z60" s="6" t="str">
        <f>IF(F60 = "", "", FORECAST(5,$D$13:$D60,K$13:$K60))</f>
        <v/>
      </c>
    </row>
    <row r="61" spans="1:26" ht="18" x14ac:dyDescent="0.25">
      <c r="A61" s="16" t="str">
        <f t="shared" si="33"/>
        <v/>
      </c>
      <c r="B61" s="15">
        <f t="shared" si="21"/>
        <v>0</v>
      </c>
      <c r="C61" s="15"/>
      <c r="D61" s="18"/>
      <c r="E61" s="15"/>
      <c r="F61" s="18"/>
      <c r="G61" s="11" t="str">
        <f>IF(F61 = "", "", FORECAST(8,$D$13:$D61,K$13:$K61))</f>
        <v/>
      </c>
      <c r="H61" s="11" t="str">
        <f>IF(F61 = "", "", FORECAST(2,$D$13:$D61,K$13:$K61))</f>
        <v/>
      </c>
      <c r="I61" s="1" t="str">
        <f t="shared" si="22"/>
        <v/>
      </c>
      <c r="J61" s="1" t="str">
        <f t="shared" si="23"/>
        <v/>
      </c>
      <c r="Q61" t="str">
        <f t="shared" si="24"/>
        <v/>
      </c>
      <c r="R61" t="str">
        <f t="shared" si="25"/>
        <v/>
      </c>
      <c r="S61" t="str">
        <f t="shared" si="26"/>
        <v/>
      </c>
      <c r="T61" t="str">
        <f t="shared" si="27"/>
        <v/>
      </c>
      <c r="U61" t="str">
        <f t="shared" si="28"/>
        <v/>
      </c>
      <c r="V61" t="str">
        <f t="shared" si="29"/>
        <v/>
      </c>
      <c r="W61" t="str">
        <f t="shared" si="30"/>
        <v/>
      </c>
      <c r="X61" t="str">
        <f t="shared" si="31"/>
        <v/>
      </c>
      <c r="Y61" t="str">
        <f t="shared" si="32"/>
        <v/>
      </c>
      <c r="Z61" s="6" t="str">
        <f>IF(F61 = "", "", FORECAST(5,$D$13:$D61,K$13:$K61))</f>
        <v/>
      </c>
    </row>
    <row r="62" spans="1:26" ht="18" x14ac:dyDescent="0.25">
      <c r="A62" s="16" t="str">
        <f t="shared" si="33"/>
        <v/>
      </c>
      <c r="B62" s="15">
        <f t="shared" si="21"/>
        <v>0</v>
      </c>
      <c r="C62" s="15"/>
      <c r="D62" s="18"/>
      <c r="E62" s="15"/>
      <c r="F62" s="18"/>
      <c r="G62" s="11" t="str">
        <f>IF(F62 = "", "", FORECAST(8,$D$13:$D62,K$13:$K62))</f>
        <v/>
      </c>
      <c r="H62" s="11" t="str">
        <f>IF(F62 = "", "", FORECAST(2,$D$13:$D62,K$13:$K62))</f>
        <v/>
      </c>
      <c r="I62" s="1" t="str">
        <f t="shared" si="22"/>
        <v/>
      </c>
      <c r="J62" s="1" t="str">
        <f t="shared" si="23"/>
        <v/>
      </c>
      <c r="Q62" t="str">
        <f t="shared" si="24"/>
        <v/>
      </c>
      <c r="R62" t="str">
        <f t="shared" si="25"/>
        <v/>
      </c>
      <c r="S62" t="str">
        <f t="shared" si="26"/>
        <v/>
      </c>
      <c r="T62" t="str">
        <f t="shared" si="27"/>
        <v/>
      </c>
      <c r="U62" t="str">
        <f t="shared" si="28"/>
        <v/>
      </c>
      <c r="V62" t="str">
        <f t="shared" si="29"/>
        <v/>
      </c>
      <c r="W62" t="str">
        <f t="shared" si="30"/>
        <v/>
      </c>
      <c r="X62" t="str">
        <f t="shared" si="31"/>
        <v/>
      </c>
      <c r="Y62" t="str">
        <f t="shared" si="32"/>
        <v/>
      </c>
      <c r="Z62" s="6" t="str">
        <f>IF(F62 = "", "", FORECAST(5,$D$13:$D62,K$13:$K62))</f>
        <v/>
      </c>
    </row>
    <row r="63" spans="1:26" ht="18" x14ac:dyDescent="0.25">
      <c r="A63" s="16" t="str">
        <f t="shared" si="33"/>
        <v/>
      </c>
      <c r="B63" s="15">
        <f t="shared" si="21"/>
        <v>0</v>
      </c>
      <c r="C63" s="15"/>
      <c r="D63" s="18"/>
      <c r="E63" s="15"/>
      <c r="F63" s="18"/>
      <c r="G63" s="11" t="str">
        <f>IF(F63 = "", "", FORECAST(8,$D$13:$D63,K$13:$K63))</f>
        <v/>
      </c>
      <c r="H63" s="11" t="str">
        <f>IF(F63 = "", "", FORECAST(2,$D$13:$D63,K$13:$K63))</f>
        <v/>
      </c>
      <c r="I63" s="1" t="str">
        <f t="shared" si="22"/>
        <v/>
      </c>
      <c r="J63" s="1" t="str">
        <f t="shared" si="23"/>
        <v/>
      </c>
      <c r="Q63" t="str">
        <f t="shared" si="24"/>
        <v/>
      </c>
      <c r="R63" t="str">
        <f t="shared" si="25"/>
        <v/>
      </c>
      <c r="S63" t="str">
        <f t="shared" si="26"/>
        <v/>
      </c>
      <c r="T63" t="str">
        <f t="shared" si="27"/>
        <v/>
      </c>
      <c r="U63" t="str">
        <f t="shared" si="28"/>
        <v/>
      </c>
      <c r="V63" t="str">
        <f t="shared" si="29"/>
        <v/>
      </c>
      <c r="W63" t="str">
        <f t="shared" si="30"/>
        <v/>
      </c>
      <c r="X63" t="str">
        <f t="shared" si="31"/>
        <v/>
      </c>
      <c r="Y63" t="str">
        <f t="shared" si="32"/>
        <v/>
      </c>
      <c r="Z63" s="6" t="str">
        <f>IF(F63 = "", "", FORECAST(5,$D$13:$D63,K$13:$K63))</f>
        <v/>
      </c>
    </row>
    <row r="64" spans="1:26" ht="18" x14ac:dyDescent="0.25">
      <c r="A64" s="16" t="str">
        <f t="shared" si="33"/>
        <v/>
      </c>
      <c r="B64" s="15">
        <f t="shared" si="21"/>
        <v>0</v>
      </c>
      <c r="C64" s="15"/>
      <c r="D64" s="18"/>
      <c r="E64" s="15"/>
      <c r="F64" s="18"/>
      <c r="G64" s="11" t="str">
        <f>IF(F64 = "", "", FORECAST(8,$D$13:$D64,K$13:$K64))</f>
        <v/>
      </c>
      <c r="H64" s="11" t="str">
        <f>IF(F64 = "", "", FORECAST(2,$D$13:$D64,K$13:$K64))</f>
        <v/>
      </c>
      <c r="I64" s="1" t="str">
        <f t="shared" si="22"/>
        <v/>
      </c>
      <c r="J64" s="1" t="str">
        <f t="shared" si="23"/>
        <v/>
      </c>
      <c r="Q64" t="str">
        <f t="shared" si="24"/>
        <v/>
      </c>
      <c r="R64" t="str">
        <f t="shared" si="25"/>
        <v/>
      </c>
      <c r="S64" t="str">
        <f t="shared" si="26"/>
        <v/>
      </c>
      <c r="T64" t="str">
        <f t="shared" si="27"/>
        <v/>
      </c>
      <c r="U64" t="str">
        <f t="shared" si="28"/>
        <v/>
      </c>
      <c r="V64" t="str">
        <f t="shared" si="29"/>
        <v/>
      </c>
      <c r="W64" t="str">
        <f t="shared" si="30"/>
        <v/>
      </c>
      <c r="X64" t="str">
        <f t="shared" si="31"/>
        <v/>
      </c>
      <c r="Y64" t="str">
        <f t="shared" si="32"/>
        <v/>
      </c>
      <c r="Z64" s="6" t="str">
        <f>IF(F64 = "", "", FORECAST(5,$D$13:$D64,K$13:$K64))</f>
        <v/>
      </c>
    </row>
    <row r="65" spans="1:26" ht="18" x14ac:dyDescent="0.25">
      <c r="A65" s="16" t="str">
        <f t="shared" si="33"/>
        <v/>
      </c>
      <c r="B65" s="15">
        <f t="shared" si="21"/>
        <v>0</v>
      </c>
      <c r="C65" s="15"/>
      <c r="D65" s="18"/>
      <c r="E65" s="15"/>
      <c r="F65" s="18"/>
      <c r="G65" s="11" t="str">
        <f>IF(F65 = "", "", FORECAST(8,$D$13:$D65,K$13:$K65))</f>
        <v/>
      </c>
      <c r="H65" s="11" t="str">
        <f>IF(F65 = "", "", FORECAST(2,$D$13:$D65,K$13:$K65))</f>
        <v/>
      </c>
      <c r="I65" s="1" t="str">
        <f t="shared" si="22"/>
        <v/>
      </c>
      <c r="J65" s="1" t="str">
        <f t="shared" si="23"/>
        <v/>
      </c>
      <c r="Q65" t="str">
        <f t="shared" si="24"/>
        <v/>
      </c>
      <c r="R65" t="str">
        <f t="shared" si="25"/>
        <v/>
      </c>
      <c r="S65" t="str">
        <f t="shared" si="26"/>
        <v/>
      </c>
      <c r="T65" t="str">
        <f t="shared" si="27"/>
        <v/>
      </c>
      <c r="U65" t="str">
        <f t="shared" si="28"/>
        <v/>
      </c>
      <c r="V65" t="str">
        <f t="shared" si="29"/>
        <v/>
      </c>
      <c r="W65" t="str">
        <f t="shared" si="30"/>
        <v/>
      </c>
      <c r="X65" t="str">
        <f t="shared" si="31"/>
        <v/>
      </c>
      <c r="Y65" t="str">
        <f t="shared" si="32"/>
        <v/>
      </c>
      <c r="Z65" s="6" t="str">
        <f>IF(F65 = "", "", FORECAST(5,$D$13:$D65,K$13:$K65))</f>
        <v/>
      </c>
    </row>
    <row r="66" spans="1:26" ht="18" x14ac:dyDescent="0.25">
      <c r="A66" s="16" t="str">
        <f t="shared" si="33"/>
        <v/>
      </c>
      <c r="B66" s="15">
        <f t="shared" si="21"/>
        <v>0</v>
      </c>
      <c r="C66" s="15"/>
      <c r="D66" s="18"/>
      <c r="E66" s="15"/>
      <c r="F66" s="18"/>
      <c r="G66" s="11" t="str">
        <f>IF(F66 = "", "", FORECAST(8,$D$13:$D66,K$13:$K66))</f>
        <v/>
      </c>
      <c r="H66" s="11" t="str">
        <f>IF(F66 = "", "", FORECAST(2,$D$13:$D66,K$13:$K66))</f>
        <v/>
      </c>
      <c r="I66" s="1" t="str">
        <f t="shared" si="22"/>
        <v/>
      </c>
      <c r="J66" s="1" t="str">
        <f t="shared" si="23"/>
        <v/>
      </c>
      <c r="Q66" t="str">
        <f t="shared" si="24"/>
        <v/>
      </c>
      <c r="R66" t="str">
        <f t="shared" si="25"/>
        <v/>
      </c>
      <c r="S66" t="str">
        <f t="shared" si="26"/>
        <v/>
      </c>
      <c r="T66" t="str">
        <f t="shared" si="27"/>
        <v/>
      </c>
      <c r="U66" t="str">
        <f t="shared" si="28"/>
        <v/>
      </c>
      <c r="V66" t="str">
        <f t="shared" si="29"/>
        <v/>
      </c>
      <c r="W66" t="str">
        <f t="shared" si="30"/>
        <v/>
      </c>
      <c r="X66" t="str">
        <f t="shared" si="31"/>
        <v/>
      </c>
      <c r="Y66" t="str">
        <f t="shared" si="32"/>
        <v/>
      </c>
      <c r="Z66" s="6" t="str">
        <f>IF(F66 = "", "", FORECAST(5,$D$13:$D66,K$13:$K66))</f>
        <v/>
      </c>
    </row>
    <row r="67" spans="1:26" ht="18" x14ac:dyDescent="0.25">
      <c r="A67" s="16" t="str">
        <f t="shared" si="33"/>
        <v/>
      </c>
      <c r="B67" s="15">
        <f t="shared" si="21"/>
        <v>0</v>
      </c>
      <c r="C67" s="15"/>
      <c r="D67" s="18"/>
      <c r="E67" s="15"/>
      <c r="F67" s="18"/>
      <c r="G67" s="11" t="str">
        <f>IF(F67 = "", "", FORECAST(8,$D$13:$D67,K$13:$K67))</f>
        <v/>
      </c>
      <c r="H67" s="11" t="str">
        <f>IF(F67 = "", "", FORECAST(2,$D$13:$D67,K$13:$K67))</f>
        <v/>
      </c>
      <c r="I67" s="1" t="str">
        <f t="shared" si="22"/>
        <v/>
      </c>
      <c r="J67" s="1" t="str">
        <f t="shared" si="23"/>
        <v/>
      </c>
      <c r="Q67" t="str">
        <f t="shared" si="24"/>
        <v/>
      </c>
      <c r="R67" t="str">
        <f t="shared" si="25"/>
        <v/>
      </c>
      <c r="S67" t="str">
        <f t="shared" si="26"/>
        <v/>
      </c>
      <c r="T67" t="str">
        <f t="shared" si="27"/>
        <v/>
      </c>
      <c r="U67" t="str">
        <f t="shared" si="28"/>
        <v/>
      </c>
      <c r="V67" t="str">
        <f t="shared" si="29"/>
        <v/>
      </c>
      <c r="W67" t="str">
        <f t="shared" si="30"/>
        <v/>
      </c>
      <c r="X67" t="str">
        <f t="shared" si="31"/>
        <v/>
      </c>
      <c r="Y67" t="str">
        <f t="shared" si="32"/>
        <v/>
      </c>
      <c r="Z67" s="6" t="str">
        <f>IF(F67 = "", "", FORECAST(5,$D$13:$D67,K$13:$K67))</f>
        <v/>
      </c>
    </row>
    <row r="68" spans="1:26" ht="18" x14ac:dyDescent="0.25">
      <c r="A68" s="16" t="str">
        <f t="shared" si="33"/>
        <v/>
      </c>
      <c r="B68" s="15">
        <f t="shared" si="21"/>
        <v>0</v>
      </c>
      <c r="C68" s="15"/>
      <c r="D68" s="18"/>
      <c r="E68" s="15"/>
      <c r="F68" s="18"/>
      <c r="G68" s="11" t="str">
        <f>IF(F68 = "", "", FORECAST(8,$D$13:$D68,K$13:$K68))</f>
        <v/>
      </c>
      <c r="H68" s="11" t="str">
        <f>IF(F68 = "", "", FORECAST(2,$D$13:$D68,K$13:$K68))</f>
        <v/>
      </c>
      <c r="I68" s="1" t="str">
        <f t="shared" si="22"/>
        <v/>
      </c>
      <c r="J68" s="1" t="str">
        <f t="shared" si="23"/>
        <v/>
      </c>
      <c r="Q68" t="str">
        <f t="shared" si="24"/>
        <v/>
      </c>
      <c r="R68" t="str">
        <f t="shared" si="25"/>
        <v/>
      </c>
      <c r="S68" t="str">
        <f t="shared" si="26"/>
        <v/>
      </c>
      <c r="T68" t="str">
        <f t="shared" si="27"/>
        <v/>
      </c>
      <c r="U68" t="str">
        <f t="shared" si="28"/>
        <v/>
      </c>
      <c r="V68" t="str">
        <f t="shared" si="29"/>
        <v/>
      </c>
      <c r="W68" t="str">
        <f t="shared" si="30"/>
        <v/>
      </c>
      <c r="X68" t="str">
        <f t="shared" si="31"/>
        <v/>
      </c>
      <c r="Y68" t="str">
        <f t="shared" si="32"/>
        <v/>
      </c>
      <c r="Z68" s="6" t="str">
        <f>IF(F68 = "", "", FORECAST(5,$D$13:$D68,K$13:$K68))</f>
        <v/>
      </c>
    </row>
    <row r="69" spans="1:26" ht="18" x14ac:dyDescent="0.25">
      <c r="A69" s="16" t="str">
        <f t="shared" si="33"/>
        <v/>
      </c>
      <c r="B69" s="15">
        <f t="shared" si="21"/>
        <v>0</v>
      </c>
      <c r="C69" s="15"/>
      <c r="D69" s="18"/>
      <c r="E69" s="15"/>
      <c r="F69" s="18"/>
      <c r="G69" s="11" t="str">
        <f>IF(F69 = "", "", FORECAST(8,$D$13:$D69,K$13:$K69))</f>
        <v/>
      </c>
      <c r="H69" s="11" t="str">
        <f>IF(F69 = "", "", FORECAST(2,$D$13:$D69,K$13:$K69))</f>
        <v/>
      </c>
      <c r="I69" s="1" t="str">
        <f t="shared" si="22"/>
        <v/>
      </c>
      <c r="J69" s="1" t="str">
        <f t="shared" si="23"/>
        <v/>
      </c>
      <c r="Q69" t="str">
        <f t="shared" si="24"/>
        <v/>
      </c>
      <c r="R69" t="str">
        <f t="shared" si="25"/>
        <v/>
      </c>
      <c r="S69" t="str">
        <f t="shared" si="26"/>
        <v/>
      </c>
      <c r="T69" t="str">
        <f t="shared" si="27"/>
        <v/>
      </c>
      <c r="U69" t="str">
        <f t="shared" si="28"/>
        <v/>
      </c>
      <c r="V69" t="str">
        <f t="shared" si="29"/>
        <v/>
      </c>
      <c r="W69" t="str">
        <f t="shared" si="30"/>
        <v/>
      </c>
      <c r="X69" t="str">
        <f t="shared" si="31"/>
        <v/>
      </c>
      <c r="Y69" t="str">
        <f t="shared" si="32"/>
        <v/>
      </c>
      <c r="Z69" s="6" t="str">
        <f>IF(F69 = "", "", FORECAST(5,$D$13:$D69,K$13:$K69))</f>
        <v/>
      </c>
    </row>
    <row r="70" spans="1:26" ht="18" x14ac:dyDescent="0.25">
      <c r="A70" s="16" t="str">
        <f t="shared" si="33"/>
        <v/>
      </c>
      <c r="B70" s="15">
        <f t="shared" si="21"/>
        <v>0</v>
      </c>
      <c r="C70" s="15"/>
      <c r="D70" s="18"/>
      <c r="E70" s="15"/>
      <c r="F70" s="18"/>
      <c r="G70" s="11" t="str">
        <f>IF(F70 = "", "", FORECAST(8,$D$13:$D70,K$13:$K70))</f>
        <v/>
      </c>
      <c r="H70" s="11" t="str">
        <f>IF(F70 = "", "", FORECAST(2,$D$13:$D70,K$13:$K70))</f>
        <v/>
      </c>
      <c r="I70" s="1" t="str">
        <f t="shared" si="22"/>
        <v/>
      </c>
      <c r="J70" s="1" t="str">
        <f t="shared" si="23"/>
        <v/>
      </c>
      <c r="Q70" t="str">
        <f t="shared" si="24"/>
        <v/>
      </c>
      <c r="R70" t="str">
        <f t="shared" si="25"/>
        <v/>
      </c>
      <c r="S70" t="str">
        <f t="shared" si="26"/>
        <v/>
      </c>
      <c r="T70" t="str">
        <f t="shared" si="27"/>
        <v/>
      </c>
      <c r="U70" t="str">
        <f t="shared" si="28"/>
        <v/>
      </c>
      <c r="V70" t="str">
        <f t="shared" si="29"/>
        <v/>
      </c>
      <c r="W70" t="str">
        <f t="shared" si="30"/>
        <v/>
      </c>
      <c r="X70" t="str">
        <f t="shared" si="31"/>
        <v/>
      </c>
      <c r="Y70" t="str">
        <f t="shared" si="32"/>
        <v/>
      </c>
      <c r="Z70" s="6" t="str">
        <f>IF(F70 = "", "", FORECAST(5,$D$13:$D70,K$13:$K70))</f>
        <v/>
      </c>
    </row>
    <row r="71" spans="1:26" ht="18" x14ac:dyDescent="0.25">
      <c r="A71" s="16" t="str">
        <f t="shared" si="33"/>
        <v/>
      </c>
      <c r="B71" s="15">
        <f t="shared" si="21"/>
        <v>0</v>
      </c>
      <c r="C71" s="15"/>
      <c r="D71" s="18"/>
      <c r="E71" s="15"/>
      <c r="F71" s="18"/>
      <c r="G71" s="11" t="str">
        <f>IF(F71 = "", "", FORECAST(8,$D$13:$D71,K$13:$K71))</f>
        <v/>
      </c>
      <c r="H71" s="11" t="str">
        <f>IF(F71 = "", "", FORECAST(2,$D$13:$D71,K$13:$K71))</f>
        <v/>
      </c>
      <c r="I71" s="1" t="str">
        <f t="shared" si="22"/>
        <v/>
      </c>
      <c r="J71" s="1" t="str">
        <f t="shared" si="23"/>
        <v/>
      </c>
      <c r="Q71" t="str">
        <f t="shared" si="24"/>
        <v/>
      </c>
      <c r="R71" t="str">
        <f t="shared" si="25"/>
        <v/>
      </c>
      <c r="S71" t="str">
        <f t="shared" si="26"/>
        <v/>
      </c>
      <c r="T71" t="str">
        <f t="shared" si="27"/>
        <v/>
      </c>
      <c r="U71" t="str">
        <f t="shared" si="28"/>
        <v/>
      </c>
      <c r="V71" t="str">
        <f t="shared" si="29"/>
        <v/>
      </c>
      <c r="W71" t="str">
        <f t="shared" si="30"/>
        <v/>
      </c>
      <c r="X71" t="str">
        <f t="shared" si="31"/>
        <v/>
      </c>
      <c r="Y71" t="str">
        <f t="shared" si="32"/>
        <v/>
      </c>
      <c r="Z71" s="6" t="str">
        <f>IF(F71 = "", "", FORECAST(5,$D$13:$D71,K$13:$K71))</f>
        <v/>
      </c>
    </row>
    <row r="72" spans="1:26" ht="18" x14ac:dyDescent="0.25">
      <c r="A72" s="16" t="str">
        <f t="shared" si="33"/>
        <v/>
      </c>
      <c r="B72" s="15">
        <f t="shared" si="21"/>
        <v>0</v>
      </c>
      <c r="C72" s="15"/>
      <c r="D72" s="18"/>
      <c r="E72" s="15"/>
      <c r="F72" s="18"/>
      <c r="G72" s="11" t="str">
        <f>IF(F72 = "", "", FORECAST(8,$D$13:$D72,K$13:$K72))</f>
        <v/>
      </c>
      <c r="H72" s="11" t="str">
        <f>IF(F72 = "", "", FORECAST(2,$D$13:$D72,K$13:$K72))</f>
        <v/>
      </c>
      <c r="I72" s="1" t="str">
        <f t="shared" si="22"/>
        <v/>
      </c>
      <c r="J72" s="1" t="str">
        <f t="shared" si="23"/>
        <v/>
      </c>
      <c r="Q72" t="str">
        <f t="shared" si="24"/>
        <v/>
      </c>
      <c r="R72" t="str">
        <f t="shared" si="25"/>
        <v/>
      </c>
      <c r="S72" t="str">
        <f t="shared" si="26"/>
        <v/>
      </c>
      <c r="T72" t="str">
        <f t="shared" si="27"/>
        <v/>
      </c>
      <c r="U72" t="str">
        <f t="shared" si="28"/>
        <v/>
      </c>
      <c r="V72" t="str">
        <f t="shared" si="29"/>
        <v/>
      </c>
      <c r="W72" t="str">
        <f t="shared" si="30"/>
        <v/>
      </c>
      <c r="X72" t="str">
        <f t="shared" si="31"/>
        <v/>
      </c>
      <c r="Y72" t="str">
        <f t="shared" si="32"/>
        <v/>
      </c>
      <c r="Z72" s="6" t="str">
        <f>IF(F72 = "", "", FORECAST(5,$D$13:$D72,K$13:$K72))</f>
        <v/>
      </c>
    </row>
    <row r="73" spans="1:26" ht="18" x14ac:dyDescent="0.25">
      <c r="A73" s="16" t="str">
        <f t="shared" si="33"/>
        <v/>
      </c>
      <c r="B73" s="15">
        <f t="shared" si="21"/>
        <v>0</v>
      </c>
      <c r="C73" s="15"/>
      <c r="D73" s="18"/>
      <c r="E73" s="15"/>
      <c r="F73" s="18"/>
      <c r="G73" s="11" t="str">
        <f>IF(F73 = "", "", FORECAST(8,$D$13:$D73,K$13:$K73))</f>
        <v/>
      </c>
      <c r="H73" s="11" t="str">
        <f>IF(F73 = "", "", FORECAST(2,$D$13:$D73,K$13:$K73))</f>
        <v/>
      </c>
      <c r="I73" s="1" t="str">
        <f t="shared" si="22"/>
        <v/>
      </c>
      <c r="J73" s="1" t="str">
        <f t="shared" si="23"/>
        <v/>
      </c>
      <c r="Q73" t="str">
        <f t="shared" si="24"/>
        <v/>
      </c>
      <c r="R73" t="str">
        <f t="shared" si="25"/>
        <v/>
      </c>
      <c r="S73" t="str">
        <f t="shared" si="26"/>
        <v/>
      </c>
      <c r="T73" t="str">
        <f t="shared" si="27"/>
        <v/>
      </c>
      <c r="U73" t="str">
        <f t="shared" si="28"/>
        <v/>
      </c>
      <c r="V73" t="str">
        <f t="shared" si="29"/>
        <v/>
      </c>
      <c r="W73" t="str">
        <f t="shared" si="30"/>
        <v/>
      </c>
      <c r="X73" t="str">
        <f t="shared" si="31"/>
        <v/>
      </c>
      <c r="Y73" t="str">
        <f t="shared" si="32"/>
        <v/>
      </c>
      <c r="Z73" s="6" t="str">
        <f>IF(F73 = "", "", FORECAST(5,$D$13:$D73,K$13:$K73))</f>
        <v/>
      </c>
    </row>
    <row r="74" spans="1:26" ht="18" x14ac:dyDescent="0.25">
      <c r="A74" s="16" t="str">
        <f t="shared" si="33"/>
        <v/>
      </c>
      <c r="B74" s="15">
        <f t="shared" si="21"/>
        <v>0</v>
      </c>
      <c r="C74" s="15"/>
      <c r="D74" s="18"/>
      <c r="E74" s="15"/>
      <c r="F74" s="18"/>
      <c r="G74" s="11" t="str">
        <f>IF(F74 = "", "", FORECAST(8,$D$13:$D74,K$13:$K74))</f>
        <v/>
      </c>
      <c r="H74" s="11" t="str">
        <f>IF(F74 = "", "", FORECAST(2,$D$13:$D74,K$13:$K74))</f>
        <v/>
      </c>
      <c r="I74" s="1" t="str">
        <f t="shared" si="22"/>
        <v/>
      </c>
      <c r="J74" s="1" t="str">
        <f t="shared" si="23"/>
        <v/>
      </c>
      <c r="Q74" t="str">
        <f t="shared" si="24"/>
        <v/>
      </c>
      <c r="R74" t="str">
        <f t="shared" si="25"/>
        <v/>
      </c>
      <c r="S74" t="str">
        <f t="shared" si="26"/>
        <v/>
      </c>
      <c r="T74" t="str">
        <f t="shared" si="27"/>
        <v/>
      </c>
      <c r="U74" t="str">
        <f t="shared" si="28"/>
        <v/>
      </c>
      <c r="V74" t="str">
        <f t="shared" si="29"/>
        <v/>
      </c>
      <c r="W74" t="str">
        <f t="shared" si="30"/>
        <v/>
      </c>
      <c r="X74" t="str">
        <f t="shared" si="31"/>
        <v/>
      </c>
      <c r="Y74" t="str">
        <f t="shared" si="32"/>
        <v/>
      </c>
      <c r="Z74" s="6" t="str">
        <f>IF(F74 = "", "", FORECAST(5,$D$13:$D74,K$13:$K74))</f>
        <v/>
      </c>
    </row>
    <row r="75" spans="1:26" ht="18" x14ac:dyDescent="0.25">
      <c r="A75" s="16" t="str">
        <f t="shared" si="33"/>
        <v/>
      </c>
      <c r="B75" s="15">
        <f t="shared" si="21"/>
        <v>0</v>
      </c>
      <c r="C75" s="15"/>
      <c r="D75" s="18"/>
      <c r="E75" s="15"/>
      <c r="F75" s="18"/>
      <c r="G75" s="11" t="str">
        <f>IF(F75 = "", "", FORECAST(8,$D$13:$D75,K$13:$K75))</f>
        <v/>
      </c>
      <c r="H75" s="11" t="str">
        <f>IF(F75 = "", "", FORECAST(2,$D$13:$D75,K$13:$K75))</f>
        <v/>
      </c>
      <c r="I75" s="1" t="str">
        <f t="shared" si="22"/>
        <v/>
      </c>
      <c r="J75" s="1" t="str">
        <f t="shared" si="23"/>
        <v/>
      </c>
      <c r="Q75" t="str">
        <f t="shared" si="24"/>
        <v/>
      </c>
      <c r="R75" t="str">
        <f t="shared" si="25"/>
        <v/>
      </c>
      <c r="S75" t="str">
        <f t="shared" si="26"/>
        <v/>
      </c>
      <c r="T75" t="str">
        <f t="shared" si="27"/>
        <v/>
      </c>
      <c r="U75" t="str">
        <f t="shared" si="28"/>
        <v/>
      </c>
      <c r="V75" t="str">
        <f t="shared" si="29"/>
        <v/>
      </c>
      <c r="W75" t="str">
        <f t="shared" si="30"/>
        <v/>
      </c>
      <c r="X75" t="str">
        <f t="shared" si="31"/>
        <v/>
      </c>
      <c r="Y75" t="str">
        <f t="shared" si="32"/>
        <v/>
      </c>
      <c r="Z75" s="6" t="str">
        <f>IF(F75 = "", "", FORECAST(5,$D$13:$D75,K$13:$K75))</f>
        <v/>
      </c>
    </row>
    <row r="76" spans="1:26" ht="18" x14ac:dyDescent="0.25">
      <c r="A76" s="16" t="str">
        <f t="shared" si="33"/>
        <v/>
      </c>
      <c r="B76" s="15">
        <f t="shared" si="21"/>
        <v>0</v>
      </c>
      <c r="C76" s="15"/>
      <c r="D76" s="18"/>
      <c r="E76" s="15"/>
      <c r="F76" s="18"/>
      <c r="G76" s="11" t="str">
        <f>IF(F76 = "", "", FORECAST(8,$D$13:$D76,K$13:$K76))</f>
        <v/>
      </c>
      <c r="H76" s="11" t="str">
        <f>IF(F76 = "", "", FORECAST(2,$D$13:$D76,K$13:$K76))</f>
        <v/>
      </c>
      <c r="I76" s="1" t="str">
        <f t="shared" si="22"/>
        <v/>
      </c>
      <c r="J76" s="1" t="str">
        <f t="shared" si="23"/>
        <v/>
      </c>
      <c r="Q76" t="str">
        <f t="shared" si="24"/>
        <v/>
      </c>
      <c r="R76" t="str">
        <f t="shared" si="25"/>
        <v/>
      </c>
      <c r="S76" t="str">
        <f t="shared" si="26"/>
        <v/>
      </c>
      <c r="T76" t="str">
        <f t="shared" si="27"/>
        <v/>
      </c>
      <c r="U76" t="str">
        <f t="shared" si="28"/>
        <v/>
      </c>
      <c r="V76" t="str">
        <f t="shared" si="29"/>
        <v/>
      </c>
      <c r="W76" t="str">
        <f t="shared" si="30"/>
        <v/>
      </c>
      <c r="X76" t="str">
        <f t="shared" si="31"/>
        <v/>
      </c>
      <c r="Y76" t="str">
        <f t="shared" si="32"/>
        <v/>
      </c>
      <c r="Z76" s="6" t="str">
        <f>IF(F76 = "", "", FORECAST(5,$D$13:$D76,K$13:$K76))</f>
        <v/>
      </c>
    </row>
    <row r="77" spans="1:26" ht="18" x14ac:dyDescent="0.25">
      <c r="A77" s="16" t="str">
        <f t="shared" si="33"/>
        <v/>
      </c>
      <c r="B77" s="15">
        <f t="shared" si="21"/>
        <v>0</v>
      </c>
      <c r="C77" s="15"/>
      <c r="D77" s="18"/>
      <c r="E77" s="15"/>
      <c r="F77" s="18"/>
      <c r="G77" s="3" t="str">
        <f>IF(F77 = "", "", FORECAST(8,$D$13:$D77,K$13:$K77))</f>
        <v/>
      </c>
      <c r="H77" s="3"/>
      <c r="I77" s="1" t="str">
        <f t="shared" si="22"/>
        <v/>
      </c>
      <c r="J77" s="1" t="str">
        <f>IF(I77="", "", ABS(I77))</f>
        <v/>
      </c>
      <c r="Q77" t="str">
        <f>IF(AND($P76="L",$P77="M"), TRUE, "")</f>
        <v/>
      </c>
      <c r="R77" t="str">
        <f>IF(AND($P76="M",$P77="H"), TRUE, "")</f>
        <v/>
      </c>
      <c r="S77" t="str">
        <f>IF(AND($P76="H",$P77="M"), TRUE, "")</f>
        <v/>
      </c>
      <c r="T77" t="str">
        <f>IF(AND($P76="M",$P77="L"), TRUE, "")</f>
        <v/>
      </c>
      <c r="U77" t="str">
        <f>IF(AND($P76="L",$P77="H"), TRUE, "")</f>
        <v/>
      </c>
      <c r="V77" t="str">
        <f>IF(AND($P76="H",$P77="L"), TRUE, "")</f>
        <v/>
      </c>
      <c r="W77" t="str">
        <f>IF(AND($P76="L",$P77="L"), TRUE, "")</f>
        <v/>
      </c>
      <c r="X77" t="str">
        <f>IF(AND($P76="M",$P77="M"), TRUE, "")</f>
        <v/>
      </c>
      <c r="Y77" t="str">
        <f>IF(AND($P76="H",$P77="H"), TRUE, "")</f>
        <v/>
      </c>
      <c r="Z77" s="6" t="str">
        <f>IF(F77 = "", "", FORECAST(5,$D$13:$D77,K$13:$K77))</f>
        <v/>
      </c>
    </row>
    <row r="78" spans="1:26" ht="18" x14ac:dyDescent="0.25">
      <c r="A78" s="25" t="str">
        <f>IF(P78="L",H78, IF(P78="M", Z78, IF(P78="H", G78, "")))</f>
        <v/>
      </c>
      <c r="B78" s="25"/>
      <c r="C78" s="26"/>
      <c r="D78" s="26"/>
      <c r="E78" s="26"/>
      <c r="F78" s="26"/>
    </row>
    <row r="79" spans="1:26" ht="18" x14ac:dyDescent="0.25">
      <c r="A79" s="26"/>
      <c r="B79" s="26"/>
      <c r="C79" s="26"/>
      <c r="D79" s="26"/>
      <c r="E79" s="26"/>
      <c r="F79" s="26"/>
    </row>
    <row r="80" spans="1:26" ht="18" x14ac:dyDescent="0.25">
      <c r="A80" s="26"/>
      <c r="B80" s="26"/>
      <c r="C80" s="26"/>
      <c r="D80" s="26"/>
      <c r="E80" s="26"/>
      <c r="F80" s="26"/>
    </row>
    <row r="81" spans="1:6" ht="18" x14ac:dyDescent="0.25">
      <c r="A81" s="26"/>
      <c r="B81" s="26"/>
      <c r="C81" s="26"/>
      <c r="D81" s="26"/>
      <c r="E81" s="26"/>
      <c r="F81" s="26"/>
    </row>
    <row r="82" spans="1:6" ht="18" x14ac:dyDescent="0.25">
      <c r="A82" s="26"/>
      <c r="B82" s="26"/>
      <c r="C82" s="26"/>
      <c r="D82" s="26"/>
      <c r="E82" s="26"/>
      <c r="F82" s="26"/>
    </row>
    <row r="83" spans="1:6" ht="18" x14ac:dyDescent="0.25">
      <c r="A83" s="26"/>
      <c r="B83" s="26"/>
      <c r="C83" s="26"/>
      <c r="D83" s="26"/>
      <c r="E83" s="26"/>
      <c r="F83" s="26"/>
    </row>
    <row r="84" spans="1:6" ht="18" x14ac:dyDescent="0.25">
      <c r="A84" s="26"/>
      <c r="B84" s="26"/>
      <c r="C84" s="26"/>
      <c r="D84" s="26"/>
      <c r="E84" s="26"/>
      <c r="F84" s="26"/>
    </row>
    <row r="85" spans="1:6" ht="18" x14ac:dyDescent="0.25">
      <c r="A85" s="26"/>
      <c r="B85" s="26"/>
      <c r="C85" s="26"/>
      <c r="D85" s="26"/>
      <c r="E85" s="26"/>
      <c r="F85" s="26"/>
    </row>
  </sheetData>
  <phoneticPr fontId="3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 Wager</dc:creator>
  <cp:lastModifiedBy>Renfro, Mandy (NIH/NIMH) [F]</cp:lastModifiedBy>
  <dcterms:created xsi:type="dcterms:W3CDTF">2007-07-09T22:04:14Z</dcterms:created>
  <dcterms:modified xsi:type="dcterms:W3CDTF">2024-05-01T18:55:49Z</dcterms:modified>
</cp:coreProperties>
</file>