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075" windowHeight="8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" i="2" l="1"/>
  <c r="E13" i="2"/>
  <c r="D13" i="2"/>
  <c r="K13" i="1"/>
  <c r="M13" i="1" s="1"/>
  <c r="L13" i="1" l="1"/>
  <c r="Q28" i="1"/>
  <c r="L56" i="1"/>
  <c r="L42" i="1"/>
  <c r="F84" i="1"/>
  <c r="F70" i="1"/>
  <c r="F56" i="1"/>
  <c r="F42" i="1"/>
  <c r="K28" i="1"/>
  <c r="F98" i="1"/>
  <c r="P28" i="1" l="1"/>
  <c r="J56" i="1"/>
  <c r="K56" i="1" s="1"/>
  <c r="K42" i="1"/>
  <c r="J42" i="1"/>
  <c r="J28" i="1"/>
  <c r="D98" i="1"/>
  <c r="E98" i="1" s="1"/>
  <c r="D84" i="1"/>
  <c r="E84" i="1" s="1"/>
  <c r="D70" i="1"/>
  <c r="E70" i="1" s="1"/>
  <c r="D56" i="1"/>
  <c r="E56" i="1" s="1"/>
  <c r="D42" i="1"/>
  <c r="E42" i="1" s="1"/>
  <c r="D28" i="1"/>
  <c r="D13" i="1"/>
  <c r="E28" i="1" l="1"/>
  <c r="R28" i="1"/>
  <c r="F28" i="1"/>
  <c r="L28" i="1"/>
  <c r="F13" i="1"/>
  <c r="E13" i="1"/>
</calcChain>
</file>

<file path=xl/sharedStrings.xml><?xml version="1.0" encoding="utf-8"?>
<sst xmlns="http://schemas.openxmlformats.org/spreadsheetml/2006/main" count="479" uniqueCount="34">
  <si>
    <t>Classifier for :Cond</t>
  </si>
  <si>
    <t>Classifie</t>
  </si>
  <si>
    <t>r for :Co</t>
  </si>
  <si>
    <t>nd</t>
  </si>
  <si>
    <t>Parameter</t>
  </si>
  <si>
    <t>learning</t>
  </si>
  <si>
    <t>:</t>
  </si>
  <si>
    <t>BIC</t>
  </si>
  <si>
    <t>FULL</t>
  </si>
  <si>
    <t>A</t>
  </si>
  <si>
    <t>B</t>
  </si>
  <si>
    <t>C</t>
  </si>
  <si>
    <t>D</t>
  </si>
  <si>
    <t>E</t>
  </si>
  <si>
    <t>F</t>
  </si>
  <si>
    <t>NO PUPIL!</t>
  </si>
  <si>
    <t>E1</t>
  </si>
  <si>
    <t>E2</t>
  </si>
  <si>
    <t>E3</t>
  </si>
  <si>
    <t>Parameter learning : -21306.88864078046</t>
  </si>
  <si>
    <t>Parameter learning : -21287.231443623252</t>
  </si>
  <si>
    <t>Parameter learning : -21299.702436181396</t>
  </si>
  <si>
    <t>Parameter learning : -21253.939177076143</t>
  </si>
  <si>
    <t>Parameter learning : -21300.99742706766</t>
  </si>
  <si>
    <t>Parameter learning : -21282.6506915648</t>
  </si>
  <si>
    <t>Parameter learning : -21272.551495731175</t>
  </si>
  <si>
    <t>Parameter learning : -21276.554484791966</t>
  </si>
  <si>
    <t>Parameter learning : -21265.52837210408</t>
  </si>
  <si>
    <t>Parameter learning : -21279.970559645906</t>
  </si>
  <si>
    <t>AIC</t>
  </si>
  <si>
    <t>Classifier</t>
  </si>
  <si>
    <t>for</t>
  </si>
  <si>
    <t>:Cond</t>
  </si>
  <si>
    <t>MODEL-Full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</si>
</sst>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13" workbookViewId="0">
      <selection activeCell="A17" sqref="A17:A26"/>
    </sheetView>
  </sheetViews>
  <sheetFormatPr defaultRowHeight="15" x14ac:dyDescent="0.25"/>
  <cols>
    <col min="1" max="1" width="15.140625" customWidth="1"/>
  </cols>
  <sheetData>
    <row r="1" spans="1:15" x14ac:dyDescent="0.25">
      <c r="A1" t="s">
        <v>1</v>
      </c>
      <c r="B1" t="s">
        <v>2</v>
      </c>
      <c r="C1" t="s">
        <v>3</v>
      </c>
      <c r="H1" t="s">
        <v>33</v>
      </c>
      <c r="I1" t="s">
        <v>31</v>
      </c>
      <c r="J1" t="s">
        <v>32</v>
      </c>
    </row>
    <row r="2" spans="1:15" x14ac:dyDescent="0.25">
      <c r="A2" t="s">
        <v>4</v>
      </c>
      <c r="B2" t="s">
        <v>5</v>
      </c>
      <c r="C2" t="s">
        <v>6</v>
      </c>
      <c r="D2">
        <v>-816832.01860989002</v>
      </c>
      <c r="H2" t="s">
        <v>4</v>
      </c>
      <c r="I2" t="s">
        <v>5</v>
      </c>
      <c r="J2" t="s">
        <v>6</v>
      </c>
      <c r="K2">
        <v>-769051.35875768098</v>
      </c>
    </row>
    <row r="3" spans="1:15" x14ac:dyDescent="0.25">
      <c r="A3" t="s">
        <v>4</v>
      </c>
      <c r="B3" t="s">
        <v>5</v>
      </c>
      <c r="C3" t="s">
        <v>6</v>
      </c>
      <c r="D3">
        <v>-814767.65569112101</v>
      </c>
      <c r="H3" t="s">
        <v>4</v>
      </c>
      <c r="I3" t="s">
        <v>5</v>
      </c>
      <c r="J3" t="s">
        <v>6</v>
      </c>
      <c r="K3">
        <v>-766878.64852453</v>
      </c>
    </row>
    <row r="4" spans="1:15" x14ac:dyDescent="0.25">
      <c r="A4" t="s">
        <v>4</v>
      </c>
      <c r="B4" t="s">
        <v>5</v>
      </c>
      <c r="C4" t="s">
        <v>6</v>
      </c>
      <c r="D4">
        <v>-816510.642860936</v>
      </c>
      <c r="H4" t="s">
        <v>4</v>
      </c>
      <c r="I4" t="s">
        <v>5</v>
      </c>
      <c r="J4" t="s">
        <v>6</v>
      </c>
      <c r="K4">
        <v>-769011.67477639101</v>
      </c>
    </row>
    <row r="5" spans="1:15" x14ac:dyDescent="0.25">
      <c r="A5" t="s">
        <v>4</v>
      </c>
      <c r="B5" t="s">
        <v>5</v>
      </c>
      <c r="C5" t="s">
        <v>6</v>
      </c>
      <c r="D5">
        <v>-816587.56007103203</v>
      </c>
      <c r="H5" t="s">
        <v>4</v>
      </c>
      <c r="I5" t="s">
        <v>5</v>
      </c>
      <c r="J5" t="s">
        <v>6</v>
      </c>
      <c r="K5">
        <v>-767994.69880627305</v>
      </c>
    </row>
    <row r="6" spans="1:15" x14ac:dyDescent="0.25">
      <c r="A6" t="s">
        <v>4</v>
      </c>
      <c r="B6" t="s">
        <v>5</v>
      </c>
      <c r="C6" t="s">
        <v>6</v>
      </c>
      <c r="D6">
        <v>-817026.67571806698</v>
      </c>
      <c r="H6" t="s">
        <v>4</v>
      </c>
      <c r="I6" t="s">
        <v>5</v>
      </c>
      <c r="J6" t="s">
        <v>6</v>
      </c>
      <c r="K6">
        <v>-769458.04349859501</v>
      </c>
    </row>
    <row r="7" spans="1:15" x14ac:dyDescent="0.25">
      <c r="A7" t="s">
        <v>4</v>
      </c>
      <c r="B7" t="s">
        <v>5</v>
      </c>
      <c r="C7" t="s">
        <v>6</v>
      </c>
      <c r="D7">
        <v>-815350.88469863601</v>
      </c>
      <c r="H7" t="s">
        <v>4</v>
      </c>
      <c r="I7" t="s">
        <v>5</v>
      </c>
      <c r="J7" t="s">
        <v>6</v>
      </c>
      <c r="K7">
        <v>-766324.577427916</v>
      </c>
    </row>
    <row r="8" spans="1:15" x14ac:dyDescent="0.25">
      <c r="A8" t="s">
        <v>4</v>
      </c>
      <c r="B8" t="s">
        <v>5</v>
      </c>
      <c r="C8" t="s">
        <v>6</v>
      </c>
      <c r="D8">
        <v>-817876.56106961297</v>
      </c>
      <c r="H8" t="s">
        <v>4</v>
      </c>
      <c r="I8" t="s">
        <v>5</v>
      </c>
      <c r="J8" t="s">
        <v>6</v>
      </c>
      <c r="K8">
        <v>-769175.75920419302</v>
      </c>
    </row>
    <row r="9" spans="1:15" x14ac:dyDescent="0.25">
      <c r="A9" t="s">
        <v>4</v>
      </c>
      <c r="B9" t="s">
        <v>5</v>
      </c>
      <c r="C9" t="s">
        <v>6</v>
      </c>
      <c r="D9">
        <v>-816917.44993235695</v>
      </c>
      <c r="H9" t="s">
        <v>4</v>
      </c>
      <c r="I9" t="s">
        <v>5</v>
      </c>
      <c r="J9" t="s">
        <v>6</v>
      </c>
      <c r="K9">
        <v>-769187.72181675595</v>
      </c>
    </row>
    <row r="10" spans="1:15" x14ac:dyDescent="0.25">
      <c r="A10" t="s">
        <v>4</v>
      </c>
      <c r="B10" t="s">
        <v>5</v>
      </c>
      <c r="C10" t="s">
        <v>6</v>
      </c>
      <c r="D10">
        <v>-815357.36992255296</v>
      </c>
      <c r="H10" t="s">
        <v>4</v>
      </c>
      <c r="I10" t="s">
        <v>5</v>
      </c>
      <c r="J10" t="s">
        <v>6</v>
      </c>
      <c r="K10">
        <v>-767738.74892631103</v>
      </c>
    </row>
    <row r="11" spans="1:15" x14ac:dyDescent="0.25">
      <c r="A11" t="s">
        <v>4</v>
      </c>
      <c r="B11" t="s">
        <v>5</v>
      </c>
      <c r="C11" t="s">
        <v>6</v>
      </c>
      <c r="D11">
        <v>-816417.0067269</v>
      </c>
      <c r="H11" t="s">
        <v>4</v>
      </c>
      <c r="I11" t="s">
        <v>5</v>
      </c>
      <c r="J11" t="s">
        <v>6</v>
      </c>
      <c r="K11">
        <v>-767769.93185165105</v>
      </c>
    </row>
    <row r="12" spans="1:15" x14ac:dyDescent="0.25">
      <c r="D12" t="s">
        <v>8</v>
      </c>
      <c r="E12" t="s">
        <v>7</v>
      </c>
      <c r="F12" t="s">
        <v>29</v>
      </c>
      <c r="K12" t="s">
        <v>8</v>
      </c>
      <c r="L12" t="s">
        <v>7</v>
      </c>
      <c r="M12" t="s">
        <v>29</v>
      </c>
    </row>
    <row r="13" spans="1:15" x14ac:dyDescent="0.25">
      <c r="D13">
        <f>AVERAGE(D2:D11)</f>
        <v>-816364.38253011066</v>
      </c>
      <c r="E13">
        <f xml:space="preserve"> -2 *$D13 + 7*LOG(3194)</f>
        <v>1632753.2954046039</v>
      </c>
      <c r="F13">
        <f xml:space="preserve"> -2 *$D13 + 7*2</f>
        <v>1632742.7650602213</v>
      </c>
      <c r="K13">
        <f>AVERAGE(K2:K11)</f>
        <v>-768259.11635902966</v>
      </c>
      <c r="L13">
        <f xml:space="preserve"> -2 *$K13 + 7*LOG(3194)</f>
        <v>1536542.763062442</v>
      </c>
      <c r="M13">
        <f xml:space="preserve"> -2 *$K13 + 7*2</f>
        <v>1536532.2327180593</v>
      </c>
    </row>
    <row r="16" spans="1:15" x14ac:dyDescent="0.25">
      <c r="A16" t="s">
        <v>1</v>
      </c>
      <c r="B16" t="s">
        <v>2</v>
      </c>
      <c r="C16" t="s">
        <v>3</v>
      </c>
      <c r="G16" t="s">
        <v>1</v>
      </c>
      <c r="H16" t="s">
        <v>2</v>
      </c>
      <c r="I16" t="s">
        <v>3</v>
      </c>
      <c r="M16" t="s">
        <v>1</v>
      </c>
      <c r="N16" t="s">
        <v>2</v>
      </c>
      <c r="O16" t="s">
        <v>3</v>
      </c>
    </row>
    <row r="17" spans="1:18" x14ac:dyDescent="0.25">
      <c r="A17" t="s">
        <v>4</v>
      </c>
      <c r="B17" t="s">
        <v>5</v>
      </c>
      <c r="C17" t="s">
        <v>6</v>
      </c>
      <c r="D17">
        <v>-747409.59027270996</v>
      </c>
      <c r="G17" t="s">
        <v>4</v>
      </c>
      <c r="H17" t="s">
        <v>5</v>
      </c>
      <c r="I17" t="s">
        <v>6</v>
      </c>
      <c r="J17">
        <v>-16787.3573740713</v>
      </c>
      <c r="M17" t="s">
        <v>4</v>
      </c>
      <c r="N17" t="s">
        <v>5</v>
      </c>
      <c r="O17" t="s">
        <v>6</v>
      </c>
      <c r="P17">
        <v>-16785.848492753899</v>
      </c>
    </row>
    <row r="18" spans="1:18" x14ac:dyDescent="0.25">
      <c r="A18" t="s">
        <v>4</v>
      </c>
      <c r="B18" t="s">
        <v>5</v>
      </c>
      <c r="C18" t="s">
        <v>6</v>
      </c>
      <c r="D18">
        <v>-745440.63853648899</v>
      </c>
      <c r="G18" t="s">
        <v>4</v>
      </c>
      <c r="H18" t="s">
        <v>5</v>
      </c>
      <c r="I18" t="s">
        <v>6</v>
      </c>
      <c r="J18">
        <v>-16749.802838634601</v>
      </c>
      <c r="M18" t="s">
        <v>4</v>
      </c>
      <c r="N18" t="s">
        <v>5</v>
      </c>
      <c r="O18" t="s">
        <v>6</v>
      </c>
      <c r="P18">
        <v>-16749.395098912501</v>
      </c>
    </row>
    <row r="19" spans="1:18" x14ac:dyDescent="0.25">
      <c r="A19" t="s">
        <v>4</v>
      </c>
      <c r="B19" t="s">
        <v>5</v>
      </c>
      <c r="C19" t="s">
        <v>6</v>
      </c>
      <c r="D19">
        <v>-747419.33576211601</v>
      </c>
      <c r="G19" t="s">
        <v>4</v>
      </c>
      <c r="H19" t="s">
        <v>5</v>
      </c>
      <c r="I19" t="s">
        <v>6</v>
      </c>
      <c r="J19">
        <v>-16753.099600982001</v>
      </c>
      <c r="M19" t="s">
        <v>4</v>
      </c>
      <c r="N19" t="s">
        <v>5</v>
      </c>
      <c r="O19" t="s">
        <v>6</v>
      </c>
      <c r="P19">
        <v>-16754.7662320249</v>
      </c>
    </row>
    <row r="20" spans="1:18" x14ac:dyDescent="0.25">
      <c r="A20" t="s">
        <v>4</v>
      </c>
      <c r="B20" t="s">
        <v>5</v>
      </c>
      <c r="C20" t="s">
        <v>6</v>
      </c>
      <c r="D20">
        <v>-746027.50322546205</v>
      </c>
      <c r="G20" t="s">
        <v>4</v>
      </c>
      <c r="H20" t="s">
        <v>5</v>
      </c>
      <c r="I20" t="s">
        <v>6</v>
      </c>
      <c r="J20">
        <v>-16735.913940714599</v>
      </c>
      <c r="M20" t="s">
        <v>4</v>
      </c>
      <c r="N20" t="s">
        <v>5</v>
      </c>
      <c r="O20" t="s">
        <v>6</v>
      </c>
      <c r="P20">
        <v>-16735.779996569301</v>
      </c>
    </row>
    <row r="21" spans="1:18" x14ac:dyDescent="0.25">
      <c r="A21" t="s">
        <v>4</v>
      </c>
      <c r="B21" t="s">
        <v>5</v>
      </c>
      <c r="C21" t="s">
        <v>6</v>
      </c>
      <c r="D21">
        <v>-747730.55445765902</v>
      </c>
      <c r="G21" t="s">
        <v>4</v>
      </c>
      <c r="H21" t="s">
        <v>5</v>
      </c>
      <c r="I21" t="s">
        <v>6</v>
      </c>
      <c r="J21">
        <v>-16776.235188505299</v>
      </c>
      <c r="M21" t="s">
        <v>4</v>
      </c>
      <c r="N21" t="s">
        <v>5</v>
      </c>
      <c r="O21" t="s">
        <v>6</v>
      </c>
      <c r="P21">
        <v>-16780.177990888998</v>
      </c>
    </row>
    <row r="22" spans="1:18" x14ac:dyDescent="0.25">
      <c r="A22" t="s">
        <v>4</v>
      </c>
      <c r="B22" t="s">
        <v>5</v>
      </c>
      <c r="C22" t="s">
        <v>6</v>
      </c>
      <c r="D22">
        <v>-744384.58531422005</v>
      </c>
      <c r="G22" t="s">
        <v>4</v>
      </c>
      <c r="H22" t="s">
        <v>5</v>
      </c>
      <c r="I22" t="s">
        <v>6</v>
      </c>
      <c r="J22">
        <v>-16760.426997541999</v>
      </c>
      <c r="M22" t="s">
        <v>4</v>
      </c>
      <c r="N22" t="s">
        <v>5</v>
      </c>
      <c r="O22" t="s">
        <v>6</v>
      </c>
      <c r="P22">
        <v>-16764.213675006202</v>
      </c>
    </row>
    <row r="23" spans="1:18" x14ac:dyDescent="0.25">
      <c r="A23" t="s">
        <v>4</v>
      </c>
      <c r="B23" t="s">
        <v>5</v>
      </c>
      <c r="C23" t="s">
        <v>6</v>
      </c>
      <c r="D23">
        <v>-747459.88542836905</v>
      </c>
      <c r="G23" t="s">
        <v>4</v>
      </c>
      <c r="H23" t="s">
        <v>5</v>
      </c>
      <c r="I23" t="s">
        <v>6</v>
      </c>
      <c r="J23">
        <v>-16772.0040084865</v>
      </c>
      <c r="M23" t="s">
        <v>4</v>
      </c>
      <c r="N23" t="s">
        <v>5</v>
      </c>
      <c r="O23" t="s">
        <v>6</v>
      </c>
      <c r="P23">
        <v>-16759.462391051198</v>
      </c>
    </row>
    <row r="24" spans="1:18" x14ac:dyDescent="0.25">
      <c r="A24" t="s">
        <v>4</v>
      </c>
      <c r="B24" t="s">
        <v>5</v>
      </c>
      <c r="C24" t="s">
        <v>6</v>
      </c>
      <c r="D24">
        <v>-747366.88468216604</v>
      </c>
      <c r="G24" t="s">
        <v>4</v>
      </c>
      <c r="H24" t="s">
        <v>5</v>
      </c>
      <c r="I24" t="s">
        <v>6</v>
      </c>
      <c r="J24">
        <v>-16779.358084910498</v>
      </c>
      <c r="M24" t="s">
        <v>4</v>
      </c>
      <c r="N24" t="s">
        <v>5</v>
      </c>
      <c r="O24" t="s">
        <v>6</v>
      </c>
      <c r="P24">
        <v>-16773.653909660701</v>
      </c>
    </row>
    <row r="25" spans="1:18" x14ac:dyDescent="0.25">
      <c r="A25" t="s">
        <v>4</v>
      </c>
      <c r="B25" t="s">
        <v>5</v>
      </c>
      <c r="C25" t="s">
        <v>6</v>
      </c>
      <c r="D25">
        <v>-745919.20369927399</v>
      </c>
      <c r="G25" t="s">
        <v>4</v>
      </c>
      <c r="H25" t="s">
        <v>5</v>
      </c>
      <c r="I25" t="s">
        <v>6</v>
      </c>
      <c r="J25">
        <v>-16739.018393512</v>
      </c>
      <c r="M25" t="s">
        <v>4</v>
      </c>
      <c r="N25" t="s">
        <v>5</v>
      </c>
      <c r="O25" t="s">
        <v>6</v>
      </c>
      <c r="P25">
        <v>-16744.3583466044</v>
      </c>
    </row>
    <row r="26" spans="1:18" x14ac:dyDescent="0.25">
      <c r="A26" t="s">
        <v>4</v>
      </c>
      <c r="B26" t="s">
        <v>5</v>
      </c>
      <c r="C26" t="s">
        <v>6</v>
      </c>
      <c r="D26">
        <v>-745944.974339618</v>
      </c>
      <c r="G26" t="s">
        <v>4</v>
      </c>
      <c r="H26" t="s">
        <v>5</v>
      </c>
      <c r="I26" t="s">
        <v>6</v>
      </c>
      <c r="J26">
        <v>-16745.397630554799</v>
      </c>
      <c r="M26" t="s">
        <v>4</v>
      </c>
      <c r="N26" t="s">
        <v>5</v>
      </c>
      <c r="O26" t="s">
        <v>6</v>
      </c>
      <c r="P26">
        <v>-16742.978280431598</v>
      </c>
    </row>
    <row r="27" spans="1:18" x14ac:dyDescent="0.25">
      <c r="D27" t="s">
        <v>9</v>
      </c>
      <c r="E27" t="s">
        <v>7</v>
      </c>
      <c r="F27" t="s">
        <v>29</v>
      </c>
      <c r="J27" t="s">
        <v>16</v>
      </c>
      <c r="K27" t="s">
        <v>7</v>
      </c>
      <c r="L27" t="s">
        <v>29</v>
      </c>
      <c r="P27" t="s">
        <v>16</v>
      </c>
      <c r="Q27" t="s">
        <v>7</v>
      </c>
      <c r="R27" t="s">
        <v>29</v>
      </c>
    </row>
    <row r="28" spans="1:18" x14ac:dyDescent="0.25">
      <c r="D28">
        <f>AVERAGE(D17:D26)</f>
        <v>-746510.31557180837</v>
      </c>
      <c r="E28">
        <f xml:space="preserve"> -2 *D28 + 6*LOG(3194)</f>
        <v>1493041.6571530877</v>
      </c>
      <c r="F28">
        <f xml:space="preserve"> -2 *$D28 + 6*2</f>
        <v>1493032.6311436167</v>
      </c>
      <c r="J28">
        <f>AVERAGE(J17:J26)</f>
        <v>-16759.861405791358</v>
      </c>
      <c r="K28">
        <f xml:space="preserve"> -2 *J28 + 5*LOG(3194)</f>
        <v>33537.244486141732</v>
      </c>
      <c r="L28">
        <f xml:space="preserve"> -2 *$D28 + 5*2</f>
        <v>1493030.6311436167</v>
      </c>
      <c r="P28">
        <f>AVERAGE(P17:P26)</f>
        <v>-16759.063441390368</v>
      </c>
      <c r="Q28">
        <f xml:space="preserve"> -2 *P28 + 4*LOG(3194)</f>
        <v>33532.144222427945</v>
      </c>
      <c r="R28">
        <f xml:space="preserve"> -2 *$D28 + 4*2</f>
        <v>1493028.6311436167</v>
      </c>
    </row>
    <row r="30" spans="1:18" x14ac:dyDescent="0.25">
      <c r="A30" t="s">
        <v>1</v>
      </c>
      <c r="B30" t="s">
        <v>2</v>
      </c>
      <c r="C30" t="s">
        <v>3</v>
      </c>
      <c r="G30" t="s">
        <v>1</v>
      </c>
      <c r="H30" t="s">
        <v>2</v>
      </c>
      <c r="I30" t="s">
        <v>3</v>
      </c>
    </row>
    <row r="31" spans="1:18" x14ac:dyDescent="0.25">
      <c r="A31" t="s">
        <v>4</v>
      </c>
      <c r="B31" t="s">
        <v>5</v>
      </c>
      <c r="C31" t="s">
        <v>6</v>
      </c>
      <c r="D31">
        <v>-22954.025026536499</v>
      </c>
      <c r="G31" t="s">
        <v>4</v>
      </c>
      <c r="H31" t="s">
        <v>5</v>
      </c>
      <c r="I31" t="s">
        <v>6</v>
      </c>
      <c r="J31">
        <v>-17881.827809543101</v>
      </c>
    </row>
    <row r="32" spans="1:18" x14ac:dyDescent="0.25">
      <c r="A32" t="s">
        <v>4</v>
      </c>
      <c r="B32" t="s">
        <v>5</v>
      </c>
      <c r="C32" t="s">
        <v>6</v>
      </c>
      <c r="D32">
        <v>-22920.5791120346</v>
      </c>
      <c r="G32" t="s">
        <v>4</v>
      </c>
      <c r="H32" t="s">
        <v>5</v>
      </c>
      <c r="I32" t="s">
        <v>6</v>
      </c>
      <c r="J32">
        <v>-17865.0940732253</v>
      </c>
    </row>
    <row r="33" spans="1:12" x14ac:dyDescent="0.25">
      <c r="A33" t="s">
        <v>4</v>
      </c>
      <c r="B33" t="s">
        <v>5</v>
      </c>
      <c r="C33" t="s">
        <v>6</v>
      </c>
      <c r="D33">
        <v>-22895.133161226098</v>
      </c>
      <c r="G33" t="s">
        <v>4</v>
      </c>
      <c r="H33" t="s">
        <v>5</v>
      </c>
      <c r="I33" t="s">
        <v>6</v>
      </c>
      <c r="J33">
        <v>-17835.978570286599</v>
      </c>
    </row>
    <row r="34" spans="1:12" x14ac:dyDescent="0.25">
      <c r="A34" t="s">
        <v>4</v>
      </c>
      <c r="B34" t="s">
        <v>5</v>
      </c>
      <c r="C34" t="s">
        <v>6</v>
      </c>
      <c r="D34">
        <v>-22895.074677402601</v>
      </c>
      <c r="G34" t="s">
        <v>4</v>
      </c>
      <c r="H34" t="s">
        <v>5</v>
      </c>
      <c r="I34" t="s">
        <v>6</v>
      </c>
      <c r="J34">
        <v>-17850.215451238601</v>
      </c>
    </row>
    <row r="35" spans="1:12" x14ac:dyDescent="0.25">
      <c r="A35" t="s">
        <v>4</v>
      </c>
      <c r="B35" t="s">
        <v>5</v>
      </c>
      <c r="C35" t="s">
        <v>6</v>
      </c>
      <c r="D35">
        <v>-22936.853857410701</v>
      </c>
      <c r="G35" t="s">
        <v>4</v>
      </c>
      <c r="H35" t="s">
        <v>5</v>
      </c>
      <c r="I35" t="s">
        <v>6</v>
      </c>
      <c r="J35">
        <v>-17846.5376006851</v>
      </c>
    </row>
    <row r="36" spans="1:12" x14ac:dyDescent="0.25">
      <c r="A36" t="s">
        <v>4</v>
      </c>
      <c r="B36" t="s">
        <v>5</v>
      </c>
      <c r="C36" t="s">
        <v>6</v>
      </c>
      <c r="D36">
        <v>-22938.502879098902</v>
      </c>
      <c r="G36" t="s">
        <v>4</v>
      </c>
      <c r="H36" t="s">
        <v>5</v>
      </c>
      <c r="I36" t="s">
        <v>6</v>
      </c>
      <c r="J36">
        <v>-17867.3307373555</v>
      </c>
    </row>
    <row r="37" spans="1:12" x14ac:dyDescent="0.25">
      <c r="A37" t="s">
        <v>4</v>
      </c>
      <c r="B37" t="s">
        <v>5</v>
      </c>
      <c r="C37" t="s">
        <v>6</v>
      </c>
      <c r="D37">
        <v>-22955.3577778863</v>
      </c>
      <c r="G37" t="s">
        <v>4</v>
      </c>
      <c r="H37" t="s">
        <v>5</v>
      </c>
      <c r="I37" t="s">
        <v>6</v>
      </c>
      <c r="J37">
        <v>-17879.234762255001</v>
      </c>
    </row>
    <row r="38" spans="1:12" x14ac:dyDescent="0.25">
      <c r="A38" t="s">
        <v>4</v>
      </c>
      <c r="B38" t="s">
        <v>5</v>
      </c>
      <c r="C38" t="s">
        <v>6</v>
      </c>
      <c r="D38">
        <v>-22932.760011213199</v>
      </c>
      <c r="G38" t="s">
        <v>4</v>
      </c>
      <c r="H38" t="s">
        <v>5</v>
      </c>
      <c r="I38" t="s">
        <v>6</v>
      </c>
      <c r="J38">
        <v>-17878.084307188299</v>
      </c>
    </row>
    <row r="39" spans="1:12" x14ac:dyDescent="0.25">
      <c r="A39" t="s">
        <v>4</v>
      </c>
      <c r="B39" t="s">
        <v>5</v>
      </c>
      <c r="C39" t="s">
        <v>6</v>
      </c>
      <c r="D39">
        <v>-22901.5206255802</v>
      </c>
      <c r="G39" t="s">
        <v>4</v>
      </c>
      <c r="H39" t="s">
        <v>5</v>
      </c>
      <c r="I39" t="s">
        <v>6</v>
      </c>
      <c r="J39">
        <v>-17874.5404931993</v>
      </c>
    </row>
    <row r="40" spans="1:12" x14ac:dyDescent="0.25">
      <c r="A40" t="s">
        <v>4</v>
      </c>
      <c r="B40" t="s">
        <v>5</v>
      </c>
      <c r="C40" t="s">
        <v>6</v>
      </c>
      <c r="D40">
        <v>-22913.278675344602</v>
      </c>
      <c r="G40" t="s">
        <v>4</v>
      </c>
      <c r="H40" t="s">
        <v>5</v>
      </c>
      <c r="I40" t="s">
        <v>6</v>
      </c>
      <c r="J40">
        <v>-17869.522539969599</v>
      </c>
    </row>
    <row r="41" spans="1:12" x14ac:dyDescent="0.25">
      <c r="D41" t="s">
        <v>10</v>
      </c>
      <c r="E41" t="s">
        <v>7</v>
      </c>
      <c r="F41" t="s">
        <v>29</v>
      </c>
      <c r="J41" t="s">
        <v>17</v>
      </c>
      <c r="K41" t="s">
        <v>7</v>
      </c>
      <c r="L41" t="s">
        <v>29</v>
      </c>
    </row>
    <row r="42" spans="1:12" x14ac:dyDescent="0.25">
      <c r="D42">
        <f>AVERAGE(D31:D40)</f>
        <v>-22924.308580373367</v>
      </c>
      <c r="E42">
        <f xml:space="preserve"> -2 *D42 + 6*LOG(3194)</f>
        <v>45869.643170217547</v>
      </c>
      <c r="F42">
        <f xml:space="preserve"> -2 *$D42 + 6*2</f>
        <v>45860.617160746733</v>
      </c>
      <c r="J42">
        <f>AVERAGE(J31:J40)</f>
        <v>-17864.836634494641</v>
      </c>
      <c r="K42">
        <f xml:space="preserve"> -2 *J42 + 5*LOG(3194)</f>
        <v>35747.194943548297</v>
      </c>
      <c r="L42">
        <f xml:space="preserve"> -2 *$D42 + 5*2</f>
        <v>45858.617160746733</v>
      </c>
    </row>
    <row r="44" spans="1:12" x14ac:dyDescent="0.25">
      <c r="A44" t="s">
        <v>1</v>
      </c>
      <c r="B44" t="s">
        <v>2</v>
      </c>
      <c r="C44" t="s">
        <v>3</v>
      </c>
      <c r="G44" t="s">
        <v>1</v>
      </c>
      <c r="H44" t="s">
        <v>2</v>
      </c>
      <c r="I44" t="s">
        <v>3</v>
      </c>
    </row>
    <row r="45" spans="1:12" x14ac:dyDescent="0.25">
      <c r="A45" t="s">
        <v>4</v>
      </c>
      <c r="B45" t="s">
        <v>5</v>
      </c>
      <c r="C45" t="s">
        <v>6</v>
      </c>
      <c r="D45">
        <v>-23169.098029974601</v>
      </c>
      <c r="G45" t="s">
        <v>4</v>
      </c>
      <c r="H45" t="s">
        <v>5</v>
      </c>
      <c r="I45" t="s">
        <v>6</v>
      </c>
      <c r="J45">
        <v>-18005.925760621602</v>
      </c>
    </row>
    <row r="46" spans="1:12" x14ac:dyDescent="0.25">
      <c r="A46" t="s">
        <v>4</v>
      </c>
      <c r="B46" t="s">
        <v>5</v>
      </c>
      <c r="C46" t="s">
        <v>6</v>
      </c>
      <c r="D46">
        <v>-23159.598737193199</v>
      </c>
      <c r="G46" t="s">
        <v>4</v>
      </c>
      <c r="H46" t="s">
        <v>5</v>
      </c>
      <c r="I46" t="s">
        <v>6</v>
      </c>
      <c r="J46">
        <v>-18037.321326475299</v>
      </c>
    </row>
    <row r="47" spans="1:12" x14ac:dyDescent="0.25">
      <c r="A47" t="s">
        <v>4</v>
      </c>
      <c r="B47" t="s">
        <v>5</v>
      </c>
      <c r="C47" t="s">
        <v>6</v>
      </c>
      <c r="D47">
        <v>-23190.950450408502</v>
      </c>
      <c r="G47" t="s">
        <v>4</v>
      </c>
      <c r="H47" t="s">
        <v>5</v>
      </c>
      <c r="I47" t="s">
        <v>6</v>
      </c>
      <c r="J47">
        <v>-18065.6122547265</v>
      </c>
    </row>
    <row r="48" spans="1:12" x14ac:dyDescent="0.25">
      <c r="A48" t="s">
        <v>4</v>
      </c>
      <c r="B48" t="s">
        <v>5</v>
      </c>
      <c r="C48" t="s">
        <v>6</v>
      </c>
      <c r="D48">
        <v>-23189.154664076901</v>
      </c>
      <c r="G48" t="s">
        <v>4</v>
      </c>
      <c r="H48" t="s">
        <v>5</v>
      </c>
      <c r="I48" t="s">
        <v>6</v>
      </c>
      <c r="J48">
        <v>-18072.047333300001</v>
      </c>
    </row>
    <row r="49" spans="1:12" x14ac:dyDescent="0.25">
      <c r="A49" t="s">
        <v>4</v>
      </c>
      <c r="B49" t="s">
        <v>5</v>
      </c>
      <c r="C49" t="s">
        <v>6</v>
      </c>
      <c r="D49">
        <v>-23171.117390630599</v>
      </c>
      <c r="G49" t="s">
        <v>4</v>
      </c>
      <c r="H49" t="s">
        <v>5</v>
      </c>
      <c r="I49" t="s">
        <v>6</v>
      </c>
      <c r="J49">
        <v>-18025.407851327302</v>
      </c>
    </row>
    <row r="50" spans="1:12" x14ac:dyDescent="0.25">
      <c r="A50" t="s">
        <v>4</v>
      </c>
      <c r="B50" t="s">
        <v>5</v>
      </c>
      <c r="C50" t="s">
        <v>6</v>
      </c>
      <c r="D50">
        <v>-23153.225943938</v>
      </c>
      <c r="G50" t="s">
        <v>4</v>
      </c>
      <c r="H50" t="s">
        <v>5</v>
      </c>
      <c r="I50" t="s">
        <v>6</v>
      </c>
      <c r="J50">
        <v>-18050.826672318701</v>
      </c>
    </row>
    <row r="51" spans="1:12" x14ac:dyDescent="0.25">
      <c r="A51" t="s">
        <v>4</v>
      </c>
      <c r="B51" t="s">
        <v>5</v>
      </c>
      <c r="C51" t="s">
        <v>6</v>
      </c>
      <c r="D51">
        <v>-23174.113860131099</v>
      </c>
      <c r="G51" t="s">
        <v>4</v>
      </c>
      <c r="H51" t="s">
        <v>5</v>
      </c>
      <c r="I51" t="s">
        <v>6</v>
      </c>
      <c r="J51">
        <v>-18056.2792190812</v>
      </c>
    </row>
    <row r="52" spans="1:12" x14ac:dyDescent="0.25">
      <c r="A52" t="s">
        <v>4</v>
      </c>
      <c r="B52" t="s">
        <v>5</v>
      </c>
      <c r="C52" t="s">
        <v>6</v>
      </c>
      <c r="D52">
        <v>-23212.3092870158</v>
      </c>
      <c r="G52" t="s">
        <v>4</v>
      </c>
      <c r="H52" t="s">
        <v>5</v>
      </c>
      <c r="I52" t="s">
        <v>6</v>
      </c>
      <c r="J52">
        <v>-18056.772027073599</v>
      </c>
    </row>
    <row r="53" spans="1:12" x14ac:dyDescent="0.25">
      <c r="A53" t="s">
        <v>4</v>
      </c>
      <c r="B53" t="s">
        <v>5</v>
      </c>
      <c r="C53" t="s">
        <v>6</v>
      </c>
      <c r="D53">
        <v>-23161.970338308402</v>
      </c>
      <c r="G53" t="s">
        <v>4</v>
      </c>
      <c r="H53" t="s">
        <v>5</v>
      </c>
      <c r="I53" t="s">
        <v>6</v>
      </c>
      <c r="J53">
        <v>-18040.7729747909</v>
      </c>
    </row>
    <row r="54" spans="1:12" x14ac:dyDescent="0.25">
      <c r="A54" t="s">
        <v>4</v>
      </c>
      <c r="B54" t="s">
        <v>5</v>
      </c>
      <c r="C54" t="s">
        <v>6</v>
      </c>
      <c r="D54">
        <v>-23155.069013156601</v>
      </c>
      <c r="G54" t="s">
        <v>4</v>
      </c>
      <c r="H54" t="s">
        <v>5</v>
      </c>
      <c r="I54" t="s">
        <v>6</v>
      </c>
      <c r="J54">
        <v>-18063.381826681602</v>
      </c>
    </row>
    <row r="55" spans="1:12" x14ac:dyDescent="0.25">
      <c r="D55" t="s">
        <v>11</v>
      </c>
      <c r="E55" t="s">
        <v>7</v>
      </c>
      <c r="F55" t="s">
        <v>29</v>
      </c>
      <c r="J55" t="s">
        <v>18</v>
      </c>
      <c r="K55" t="s">
        <v>7</v>
      </c>
      <c r="L55" t="s">
        <v>29</v>
      </c>
    </row>
    <row r="56" spans="1:12" x14ac:dyDescent="0.25">
      <c r="D56">
        <f>AVERAGE(D45:D54)</f>
        <v>-23173.66077148337</v>
      </c>
      <c r="E56">
        <f xml:space="preserve"> -2 *D56 + 6*LOG(3194)</f>
        <v>46368.347552437554</v>
      </c>
      <c r="F56">
        <f xml:space="preserve"> -2 *$D56 + 6*2</f>
        <v>46359.32154296674</v>
      </c>
      <c r="J56">
        <f>AVERAGE(J45:J54)</f>
        <v>-18047.434724639668</v>
      </c>
      <c r="K56">
        <f xml:space="preserve"> -2 *J56 + 5*LOG(3194)</f>
        <v>36112.391123838352</v>
      </c>
      <c r="L56">
        <f xml:space="preserve"> -2 *$D56 + 5*2</f>
        <v>46357.32154296674</v>
      </c>
    </row>
    <row r="58" spans="1:12" x14ac:dyDescent="0.25">
      <c r="A58" t="s">
        <v>1</v>
      </c>
      <c r="B58" t="s">
        <v>2</v>
      </c>
      <c r="C58" t="s">
        <v>3</v>
      </c>
      <c r="G58" t="s">
        <v>0</v>
      </c>
    </row>
    <row r="59" spans="1:12" x14ac:dyDescent="0.25">
      <c r="A59" t="s">
        <v>4</v>
      </c>
      <c r="B59" t="s">
        <v>5</v>
      </c>
      <c r="C59" t="s">
        <v>6</v>
      </c>
      <c r="D59">
        <v>-23068.869131099302</v>
      </c>
      <c r="G59" t="s">
        <v>19</v>
      </c>
    </row>
    <row r="60" spans="1:12" x14ac:dyDescent="0.25">
      <c r="A60" t="s">
        <v>4</v>
      </c>
      <c r="B60" t="s">
        <v>5</v>
      </c>
      <c r="C60" t="s">
        <v>6</v>
      </c>
      <c r="D60">
        <v>-23043.457202053502</v>
      </c>
      <c r="G60" t="s">
        <v>20</v>
      </c>
    </row>
    <row r="61" spans="1:12" x14ac:dyDescent="0.25">
      <c r="A61" t="s">
        <v>4</v>
      </c>
      <c r="B61" t="s">
        <v>5</v>
      </c>
      <c r="C61" t="s">
        <v>6</v>
      </c>
      <c r="D61">
        <v>-23085.859533577801</v>
      </c>
      <c r="G61" t="s">
        <v>21</v>
      </c>
    </row>
    <row r="62" spans="1:12" x14ac:dyDescent="0.25">
      <c r="A62" t="s">
        <v>4</v>
      </c>
      <c r="B62" t="s">
        <v>5</v>
      </c>
      <c r="C62" t="s">
        <v>6</v>
      </c>
      <c r="D62">
        <v>-23089.4216992478</v>
      </c>
      <c r="G62" t="s">
        <v>22</v>
      </c>
    </row>
    <row r="63" spans="1:12" x14ac:dyDescent="0.25">
      <c r="A63" t="s">
        <v>4</v>
      </c>
      <c r="B63" t="s">
        <v>5</v>
      </c>
      <c r="C63" t="s">
        <v>6</v>
      </c>
      <c r="D63">
        <v>-23077.569716103801</v>
      </c>
      <c r="G63" t="s">
        <v>23</v>
      </c>
    </row>
    <row r="64" spans="1:12" x14ac:dyDescent="0.25">
      <c r="A64" t="s">
        <v>4</v>
      </c>
      <c r="B64" t="s">
        <v>5</v>
      </c>
      <c r="C64" t="s">
        <v>6</v>
      </c>
      <c r="D64">
        <v>-23060.1362088606</v>
      </c>
      <c r="G64" t="s">
        <v>24</v>
      </c>
    </row>
    <row r="65" spans="1:7" x14ac:dyDescent="0.25">
      <c r="A65" t="s">
        <v>4</v>
      </c>
      <c r="B65" t="s">
        <v>5</v>
      </c>
      <c r="C65" t="s">
        <v>6</v>
      </c>
      <c r="D65">
        <v>-23025.447641328101</v>
      </c>
      <c r="G65" t="s">
        <v>25</v>
      </c>
    </row>
    <row r="66" spans="1:7" x14ac:dyDescent="0.25">
      <c r="A66" t="s">
        <v>4</v>
      </c>
      <c r="B66" t="s">
        <v>5</v>
      </c>
      <c r="C66" t="s">
        <v>6</v>
      </c>
      <c r="D66">
        <v>-23018.024330381999</v>
      </c>
      <c r="G66" t="s">
        <v>26</v>
      </c>
    </row>
    <row r="67" spans="1:7" x14ac:dyDescent="0.25">
      <c r="A67" t="s">
        <v>4</v>
      </c>
      <c r="B67" t="s">
        <v>5</v>
      </c>
      <c r="C67" t="s">
        <v>6</v>
      </c>
      <c r="D67">
        <v>-23047.165898335701</v>
      </c>
      <c r="G67" t="s">
        <v>27</v>
      </c>
    </row>
    <row r="68" spans="1:7" x14ac:dyDescent="0.25">
      <c r="A68" t="s">
        <v>4</v>
      </c>
      <c r="B68" t="s">
        <v>5</v>
      </c>
      <c r="C68" t="s">
        <v>6</v>
      </c>
      <c r="D68">
        <v>-23054.049577101101</v>
      </c>
      <c r="G68" t="s">
        <v>28</v>
      </c>
    </row>
    <row r="69" spans="1:7" x14ac:dyDescent="0.25">
      <c r="D69" t="s">
        <v>12</v>
      </c>
      <c r="E69" t="s">
        <v>7</v>
      </c>
      <c r="F69" t="s">
        <v>29</v>
      </c>
    </row>
    <row r="70" spans="1:7" x14ac:dyDescent="0.25">
      <c r="D70">
        <f>AVERAGE(D59:D68)</f>
        <v>-23057.000093808972</v>
      </c>
      <c r="E70">
        <f xml:space="preserve"> -2 *D70 + 6*LOG(3194)</f>
        <v>46135.026197088759</v>
      </c>
      <c r="F70">
        <f xml:space="preserve"> -2 *$D70 + 6*2</f>
        <v>46126.000187617945</v>
      </c>
    </row>
    <row r="72" spans="1:7" x14ac:dyDescent="0.25">
      <c r="A72" s="1" t="s">
        <v>1</v>
      </c>
      <c r="B72" s="1" t="s">
        <v>2</v>
      </c>
      <c r="C72" s="1" t="s">
        <v>15</v>
      </c>
      <c r="D72" s="1"/>
      <c r="E72" s="1"/>
    </row>
    <row r="73" spans="1:7" x14ac:dyDescent="0.25">
      <c r="A73" s="1" t="s">
        <v>4</v>
      </c>
      <c r="B73" s="1" t="s">
        <v>5</v>
      </c>
      <c r="C73" s="1" t="s">
        <v>6</v>
      </c>
      <c r="D73" s="1">
        <v>-21307.985209378399</v>
      </c>
      <c r="E73" s="1"/>
    </row>
    <row r="74" spans="1:7" x14ac:dyDescent="0.25">
      <c r="A74" s="1" t="s">
        <v>4</v>
      </c>
      <c r="B74" s="1" t="s">
        <v>5</v>
      </c>
      <c r="C74" s="1" t="s">
        <v>6</v>
      </c>
      <c r="D74" s="1">
        <v>-21255.044516526301</v>
      </c>
      <c r="E74" s="1"/>
    </row>
    <row r="75" spans="1:7" x14ac:dyDescent="0.25">
      <c r="A75" s="1" t="s">
        <v>4</v>
      </c>
      <c r="B75" s="1" t="s">
        <v>5</v>
      </c>
      <c r="C75" s="1" t="s">
        <v>6</v>
      </c>
      <c r="D75" s="1">
        <v>-21252.627719282402</v>
      </c>
      <c r="E75" s="1"/>
    </row>
    <row r="76" spans="1:7" x14ac:dyDescent="0.25">
      <c r="A76" s="1" t="s">
        <v>4</v>
      </c>
      <c r="B76" s="1" t="s">
        <v>5</v>
      </c>
      <c r="C76" s="1" t="s">
        <v>6</v>
      </c>
      <c r="D76" s="1">
        <v>-21260.127975445899</v>
      </c>
      <c r="E76" s="1"/>
    </row>
    <row r="77" spans="1:7" x14ac:dyDescent="0.25">
      <c r="A77" s="1" t="s">
        <v>4</v>
      </c>
      <c r="B77" s="1" t="s">
        <v>5</v>
      </c>
      <c r="C77" s="1" t="s">
        <v>6</v>
      </c>
      <c r="D77" s="1">
        <v>-21263.283289738702</v>
      </c>
      <c r="E77" s="1"/>
    </row>
    <row r="78" spans="1:7" x14ac:dyDescent="0.25">
      <c r="A78" s="1" t="s">
        <v>4</v>
      </c>
      <c r="B78" s="1" t="s">
        <v>5</v>
      </c>
      <c r="C78" s="1" t="s">
        <v>6</v>
      </c>
      <c r="D78" s="1">
        <v>-21285.314655795701</v>
      </c>
      <c r="E78" s="1"/>
    </row>
    <row r="79" spans="1:7" x14ac:dyDescent="0.25">
      <c r="A79" s="1" t="s">
        <v>4</v>
      </c>
      <c r="B79" s="1" t="s">
        <v>5</v>
      </c>
      <c r="C79" s="1" t="s">
        <v>6</v>
      </c>
      <c r="D79" s="1">
        <v>-21254.285898919399</v>
      </c>
      <c r="E79" s="1"/>
    </row>
    <row r="80" spans="1:7" x14ac:dyDescent="0.25">
      <c r="A80" s="1" t="s">
        <v>4</v>
      </c>
      <c r="B80" s="1" t="s">
        <v>5</v>
      </c>
      <c r="C80" s="1" t="s">
        <v>6</v>
      </c>
      <c r="D80" s="1">
        <v>-21281.9791944891</v>
      </c>
      <c r="E80" s="1"/>
    </row>
    <row r="81" spans="1:6" x14ac:dyDescent="0.25">
      <c r="A81" s="1" t="s">
        <v>4</v>
      </c>
      <c r="B81" s="1" t="s">
        <v>5</v>
      </c>
      <c r="C81" s="1" t="s">
        <v>6</v>
      </c>
      <c r="D81" s="1">
        <v>-21265.343423889099</v>
      </c>
      <c r="E81" s="1"/>
    </row>
    <row r="82" spans="1:6" x14ac:dyDescent="0.25">
      <c r="A82" s="1" t="s">
        <v>4</v>
      </c>
      <c r="B82" s="1" t="s">
        <v>5</v>
      </c>
      <c r="C82" s="1" t="s">
        <v>6</v>
      </c>
      <c r="D82" s="1">
        <v>-21257.8584609383</v>
      </c>
      <c r="E82" s="1"/>
    </row>
    <row r="83" spans="1:6" x14ac:dyDescent="0.25">
      <c r="A83" s="1"/>
      <c r="B83" s="1"/>
      <c r="C83" s="1"/>
      <c r="D83" s="1" t="s">
        <v>13</v>
      </c>
      <c r="E83" s="1" t="s">
        <v>7</v>
      </c>
      <c r="F83" t="s">
        <v>29</v>
      </c>
    </row>
    <row r="84" spans="1:6" x14ac:dyDescent="0.25">
      <c r="A84" s="1"/>
      <c r="B84" s="1"/>
      <c r="C84" s="1"/>
      <c r="D84" s="1">
        <f>AVERAGE(D73:D82)</f>
        <v>-21268.385034440329</v>
      </c>
      <c r="E84" s="1">
        <f xml:space="preserve"> -2 *D84 + 6*LOG(3194)</f>
        <v>42557.796078351472</v>
      </c>
      <c r="F84">
        <f xml:space="preserve"> -2 *$D84 + 6*2</f>
        <v>42548.770068880658</v>
      </c>
    </row>
    <row r="86" spans="1:6" x14ac:dyDescent="0.25">
      <c r="A86" t="s">
        <v>1</v>
      </c>
      <c r="B86" t="s">
        <v>2</v>
      </c>
      <c r="C86" t="s">
        <v>3</v>
      </c>
    </row>
    <row r="87" spans="1:6" x14ac:dyDescent="0.25">
      <c r="A87" t="s">
        <v>4</v>
      </c>
      <c r="B87" t="s">
        <v>5</v>
      </c>
      <c r="C87" t="s">
        <v>6</v>
      </c>
      <c r="D87">
        <v>-26402.446564637801</v>
      </c>
    </row>
    <row r="88" spans="1:6" x14ac:dyDescent="0.25">
      <c r="A88" t="s">
        <v>4</v>
      </c>
      <c r="B88" t="s">
        <v>5</v>
      </c>
      <c r="C88" t="s">
        <v>6</v>
      </c>
      <c r="D88">
        <v>-26377.6584415281</v>
      </c>
    </row>
    <row r="89" spans="1:6" x14ac:dyDescent="0.25">
      <c r="A89" t="s">
        <v>4</v>
      </c>
      <c r="B89" t="s">
        <v>5</v>
      </c>
      <c r="C89" t="s">
        <v>6</v>
      </c>
      <c r="D89">
        <v>-26372.138604309701</v>
      </c>
    </row>
    <row r="90" spans="1:6" x14ac:dyDescent="0.25">
      <c r="A90" t="s">
        <v>4</v>
      </c>
      <c r="B90" t="s">
        <v>5</v>
      </c>
      <c r="C90" t="s">
        <v>6</v>
      </c>
      <c r="D90">
        <v>-26406.088248239499</v>
      </c>
    </row>
    <row r="91" spans="1:6" x14ac:dyDescent="0.25">
      <c r="A91" t="s">
        <v>4</v>
      </c>
      <c r="B91" t="s">
        <v>5</v>
      </c>
      <c r="C91" t="s">
        <v>6</v>
      </c>
      <c r="D91">
        <v>-26440.557512642099</v>
      </c>
    </row>
    <row r="92" spans="1:6" x14ac:dyDescent="0.25">
      <c r="A92" t="s">
        <v>4</v>
      </c>
      <c r="B92" t="s">
        <v>5</v>
      </c>
      <c r="C92" t="s">
        <v>6</v>
      </c>
      <c r="D92">
        <v>-26405.3730396268</v>
      </c>
    </row>
    <row r="93" spans="1:6" x14ac:dyDescent="0.25">
      <c r="A93" t="s">
        <v>4</v>
      </c>
      <c r="B93" t="s">
        <v>5</v>
      </c>
      <c r="C93" t="s">
        <v>6</v>
      </c>
      <c r="D93">
        <v>-26362.7304911869</v>
      </c>
    </row>
    <row r="94" spans="1:6" x14ac:dyDescent="0.25">
      <c r="A94" t="s">
        <v>4</v>
      </c>
      <c r="B94" t="s">
        <v>5</v>
      </c>
      <c r="C94" t="s">
        <v>6</v>
      </c>
      <c r="D94">
        <v>-26352.176914808198</v>
      </c>
    </row>
    <row r="95" spans="1:6" x14ac:dyDescent="0.25">
      <c r="A95" t="s">
        <v>4</v>
      </c>
      <c r="B95" t="s">
        <v>5</v>
      </c>
      <c r="C95" t="s">
        <v>6</v>
      </c>
      <c r="D95">
        <v>-26332.545829556799</v>
      </c>
    </row>
    <row r="96" spans="1:6" x14ac:dyDescent="0.25">
      <c r="A96" t="s">
        <v>4</v>
      </c>
      <c r="B96" t="s">
        <v>5</v>
      </c>
      <c r="C96" t="s">
        <v>6</v>
      </c>
      <c r="D96">
        <v>-26339.507300597899</v>
      </c>
    </row>
    <row r="97" spans="4:6" x14ac:dyDescent="0.25">
      <c r="D97" t="s">
        <v>14</v>
      </c>
      <c r="E97" t="s">
        <v>7</v>
      </c>
      <c r="F97" t="s">
        <v>29</v>
      </c>
    </row>
    <row r="98" spans="4:6" x14ac:dyDescent="0.25">
      <c r="D98">
        <f>AVERAGE(D87:D96)</f>
        <v>-26379.122294713376</v>
      </c>
      <c r="E98">
        <f xml:space="preserve"> -2 *D98 + 6*LOG(3194)</f>
        <v>52779.270598897565</v>
      </c>
      <c r="F98">
        <f xml:space="preserve"> -2 *$D98 + 7*2</f>
        <v>52772.244589426751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3" sqref="F12:F13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</row>
    <row r="2" spans="1:6" x14ac:dyDescent="0.25">
      <c r="A2" t="s">
        <v>4</v>
      </c>
      <c r="B2" t="s">
        <v>5</v>
      </c>
      <c r="C2" t="s">
        <v>6</v>
      </c>
      <c r="D2">
        <v>-26958.042745765499</v>
      </c>
    </row>
    <row r="3" spans="1:6" x14ac:dyDescent="0.25">
      <c r="A3" t="s">
        <v>4</v>
      </c>
      <c r="B3" t="s">
        <v>5</v>
      </c>
      <c r="C3" t="s">
        <v>6</v>
      </c>
      <c r="D3">
        <v>-26952.114164931299</v>
      </c>
    </row>
    <row r="4" spans="1:6" x14ac:dyDescent="0.25">
      <c r="A4" t="s">
        <v>4</v>
      </c>
      <c r="B4" t="s">
        <v>5</v>
      </c>
      <c r="C4" t="s">
        <v>6</v>
      </c>
      <c r="D4">
        <v>-26955.2136645557</v>
      </c>
    </row>
    <row r="5" spans="1:6" x14ac:dyDescent="0.25">
      <c r="A5" t="s">
        <v>4</v>
      </c>
      <c r="B5" t="s">
        <v>5</v>
      </c>
      <c r="C5" t="s">
        <v>6</v>
      </c>
      <c r="D5">
        <v>-26953.8466615338</v>
      </c>
    </row>
    <row r="6" spans="1:6" x14ac:dyDescent="0.25">
      <c r="A6" t="s">
        <v>4</v>
      </c>
      <c r="B6" t="s">
        <v>5</v>
      </c>
      <c r="C6" t="s">
        <v>6</v>
      </c>
      <c r="D6">
        <v>-26965.123549039701</v>
      </c>
    </row>
    <row r="7" spans="1:6" x14ac:dyDescent="0.25">
      <c r="A7" t="s">
        <v>4</v>
      </c>
      <c r="B7" t="s">
        <v>5</v>
      </c>
      <c r="C7" t="s">
        <v>6</v>
      </c>
      <c r="D7">
        <v>-26958.0362401694</v>
      </c>
    </row>
    <row r="8" spans="1:6" x14ac:dyDescent="0.25">
      <c r="A8" t="s">
        <v>4</v>
      </c>
      <c r="B8" t="s">
        <v>5</v>
      </c>
      <c r="C8" t="s">
        <v>6</v>
      </c>
      <c r="D8">
        <v>-26964.108549645302</v>
      </c>
    </row>
    <row r="9" spans="1:6" x14ac:dyDescent="0.25">
      <c r="A9" t="s">
        <v>4</v>
      </c>
      <c r="B9" t="s">
        <v>5</v>
      </c>
      <c r="C9" t="s">
        <v>6</v>
      </c>
      <c r="D9">
        <v>-26974.931457872099</v>
      </c>
    </row>
    <row r="10" spans="1:6" x14ac:dyDescent="0.25">
      <c r="A10" t="s">
        <v>4</v>
      </c>
      <c r="B10" t="s">
        <v>5</v>
      </c>
      <c r="C10" t="s">
        <v>6</v>
      </c>
      <c r="D10">
        <v>-26941.571585257501</v>
      </c>
    </row>
    <row r="11" spans="1:6" x14ac:dyDescent="0.25">
      <c r="A11" t="s">
        <v>4</v>
      </c>
      <c r="B11" t="s">
        <v>5</v>
      </c>
      <c r="C11" t="s">
        <v>6</v>
      </c>
      <c r="D11">
        <v>-26950.998987041501</v>
      </c>
    </row>
    <row r="12" spans="1:6" x14ac:dyDescent="0.25">
      <c r="D12" t="s">
        <v>8</v>
      </c>
      <c r="E12" t="s">
        <v>7</v>
      </c>
      <c r="F12" t="s">
        <v>29</v>
      </c>
    </row>
    <row r="13" spans="1:6" x14ac:dyDescent="0.25">
      <c r="D13">
        <f>AVERAGE(D2:D11)</f>
        <v>-26957.398760581178</v>
      </c>
      <c r="E13">
        <f xml:space="preserve"> -2 *$D13 + 6*LOG(3194)</f>
        <v>53935.82353063317</v>
      </c>
      <c r="F13">
        <f xml:space="preserve"> -2 *$D13 + 6*2</f>
        <v>53926.797521162356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2016-01-09T14:46:38Z</dcterms:created>
  <dcterms:modified xsi:type="dcterms:W3CDTF">2016-09-06T15:33:04Z</dcterms:modified>
</cp:coreProperties>
</file>