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kaestner/test/"/>
    </mc:Choice>
  </mc:AlternateContent>
  <xr:revisionPtr revIDLastSave="0" documentId="13_ncr:1_{01F7021D-3695-2D44-A150-D7264D6B478D}" xr6:coauthVersionLast="47" xr6:coauthVersionMax="47" xr10:uidLastSave="{00000000-0000-0000-0000-000000000000}"/>
  <bookViews>
    <workbookView xWindow="4400" yWindow="4600" windowWidth="23960" windowHeight="14400" tabRatio="282" firstSheet="1" activeTab="1" xr2:uid="{00000000-000D-0000-FFFF-FFFF00000000}"/>
  </bookViews>
  <sheets>
    <sheet name="Sheet3" sheetId="1" r:id="rId1"/>
    <sheet name="data" sheetId="2" r:id="rId2"/>
    <sheet name="list" sheetId="3" r:id="rId3"/>
    <sheet name="MP" sheetId="4" r:id="rId4"/>
    <sheet name="BP" sheetId="5" r:id="rId5"/>
    <sheet name="SpGr" sheetId="6" r:id="rId6"/>
    <sheet name="at.wt." sheetId="7" r:id="rId7"/>
    <sheet name="ox. state" sheetId="8" r:id="rId8"/>
    <sheet name="radii" sheetId="9" r:id="rId9"/>
    <sheet name="first IP" sheetId="10" r:id="rId10"/>
    <sheet name="Cp" sheetId="11" r:id="rId11"/>
    <sheet name="thermal cond" sheetId="12" r:id="rId12"/>
    <sheet name="elect. cond." sheetId="13" r:id="rId13"/>
    <sheet name="Heat of Fus" sheetId="14" r:id="rId14"/>
    <sheet name="heat of vap" sheetId="15" r:id="rId15"/>
    <sheet name="electronegativity" sheetId="16" r:id="rId16"/>
    <sheet name="2nd most common ox state" sheetId="17" r:id="rId17"/>
    <sheet name="mg per Kg crust" sheetId="18" r:id="rId18"/>
    <sheet name="years since discovery" sheetId="19" r:id="rId19"/>
    <sheet name="name length vs. age" sheetId="20" r:id="rId20"/>
    <sheet name="electroneg vs ox state" sheetId="21" r:id="rId21"/>
    <sheet name="Sheet2" sheetId="22" r:id="rId22"/>
    <sheet name="Sheet1" sheetId="23" r:id="rId23"/>
    <sheet name="p.table" sheetId="24" r:id="rId24"/>
  </sheets>
  <definedNames>
    <definedName name="__123Graph_A">data!$D$2:$D$88</definedName>
    <definedName name="__123Graph_ACHART1">data!#REF!</definedName>
    <definedName name="__123Graph_B">data!$E$2:$E$88</definedName>
    <definedName name="__123Graph_X">data!$C$2:$C$88</definedName>
    <definedName name="__123Graph_XCHART1">data!$B$2:$B$88</definedName>
    <definedName name="_1Excel_BuiltIn_Print_Titles_1">data!$A$1:$IC$1</definedName>
    <definedName name="_2nd_most_stable_oxidation_state">data!#REF!</definedName>
    <definedName name="_3rd_most_stable_oxidation_state">data!#REF!</definedName>
    <definedName name="_4th_most_stable_oxidation_state">data!#REF!</definedName>
    <definedName name="_xlnm._FilterDatabase" localSheetId="1" hidden="1">data!$A$1:$R$88</definedName>
    <definedName name="_Regression_Int">1</definedName>
    <definedName name="At._Radius">data!#REF!</definedName>
    <definedName name="at._wt.">data!$I$1:$I$88</definedName>
    <definedName name="Atomic_number">data!$B$1:$B$88</definedName>
    <definedName name="BP">data!$D$1:$D$88</definedName>
    <definedName name="covalent_radius">data!#REF!</definedName>
    <definedName name="Cp">data!#REF!</definedName>
    <definedName name="Density">data!$F$1:$F$88</definedName>
    <definedName name="electrical_conductivity">data!#REF!</definedName>
    <definedName name="Electronegativity">data!#REF!</definedName>
    <definedName name="Excel_BuiltIn_Print_Titles_1">data!$A$1:$IB$1</definedName>
    <definedName name="Family">data!#REF!</definedName>
    <definedName name="First_IP">data!#REF!</definedName>
    <definedName name="Group">data!#REF!</definedName>
    <definedName name="heat_of_fusion">data!#REF!</definedName>
    <definedName name="Heat_of_Vap">data!#REF!</definedName>
    <definedName name="human_body_mass">data!#REF!</definedName>
    <definedName name="lenth_of_name">data!#REF!</definedName>
    <definedName name="Metal_or_Non_metal">data!#REF!</definedName>
    <definedName name="mg_kg_crust">data!#REF!</definedName>
    <definedName name="mg_L_seawater">data!#REF!</definedName>
    <definedName name="Most_stable_oxidation_State">data!#REF!</definedName>
    <definedName name="MP">data!$E$1:$E$88</definedName>
    <definedName name="Name">data!$C$1:$C$88</definedName>
    <definedName name="orbitla">data!#REF!</definedName>
    <definedName name="_xlnm.Print_Area" localSheetId="1">data!$B$2:$I$88</definedName>
    <definedName name="_xlnm.Print_Area" localSheetId="2">list!$A$1:$E$20</definedName>
    <definedName name="_xlnm.Print_Area" localSheetId="23">p.table!$B$1:$U$12</definedName>
    <definedName name="_xlnm.Print_Titles" localSheetId="1">data!$1:$1</definedName>
    <definedName name="Print_Titles_MI">data!$A$1:$IB$1</definedName>
    <definedName name="thermal_conductivity">data!#REF!</definedName>
    <definedName name="Years_Since_Discovery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2" i="2"/>
  <c r="J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</calcChain>
</file>

<file path=xl/sharedStrings.xml><?xml version="1.0" encoding="utf-8"?>
<sst xmlns="http://schemas.openxmlformats.org/spreadsheetml/2006/main" count="362" uniqueCount="255">
  <si>
    <t>Links</t>
  </si>
  <si>
    <t>Attenuation coefficients</t>
  </si>
  <si>
    <t>http://www.ncnr.nist.gov/instruments/bt1/neutron.html</t>
  </si>
  <si>
    <t>Scattering lengths</t>
  </si>
  <si>
    <t>http://www.ncnr.nist.gov/resources/n-lengths/</t>
  </si>
  <si>
    <t>Name</t>
  </si>
  <si>
    <t>At. #</t>
  </si>
  <si>
    <t>Symbol</t>
  </si>
  <si>
    <t xml:space="preserve"> BP (K)</t>
  </si>
  <si>
    <t>MP (K)</t>
  </si>
  <si>
    <t>Density</t>
  </si>
  <si>
    <t>Density 2</t>
  </si>
  <si>
    <t>Density 3</t>
  </si>
  <si>
    <t>at. wt.</t>
  </si>
  <si>
    <t xml:space="preserve">Coh b </t>
  </si>
  <si>
    <t xml:space="preserve">Inc b </t>
  </si>
  <si>
    <t xml:space="preserve">Coh xs </t>
  </si>
  <si>
    <t xml:space="preserve">Inc xs </t>
  </si>
  <si>
    <t xml:space="preserve">Scatt xs </t>
  </si>
  <si>
    <t>Abs xs</t>
  </si>
  <si>
    <t>Total xs (JEF14)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</si>
  <si>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</si>
  <si>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</si>
  <si>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</si>
  <si>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</si>
  <si>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</si>
  <si>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</si>
  <si>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</si>
  <si>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</si>
  <si>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</si>
  <si>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</si>
  <si>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</si>
  <si>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</si>
  <si>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</si>
  <si>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</si>
  <si>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</si>
  <si>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</si>
  <si>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</si>
  <si>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</si>
  <si>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</si>
  <si>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</si>
  <si>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</si>
  <si>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</si>
  <si>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</si>
  <si>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</si>
  <si>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</si>
  <si>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</si>
  <si>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</si>
  <si>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</si>
  <si>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</si>
  <si>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</si>
  <si>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</si>
  <si>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</si>
  <si>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</si>
  <si>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</si>
  <si>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</si>
  <si>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</si>
  <si>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</si>
  <si>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</si>
  <si>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</si>
  <si>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</si>
  <si>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</si>
  <si>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</si>
  <si>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</si>
  <si>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</si>
  <si>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</si>
  <si>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</si>
  <si>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</si>
  <si>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</si>
  <si>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</si>
  <si>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</si>
  <si>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</si>
  <si>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</si>
  <si>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</si>
  <si>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</si>
  <si>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</si>
  <si>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</si>
  <si>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</si>
  <si>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</si>
  <si>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</si>
  <si>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</si>
  <si>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</si>
  <si>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</si>
  <si>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</si>
  <si>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</si>
  <si>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</si>
  <si>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</si>
  <si>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</si>
  <si>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</si>
  <si>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</si>
  <si>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</si>
  <si>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</si>
  <si>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</si>
  <si>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</si>
  <si>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</si>
  <si>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</si>
  <si>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</si>
  <si>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</si>
  <si>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</si>
  <si>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</si>
  <si>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</si>
  <si>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</si>
  <si>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</si>
  <si>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</si>
  <si>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</si>
  <si>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</si>
  <si>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</si>
  <si>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</si>
  <si>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</si>
  <si>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</si>
  <si>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</si>
  <si>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</si>
  <si>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</si>
  <si>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</si>
  <si>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</si>
  <si>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</si>
  <si>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</si>
  <si>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</si>
  <si>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</si>
  <si>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</si>
  <si>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</si>
  <si>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</si>
  <si>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</si>
  <si>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</si>
  <si>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</si>
  <si>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</si>
  <si>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</si>
  <si>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</si>
  <si>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</si>
  <si>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</si>
  <si>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</si>
  <si>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</si>
  <si>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</si>
  <si>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</si>
  <si>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</si>
  <si>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</si>
  <si>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</si>
  <si>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</si>
  <si>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</si>
  <si>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</si>
  <si>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</si>
  <si>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</si>
  <si>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</si>
  <si>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</si>
  <si>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</si>
  <si>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</si>
  <si>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</si>
  <si>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</si>
  <si>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</si>
  <si>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4.89E+04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</si>
  <si>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</si>
  <si>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</si>
  <si>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</si>
  <si>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</si>
  <si>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</si>
  <si>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</si>
  <si>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</si>
  <si>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</si>
  <si>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</si>
  <si>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</si>
  <si>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</si>
  <si>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</si>
  <si>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</si>
  <si>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</si>
  <si>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</si>
  <si>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</si>
  <si>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</si>
  <si>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</si>
  <si>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</si>
  <si>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</si>
  <si>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</si>
  <si>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</si>
  <si>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</si>
  <si>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</si>
  <si>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</si>
  <si>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</si>
  <si>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</si>
  <si>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</si>
  <si>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</si>
  <si>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</si>
  <si>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</si>
  <si>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</si>
  <si>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</si>
  <si>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</si>
  <si>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</si>
  <si>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</si>
  <si>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</si>
  <si>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</si>
  <si>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</t>
  </si>
  <si>
    <t>At</t>
  </si>
  <si>
    <t>Rn</t>
  </si>
  <si>
    <t>Fr</t>
  </si>
  <si>
    <t>radium</t>
  </si>
  <si>
    <t>Ra</t>
  </si>
  <si>
    <t>Ac</t>
  </si>
  <si>
    <t>thorium</t>
  </si>
  <si>
    <t>Th</t>
  </si>
  <si>
    <t>protactinium</t>
  </si>
  <si>
    <t>Pa</t>
  </si>
  <si>
    <t>uranium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</si>
  <si>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</si>
  <si>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</si>
  <si>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</si>
  <si>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</si>
  <si>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</si>
  <si>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</si>
  <si>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</si>
  <si>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</si>
  <si>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</si>
  <si>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</si>
  <si>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</si>
  <si>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</si>
  <si>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</si>
  <si>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Ha</t>
  </si>
  <si>
    <t>Sg</t>
  </si>
  <si>
    <t>Hs</t>
  </si>
  <si>
    <t>Mt</t>
  </si>
  <si>
    <t>Periodic Trends</t>
  </si>
  <si>
    <t>Property</t>
  </si>
  <si>
    <t>Period (Left to Right)</t>
  </si>
  <si>
    <t>Family (Top to Bottom)</t>
  </si>
  <si>
    <t>Metallic properties</t>
  </si>
  <si>
    <t>Decrease</t>
  </si>
  <si>
    <t>Increase</t>
  </si>
  <si>
    <t xml:space="preserve">Atomic # </t>
  </si>
  <si>
    <t>Atomic radius</t>
  </si>
  <si>
    <t>D (except noble gases)</t>
  </si>
  <si>
    <t>Positive oxidation #</t>
  </si>
  <si>
    <t>I (to carbon family)</t>
  </si>
  <si>
    <t>satys the same</t>
  </si>
  <si>
    <t>negative oxidation #</t>
  </si>
  <si>
    <t>D (from carbon family)</t>
  </si>
  <si>
    <t>stays the same</t>
  </si>
  <si>
    <t>ionic radius (for + &amp; -)</t>
  </si>
  <si>
    <t>D (+, to C)   I (-, from C)</t>
  </si>
  <si>
    <t>electronegativity</t>
  </si>
  <si>
    <t>I (Except noble gases)</t>
  </si>
  <si>
    <t>D</t>
  </si>
  <si>
    <t>first ionization energy</t>
  </si>
  <si>
    <t>ability to act as a reducing agent</t>
  </si>
  <si>
    <t>ability to act as an oxidizing agent</t>
  </si>
  <si>
    <t>ability to form acids</t>
  </si>
  <si>
    <t>ability to form bases</t>
  </si>
  <si>
    <t>activity of metals (*)</t>
  </si>
  <si>
    <t>activity of non-metals (*)(except noble gases)</t>
  </si>
  <si>
    <t>atomic weight</t>
  </si>
  <si>
    <t xml:space="preserve">  *  moving away from the staircase</t>
  </si>
  <si>
    <t>Ns</t>
  </si>
  <si>
    <t>Uun</t>
  </si>
  <si>
    <t>(6)</t>
  </si>
  <si>
    <t>(7)</t>
  </si>
  <si>
    <t>Ratio abs/scatt</t>
  </si>
  <si>
    <t>N/X</t>
  </si>
  <si>
    <t>muN</t>
  </si>
  <si>
    <t>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</si>
</sst>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6" formatCode="0.0%"/>
  </numFmts>
  <fonts count="39" x14ac:knownFonts="1"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19"/>
      <name val="Calibri"/>
      <family val="2"/>
    </font>
    <font>
      <sz val="12"/>
      <name val="Times New Roman"/>
      <family val="1"/>
    </font>
    <font>
      <sz val="11"/>
      <color indexed="20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i/>
      <sz val="18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b/>
      <sz val="8"/>
      <name val="Times New Roman"/>
      <family val="1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2"/>
      <color indexed="17"/>
      <name val="Times New Roman"/>
      <family val="1"/>
    </font>
    <font>
      <sz val="8"/>
      <name val="Arial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27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42"/>
        <bgColor indexed="31"/>
      </patternFill>
    </fill>
    <fill>
      <patternFill patternType="solid">
        <fgColor indexed="27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46"/>
      </patternFill>
    </fill>
    <fill>
      <patternFill patternType="solid">
        <fgColor indexed="25"/>
        <bgColor indexed="60"/>
      </patternFill>
    </fill>
    <fill>
      <patternFill patternType="solid">
        <fgColor indexed="50"/>
        <bgColor indexed="19"/>
      </patternFill>
    </fill>
    <fill>
      <patternFill patternType="solid">
        <fgColor indexed="48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16"/>
      </patternFill>
    </fill>
    <fill>
      <patternFill patternType="solid">
        <fgColor indexed="9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55"/>
        <bgColor indexed="23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48"/>
      </bottom>
      <diagonal/>
    </border>
    <border>
      <left/>
      <right/>
      <top/>
      <bottom style="thin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46">
    <xf numFmtId="164" fontId="0" fillId="0" borderId="0"/>
    <xf numFmtId="164" fontId="2" fillId="2" borderId="0" applyBorder="0" applyAlignment="0" applyProtection="0"/>
    <xf numFmtId="164" fontId="2" fillId="3" borderId="0" applyBorder="0" applyAlignment="0" applyProtection="0"/>
    <xf numFmtId="164" fontId="2" fillId="4" borderId="0" applyBorder="0" applyAlignment="0" applyProtection="0"/>
    <xf numFmtId="164" fontId="2" fillId="5" borderId="0" applyBorder="0" applyAlignment="0" applyProtection="0"/>
    <xf numFmtId="164" fontId="2" fillId="6" borderId="0" applyBorder="0" applyAlignment="0" applyProtection="0"/>
    <xf numFmtId="164" fontId="2" fillId="4" borderId="0" applyBorder="0" applyAlignment="0" applyProtection="0"/>
    <xf numFmtId="164" fontId="2" fillId="6" borderId="0" applyBorder="0" applyAlignment="0" applyProtection="0"/>
    <xf numFmtId="164" fontId="2" fillId="3" borderId="0" applyBorder="0" applyAlignment="0" applyProtection="0"/>
    <xf numFmtId="164" fontId="2" fillId="7" borderId="0" applyBorder="0" applyAlignment="0" applyProtection="0"/>
    <xf numFmtId="164" fontId="2" fillId="8" borderId="0" applyBorder="0" applyAlignment="0" applyProtection="0"/>
    <xf numFmtId="164" fontId="2" fillId="6" borderId="0" applyBorder="0" applyAlignment="0" applyProtection="0"/>
    <xf numFmtId="164" fontId="2" fillId="4" borderId="0" applyBorder="0" applyAlignment="0" applyProtection="0"/>
    <xf numFmtId="164" fontId="3" fillId="6" borderId="0" applyBorder="0" applyAlignment="0" applyProtection="0"/>
    <xf numFmtId="164" fontId="3" fillId="9" borderId="0" applyBorder="0" applyAlignment="0" applyProtection="0"/>
    <xf numFmtId="164" fontId="3" fillId="10" borderId="0" applyBorder="0" applyAlignment="0" applyProtection="0"/>
    <xf numFmtId="164" fontId="3" fillId="8" borderId="0" applyBorder="0" applyAlignment="0" applyProtection="0"/>
    <xf numFmtId="164" fontId="3" fillId="6" borderId="0" applyBorder="0" applyAlignment="0" applyProtection="0"/>
    <xf numFmtId="164" fontId="3" fillId="3" borderId="0" applyBorder="0" applyAlignment="0" applyProtection="0"/>
    <xf numFmtId="164" fontId="3" fillId="11" borderId="0" applyBorder="0" applyAlignment="0" applyProtection="0"/>
    <xf numFmtId="164" fontId="3" fillId="9" borderId="0" applyBorder="0" applyAlignment="0" applyProtection="0"/>
    <xf numFmtId="164" fontId="3" fillId="10" borderId="0" applyBorder="0" applyAlignment="0" applyProtection="0"/>
    <xf numFmtId="164" fontId="3" fillId="12" borderId="0" applyBorder="0" applyAlignment="0" applyProtection="0"/>
    <xf numFmtId="164" fontId="3" fillId="13" borderId="0" applyBorder="0" applyAlignment="0" applyProtection="0"/>
    <xf numFmtId="164" fontId="3" fillId="14" borderId="0" applyBorder="0" applyAlignment="0" applyProtection="0"/>
    <xf numFmtId="164" fontId="4" fillId="15" borderId="1" applyAlignment="0" applyProtection="0"/>
    <xf numFmtId="164" fontId="5" fillId="15" borderId="2" applyAlignment="0" applyProtection="0"/>
    <xf numFmtId="164" fontId="6" fillId="7" borderId="2" applyAlignment="0" applyProtection="0"/>
    <xf numFmtId="164" fontId="7" fillId="0" borderId="4" applyFill="0" applyAlignment="0" applyProtection="0"/>
    <xf numFmtId="164" fontId="8" fillId="0" borderId="0" applyFill="0" applyBorder="0" applyAlignment="0" applyProtection="0"/>
    <xf numFmtId="0" fontId="33" fillId="18" borderId="0" applyNumberFormat="0" applyBorder="0" applyAlignment="0" applyProtection="0"/>
    <xf numFmtId="164" fontId="9" fillId="6" borderId="0" applyBorder="0" applyAlignment="0" applyProtection="0"/>
    <xf numFmtId="164" fontId="19" fillId="0" borderId="0" applyFill="0" applyBorder="0" applyAlignment="0" applyProtection="0"/>
    <xf numFmtId="164" fontId="10" fillId="7" borderId="0" applyBorder="0" applyAlignment="0" applyProtection="0"/>
    <xf numFmtId="0" fontId="11" fillId="0" borderId="0"/>
    <xf numFmtId="164" fontId="32" fillId="4" borderId="5" applyAlignment="0" applyProtection="0"/>
    <xf numFmtId="9" fontId="32" fillId="0" borderId="0" applyFill="0" applyBorder="0" applyAlignment="0" applyProtection="0"/>
    <xf numFmtId="164" fontId="12" fillId="16" borderId="0" applyBorder="0" applyAlignment="0" applyProtection="0"/>
    <xf numFmtId="164" fontId="15" fillId="0" borderId="0" applyFill="0" applyBorder="0" applyAlignment="0" applyProtection="0"/>
    <xf numFmtId="164" fontId="16" fillId="0" borderId="6" applyFill="0" applyAlignment="0" applyProtection="0"/>
    <xf numFmtId="164" fontId="17" fillId="0" borderId="7" applyFill="0" applyAlignment="0" applyProtection="0"/>
    <xf numFmtId="164" fontId="18" fillId="0" borderId="7" applyFill="0" applyAlignment="0" applyProtection="0"/>
    <xf numFmtId="164" fontId="18" fillId="0" borderId="0" applyFill="0" applyBorder="0" applyAlignment="0" applyProtection="0"/>
    <xf numFmtId="164" fontId="13" fillId="0" borderId="8" applyFill="0" applyAlignment="0" applyProtection="0"/>
    <xf numFmtId="164" fontId="13" fillId="0" borderId="0" applyFill="0" applyBorder="0" applyAlignment="0" applyProtection="0"/>
    <xf numFmtId="164" fontId="14" fillId="17" borderId="3" applyAlignment="0" applyProtection="0"/>
  </cellStyleXfs>
  <cellXfs count="49">
    <xf numFmtId="164" fontId="0" fillId="0" borderId="0" xfId="0"/>
    <xf numFmtId="164" fontId="19" fillId="0" borderId="0" xfId="32" applyFill="1" applyBorder="1" applyAlignment="1" applyProtection="1"/>
    <xf numFmtId="0" fontId="20" fillId="0" borderId="0" xfId="0" applyNumberFormat="1" applyFont="1"/>
    <xf numFmtId="0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21" fillId="0" borderId="0" xfId="0" applyFont="1"/>
    <xf numFmtId="0" fontId="20" fillId="0" borderId="0" xfId="0" applyNumberFormat="1" applyFont="1" applyAlignment="1">
      <alignment horizontal="center" vertical="center" textRotation="90" wrapText="1"/>
    </xf>
    <xf numFmtId="2" fontId="20" fillId="0" borderId="0" xfId="0" applyNumberFormat="1" applyFont="1" applyAlignment="1">
      <alignment horizontal="center" vertical="center" textRotation="90" wrapText="1"/>
    </xf>
    <xf numFmtId="0" fontId="21" fillId="0" borderId="0" xfId="0" applyNumberFormat="1" applyFont="1" applyAlignment="1">
      <alignment horizontal="center" vertical="center" textRotation="90" wrapText="1"/>
    </xf>
    <xf numFmtId="166" fontId="20" fillId="0" borderId="0" xfId="36" applyNumberFormat="1" applyFont="1" applyFill="1" applyBorder="1" applyAlignment="1" applyProtection="1">
      <alignment horizontal="center" vertical="center" textRotation="90" wrapText="1"/>
    </xf>
    <xf numFmtId="0" fontId="22" fillId="0" borderId="0" xfId="0" applyNumberFormat="1" applyFont="1"/>
    <xf numFmtId="0" fontId="23" fillId="0" borderId="0" xfId="0" applyNumberFormat="1" applyFont="1" applyAlignment="1">
      <alignment horizontal="center"/>
    </xf>
    <xf numFmtId="0" fontId="23" fillId="0" borderId="0" xfId="0" applyNumberFormat="1" applyFont="1"/>
    <xf numFmtId="164" fontId="0" fillId="0" borderId="0" xfId="0" applyAlignment="1">
      <alignment horizontal="center" vertical="center" wrapText="1"/>
    </xf>
    <xf numFmtId="164" fontId="11" fillId="0" borderId="0" xfId="0" applyFont="1"/>
    <xf numFmtId="164" fontId="25" fillId="0" borderId="0" xfId="0" applyFont="1" applyAlignment="1">
      <alignment horizontal="center" vertical="center" wrapText="1"/>
    </xf>
    <xf numFmtId="164" fontId="11" fillId="0" borderId="0" xfId="0" applyFont="1" applyAlignment="1">
      <alignment horizontal="center" vertical="center" wrapText="1"/>
    </xf>
    <xf numFmtId="164" fontId="11" fillId="0" borderId="9" xfId="0" applyFont="1" applyBorder="1" applyAlignment="1">
      <alignment horizontal="center" vertical="center" wrapText="1"/>
    </xf>
    <xf numFmtId="164" fontId="26" fillId="0" borderId="0" xfId="0" applyFont="1" applyAlignment="1">
      <alignment horizontal="left" vertical="center"/>
    </xf>
    <xf numFmtId="0" fontId="11" fillId="0" borderId="0" xfId="34" applyAlignment="1">
      <alignment horizontal="center" vertical="center"/>
    </xf>
    <xf numFmtId="0" fontId="27" fillId="0" borderId="0" xfId="34" applyFont="1" applyAlignment="1">
      <alignment horizontal="center" vertical="center"/>
    </xf>
    <xf numFmtId="0" fontId="28" fillId="15" borderId="9" xfId="34" applyFont="1" applyFill="1" applyBorder="1" applyAlignment="1">
      <alignment horizontal="center" vertical="center"/>
    </xf>
    <xf numFmtId="0" fontId="11" fillId="15" borderId="9" xfId="34" applyFill="1" applyBorder="1" applyAlignment="1">
      <alignment horizontal="center" vertical="center"/>
    </xf>
    <xf numFmtId="0" fontId="29" fillId="15" borderId="9" xfId="34" applyFont="1" applyFill="1" applyBorder="1" applyAlignment="1">
      <alignment horizontal="center" vertical="center"/>
    </xf>
    <xf numFmtId="0" fontId="30" fillId="15" borderId="9" xfId="34" applyFont="1" applyFill="1" applyBorder="1" applyAlignment="1">
      <alignment horizontal="center" vertical="center"/>
    </xf>
    <xf numFmtId="0" fontId="33" fillId="18" borderId="0" xfId="30" applyNumberFormat="1"/>
    <xf numFmtId="164" fontId="33" fillId="18" borderId="0" xfId="30" applyNumberFormat="1"/>
    <xf numFmtId="0" fontId="1" fillId="0" borderId="0" xfId="0" applyNumberFormat="1" applyFont="1" applyAlignment="1">
      <alignment horizontal="center" vertical="center" textRotation="90" wrapText="1"/>
    </xf>
    <xf numFmtId="164" fontId="24" fillId="0" borderId="0" xfId="0" applyFont="1" applyAlignment="1">
      <alignment horizontal="center" vertical="center" wrapText="1"/>
    </xf>
    <xf numFmtId="0" fontId="34" fillId="0" borderId="0" xfId="0" applyNumberFormat="1" applyFont="1" applyAlignment="1">
      <alignment horizontal="left"/>
    </xf>
    <xf numFmtId="0" fontId="34" fillId="0" borderId="0" xfId="0" applyNumberFormat="1" applyFont="1" applyAlignment="1">
      <alignment horizontal="center"/>
    </xf>
    <xf numFmtId="2" fontId="35" fillId="0" borderId="0" xfId="0" applyNumberFormat="1" applyFont="1"/>
    <xf numFmtId="2" fontId="34" fillId="0" borderId="0" xfId="0" applyNumberFormat="1" applyFont="1"/>
    <xf numFmtId="164" fontId="35" fillId="0" borderId="0" xfId="0" applyFont="1"/>
    <xf numFmtId="164" fontId="36" fillId="0" borderId="0" xfId="0" applyFont="1"/>
    <xf numFmtId="0" fontId="34" fillId="0" borderId="0" xfId="0" applyNumberFormat="1" applyFont="1"/>
    <xf numFmtId="0" fontId="35" fillId="0" borderId="0" xfId="0" applyNumberFormat="1" applyFont="1" applyAlignment="1">
      <alignment horizontal="left"/>
    </xf>
    <xf numFmtId="0" fontId="35" fillId="0" borderId="0" xfId="0" applyNumberFormat="1" applyFont="1" applyAlignment="1">
      <alignment horizontal="center"/>
    </xf>
    <xf numFmtId="0" fontId="33" fillId="18" borderId="0" xfId="30" applyNumberFormat="1" applyFont="1" applyAlignment="1">
      <alignment horizontal="left"/>
    </xf>
    <xf numFmtId="0" fontId="33" fillId="18" borderId="0" xfId="30" applyNumberFormat="1" applyFont="1" applyAlignment="1" applyProtection="1">
      <alignment horizontal="center"/>
    </xf>
    <xf numFmtId="2" fontId="33" fillId="18" borderId="0" xfId="30" applyNumberFormat="1" applyFont="1"/>
    <xf numFmtId="164" fontId="33" fillId="18" borderId="0" xfId="30" applyNumberFormat="1" applyFont="1"/>
    <xf numFmtId="0" fontId="33" fillId="18" borderId="0" xfId="30" applyNumberFormat="1" applyFont="1"/>
    <xf numFmtId="0" fontId="38" fillId="0" borderId="0" xfId="0" applyNumberFormat="1" applyFont="1" applyAlignment="1">
      <alignment horizontal="left"/>
    </xf>
    <xf numFmtId="0" fontId="38" fillId="0" borderId="0" xfId="0" applyNumberFormat="1" applyFont="1" applyAlignment="1">
      <alignment horizontal="center"/>
    </xf>
    <xf numFmtId="49" fontId="36" fillId="0" borderId="0" xfId="0" applyNumberFormat="1" applyFont="1"/>
    <xf numFmtId="2" fontId="35" fillId="0" borderId="0" xfId="0" applyNumberFormat="1" applyFont="1" applyAlignment="1">
      <alignment horizontal="center"/>
    </xf>
    <xf numFmtId="0" fontId="35" fillId="0" borderId="0" xfId="0" applyNumberFormat="1" applyFont="1"/>
    <xf numFmtId="0" fontId="37" fillId="0" borderId="0" xfId="0" applyNumberFormat="1" applyFont="1"/>
  </cellXfs>
  <cellStyles count="46">
    <cellStyle name="20 % - Akzent1" xfId="1" xr:uid="{00000000-0005-0000-0000-000000000000}"/>
    <cellStyle name="20 % - Akzent2" xfId="2" xr:uid="{00000000-0005-0000-0000-000001000000}"/>
    <cellStyle name="20 % - Akzent3" xfId="3" xr:uid="{00000000-0005-0000-0000-000002000000}"/>
    <cellStyle name="20 % - Akzent4" xfId="4" xr:uid="{00000000-0005-0000-0000-000003000000}"/>
    <cellStyle name="20 % - Akzent5" xfId="5" xr:uid="{00000000-0005-0000-0000-000004000000}"/>
    <cellStyle name="20 % - Akzent6" xfId="6" xr:uid="{00000000-0005-0000-0000-000005000000}"/>
    <cellStyle name="40 % - Akzent1" xfId="7" xr:uid="{00000000-0005-0000-0000-000006000000}"/>
    <cellStyle name="40 % - Akzent2" xfId="8" xr:uid="{00000000-0005-0000-0000-000007000000}"/>
    <cellStyle name="40 % - Akzent3" xfId="9" xr:uid="{00000000-0005-0000-0000-000008000000}"/>
    <cellStyle name="40 % - Akzent4" xfId="10" xr:uid="{00000000-0005-0000-0000-000009000000}"/>
    <cellStyle name="40 % - Akzent5" xfId="11" xr:uid="{00000000-0005-0000-0000-00000A000000}"/>
    <cellStyle name="40 % - Akzent6" xfId="12" xr:uid="{00000000-0005-0000-0000-00000B000000}"/>
    <cellStyle name="60 % - Akzent1" xfId="13" xr:uid="{00000000-0005-0000-0000-00000C000000}"/>
    <cellStyle name="60 % - Akzent2" xfId="14" xr:uid="{00000000-0005-0000-0000-00000D000000}"/>
    <cellStyle name="60 % - Akzent3" xfId="15" xr:uid="{00000000-0005-0000-0000-00000E000000}"/>
    <cellStyle name="60 % - Akzent4" xfId="16" xr:uid="{00000000-0005-0000-0000-00000F000000}"/>
    <cellStyle name="60 % - Akzent5" xfId="17" xr:uid="{00000000-0005-0000-0000-000010000000}"/>
    <cellStyle name="60 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ingabe" xfId="27" xr:uid="{00000000-0005-0000-0000-00001A000000}"/>
    <cellStyle name="Ergebnis" xfId="28" xr:uid="{00000000-0005-0000-0000-00001B000000}"/>
    <cellStyle name="Erklärender Text" xfId="29" xr:uid="{00000000-0005-0000-0000-00001C000000}"/>
    <cellStyle name="Good" xfId="30" builtinId="26"/>
    <cellStyle name="Gut" xfId="31" xr:uid="{00000000-0005-0000-0000-00001E000000}"/>
    <cellStyle name="Hyperlink" xfId="32" builtinId="8"/>
    <cellStyle name="Neutral" xfId="33" builtinId="28" customBuiltin="1"/>
    <cellStyle name="Normal" xfId="0" builtinId="0"/>
    <cellStyle name="Normal_standard" xfId="34" xr:uid="{00000000-0005-0000-0000-000022000000}"/>
    <cellStyle name="Notiz" xfId="35" xr:uid="{00000000-0005-0000-0000-000023000000}"/>
    <cellStyle name="Per cent" xfId="36" builtinId="5"/>
    <cellStyle name="Schlecht" xfId="37" xr:uid="{00000000-0005-0000-0000-000025000000}"/>
    <cellStyle name="Überschrift" xfId="38" xr:uid="{00000000-0005-0000-0000-000026000000}"/>
    <cellStyle name="Überschrift 1" xfId="39" xr:uid="{00000000-0005-0000-0000-000027000000}"/>
    <cellStyle name="Überschrift 2" xfId="40" xr:uid="{00000000-0005-0000-0000-000028000000}"/>
    <cellStyle name="Überschrift 3" xfId="41" xr:uid="{00000000-0005-0000-0000-000029000000}"/>
    <cellStyle name="Überschrift 4" xfId="42" xr:uid="{00000000-0005-0000-0000-00002A000000}"/>
    <cellStyle name="Verknüpfte Zelle" xfId="43" xr:uid="{00000000-0005-0000-0000-00002B000000}"/>
    <cellStyle name="Warnender Text" xfId="44" xr:uid="{00000000-0005-0000-0000-00002C000000}"/>
    <cellStyle name="Zelle überprüfen" xfId="45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6666"/>
      <rgbColor rgb="00FFFFC0"/>
      <rgbColor rgb="00A0E0E0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3E3E3"/>
      <rgbColor rgb="00FFFF99"/>
      <rgbColor rgb="00A6CAF0"/>
      <rgbColor rgb="00CC9CCC"/>
      <rgbColor rgb="00CC99FF"/>
      <rgbColor rgb="00FFCC99"/>
      <rgbColor rgb="003333CC"/>
      <rgbColor rgb="0033CCCC"/>
      <rgbColor rgb="00999933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6633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Melting Point vs Atomic Number</a:t>
            </a:r>
          </a:p>
        </c:rich>
      </c:tx>
      <c:layout>
        <c:manualLayout>
          <c:xMode val="edge"/>
          <c:yMode val="edge"/>
          <c:x val="0.36385875907477244"/>
          <c:y val="3.6723220918139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4823556766489"/>
          <c:y val="0.16666712644312334"/>
          <c:w val="0.87545891934108777"/>
          <c:h val="0.689267438171561"/>
        </c:manualLayout>
      </c:layout>
      <c:lineChart>
        <c:grouping val="standard"/>
        <c:varyColors val="0"/>
        <c:ser>
          <c:idx val="0"/>
          <c:order val="0"/>
          <c:tx>
            <c:strRef>
              <c:f>data!$E$1:$E$1</c:f>
              <c:strCache>
                <c:ptCount val="1"/>
                <c:pt idx="0">
                  <c:v>MP (K)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data!$E$2:$E$88</c:f>
              <c:numCache>
                <c:formatCode>General</c:formatCode>
                <c:ptCount val="87"/>
                <c:pt idx="0">
                  <c:v>13.81</c:v>
                </c:pt>
                <c:pt idx="1">
                  <c:v>0.95</c:v>
                </c:pt>
                <c:pt idx="2">
                  <c:v>453.7</c:v>
                </c:pt>
                <c:pt idx="3">
                  <c:v>1560</c:v>
                </c:pt>
                <c:pt idx="4">
                  <c:v>2365</c:v>
                </c:pt>
                <c:pt idx="5">
                  <c:v>3825</c:v>
                </c:pt>
                <c:pt idx="6">
                  <c:v>63.15</c:v>
                </c:pt>
                <c:pt idx="7">
                  <c:v>54.8</c:v>
                </c:pt>
                <c:pt idx="8">
                  <c:v>53.55</c:v>
                </c:pt>
                <c:pt idx="9">
                  <c:v>24.55</c:v>
                </c:pt>
                <c:pt idx="10">
                  <c:v>371</c:v>
                </c:pt>
                <c:pt idx="11">
                  <c:v>922</c:v>
                </c:pt>
                <c:pt idx="12">
                  <c:v>933.5</c:v>
                </c:pt>
                <c:pt idx="13">
                  <c:v>1683</c:v>
                </c:pt>
                <c:pt idx="14">
                  <c:v>317.3</c:v>
                </c:pt>
                <c:pt idx="15">
                  <c:v>392.2</c:v>
                </c:pt>
                <c:pt idx="16">
                  <c:v>172.17</c:v>
                </c:pt>
                <c:pt idx="17">
                  <c:v>83.95</c:v>
                </c:pt>
                <c:pt idx="18">
                  <c:v>336.8</c:v>
                </c:pt>
                <c:pt idx="19">
                  <c:v>1112</c:v>
                </c:pt>
                <c:pt idx="20">
                  <c:v>1814</c:v>
                </c:pt>
                <c:pt idx="21">
                  <c:v>1935</c:v>
                </c:pt>
                <c:pt idx="22">
                  <c:v>2163</c:v>
                </c:pt>
                <c:pt idx="23">
                  <c:v>2130</c:v>
                </c:pt>
                <c:pt idx="24">
                  <c:v>1518</c:v>
                </c:pt>
                <c:pt idx="25">
                  <c:v>1808</c:v>
                </c:pt>
                <c:pt idx="26">
                  <c:v>1768</c:v>
                </c:pt>
                <c:pt idx="27">
                  <c:v>1726</c:v>
                </c:pt>
                <c:pt idx="28">
                  <c:v>1356.6</c:v>
                </c:pt>
                <c:pt idx="29">
                  <c:v>692.73</c:v>
                </c:pt>
                <c:pt idx="30">
                  <c:v>302.92</c:v>
                </c:pt>
                <c:pt idx="31">
                  <c:v>1211.5</c:v>
                </c:pt>
                <c:pt idx="32">
                  <c:v>1090</c:v>
                </c:pt>
                <c:pt idx="33">
                  <c:v>494</c:v>
                </c:pt>
                <c:pt idx="34">
                  <c:v>265.95</c:v>
                </c:pt>
                <c:pt idx="35">
                  <c:v>116</c:v>
                </c:pt>
                <c:pt idx="36">
                  <c:v>312.63</c:v>
                </c:pt>
                <c:pt idx="37">
                  <c:v>1042</c:v>
                </c:pt>
                <c:pt idx="38">
                  <c:v>1795</c:v>
                </c:pt>
                <c:pt idx="39">
                  <c:v>2128</c:v>
                </c:pt>
                <c:pt idx="40">
                  <c:v>2742</c:v>
                </c:pt>
                <c:pt idx="41">
                  <c:v>2896</c:v>
                </c:pt>
                <c:pt idx="42">
                  <c:v>2477</c:v>
                </c:pt>
                <c:pt idx="43">
                  <c:v>2610</c:v>
                </c:pt>
                <c:pt idx="44">
                  <c:v>2236</c:v>
                </c:pt>
                <c:pt idx="45">
                  <c:v>1825</c:v>
                </c:pt>
                <c:pt idx="46">
                  <c:v>1235.08</c:v>
                </c:pt>
                <c:pt idx="47">
                  <c:v>594.26</c:v>
                </c:pt>
                <c:pt idx="48">
                  <c:v>429.78</c:v>
                </c:pt>
                <c:pt idx="49">
                  <c:v>505.12</c:v>
                </c:pt>
                <c:pt idx="50">
                  <c:v>903.91</c:v>
                </c:pt>
                <c:pt idx="51">
                  <c:v>722.72</c:v>
                </c:pt>
                <c:pt idx="52">
                  <c:v>386.7</c:v>
                </c:pt>
                <c:pt idx="53">
                  <c:v>161.38999999999999</c:v>
                </c:pt>
                <c:pt idx="54">
                  <c:v>301.54000000000002</c:v>
                </c:pt>
                <c:pt idx="55">
                  <c:v>1002</c:v>
                </c:pt>
                <c:pt idx="56">
                  <c:v>1191</c:v>
                </c:pt>
                <c:pt idx="57">
                  <c:v>1071</c:v>
                </c:pt>
                <c:pt idx="58">
                  <c:v>1204</c:v>
                </c:pt>
                <c:pt idx="59">
                  <c:v>1294</c:v>
                </c:pt>
                <c:pt idx="60">
                  <c:v>1315</c:v>
                </c:pt>
                <c:pt idx="61">
                  <c:v>1347</c:v>
                </c:pt>
                <c:pt idx="62">
                  <c:v>1095</c:v>
                </c:pt>
                <c:pt idx="63">
                  <c:v>1585</c:v>
                </c:pt>
                <c:pt idx="64">
                  <c:v>1629</c:v>
                </c:pt>
                <c:pt idx="65">
                  <c:v>1685</c:v>
                </c:pt>
                <c:pt idx="66">
                  <c:v>1747</c:v>
                </c:pt>
                <c:pt idx="67">
                  <c:v>1802</c:v>
                </c:pt>
                <c:pt idx="68">
                  <c:v>1818</c:v>
                </c:pt>
                <c:pt idx="69">
                  <c:v>1092</c:v>
                </c:pt>
                <c:pt idx="70">
                  <c:v>1936</c:v>
                </c:pt>
                <c:pt idx="71">
                  <c:v>2504</c:v>
                </c:pt>
                <c:pt idx="72">
                  <c:v>3293</c:v>
                </c:pt>
                <c:pt idx="73">
                  <c:v>3695</c:v>
                </c:pt>
                <c:pt idx="74">
                  <c:v>3455</c:v>
                </c:pt>
                <c:pt idx="75">
                  <c:v>3300</c:v>
                </c:pt>
                <c:pt idx="76">
                  <c:v>2720</c:v>
                </c:pt>
                <c:pt idx="77">
                  <c:v>2042.1</c:v>
                </c:pt>
                <c:pt idx="78">
                  <c:v>1337.58</c:v>
                </c:pt>
                <c:pt idx="79">
                  <c:v>234.31</c:v>
                </c:pt>
                <c:pt idx="80">
                  <c:v>577</c:v>
                </c:pt>
                <c:pt idx="81">
                  <c:v>600.65</c:v>
                </c:pt>
                <c:pt idx="82">
                  <c:v>544.59</c:v>
                </c:pt>
                <c:pt idx="83">
                  <c:v>973</c:v>
                </c:pt>
                <c:pt idx="84">
                  <c:v>2028</c:v>
                </c:pt>
                <c:pt idx="85">
                  <c:v>1845</c:v>
                </c:pt>
                <c:pt idx="86">
                  <c:v>1408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D8-1249-AF78-C18C1BFB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33055"/>
        <c:axId val="1"/>
      </c:lineChart>
      <c:catAx>
        <c:axId val="74643305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6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kelvins</a:t>
                </a:r>
              </a:p>
            </c:rich>
          </c:tx>
          <c:layout>
            <c:manualLayout>
              <c:xMode val="edge"/>
              <c:yMode val="edge"/>
              <c:x val="2.5641038239954794E-2"/>
              <c:y val="0.4604531273213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4643305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electrical conductivity</a:t>
            </a:r>
          </a:p>
        </c:rich>
      </c:tx>
      <c:layout>
        <c:manualLayout>
          <c:xMode val="edge"/>
          <c:yMode val="edge"/>
          <c:x val="0.46595028327251781"/>
          <c:y val="3.6312727700082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10948830165428E-2"/>
          <c:y val="0.10893869606905779"/>
          <c:w val="0.91159007195302222"/>
          <c:h val="0.7430177731889582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6-D74A-A264-B962C727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74079"/>
        <c:axId val="1"/>
      </c:lineChart>
      <c:catAx>
        <c:axId val="8068740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06874079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heat of fusion</a:t>
            </a:r>
          </a:p>
        </c:rich>
      </c:tx>
      <c:layout>
        <c:manualLayout>
          <c:xMode val="edge"/>
          <c:yMode val="edge"/>
          <c:x val="0.45029967011004357"/>
          <c:y val="3.36134949423456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68301990726741E-2"/>
          <c:y val="0.18207332718762909"/>
          <c:w val="0.90419214550906712"/>
          <c:h val="0.669469618428359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1C-9B49-A05D-832BA271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44847"/>
        <c:axId val="1"/>
      </c:lineChart>
      <c:catAx>
        <c:axId val="7808448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844847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Heat of Vaporization</a:t>
            </a:r>
          </a:p>
        </c:rich>
      </c:tx>
      <c:layout>
        <c:manualLayout>
          <c:xMode val="edge"/>
          <c:yMode val="edge"/>
          <c:x val="0.47699787913507719"/>
          <c:y val="5.26315483627277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85995778078999E-2"/>
          <c:y val="9.695303972396517E-2"/>
          <c:w val="0.91041216045664375"/>
          <c:h val="0.7562337098469283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D45-7641-A7C9-262CF1D9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71663"/>
        <c:axId val="1"/>
      </c:lineChart>
      <c:catAx>
        <c:axId val="7808716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871663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Electronegativity</a:t>
            </a:r>
          </a:p>
        </c:rich>
      </c:tx>
      <c:layout>
        <c:manualLayout>
          <c:xMode val="edge"/>
          <c:yMode val="edge"/>
          <c:x val="0.41628573179325346"/>
          <c:y val="5.2122086224370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3935588229271"/>
          <c:y val="0.17498190451461532"/>
          <c:w val="0.86001887456233905"/>
          <c:h val="0.7222657335284120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F0-AC46-8F9C-B5690563B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87215"/>
        <c:axId val="1"/>
      </c:scatterChart>
      <c:valAx>
        <c:axId val="7807872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787215"/>
        <c:crossesAt val="0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mg/kg in the earth's crust</a:t>
            </a:r>
          </a:p>
        </c:rich>
      </c:tx>
      <c:layout>
        <c:manualLayout>
          <c:xMode val="edge"/>
          <c:yMode val="edge"/>
          <c:x val="0.3402328365979046"/>
          <c:y val="5.740189230378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00646830530404E-2"/>
          <c:y val="0.30513640178967882"/>
          <c:w val="0.89780077619663645"/>
          <c:h val="0.5740189736637522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892607"/>
        <c:axId val="1"/>
      </c:barChart>
      <c:catAx>
        <c:axId val="780892607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780892607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mg/kg in the earth's crust</a:t>
            </a:r>
          </a:p>
        </c:rich>
      </c:tx>
      <c:layout>
        <c:manualLayout>
          <c:xMode val="edge"/>
          <c:yMode val="edge"/>
          <c:x val="0.3402328365979046"/>
          <c:y val="5.740189230378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94307891332478E-2"/>
          <c:y val="0.30815755428264591"/>
          <c:w val="0.89650711513583436"/>
          <c:h val="0.5649555161848508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911743"/>
        <c:axId val="1"/>
      </c:barChart>
      <c:catAx>
        <c:axId val="780911743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780911743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Years Since Discovery</a:t>
            </a:r>
          </a:p>
        </c:rich>
      </c:tx>
      <c:layout>
        <c:manualLayout>
          <c:xMode val="edge"/>
          <c:yMode val="edge"/>
          <c:x val="0.35696226078536297"/>
          <c:y val="5.86422993422118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98741531559985"/>
          <c:y val="0.3487664833094718"/>
          <c:w val="0.84303849574669687"/>
          <c:h val="0.3858036319795041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1C-2C44-A63A-E9654C85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64495"/>
        <c:axId val="1"/>
      </c:scatterChart>
      <c:valAx>
        <c:axId val="84846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atomic number</a:t>
                </a:r>
              </a:p>
            </c:rich>
          </c:tx>
          <c:layout>
            <c:manualLayout>
              <c:xMode val="edge"/>
              <c:yMode val="edge"/>
              <c:x val="0.47594959610631199"/>
              <c:y val="0.85494086387349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3.9240501490711718E-2"/>
              <c:y val="0.4876559411555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48464495"/>
        <c:crossesAt val="0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Age vs. Name Size</a:t>
            </a:r>
          </a:p>
        </c:rich>
      </c:tx>
      <c:layout>
        <c:manualLayout>
          <c:xMode val="edge"/>
          <c:yMode val="edge"/>
          <c:x val="0.38628213204118717"/>
          <c:y val="6.37584364454443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19105157454727E-2"/>
          <c:y val="0.33221530944465288"/>
          <c:w val="0.85198656079196844"/>
          <c:h val="0.5302022110328803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366015"/>
        <c:axId val="1"/>
      </c:barChart>
      <c:catAx>
        <c:axId val="848366015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848366015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Electro-  negativity</a:t>
            </a:r>
          </a:p>
        </c:rich>
      </c:tx>
      <c:layout>
        <c:manualLayout>
          <c:xMode val="edge"/>
          <c:yMode val="edge"/>
          <c:x val="0.42926852601368753"/>
          <c:y val="3.3802912793795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1470168081988"/>
          <c:y val="0.3633807814986541"/>
          <c:w val="0.79878096345093574"/>
          <c:h val="0.408451266025618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EC-7E40-80D6-2C4C976C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96143"/>
        <c:axId val="1"/>
      </c:scatterChart>
      <c:valAx>
        <c:axId val="80689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most common ox. state</a:t>
                </a:r>
              </a:p>
            </c:rich>
          </c:tx>
          <c:layout>
            <c:manualLayout>
              <c:xMode val="edge"/>
              <c:yMode val="edge"/>
              <c:x val="0.41707336816542789"/>
              <c:y val="0.881691433307678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electronegativity</a:t>
                </a:r>
              </a:p>
            </c:rich>
          </c:tx>
          <c:layout>
            <c:manualLayout>
              <c:xMode val="edge"/>
              <c:yMode val="edge"/>
              <c:x val="3.658535089655849E-2"/>
              <c:y val="0.428169735362027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06896143"/>
        <c:crossesAt val="0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Boiling Point vs Atomic Number</a:t>
            </a:r>
          </a:p>
        </c:rich>
      </c:tx>
      <c:layout>
        <c:manualLayout>
          <c:xMode val="edge"/>
          <c:yMode val="edge"/>
          <c:x val="0.37516693718225597"/>
          <c:y val="4.1533590216116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1441922563418"/>
          <c:y val="0.21725273508126852"/>
          <c:w val="0.83444592790387184"/>
          <c:h val="0.6325888462660466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data!$D$2:$D$88</c:f>
              <c:numCache>
                <c:formatCode>General</c:formatCode>
                <c:ptCount val="87"/>
                <c:pt idx="0">
                  <c:v>20.28</c:v>
                </c:pt>
                <c:pt idx="1">
                  <c:v>4.2160000000000002</c:v>
                </c:pt>
                <c:pt idx="2">
                  <c:v>1615</c:v>
                </c:pt>
                <c:pt idx="3">
                  <c:v>3243</c:v>
                </c:pt>
                <c:pt idx="4">
                  <c:v>4275</c:v>
                </c:pt>
                <c:pt idx="5">
                  <c:v>5100</c:v>
                </c:pt>
                <c:pt idx="6">
                  <c:v>77.343999999999994</c:v>
                </c:pt>
                <c:pt idx="7">
                  <c:v>90.188000000000002</c:v>
                </c:pt>
                <c:pt idx="8">
                  <c:v>85</c:v>
                </c:pt>
                <c:pt idx="9">
                  <c:v>27.1</c:v>
                </c:pt>
                <c:pt idx="10">
                  <c:v>1156</c:v>
                </c:pt>
                <c:pt idx="11">
                  <c:v>1380</c:v>
                </c:pt>
                <c:pt idx="12">
                  <c:v>2740</c:v>
                </c:pt>
                <c:pt idx="13">
                  <c:v>2630</c:v>
                </c:pt>
                <c:pt idx="14">
                  <c:v>553</c:v>
                </c:pt>
                <c:pt idx="15">
                  <c:v>717.82</c:v>
                </c:pt>
                <c:pt idx="16">
                  <c:v>239.18</c:v>
                </c:pt>
                <c:pt idx="17">
                  <c:v>87.45</c:v>
                </c:pt>
                <c:pt idx="18">
                  <c:v>1033</c:v>
                </c:pt>
                <c:pt idx="19">
                  <c:v>1757</c:v>
                </c:pt>
                <c:pt idx="20">
                  <c:v>3109</c:v>
                </c:pt>
                <c:pt idx="21">
                  <c:v>3560</c:v>
                </c:pt>
                <c:pt idx="22">
                  <c:v>3650</c:v>
                </c:pt>
                <c:pt idx="23">
                  <c:v>2945</c:v>
                </c:pt>
                <c:pt idx="24">
                  <c:v>2235</c:v>
                </c:pt>
                <c:pt idx="25">
                  <c:v>3023</c:v>
                </c:pt>
                <c:pt idx="26">
                  <c:v>3143</c:v>
                </c:pt>
                <c:pt idx="27">
                  <c:v>3005</c:v>
                </c:pt>
                <c:pt idx="28">
                  <c:v>2840</c:v>
                </c:pt>
                <c:pt idx="29">
                  <c:v>1180</c:v>
                </c:pt>
                <c:pt idx="30">
                  <c:v>2478</c:v>
                </c:pt>
                <c:pt idx="31">
                  <c:v>3107</c:v>
                </c:pt>
                <c:pt idx="32">
                  <c:v>876</c:v>
                </c:pt>
                <c:pt idx="33">
                  <c:v>958</c:v>
                </c:pt>
                <c:pt idx="34">
                  <c:v>331.85</c:v>
                </c:pt>
                <c:pt idx="35">
                  <c:v>120.85</c:v>
                </c:pt>
                <c:pt idx="36">
                  <c:v>961</c:v>
                </c:pt>
                <c:pt idx="37">
                  <c:v>1655</c:v>
                </c:pt>
                <c:pt idx="38">
                  <c:v>3611</c:v>
                </c:pt>
                <c:pt idx="39">
                  <c:v>4682</c:v>
                </c:pt>
                <c:pt idx="40">
                  <c:v>5015</c:v>
                </c:pt>
                <c:pt idx="41">
                  <c:v>4912</c:v>
                </c:pt>
                <c:pt idx="42">
                  <c:v>4538</c:v>
                </c:pt>
                <c:pt idx="43">
                  <c:v>4425</c:v>
                </c:pt>
                <c:pt idx="44">
                  <c:v>3970</c:v>
                </c:pt>
                <c:pt idx="45">
                  <c:v>3240</c:v>
                </c:pt>
                <c:pt idx="46">
                  <c:v>2436</c:v>
                </c:pt>
                <c:pt idx="47">
                  <c:v>1040</c:v>
                </c:pt>
                <c:pt idx="48">
                  <c:v>2350</c:v>
                </c:pt>
                <c:pt idx="49">
                  <c:v>2876</c:v>
                </c:pt>
                <c:pt idx="50">
                  <c:v>1860</c:v>
                </c:pt>
                <c:pt idx="51">
                  <c:v>1261</c:v>
                </c:pt>
                <c:pt idx="52">
                  <c:v>457.5</c:v>
                </c:pt>
                <c:pt idx="53">
                  <c:v>165.1</c:v>
                </c:pt>
                <c:pt idx="54">
                  <c:v>944</c:v>
                </c:pt>
                <c:pt idx="55">
                  <c:v>2078</c:v>
                </c:pt>
                <c:pt idx="56">
                  <c:v>3737</c:v>
                </c:pt>
                <c:pt idx="57">
                  <c:v>3715</c:v>
                </c:pt>
                <c:pt idx="58">
                  <c:v>3785</c:v>
                </c:pt>
                <c:pt idx="59">
                  <c:v>3347</c:v>
                </c:pt>
                <c:pt idx="60">
                  <c:v>3273</c:v>
                </c:pt>
                <c:pt idx="61">
                  <c:v>2067</c:v>
                </c:pt>
                <c:pt idx="62">
                  <c:v>1800</c:v>
                </c:pt>
                <c:pt idx="63">
                  <c:v>3545</c:v>
                </c:pt>
                <c:pt idx="64">
                  <c:v>3500</c:v>
                </c:pt>
                <c:pt idx="65">
                  <c:v>2840</c:v>
                </c:pt>
                <c:pt idx="66">
                  <c:v>2968</c:v>
                </c:pt>
                <c:pt idx="67">
                  <c:v>3140</c:v>
                </c:pt>
                <c:pt idx="68">
                  <c:v>2223</c:v>
                </c:pt>
                <c:pt idx="69">
                  <c:v>1469</c:v>
                </c:pt>
                <c:pt idx="70">
                  <c:v>3668</c:v>
                </c:pt>
                <c:pt idx="71">
                  <c:v>4875</c:v>
                </c:pt>
                <c:pt idx="72">
                  <c:v>5730</c:v>
                </c:pt>
                <c:pt idx="73">
                  <c:v>5825</c:v>
                </c:pt>
                <c:pt idx="74">
                  <c:v>5870</c:v>
                </c:pt>
                <c:pt idx="75">
                  <c:v>5300</c:v>
                </c:pt>
                <c:pt idx="76">
                  <c:v>4700</c:v>
                </c:pt>
                <c:pt idx="77">
                  <c:v>4100</c:v>
                </c:pt>
                <c:pt idx="78">
                  <c:v>3130</c:v>
                </c:pt>
                <c:pt idx="79">
                  <c:v>629.88</c:v>
                </c:pt>
                <c:pt idx="80">
                  <c:v>1746</c:v>
                </c:pt>
                <c:pt idx="81">
                  <c:v>2023</c:v>
                </c:pt>
                <c:pt idx="82">
                  <c:v>1837</c:v>
                </c:pt>
                <c:pt idx="83">
                  <c:v>1413</c:v>
                </c:pt>
                <c:pt idx="84">
                  <c:v>5060</c:v>
                </c:pt>
                <c:pt idx="85">
                  <c:v>4300</c:v>
                </c:pt>
                <c:pt idx="86">
                  <c:v>4407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55-D142-A944-3E8D1FAB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772143"/>
        <c:axId val="1"/>
      </c:lineChart>
      <c:catAx>
        <c:axId val="7807721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kelvins</a:t>
                </a:r>
              </a:p>
            </c:rich>
          </c:tx>
          <c:layout>
            <c:manualLayout>
              <c:xMode val="edge"/>
              <c:yMode val="edge"/>
              <c:x val="2.1361788890528376E-2"/>
              <c:y val="0.47603886748199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772143"/>
        <c:crosses val="autoZero"/>
        <c:crossBetween val="midCat"/>
        <c:majorUnit val="1000"/>
        <c:minorUnit val="25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Density</a:t>
            </a:r>
          </a:p>
        </c:rich>
      </c:tx>
      <c:layout>
        <c:manualLayout>
          <c:xMode val="edge"/>
          <c:yMode val="edge"/>
          <c:x val="0.45054995270676973"/>
          <c:y val="3.5518995344560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4227304433885"/>
          <c:y val="0.25683128637104669"/>
          <c:w val="0.81440878549582363"/>
          <c:h val="0.68852642729259328"/>
        </c:manualLayout>
      </c:layout>
      <c:lineChart>
        <c:grouping val="standard"/>
        <c:varyColors val="0"/>
        <c:ser>
          <c:idx val="0"/>
          <c:order val="0"/>
          <c:tx>
            <c:strRef>
              <c:f>data!$F$1:$F$1</c:f>
              <c:strCache>
                <c:ptCount val="1"/>
                <c:pt idx="0">
                  <c:v>Density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data!$F$2:$F$88</c:f>
              <c:numCache>
                <c:formatCode>General</c:formatCode>
                <c:ptCount val="87"/>
                <c:pt idx="0">
                  <c:v>8.9899999999999994E-2</c:v>
                </c:pt>
                <c:pt idx="1">
                  <c:v>0.17849999999999999</c:v>
                </c:pt>
                <c:pt idx="2">
                  <c:v>0.53</c:v>
                </c:pt>
                <c:pt idx="3">
                  <c:v>1.85</c:v>
                </c:pt>
                <c:pt idx="4">
                  <c:v>2.34</c:v>
                </c:pt>
                <c:pt idx="5">
                  <c:v>2.2599999999999998</c:v>
                </c:pt>
                <c:pt idx="6">
                  <c:v>1.2509999999999999</c:v>
                </c:pt>
                <c:pt idx="7">
                  <c:v>1.429</c:v>
                </c:pt>
                <c:pt idx="8">
                  <c:v>1.696</c:v>
                </c:pt>
                <c:pt idx="9">
                  <c:v>0.9</c:v>
                </c:pt>
                <c:pt idx="10">
                  <c:v>0.97</c:v>
                </c:pt>
                <c:pt idx="11">
                  <c:v>1.74</c:v>
                </c:pt>
                <c:pt idx="12">
                  <c:v>2.7</c:v>
                </c:pt>
                <c:pt idx="13">
                  <c:v>2.33</c:v>
                </c:pt>
                <c:pt idx="14">
                  <c:v>1.82</c:v>
                </c:pt>
                <c:pt idx="15">
                  <c:v>2.0699999999999998</c:v>
                </c:pt>
                <c:pt idx="16">
                  <c:v>3.214</c:v>
                </c:pt>
                <c:pt idx="17">
                  <c:v>1.784</c:v>
                </c:pt>
                <c:pt idx="18">
                  <c:v>0.86</c:v>
                </c:pt>
                <c:pt idx="19">
                  <c:v>1.55</c:v>
                </c:pt>
                <c:pt idx="20">
                  <c:v>2.99</c:v>
                </c:pt>
                <c:pt idx="21">
                  <c:v>4.54</c:v>
                </c:pt>
                <c:pt idx="22">
                  <c:v>6.11</c:v>
                </c:pt>
                <c:pt idx="23">
                  <c:v>7.19</c:v>
                </c:pt>
                <c:pt idx="24">
                  <c:v>7.44</c:v>
                </c:pt>
                <c:pt idx="25">
                  <c:v>7.8739999999999997</c:v>
                </c:pt>
                <c:pt idx="26">
                  <c:v>8.9</c:v>
                </c:pt>
                <c:pt idx="27">
                  <c:v>8.9</c:v>
                </c:pt>
                <c:pt idx="28">
                  <c:v>8.9600000000000009</c:v>
                </c:pt>
                <c:pt idx="29">
                  <c:v>7.13</c:v>
                </c:pt>
                <c:pt idx="30">
                  <c:v>5.91</c:v>
                </c:pt>
                <c:pt idx="31">
                  <c:v>5.32</c:v>
                </c:pt>
                <c:pt idx="32">
                  <c:v>5.78</c:v>
                </c:pt>
                <c:pt idx="33">
                  <c:v>4.79</c:v>
                </c:pt>
                <c:pt idx="34">
                  <c:v>3.12</c:v>
                </c:pt>
                <c:pt idx="35">
                  <c:v>3.75</c:v>
                </c:pt>
                <c:pt idx="36">
                  <c:v>1.532</c:v>
                </c:pt>
                <c:pt idx="37">
                  <c:v>2.54</c:v>
                </c:pt>
                <c:pt idx="38">
                  <c:v>4.47</c:v>
                </c:pt>
                <c:pt idx="39">
                  <c:v>6.51</c:v>
                </c:pt>
                <c:pt idx="40">
                  <c:v>8.57</c:v>
                </c:pt>
                <c:pt idx="41">
                  <c:v>10.220000000000001</c:v>
                </c:pt>
                <c:pt idx="42">
                  <c:v>11.5</c:v>
                </c:pt>
                <c:pt idx="43">
                  <c:v>12.37</c:v>
                </c:pt>
                <c:pt idx="44">
                  <c:v>12.41</c:v>
                </c:pt>
                <c:pt idx="45">
                  <c:v>12</c:v>
                </c:pt>
                <c:pt idx="46">
                  <c:v>10.5</c:v>
                </c:pt>
                <c:pt idx="47">
                  <c:v>8.65</c:v>
                </c:pt>
                <c:pt idx="48">
                  <c:v>7.31</c:v>
                </c:pt>
                <c:pt idx="49">
                  <c:v>7.31</c:v>
                </c:pt>
                <c:pt idx="50">
                  <c:v>6.69</c:v>
                </c:pt>
                <c:pt idx="51">
                  <c:v>6.24</c:v>
                </c:pt>
                <c:pt idx="52">
                  <c:v>4.93</c:v>
                </c:pt>
                <c:pt idx="53">
                  <c:v>5.9</c:v>
                </c:pt>
                <c:pt idx="54">
                  <c:v>1.87</c:v>
                </c:pt>
                <c:pt idx="55">
                  <c:v>3.59</c:v>
                </c:pt>
                <c:pt idx="56">
                  <c:v>6.15</c:v>
                </c:pt>
                <c:pt idx="57">
                  <c:v>6.77</c:v>
                </c:pt>
                <c:pt idx="58">
                  <c:v>6.77</c:v>
                </c:pt>
                <c:pt idx="59">
                  <c:v>7.01</c:v>
                </c:pt>
                <c:pt idx="60">
                  <c:v>7.22</c:v>
                </c:pt>
                <c:pt idx="61">
                  <c:v>2.75</c:v>
                </c:pt>
                <c:pt idx="62">
                  <c:v>5.24</c:v>
                </c:pt>
                <c:pt idx="63">
                  <c:v>7.9</c:v>
                </c:pt>
                <c:pt idx="64">
                  <c:v>8.23</c:v>
                </c:pt>
                <c:pt idx="65">
                  <c:v>8.5500000000000007</c:v>
                </c:pt>
                <c:pt idx="66">
                  <c:v>8.8000000000000007</c:v>
                </c:pt>
                <c:pt idx="67">
                  <c:v>9.07</c:v>
                </c:pt>
                <c:pt idx="68">
                  <c:v>9.32</c:v>
                </c:pt>
                <c:pt idx="69">
                  <c:v>6.97</c:v>
                </c:pt>
                <c:pt idx="70">
                  <c:v>9.84</c:v>
                </c:pt>
                <c:pt idx="71">
                  <c:v>13.31</c:v>
                </c:pt>
                <c:pt idx="72">
                  <c:v>16.649999999999999</c:v>
                </c:pt>
                <c:pt idx="73">
                  <c:v>19.3</c:v>
                </c:pt>
                <c:pt idx="74">
                  <c:v>21</c:v>
                </c:pt>
                <c:pt idx="75">
                  <c:v>22.6</c:v>
                </c:pt>
                <c:pt idx="76">
                  <c:v>22.6</c:v>
                </c:pt>
                <c:pt idx="77">
                  <c:v>21.45</c:v>
                </c:pt>
                <c:pt idx="78">
                  <c:v>19.3</c:v>
                </c:pt>
                <c:pt idx="79">
                  <c:v>13.55</c:v>
                </c:pt>
                <c:pt idx="80">
                  <c:v>11.85</c:v>
                </c:pt>
                <c:pt idx="81">
                  <c:v>11.35</c:v>
                </c:pt>
                <c:pt idx="82">
                  <c:v>9.75</c:v>
                </c:pt>
                <c:pt idx="83">
                  <c:v>5</c:v>
                </c:pt>
                <c:pt idx="84">
                  <c:v>11.72</c:v>
                </c:pt>
                <c:pt idx="85">
                  <c:v>15.4</c:v>
                </c:pt>
                <c:pt idx="86">
                  <c:v>18.95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20-4447-ADAE-243877EA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12767"/>
        <c:axId val="1"/>
      </c:lineChart>
      <c:catAx>
        <c:axId val="8484127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g/mL</a:t>
                </a:r>
              </a:p>
            </c:rich>
          </c:tx>
          <c:layout>
            <c:manualLayout>
              <c:xMode val="edge"/>
              <c:yMode val="edge"/>
              <c:x val="3.6630019531489921E-2"/>
              <c:y val="0.55737858497614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48412767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atomic weight</a:t>
            </a:r>
          </a:p>
        </c:rich>
      </c:tx>
      <c:layout>
        <c:manualLayout>
          <c:xMode val="edge"/>
          <c:yMode val="edge"/>
          <c:x val="0.43051363511993429"/>
          <c:y val="4.60991902078590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190332326284"/>
          <c:y val="0.17730557854602499"/>
          <c:w val="0.8821752265861027"/>
          <c:h val="0.60638507862740554"/>
        </c:manualLayout>
      </c:layout>
      <c:lineChart>
        <c:grouping val="standard"/>
        <c:varyColors val="0"/>
        <c:ser>
          <c:idx val="0"/>
          <c:order val="0"/>
          <c:tx>
            <c:strRef>
              <c:f>data!$I$1:$I$1</c:f>
              <c:strCache>
                <c:ptCount val="1"/>
                <c:pt idx="0">
                  <c:v>at. wt.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data!$I$2:$I$88</c:f>
              <c:numCache>
                <c:formatCode>General</c:formatCode>
                <c:ptCount val="87"/>
                <c:pt idx="0">
                  <c:v>1.00797</c:v>
                </c:pt>
                <c:pt idx="1">
                  <c:v>4.0026000000000002</c:v>
                </c:pt>
                <c:pt idx="2">
                  <c:v>6.9409999999999998</c:v>
                </c:pt>
                <c:pt idx="3">
                  <c:v>9.0121800000000007</c:v>
                </c:pt>
                <c:pt idx="4">
                  <c:v>10.811</c:v>
                </c:pt>
                <c:pt idx="5">
                  <c:v>12.010999999999999</c:v>
                </c:pt>
                <c:pt idx="6">
                  <c:v>14.0067</c:v>
                </c:pt>
                <c:pt idx="7">
                  <c:v>15.9994</c:v>
                </c:pt>
                <c:pt idx="8">
                  <c:v>18.9984</c:v>
                </c:pt>
                <c:pt idx="9">
                  <c:v>20.1797</c:v>
                </c:pt>
                <c:pt idx="10">
                  <c:v>22.98977</c:v>
                </c:pt>
                <c:pt idx="11">
                  <c:v>24.305</c:v>
                </c:pt>
                <c:pt idx="12">
                  <c:v>26.981539999999999</c:v>
                </c:pt>
                <c:pt idx="13">
                  <c:v>28.0855</c:v>
                </c:pt>
                <c:pt idx="14">
                  <c:v>30.973759999999999</c:v>
                </c:pt>
                <c:pt idx="15">
                  <c:v>32.066000000000003</c:v>
                </c:pt>
                <c:pt idx="16">
                  <c:v>35.4527</c:v>
                </c:pt>
                <c:pt idx="17">
                  <c:v>39.948</c:v>
                </c:pt>
                <c:pt idx="18">
                  <c:v>39.098300000000002</c:v>
                </c:pt>
                <c:pt idx="19">
                  <c:v>40.078000000000003</c:v>
                </c:pt>
                <c:pt idx="20">
                  <c:v>44.9559</c:v>
                </c:pt>
                <c:pt idx="21">
                  <c:v>47.88</c:v>
                </c:pt>
                <c:pt idx="22">
                  <c:v>50.941499999999998</c:v>
                </c:pt>
                <c:pt idx="23">
                  <c:v>51.996000000000002</c:v>
                </c:pt>
                <c:pt idx="24">
                  <c:v>54.938000000000002</c:v>
                </c:pt>
                <c:pt idx="25">
                  <c:v>55.847000000000001</c:v>
                </c:pt>
                <c:pt idx="26">
                  <c:v>58.933199999999999</c:v>
                </c:pt>
                <c:pt idx="27">
                  <c:v>58.693399999999997</c:v>
                </c:pt>
                <c:pt idx="28">
                  <c:v>63.456000000000003</c:v>
                </c:pt>
                <c:pt idx="29">
                  <c:v>65.39</c:v>
                </c:pt>
                <c:pt idx="30">
                  <c:v>69.722999999999999</c:v>
                </c:pt>
                <c:pt idx="31">
                  <c:v>72.61</c:v>
                </c:pt>
                <c:pt idx="32">
                  <c:v>74.921599999999998</c:v>
                </c:pt>
                <c:pt idx="33">
                  <c:v>78.959999999999994</c:v>
                </c:pt>
                <c:pt idx="34">
                  <c:v>79.903999999999996</c:v>
                </c:pt>
                <c:pt idx="35">
                  <c:v>83.8</c:v>
                </c:pt>
                <c:pt idx="36">
                  <c:v>85.467799999999997</c:v>
                </c:pt>
                <c:pt idx="37">
                  <c:v>87.62</c:v>
                </c:pt>
                <c:pt idx="38">
                  <c:v>88.905900000000003</c:v>
                </c:pt>
                <c:pt idx="39">
                  <c:v>91.224000000000004</c:v>
                </c:pt>
                <c:pt idx="40">
                  <c:v>92.906400000000005</c:v>
                </c:pt>
                <c:pt idx="41">
                  <c:v>95.94</c:v>
                </c:pt>
                <c:pt idx="42">
                  <c:v>98</c:v>
                </c:pt>
                <c:pt idx="43">
                  <c:v>101.07</c:v>
                </c:pt>
                <c:pt idx="44">
                  <c:v>102.9055</c:v>
                </c:pt>
                <c:pt idx="45">
                  <c:v>106.42</c:v>
                </c:pt>
                <c:pt idx="46">
                  <c:v>107.86799999999999</c:v>
                </c:pt>
                <c:pt idx="47">
                  <c:v>112.41</c:v>
                </c:pt>
                <c:pt idx="48">
                  <c:v>114.82</c:v>
                </c:pt>
                <c:pt idx="49">
                  <c:v>118.71</c:v>
                </c:pt>
                <c:pt idx="50">
                  <c:v>121.75700000000001</c:v>
                </c:pt>
                <c:pt idx="51">
                  <c:v>127.6</c:v>
                </c:pt>
                <c:pt idx="52">
                  <c:v>126.9045</c:v>
                </c:pt>
                <c:pt idx="53">
                  <c:v>131.29</c:v>
                </c:pt>
                <c:pt idx="54">
                  <c:v>132.90539999999999</c:v>
                </c:pt>
                <c:pt idx="55">
                  <c:v>137.33000000000001</c:v>
                </c:pt>
                <c:pt idx="56">
                  <c:v>138.90549999999999</c:v>
                </c:pt>
                <c:pt idx="57">
                  <c:v>140.12</c:v>
                </c:pt>
                <c:pt idx="58">
                  <c:v>140.90770000000001</c:v>
                </c:pt>
                <c:pt idx="59">
                  <c:v>144.24</c:v>
                </c:pt>
                <c:pt idx="60">
                  <c:v>145</c:v>
                </c:pt>
                <c:pt idx="61">
                  <c:v>150.36000000000001</c:v>
                </c:pt>
                <c:pt idx="62">
                  <c:v>151.965</c:v>
                </c:pt>
                <c:pt idx="63">
                  <c:v>157.25</c:v>
                </c:pt>
                <c:pt idx="64">
                  <c:v>158.92529999999999</c:v>
                </c:pt>
                <c:pt idx="65">
                  <c:v>162.5</c:v>
                </c:pt>
                <c:pt idx="66">
                  <c:v>164.93029999999999</c:v>
                </c:pt>
                <c:pt idx="67">
                  <c:v>167.26</c:v>
                </c:pt>
                <c:pt idx="68">
                  <c:v>168.9342</c:v>
                </c:pt>
                <c:pt idx="69">
                  <c:v>173.04</c:v>
                </c:pt>
                <c:pt idx="70">
                  <c:v>174.96700000000001</c:v>
                </c:pt>
                <c:pt idx="71">
                  <c:v>178.49</c:v>
                </c:pt>
                <c:pt idx="72">
                  <c:v>180.9479</c:v>
                </c:pt>
                <c:pt idx="73">
                  <c:v>183.85</c:v>
                </c:pt>
                <c:pt idx="74">
                  <c:v>186.20699999999999</c:v>
                </c:pt>
                <c:pt idx="75">
                  <c:v>190.2</c:v>
                </c:pt>
                <c:pt idx="76">
                  <c:v>192.22</c:v>
                </c:pt>
                <c:pt idx="77">
                  <c:v>195.08</c:v>
                </c:pt>
                <c:pt idx="78">
                  <c:v>196.9665</c:v>
                </c:pt>
                <c:pt idx="79">
                  <c:v>200.59</c:v>
                </c:pt>
                <c:pt idx="80">
                  <c:v>204.38300000000001</c:v>
                </c:pt>
                <c:pt idx="81">
                  <c:v>207.2</c:v>
                </c:pt>
                <c:pt idx="82">
                  <c:v>208.9804</c:v>
                </c:pt>
                <c:pt idx="83">
                  <c:v>226.02539999999999</c:v>
                </c:pt>
                <c:pt idx="84">
                  <c:v>232.03809999999999</c:v>
                </c:pt>
                <c:pt idx="85">
                  <c:v>231.0359</c:v>
                </c:pt>
                <c:pt idx="86">
                  <c:v>238.029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1E-184B-ADDA-6E6E5AD0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29983"/>
        <c:axId val="1"/>
      </c:lineChart>
      <c:catAx>
        <c:axId val="8068299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amu</a:t>
                </a:r>
              </a:p>
            </c:rich>
          </c:tx>
          <c:layout>
            <c:manualLayout>
              <c:xMode val="edge"/>
              <c:yMode val="edge"/>
              <c:x val="7.5528227890432611E-3"/>
              <c:y val="0.43971787886703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0682998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most stable oxidation states</a:t>
            </a:r>
          </a:p>
        </c:rich>
      </c:tx>
      <c:layout>
        <c:manualLayout>
          <c:xMode val="edge"/>
          <c:yMode val="edge"/>
          <c:x val="0.39585866019084059"/>
          <c:y val="5.2486104678091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554202192443E-2"/>
          <c:y val="0.16574585635359115"/>
          <c:w val="0.90255785627283802"/>
          <c:h val="0.7154696132596685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ACF-2F4C-AA2E-5FAD5B35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394239"/>
        <c:axId val="1"/>
      </c:lineChart>
      <c:catAx>
        <c:axId val="8483942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4839423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6710927462034E-2"/>
          <c:y val="7.9096263396736505E-2"/>
          <c:w val="0.84304448471202709"/>
          <c:h val="0.694917171271327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805-0E4E-9408-A8EA8E6C5D46}"/>
            </c:ext>
          </c:extLst>
        </c:ser>
        <c:ser>
          <c:idx val="1"/>
          <c:order val="1"/>
          <c:spPr>
            <a:ln w="25400">
              <a:solidFill>
                <a:srgbClr val="996633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6633"/>
              </a:solidFill>
              <a:ln>
                <a:solidFill>
                  <a:srgbClr val="996633"/>
                </a:solidFill>
                <a:prstDash val="solid"/>
              </a:ln>
            </c:spPr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805-0E4E-9408-A8EA8E6C5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62543"/>
        <c:axId val="1"/>
      </c:lineChart>
      <c:catAx>
        <c:axId val="7464625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4646254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112462006079027E-2"/>
          <c:y val="0.78490595751002823"/>
          <c:w val="0.36018261015245434"/>
          <c:h val="7.5471698113207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First IP</a:t>
            </a:r>
          </a:p>
        </c:rich>
      </c:tx>
      <c:layout>
        <c:manualLayout>
          <c:xMode val="edge"/>
          <c:yMode val="edge"/>
          <c:x val="0.50240405433191815"/>
          <c:y val="3.6312727700082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23122067449751E-2"/>
          <c:y val="0.1396649949603305"/>
          <c:w val="0.9014428367279268"/>
          <c:h val="0.8128502706691235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7F-E745-B0B1-BBBD6661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18751"/>
        <c:axId val="1"/>
      </c:lineChart>
      <c:catAx>
        <c:axId val="78081875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81875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specific heat capacity</a:t>
            </a:r>
          </a:p>
        </c:rich>
      </c:tx>
      <c:layout>
        <c:manualLayout>
          <c:xMode val="edge"/>
          <c:yMode val="edge"/>
          <c:x val="0.43870217835673769"/>
          <c:y val="3.64145212185555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05808026714633E-2"/>
          <c:y val="0.14285753363952436"/>
          <c:w val="0.91105822698635808"/>
          <c:h val="0.7086854119764639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99-8F47-AA75-27B13486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51999"/>
        <c:axId val="1"/>
      </c:lineChart>
      <c:catAx>
        <c:axId val="8068519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068519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thermal conductivity</a:t>
            </a:r>
          </a:p>
        </c:rich>
      </c:tx>
      <c:layout>
        <c:manualLayout>
          <c:xMode val="edge"/>
          <c:yMode val="edge"/>
          <c:x val="0.42566000651143726"/>
          <c:y val="3.3426221350583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47319426473777E-2"/>
          <c:y val="0.20334261838440112"/>
          <c:w val="0.91127205025672853"/>
          <c:h val="0.6490250696378829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88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70-3345-91EF-AE13F8DE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437679"/>
        <c:axId val="1"/>
      </c:lineChart>
      <c:catAx>
        <c:axId val="8484376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48437679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8</xdr:col>
      <xdr:colOff>889000</xdr:colOff>
      <xdr:row>18</xdr:row>
      <xdr:rowOff>0</xdr:rowOff>
    </xdr:to>
    <xdr:graphicFrame macro="">
      <xdr:nvGraphicFramePr>
        <xdr:cNvPr id="4101" name="Chart 1">
          <a:extLst>
            <a:ext uri="{FF2B5EF4-FFF2-40B4-BE49-F238E27FC236}">
              <a16:creationId xmlns:a16="http://schemas.microsoft.com/office/drawing/2014/main" id="{E4864A09-5E42-334F-9B4B-6C342E2D8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9</xdr:col>
      <xdr:colOff>165100</xdr:colOff>
      <xdr:row>18</xdr:row>
      <xdr:rowOff>63500</xdr:rowOff>
    </xdr:to>
    <xdr:graphicFrame macro="">
      <xdr:nvGraphicFramePr>
        <xdr:cNvPr id="13317" name="Chart 1">
          <a:extLst>
            <a:ext uri="{FF2B5EF4-FFF2-40B4-BE49-F238E27FC236}">
              <a16:creationId xmlns:a16="http://schemas.microsoft.com/office/drawing/2014/main" id="{AE8246CF-A498-8A4E-9926-A9293B677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114300</xdr:rowOff>
    </xdr:from>
    <xdr:to>
      <xdr:col>9</xdr:col>
      <xdr:colOff>165100</xdr:colOff>
      <xdr:row>18</xdr:row>
      <xdr:rowOff>63500</xdr:rowOff>
    </xdr:to>
    <xdr:graphicFrame macro="">
      <xdr:nvGraphicFramePr>
        <xdr:cNvPr id="14341" name="Chart 1">
          <a:extLst>
            <a:ext uri="{FF2B5EF4-FFF2-40B4-BE49-F238E27FC236}">
              <a16:creationId xmlns:a16="http://schemas.microsoft.com/office/drawing/2014/main" id="{6E8BAC9A-186B-B041-B0FA-36BD6F581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76200</xdr:rowOff>
    </xdr:from>
    <xdr:to>
      <xdr:col>9</xdr:col>
      <xdr:colOff>63500</xdr:colOff>
      <xdr:row>18</xdr:row>
      <xdr:rowOff>88900</xdr:rowOff>
    </xdr:to>
    <xdr:graphicFrame macro="">
      <xdr:nvGraphicFramePr>
        <xdr:cNvPr id="15365" name="Chart 1">
          <a:extLst>
            <a:ext uri="{FF2B5EF4-FFF2-40B4-BE49-F238E27FC236}">
              <a16:creationId xmlns:a16="http://schemas.microsoft.com/office/drawing/2014/main" id="{3C5A782F-D8D4-9442-B8A3-5B47BD709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7</xdr:col>
      <xdr:colOff>190500</xdr:colOff>
      <xdr:row>13</xdr:row>
      <xdr:rowOff>165100</xdr:rowOff>
    </xdr:to>
    <xdr:graphicFrame macro="">
      <xdr:nvGraphicFramePr>
        <xdr:cNvPr id="16389" name="Chart 1">
          <a:extLst>
            <a:ext uri="{FF2B5EF4-FFF2-40B4-BE49-F238E27FC236}">
              <a16:creationId xmlns:a16="http://schemas.microsoft.com/office/drawing/2014/main" id="{B109199B-F7C4-2F43-9DAE-37B6CB44D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127000</xdr:rowOff>
    </xdr:from>
    <xdr:to>
      <xdr:col>8</xdr:col>
      <xdr:colOff>622300</xdr:colOff>
      <xdr:row>18</xdr:row>
      <xdr:rowOff>25400</xdr:rowOff>
    </xdr:to>
    <xdr:graphicFrame macro="">
      <xdr:nvGraphicFramePr>
        <xdr:cNvPr id="18441" name="Chart 1">
          <a:extLst>
            <a:ext uri="{FF2B5EF4-FFF2-40B4-BE49-F238E27FC236}">
              <a16:creationId xmlns:a16="http://schemas.microsoft.com/office/drawing/2014/main" id="{82A11749-04C3-9B49-9D58-68BC11E4A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19</xdr:row>
      <xdr:rowOff>127000</xdr:rowOff>
    </xdr:from>
    <xdr:to>
      <xdr:col>8</xdr:col>
      <xdr:colOff>622300</xdr:colOff>
      <xdr:row>36</xdr:row>
      <xdr:rowOff>25400</xdr:rowOff>
    </xdr:to>
    <xdr:graphicFrame macro="">
      <xdr:nvGraphicFramePr>
        <xdr:cNvPr id="18442" name="Chart 2">
          <a:extLst>
            <a:ext uri="{FF2B5EF4-FFF2-40B4-BE49-F238E27FC236}">
              <a16:creationId xmlns:a16="http://schemas.microsoft.com/office/drawing/2014/main" id="{90297818-D9D3-6D4B-8A78-264FE439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127000</xdr:rowOff>
    </xdr:from>
    <xdr:to>
      <xdr:col>8</xdr:col>
      <xdr:colOff>736600</xdr:colOff>
      <xdr:row>16</xdr:row>
      <xdr:rowOff>165100</xdr:rowOff>
    </xdr:to>
    <xdr:graphicFrame macro="">
      <xdr:nvGraphicFramePr>
        <xdr:cNvPr id="19461" name="Chart 1">
          <a:extLst>
            <a:ext uri="{FF2B5EF4-FFF2-40B4-BE49-F238E27FC236}">
              <a16:creationId xmlns:a16="http://schemas.microsoft.com/office/drawing/2014/main" id="{2BF5C3CA-89A0-9B44-8F90-CC88F1468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177800</xdr:rowOff>
    </xdr:from>
    <xdr:to>
      <xdr:col>9</xdr:col>
      <xdr:colOff>254000</xdr:colOff>
      <xdr:row>15</xdr:row>
      <xdr:rowOff>165100</xdr:rowOff>
    </xdr:to>
    <xdr:graphicFrame macro="">
      <xdr:nvGraphicFramePr>
        <xdr:cNvPr id="20485" name="Chart 1">
          <a:extLst>
            <a:ext uri="{FF2B5EF4-FFF2-40B4-BE49-F238E27FC236}">
              <a16:creationId xmlns:a16="http://schemas.microsoft.com/office/drawing/2014/main" id="{FA9F6F00-5BBA-4741-8D0A-3680A680B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114300</xdr:rowOff>
    </xdr:from>
    <xdr:to>
      <xdr:col>9</xdr:col>
      <xdr:colOff>63500</xdr:colOff>
      <xdr:row>18</xdr:row>
      <xdr:rowOff>50800</xdr:rowOff>
    </xdr:to>
    <xdr:graphicFrame macro="">
      <xdr:nvGraphicFramePr>
        <xdr:cNvPr id="21509" name="Chart 1">
          <a:extLst>
            <a:ext uri="{FF2B5EF4-FFF2-40B4-BE49-F238E27FC236}">
              <a16:creationId xmlns:a16="http://schemas.microsoft.com/office/drawing/2014/main" id="{1AADB48B-FC49-5642-BAFE-ED7F4E1C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8</xdr:col>
      <xdr:colOff>203200</xdr:colOff>
      <xdr:row>16</xdr:row>
      <xdr:rowOff>0</xdr:rowOff>
    </xdr:to>
    <xdr:graphicFrame macro="">
      <xdr:nvGraphicFramePr>
        <xdr:cNvPr id="5125" name="Chart 1">
          <a:extLst>
            <a:ext uri="{FF2B5EF4-FFF2-40B4-BE49-F238E27FC236}">
              <a16:creationId xmlns:a16="http://schemas.microsoft.com/office/drawing/2014/main" id="{457F9B67-D15B-1F42-AF58-D6FD90AC2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8</xdr:col>
      <xdr:colOff>889000</xdr:colOff>
      <xdr:row>18</xdr:row>
      <xdr:rowOff>127000</xdr:rowOff>
    </xdr:to>
    <xdr:graphicFrame macro="">
      <xdr:nvGraphicFramePr>
        <xdr:cNvPr id="6149" name="Chart 1">
          <a:extLst>
            <a:ext uri="{FF2B5EF4-FFF2-40B4-BE49-F238E27FC236}">
              <a16:creationId xmlns:a16="http://schemas.microsoft.com/office/drawing/2014/main" id="{3CC8A910-6C73-DF47-8428-EFCDC300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7</xdr:col>
      <xdr:colOff>241300</xdr:colOff>
      <xdr:row>14</xdr:row>
      <xdr:rowOff>63500</xdr:rowOff>
    </xdr:to>
    <xdr:graphicFrame macro="">
      <xdr:nvGraphicFramePr>
        <xdr:cNvPr id="7173" name="Chart 1">
          <a:extLst>
            <a:ext uri="{FF2B5EF4-FFF2-40B4-BE49-F238E27FC236}">
              <a16:creationId xmlns:a16="http://schemas.microsoft.com/office/drawing/2014/main" id="{874B0015-9718-C24C-AF0A-3D2FC817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8</xdr:col>
      <xdr:colOff>889000</xdr:colOff>
      <xdr:row>18</xdr:row>
      <xdr:rowOff>63500</xdr:rowOff>
    </xdr:to>
    <xdr:graphicFrame macro="">
      <xdr:nvGraphicFramePr>
        <xdr:cNvPr id="8197" name="Chart 1">
          <a:extLst>
            <a:ext uri="{FF2B5EF4-FFF2-40B4-BE49-F238E27FC236}">
              <a16:creationId xmlns:a16="http://schemas.microsoft.com/office/drawing/2014/main" id="{9CC344FD-9B78-994B-A7C2-D5CFB5E49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88900</xdr:rowOff>
    </xdr:from>
    <xdr:to>
      <xdr:col>9</xdr:col>
      <xdr:colOff>215900</xdr:colOff>
      <xdr:row>18</xdr:row>
      <xdr:rowOff>25400</xdr:rowOff>
    </xdr:to>
    <xdr:graphicFrame macro="">
      <xdr:nvGraphicFramePr>
        <xdr:cNvPr id="9221" name="Chart 1">
          <a:extLst>
            <a:ext uri="{FF2B5EF4-FFF2-40B4-BE49-F238E27FC236}">
              <a16:creationId xmlns:a16="http://schemas.microsoft.com/office/drawing/2014/main" id="{1657CF29-190D-7843-A383-AC129FCC5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9</xdr:col>
      <xdr:colOff>139700</xdr:colOff>
      <xdr:row>18</xdr:row>
      <xdr:rowOff>63500</xdr:rowOff>
    </xdr:to>
    <xdr:graphicFrame macro="">
      <xdr:nvGraphicFramePr>
        <xdr:cNvPr id="10245" name="Chart 1">
          <a:extLst>
            <a:ext uri="{FF2B5EF4-FFF2-40B4-BE49-F238E27FC236}">
              <a16:creationId xmlns:a16="http://schemas.microsoft.com/office/drawing/2014/main" id="{D46AAA66-6295-1D47-B29B-106FE5F0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114300</xdr:rowOff>
    </xdr:from>
    <xdr:to>
      <xdr:col>9</xdr:col>
      <xdr:colOff>177800</xdr:colOff>
      <xdr:row>18</xdr:row>
      <xdr:rowOff>63500</xdr:rowOff>
    </xdr:to>
    <xdr:graphicFrame macro="">
      <xdr:nvGraphicFramePr>
        <xdr:cNvPr id="11269" name="Chart 1">
          <a:extLst>
            <a:ext uri="{FF2B5EF4-FFF2-40B4-BE49-F238E27FC236}">
              <a16:creationId xmlns:a16="http://schemas.microsoft.com/office/drawing/2014/main" id="{58276DD2-3003-344F-9E85-9B7AAFD8E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88900</xdr:rowOff>
    </xdr:from>
    <xdr:to>
      <xdr:col>9</xdr:col>
      <xdr:colOff>190500</xdr:colOff>
      <xdr:row>18</xdr:row>
      <xdr:rowOff>76200</xdr:rowOff>
    </xdr:to>
    <xdr:graphicFrame macro="">
      <xdr:nvGraphicFramePr>
        <xdr:cNvPr id="12293" name="Chart 1">
          <a:extLst>
            <a:ext uri="{FF2B5EF4-FFF2-40B4-BE49-F238E27FC236}">
              <a16:creationId xmlns:a16="http://schemas.microsoft.com/office/drawing/2014/main" id="{C68135E8-7EA9-D64B-A3E4-F4059BC77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cnr.nist.gov/resources/n-lengths/" TargetMode="External"/><Relationship Id="rId1" Type="http://schemas.openxmlformats.org/officeDocument/2006/relationships/hyperlink" Target="http://www.ncnr.nist.gov/instruments/bt1/neutron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baseColWidth="10" defaultColWidth="10.28515625" defaultRowHeight="16" x14ac:dyDescent="0.2"/>
  <cols>
    <col min="1" max="1" width="30.85546875" customWidth="1"/>
  </cols>
  <sheetData>
    <row r="1" spans="1:2" x14ac:dyDescent="0.2">
      <c r="A1" t="s">
        <v>0</v>
      </c>
    </row>
    <row r="2" spans="1:2" x14ac:dyDescent="0.2">
      <c r="A2" t="s">
        <v>1</v>
      </c>
      <c r="B2" s="1" t="s">
        <v>2</v>
      </c>
    </row>
    <row r="3" spans="1:2" x14ac:dyDescent="0.2">
      <c r="A3" t="s">
        <v>3</v>
      </c>
      <c r="B3" s="1" t="s">
        <v>4</v>
      </c>
    </row>
  </sheetData>
  <sheetProtection selectLockedCells="1" selectUnlockedCells="1"/>
  <phoneticPr fontId="31" type="noConversion"/>
  <hyperlinks>
    <hyperlink ref="B2" r:id="rId1" xr:uid="{00000000-0004-0000-0000-000000000000}"/>
    <hyperlink ref="B3" r:id="rId2" xr:uid="{00000000-0004-0000-0000-000001000000}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F19" sqref="F19"/>
    </sheetView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12" sqref="A12"/>
    </sheetView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L18" sqref="L18"/>
    </sheetView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zoomScale="125" zoomScaleNormal="125"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topLeftCell="A19" workbookViewId="0">
      <selection activeCell="A20" sqref="A20"/>
    </sheetView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D88"/>
  <sheetViews>
    <sheetView tabSelected="1" workbookViewId="0">
      <pane xSplit="2" ySplit="1" topLeftCell="C2" activePane="bottomRight" state="frozen"/>
      <selection pane="topRight" activeCell="M1" sqref="M1"/>
      <selection pane="bottomLeft" activeCell="A78" sqref="A78"/>
      <selection pane="bottomRight" activeCell="S2" sqref="S2"/>
    </sheetView>
  </sheetViews>
  <sheetFormatPr baseColWidth="10" defaultColWidth="11.28515625" defaultRowHeight="16" x14ac:dyDescent="0.2"/>
  <cols>
    <col min="1" max="1" width="11.28515625" style="2" customWidth="1"/>
    <col min="2" max="2" width="6.28515625" style="3" customWidth="1"/>
    <col min="3" max="3" width="3.85546875" style="3" customWidth="1"/>
    <col min="4" max="4" width="6.28515625" style="3" customWidth="1"/>
    <col min="5" max="5" width="7.140625" style="3" customWidth="1"/>
    <col min="6" max="7" width="5.28515625" style="3" customWidth="1"/>
    <col min="8" max="8" width="5.28515625" style="4" customWidth="1"/>
    <col min="9" max="9" width="7.85546875" style="3" customWidth="1"/>
    <col min="10" max="10" width="8.140625" style="5" customWidth="1"/>
    <col min="11" max="11" width="7" style="2" customWidth="1"/>
    <col min="12" max="12" width="7.7109375" style="2" customWidth="1"/>
    <col min="13" max="13" width="8.28515625" style="2" customWidth="1"/>
    <col min="14" max="14" width="7.7109375" style="2" customWidth="1"/>
    <col min="15" max="15" width="8.5703125" style="2" customWidth="1"/>
    <col min="16" max="16" width="8.7109375" style="2" customWidth="1"/>
    <col min="17" max="17" width="13.85546875" style="5" customWidth="1"/>
    <col min="18" max="18" width="11.28515625" style="2" customWidth="1"/>
    <col min="19" max="19" width="14.140625" style="2" customWidth="1"/>
    <col min="20" max="238" width="11.28515625" style="2" customWidth="1"/>
  </cols>
  <sheetData>
    <row r="1" spans="1:238" s="6" customFormat="1" ht="57.75" customHeight="1" x14ac:dyDescent="0.2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  <c r="I1" s="6" t="s">
        <v>13</v>
      </c>
      <c r="J1" s="8" t="s">
        <v>253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8" t="s">
        <v>20</v>
      </c>
      <c r="R1" s="6" t="s">
        <v>251</v>
      </c>
      <c r="S1" s="27" t="s">
        <v>254</v>
      </c>
      <c r="T1" s="27" t="s">
        <v>252</v>
      </c>
    </row>
    <row r="2" spans="1:238" s="10" customFormat="1" ht="14" x14ac:dyDescent="0.2">
      <c r="A2" s="29" t="s">
        <v>21</v>
      </c>
      <c r="B2" s="30">
        <v>1</v>
      </c>
      <c r="C2" s="30" t="s">
        <v>22</v>
      </c>
      <c r="D2" s="30">
        <v>20.28</v>
      </c>
      <c r="E2" s="30">
        <v>13.81</v>
      </c>
      <c r="F2" s="30">
        <v>8.9899999999999994E-2</v>
      </c>
      <c r="G2" s="30">
        <v>7.0000000000000007E-2</v>
      </c>
      <c r="H2" s="31">
        <v>7.0800000000000002E-2</v>
      </c>
      <c r="I2" s="30">
        <v>1.00797</v>
      </c>
      <c r="J2" s="32">
        <f>((H2*6.022137E+23)/I2)*Q2*1E-24</f>
        <v>1.295213817251704</v>
      </c>
      <c r="K2" s="33">
        <v>-3.7389999999999999</v>
      </c>
      <c r="L2" s="33">
        <v>0</v>
      </c>
      <c r="M2" s="33">
        <v>1.7567999999999999</v>
      </c>
      <c r="N2" s="33">
        <v>80.260000000000005</v>
      </c>
      <c r="O2" s="33">
        <v>82.02</v>
      </c>
      <c r="P2" s="33">
        <v>0.33260000000000001</v>
      </c>
      <c r="Q2" s="34">
        <v>30.62</v>
      </c>
      <c r="R2" s="35">
        <f>P2/O2</f>
        <v>4.0551085101194831E-3</v>
      </c>
      <c r="S2" s="47">
        <v>0.18052000000000001</v>
      </c>
      <c r="T2" s="32">
        <f>J2/S2</f>
        <v>7.1749048152653661</v>
      </c>
    </row>
    <row r="3" spans="1:238" s="10" customFormat="1" x14ac:dyDescent="0.2">
      <c r="A3" s="29" t="s">
        <v>23</v>
      </c>
      <c r="B3" s="30">
        <f t="shared" ref="B3:B34" si="0">B2+1</f>
        <v>2</v>
      </c>
      <c r="C3" s="30" t="s">
        <v>24</v>
      </c>
      <c r="D3" s="30">
        <v>4.2160000000000002</v>
      </c>
      <c r="E3" s="30">
        <v>0.95</v>
      </c>
      <c r="F3" s="30">
        <v>0.17849999999999999</v>
      </c>
      <c r="G3" s="30">
        <v>0.16900000000000001</v>
      </c>
      <c r="H3" s="31">
        <v>0.124901</v>
      </c>
      <c r="I3" s="30">
        <v>4.0026000000000002</v>
      </c>
      <c r="J3" s="32">
        <f>((H3*6.022137E+23)/I3)*Q3*1E-24</f>
        <v>1.6054055574757135E-2</v>
      </c>
      <c r="K3" s="33">
        <v>3.26</v>
      </c>
      <c r="L3" s="33">
        <v>0</v>
      </c>
      <c r="M3" s="33">
        <v>1.34</v>
      </c>
      <c r="N3" s="33">
        <v>0</v>
      </c>
      <c r="O3" s="33">
        <v>1.34</v>
      </c>
      <c r="P3" s="33">
        <v>7.4700000000000001E-3</v>
      </c>
      <c r="Q3" s="34">
        <v>0.85430000000000006</v>
      </c>
      <c r="R3" s="35">
        <f t="shared" ref="R3:R66" si="1">P3/O3</f>
        <v>5.5746268656716412E-3</v>
      </c>
      <c r="S3" s="48">
        <v>1.6064999999999999E-2</v>
      </c>
      <c r="T3" s="32">
        <f t="shared" ref="T3:T66" si="2">J3/S3</f>
        <v>0.9993187410368588</v>
      </c>
    </row>
    <row r="4" spans="1:238" x14ac:dyDescent="0.2">
      <c r="A4" s="36" t="s">
        <v>25</v>
      </c>
      <c r="B4" s="37">
        <f t="shared" si="0"/>
        <v>3</v>
      </c>
      <c r="C4" s="37" t="s">
        <v>26</v>
      </c>
      <c r="D4" s="37">
        <v>1615</v>
      </c>
      <c r="E4" s="37">
        <v>453.7</v>
      </c>
      <c r="F4" s="37">
        <v>0.53</v>
      </c>
      <c r="G4" s="37">
        <v>0.53</v>
      </c>
      <c r="H4" s="31">
        <v>0.53400000000000003</v>
      </c>
      <c r="I4" s="37">
        <v>6.9409999999999998</v>
      </c>
      <c r="J4" s="32">
        <f>((H4*6.022137E+23)/I4)*Q4*1E-24</f>
        <v>3.32068051013042</v>
      </c>
      <c r="K4" s="33">
        <v>-1.9</v>
      </c>
      <c r="L4" s="33">
        <v>0</v>
      </c>
      <c r="M4" s="33">
        <v>0.45400000000000001</v>
      </c>
      <c r="N4" s="33">
        <v>0.92</v>
      </c>
      <c r="O4" s="33">
        <v>1.37</v>
      </c>
      <c r="P4" s="33">
        <v>70.5</v>
      </c>
      <c r="Q4" s="34">
        <v>71.673275000000004</v>
      </c>
      <c r="R4" s="35">
        <f t="shared" si="1"/>
        <v>51.459854014598534</v>
      </c>
      <c r="S4" s="47">
        <v>6.2578999999999996E-2</v>
      </c>
      <c r="T4" s="32">
        <f t="shared" si="2"/>
        <v>53.063815499295615</v>
      </c>
    </row>
    <row r="5" spans="1:238" x14ac:dyDescent="0.2">
      <c r="A5" s="36" t="s">
        <v>27</v>
      </c>
      <c r="B5" s="37">
        <f t="shared" si="0"/>
        <v>4</v>
      </c>
      <c r="C5" s="37" t="s">
        <v>28</v>
      </c>
      <c r="D5" s="37">
        <v>3243</v>
      </c>
      <c r="E5" s="37">
        <v>1560</v>
      </c>
      <c r="F5" s="37">
        <v>1.85</v>
      </c>
      <c r="G5" s="37">
        <v>1.85</v>
      </c>
      <c r="H5" s="31">
        <v>1.85</v>
      </c>
      <c r="I5" s="37">
        <v>9.0121800000000007</v>
      </c>
      <c r="J5" s="32">
        <f>((H5*6.022137E+23)/I5)*Q5*1E-24</f>
        <v>0.78437569644913863</v>
      </c>
      <c r="K5" s="33">
        <v>7.79</v>
      </c>
      <c r="L5" s="33">
        <v>0.12</v>
      </c>
      <c r="M5" s="33">
        <v>7.63</v>
      </c>
      <c r="N5" s="33">
        <v>1.8E-3</v>
      </c>
      <c r="O5" s="33">
        <v>7.63</v>
      </c>
      <c r="P5" s="33">
        <v>7.6E-3</v>
      </c>
      <c r="Q5" s="34">
        <v>6.3449999999999998</v>
      </c>
      <c r="R5" s="35">
        <f t="shared" si="1"/>
        <v>9.9606815203145483E-4</v>
      </c>
      <c r="S5" s="47">
        <v>0.22189</v>
      </c>
      <c r="T5" s="32">
        <f t="shared" si="2"/>
        <v>3.5349754222774283</v>
      </c>
    </row>
    <row r="6" spans="1:238" x14ac:dyDescent="0.2">
      <c r="A6" s="36" t="s">
        <v>29</v>
      </c>
      <c r="B6" s="37">
        <f t="shared" si="0"/>
        <v>5</v>
      </c>
      <c r="C6" s="37" t="s">
        <v>30</v>
      </c>
      <c r="D6" s="37">
        <v>4275</v>
      </c>
      <c r="E6" s="37">
        <v>2365</v>
      </c>
      <c r="F6" s="37">
        <v>2.34</v>
      </c>
      <c r="G6" s="37">
        <v>2.34</v>
      </c>
      <c r="H6" s="31">
        <v>2.37</v>
      </c>
      <c r="I6" s="37">
        <v>10.811</v>
      </c>
      <c r="J6" s="32">
        <f>((H6*6.022137E+23)/I6)*Q6*1E-24</f>
        <v>101.57662953037533</v>
      </c>
      <c r="K6" s="33">
        <v>5.3</v>
      </c>
      <c r="L6" s="33">
        <v>0</v>
      </c>
      <c r="M6" s="33">
        <v>3.54</v>
      </c>
      <c r="N6" s="33">
        <v>1.7</v>
      </c>
      <c r="O6" s="33">
        <v>5.24</v>
      </c>
      <c r="P6" s="33">
        <v>767</v>
      </c>
      <c r="Q6" s="34">
        <v>769.41507000000001</v>
      </c>
      <c r="R6" s="35">
        <f t="shared" si="1"/>
        <v>146.37404580152671</v>
      </c>
      <c r="S6" s="47">
        <v>0.29203000000000001</v>
      </c>
      <c r="T6" s="32">
        <f t="shared" si="2"/>
        <v>347.82943372384796</v>
      </c>
    </row>
    <row r="7" spans="1:238" x14ac:dyDescent="0.2">
      <c r="A7" s="36" t="s">
        <v>31</v>
      </c>
      <c r="B7" s="37">
        <f t="shared" si="0"/>
        <v>6</v>
      </c>
      <c r="C7" s="37" t="s">
        <v>32</v>
      </c>
      <c r="D7" s="37">
        <v>5100</v>
      </c>
      <c r="E7" s="37">
        <v>3825</v>
      </c>
      <c r="F7" s="37">
        <v>2.2599999999999998</v>
      </c>
      <c r="G7" s="37">
        <v>2.2599999999999998</v>
      </c>
      <c r="H7" s="31">
        <v>2.2669999999999999</v>
      </c>
      <c r="I7" s="37">
        <v>12.010999999999999</v>
      </c>
      <c r="J7" s="32">
        <f>((H7*6.022137E+23)/I7)*Q7*1E-24</f>
        <v>0.56184121533591702</v>
      </c>
      <c r="K7" s="33">
        <v>6.6459999999999999</v>
      </c>
      <c r="L7" s="33">
        <v>0</v>
      </c>
      <c r="M7" s="33">
        <v>5.5510000000000002</v>
      </c>
      <c r="N7" s="33">
        <v>1E-3</v>
      </c>
      <c r="O7" s="33">
        <v>5.5510000000000002</v>
      </c>
      <c r="P7" s="33">
        <v>3.5000000000000001E-3</v>
      </c>
      <c r="Q7" s="34">
        <v>4.9429999999999996</v>
      </c>
      <c r="R7" s="35">
        <f t="shared" si="1"/>
        <v>6.3051702395964691E-4</v>
      </c>
      <c r="S7" s="47">
        <v>0.30079</v>
      </c>
      <c r="T7" s="32">
        <f t="shared" si="2"/>
        <v>1.8678852865318563</v>
      </c>
    </row>
    <row r="8" spans="1:238" s="10" customFormat="1" ht="14" x14ac:dyDescent="0.2">
      <c r="A8" s="29" t="s">
        <v>33</v>
      </c>
      <c r="B8" s="30">
        <f t="shared" si="0"/>
        <v>7</v>
      </c>
      <c r="C8" s="30" t="s">
        <v>34</v>
      </c>
      <c r="D8" s="30">
        <v>77.343999999999994</v>
      </c>
      <c r="E8" s="30">
        <v>63.15</v>
      </c>
      <c r="F8" s="30">
        <v>1.2509999999999999</v>
      </c>
      <c r="G8" s="30">
        <v>0.80860699999999996</v>
      </c>
      <c r="H8" s="31">
        <v>0.80700000000000005</v>
      </c>
      <c r="I8" s="30">
        <v>14.0067</v>
      </c>
      <c r="J8" s="32">
        <f>((H8*6.022137E+23)/I8)*Q8*1E-24</f>
        <v>0.42503473943005848</v>
      </c>
      <c r="K8" s="33">
        <v>9.36</v>
      </c>
      <c r="L8" s="33">
        <v>0</v>
      </c>
      <c r="M8" s="33">
        <v>11.01</v>
      </c>
      <c r="N8" s="33">
        <v>0.5</v>
      </c>
      <c r="O8" s="33">
        <v>11.51</v>
      </c>
      <c r="P8" s="33">
        <v>1.9</v>
      </c>
      <c r="Q8" s="34">
        <v>12.25</v>
      </c>
      <c r="R8" s="35">
        <f t="shared" si="1"/>
        <v>0.16507384882710685</v>
      </c>
      <c r="S8" s="47">
        <v>0.10699</v>
      </c>
      <c r="T8" s="32">
        <f t="shared" si="2"/>
        <v>3.9726585608940881</v>
      </c>
    </row>
    <row r="9" spans="1:238" s="10" customFormat="1" ht="14" x14ac:dyDescent="0.2">
      <c r="A9" s="29" t="s">
        <v>35</v>
      </c>
      <c r="B9" s="30">
        <f t="shared" si="0"/>
        <v>8</v>
      </c>
      <c r="C9" s="30" t="s">
        <v>36</v>
      </c>
      <c r="D9" s="30">
        <v>90.188000000000002</v>
      </c>
      <c r="E9" s="30">
        <v>54.8</v>
      </c>
      <c r="F9" s="30">
        <v>1.429</v>
      </c>
      <c r="G9" s="30">
        <v>1.141</v>
      </c>
      <c r="H9" s="31">
        <v>1.141</v>
      </c>
      <c r="I9" s="30">
        <v>15.9994</v>
      </c>
      <c r="J9" s="32">
        <f>((H9*6.022137E+23)/I9)*Q9*1E-24</f>
        <v>0.17247505157113391</v>
      </c>
      <c r="K9" s="33">
        <v>5.8029999999999999</v>
      </c>
      <c r="L9" s="33">
        <v>0</v>
      </c>
      <c r="M9" s="33">
        <v>4.2320000000000002</v>
      </c>
      <c r="N9" s="33">
        <v>8.0000000000000004E-4</v>
      </c>
      <c r="O9" s="33">
        <v>4.2320000000000002</v>
      </c>
      <c r="P9" s="33">
        <v>1.9000000000000001E-4</v>
      </c>
      <c r="Q9" s="34">
        <v>4.016</v>
      </c>
      <c r="R9" s="35">
        <f t="shared" si="1"/>
        <v>4.4896030245746695E-5</v>
      </c>
      <c r="S9" s="47">
        <v>0.15112999999999999</v>
      </c>
      <c r="T9" s="32">
        <f t="shared" si="2"/>
        <v>1.1412363632047504</v>
      </c>
    </row>
    <row r="10" spans="1:238" s="10" customFormat="1" ht="14" x14ac:dyDescent="0.2">
      <c r="A10" s="29" t="s">
        <v>37</v>
      </c>
      <c r="B10" s="30">
        <f t="shared" si="0"/>
        <v>9</v>
      </c>
      <c r="C10" s="30" t="s">
        <v>38</v>
      </c>
      <c r="D10" s="30">
        <v>85</v>
      </c>
      <c r="E10" s="30">
        <v>53.55</v>
      </c>
      <c r="F10" s="30">
        <v>1.696</v>
      </c>
      <c r="G10" s="30">
        <v>1.502</v>
      </c>
      <c r="H10" s="31">
        <v>1.5</v>
      </c>
      <c r="I10" s="30">
        <v>18.9984</v>
      </c>
      <c r="J10" s="32">
        <f>((H10*6.022137E+23)/I10)*Q10*1E-24</f>
        <v>0.19589442616220312</v>
      </c>
      <c r="K10" s="33">
        <v>5.6539999999999999</v>
      </c>
      <c r="L10" s="33">
        <v>-8.2000000000000003E-2</v>
      </c>
      <c r="M10" s="33">
        <v>4.0170000000000003</v>
      </c>
      <c r="N10" s="33">
        <v>8.0000000000000004E-4</v>
      </c>
      <c r="O10" s="33">
        <v>4.0179999999999998</v>
      </c>
      <c r="P10" s="33">
        <v>9.5999999999999992E-3</v>
      </c>
      <c r="Q10" s="34">
        <v>4.12</v>
      </c>
      <c r="R10" s="35">
        <f t="shared" si="1"/>
        <v>2.3892483822797409E-3</v>
      </c>
      <c r="S10" s="47">
        <v>0.18995000000000001</v>
      </c>
      <c r="T10" s="32">
        <f t="shared" si="2"/>
        <v>1.0312946889297347</v>
      </c>
    </row>
    <row r="11" spans="1:238" s="10" customFormat="1" ht="14" x14ac:dyDescent="0.2">
      <c r="A11" s="29" t="s">
        <v>39</v>
      </c>
      <c r="B11" s="30">
        <f t="shared" si="0"/>
        <v>10</v>
      </c>
      <c r="C11" s="30" t="s">
        <v>40</v>
      </c>
      <c r="D11" s="30">
        <v>27.1</v>
      </c>
      <c r="E11" s="30">
        <v>24.55</v>
      </c>
      <c r="F11" s="30">
        <v>0.9</v>
      </c>
      <c r="G11" s="30">
        <v>1.2070000000000001</v>
      </c>
      <c r="H11" s="31">
        <v>1.204</v>
      </c>
      <c r="I11" s="30">
        <v>20.1797</v>
      </c>
      <c r="J11" s="32">
        <f>((H11*6.022137E+23)/I11)*Q11*1E-24</f>
        <v>0.15090780527758091</v>
      </c>
      <c r="K11" s="33">
        <v>4.5659999999999998</v>
      </c>
      <c r="L11" s="33">
        <v>0</v>
      </c>
      <c r="M11" s="33">
        <v>2.62</v>
      </c>
      <c r="N11" s="33">
        <v>8.0000000000000002E-3</v>
      </c>
      <c r="O11" s="33">
        <v>2.6280000000000001</v>
      </c>
      <c r="P11" s="33">
        <v>3.9E-2</v>
      </c>
      <c r="Q11" s="34">
        <v>4.2</v>
      </c>
      <c r="R11" s="35">
        <f t="shared" si="1"/>
        <v>1.4840182648401826E-2</v>
      </c>
      <c r="S11" s="47">
        <v>0.16267999999999999</v>
      </c>
      <c r="T11" s="32">
        <f t="shared" si="2"/>
        <v>0.92763588196201696</v>
      </c>
    </row>
    <row r="12" spans="1:238" x14ac:dyDescent="0.2">
      <c r="A12" s="36" t="s">
        <v>41</v>
      </c>
      <c r="B12" s="37">
        <f t="shared" si="0"/>
        <v>11</v>
      </c>
      <c r="C12" s="37" t="s">
        <v>42</v>
      </c>
      <c r="D12" s="37">
        <v>1156</v>
      </c>
      <c r="E12" s="37">
        <v>371</v>
      </c>
      <c r="F12" s="37">
        <v>0.97</v>
      </c>
      <c r="G12" s="37">
        <v>0.97</v>
      </c>
      <c r="H12" s="31">
        <v>0.97</v>
      </c>
      <c r="I12" s="37">
        <v>22.98977</v>
      </c>
      <c r="J12" s="32">
        <f>((H12*6.022137E+23)/I12)*Q12*1E-24</f>
        <v>9.2107660173416248E-2</v>
      </c>
      <c r="K12" s="33">
        <v>3.63</v>
      </c>
      <c r="L12" s="33">
        <v>3.59</v>
      </c>
      <c r="M12" s="33">
        <v>1.66</v>
      </c>
      <c r="N12" s="33">
        <v>1.62</v>
      </c>
      <c r="O12" s="33">
        <v>3.28</v>
      </c>
      <c r="P12" s="33">
        <v>0.53</v>
      </c>
      <c r="Q12" s="34">
        <v>3.625</v>
      </c>
      <c r="R12" s="35">
        <f t="shared" si="1"/>
        <v>0.16158536585365854</v>
      </c>
      <c r="S12" s="47">
        <v>0.13158</v>
      </c>
      <c r="T12" s="32">
        <f t="shared" si="2"/>
        <v>0.70001261721702568</v>
      </c>
    </row>
    <row r="13" spans="1:238" x14ac:dyDescent="0.2">
      <c r="A13" s="36" t="s">
        <v>43</v>
      </c>
      <c r="B13" s="37">
        <f t="shared" si="0"/>
        <v>12</v>
      </c>
      <c r="C13" s="37" t="s">
        <v>44</v>
      </c>
      <c r="D13" s="37">
        <v>1380</v>
      </c>
      <c r="E13" s="37">
        <v>922</v>
      </c>
      <c r="F13" s="37">
        <v>1.74</v>
      </c>
      <c r="G13" s="37">
        <v>1.74</v>
      </c>
      <c r="H13" s="31">
        <v>1.74</v>
      </c>
      <c r="I13" s="37">
        <v>24.305</v>
      </c>
      <c r="J13" s="32">
        <f>((H13*6.022137E+23)/I13)*Q13*1E-24</f>
        <v>0.14973007337477884</v>
      </c>
      <c r="K13" s="33">
        <v>5.375</v>
      </c>
      <c r="L13" s="33">
        <v>0</v>
      </c>
      <c r="M13" s="33">
        <v>3.6309999999999998</v>
      </c>
      <c r="N13" s="33">
        <v>0.08</v>
      </c>
      <c r="O13" s="33">
        <v>3.71</v>
      </c>
      <c r="P13" s="33">
        <v>6.3E-2</v>
      </c>
      <c r="Q13" s="34">
        <v>3.4729999999999999</v>
      </c>
      <c r="R13" s="35">
        <f t="shared" si="1"/>
        <v>1.6981132075471698E-2</v>
      </c>
      <c r="S13" s="47">
        <v>0.2349</v>
      </c>
      <c r="T13" s="32">
        <f t="shared" si="2"/>
        <v>0.63742049116551225</v>
      </c>
    </row>
    <row r="14" spans="1:238" s="26" customFormat="1" ht="15" x14ac:dyDescent="0.2">
      <c r="A14" s="38" t="s">
        <v>45</v>
      </c>
      <c r="B14" s="39">
        <f t="shared" si="0"/>
        <v>13</v>
      </c>
      <c r="C14" s="39" t="s">
        <v>46</v>
      </c>
      <c r="D14" s="39">
        <v>2740</v>
      </c>
      <c r="E14" s="39">
        <v>933.5</v>
      </c>
      <c r="F14" s="39">
        <v>2.7</v>
      </c>
      <c r="G14" s="39">
        <v>2.7</v>
      </c>
      <c r="H14" s="40">
        <v>2.7</v>
      </c>
      <c r="I14" s="39">
        <v>26.981539999999999</v>
      </c>
      <c r="J14" s="40">
        <f>((H14*6.022137E+23)/I14)*Q14*1E-24</f>
        <v>9.9915343950715926E-2</v>
      </c>
      <c r="K14" s="41">
        <v>3.4489999999999998</v>
      </c>
      <c r="L14" s="41">
        <v>0.25600000000000001</v>
      </c>
      <c r="M14" s="41">
        <v>1.4950000000000001</v>
      </c>
      <c r="N14" s="41">
        <v>8.2000000000000007E-3</v>
      </c>
      <c r="O14" s="41">
        <v>1.5029999999999999</v>
      </c>
      <c r="P14" s="41">
        <v>0.23100000000000001</v>
      </c>
      <c r="Q14" s="41">
        <v>1.6579999999999999</v>
      </c>
      <c r="R14" s="42">
        <f t="shared" si="1"/>
        <v>0.15369261477045909</v>
      </c>
      <c r="S14" s="47">
        <v>0.38096999999999998</v>
      </c>
      <c r="T14" s="32">
        <f t="shared" si="2"/>
        <v>0.26226564808440544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</row>
    <row r="15" spans="1:238" x14ac:dyDescent="0.2">
      <c r="A15" s="36" t="s">
        <v>47</v>
      </c>
      <c r="B15" s="37">
        <f t="shared" si="0"/>
        <v>14</v>
      </c>
      <c r="C15" s="37" t="s">
        <v>48</v>
      </c>
      <c r="D15" s="37">
        <v>2630</v>
      </c>
      <c r="E15" s="37">
        <v>1683</v>
      </c>
      <c r="F15" s="37">
        <v>2.33</v>
      </c>
      <c r="G15" s="37">
        <v>2.33</v>
      </c>
      <c r="H15" s="31">
        <v>2.3296000000000001</v>
      </c>
      <c r="I15" s="37">
        <v>28.0855</v>
      </c>
      <c r="J15" s="32">
        <f>((H15*6.022137E+23)/I15)*Q15*1E-24</f>
        <v>0.11319043643475531</v>
      </c>
      <c r="K15" s="33">
        <v>4.1490999999999998</v>
      </c>
      <c r="L15" s="33">
        <v>0</v>
      </c>
      <c r="M15" s="33">
        <v>2.1629999999999998</v>
      </c>
      <c r="N15" s="33">
        <v>4.0000000000000001E-3</v>
      </c>
      <c r="O15" s="33">
        <v>2.1669999999999998</v>
      </c>
      <c r="P15" s="33">
        <v>0.17100000000000001</v>
      </c>
      <c r="Q15" s="34">
        <v>2.266</v>
      </c>
      <c r="R15" s="35">
        <f t="shared" si="1"/>
        <v>7.8910936778957094E-2</v>
      </c>
      <c r="S15" s="47">
        <v>0.32862000000000002</v>
      </c>
      <c r="T15" s="32">
        <f t="shared" si="2"/>
        <v>0.34444171515657995</v>
      </c>
    </row>
    <row r="16" spans="1:238" x14ac:dyDescent="0.2">
      <c r="A16" s="36" t="s">
        <v>49</v>
      </c>
      <c r="B16" s="37">
        <f t="shared" si="0"/>
        <v>15</v>
      </c>
      <c r="C16" s="37" t="s">
        <v>50</v>
      </c>
      <c r="D16" s="37">
        <v>553</v>
      </c>
      <c r="E16" s="37">
        <v>317.3</v>
      </c>
      <c r="F16" s="37">
        <v>1.82</v>
      </c>
      <c r="G16" s="37">
        <v>1.82</v>
      </c>
      <c r="H16" s="31">
        <v>1.82</v>
      </c>
      <c r="I16" s="37">
        <v>30.973759999999999</v>
      </c>
      <c r="J16" s="32">
        <f>((H16*6.022137E+23)/I16)*Q16*1E-24</f>
        <v>0.11861294808147282</v>
      </c>
      <c r="K16" s="33">
        <v>5.13</v>
      </c>
      <c r="L16" s="33">
        <v>0.2</v>
      </c>
      <c r="M16" s="33">
        <v>3.3069999999999999</v>
      </c>
      <c r="N16" s="33">
        <v>5.0000000000000001E-3</v>
      </c>
      <c r="O16" s="33">
        <v>3.3119999999999998</v>
      </c>
      <c r="P16" s="33">
        <v>0.17199999999999999</v>
      </c>
      <c r="Q16" s="34">
        <v>3.3519999999999999</v>
      </c>
      <c r="R16" s="35">
        <f t="shared" si="1"/>
        <v>5.1932367149758456E-2</v>
      </c>
      <c r="S16" s="47">
        <v>0.26204</v>
      </c>
      <c r="T16" s="32">
        <f t="shared" si="2"/>
        <v>0.45265206869742342</v>
      </c>
    </row>
    <row r="17" spans="1:238" x14ac:dyDescent="0.2">
      <c r="A17" s="36" t="s">
        <v>51</v>
      </c>
      <c r="B17" s="37">
        <f t="shared" si="0"/>
        <v>16</v>
      </c>
      <c r="C17" s="37" t="s">
        <v>52</v>
      </c>
      <c r="D17" s="37">
        <v>717.82</v>
      </c>
      <c r="E17" s="37">
        <v>392.2</v>
      </c>
      <c r="F17" s="37">
        <v>2.0699999999999998</v>
      </c>
      <c r="G17" s="37">
        <v>2.0699999999999998</v>
      </c>
      <c r="H17" s="31">
        <v>2.0670000000000002</v>
      </c>
      <c r="I17" s="37">
        <v>32.066000000000003</v>
      </c>
      <c r="J17" s="32">
        <f>((H17*6.022137E+23)/I17)*Q17*1E-24</f>
        <v>5.9276882717934881E-2</v>
      </c>
      <c r="K17" s="33">
        <v>2.847</v>
      </c>
      <c r="L17" s="33">
        <v>0</v>
      </c>
      <c r="M17" s="33">
        <v>1.0185999999999999</v>
      </c>
      <c r="N17" s="33">
        <v>7.0000000000000001E-3</v>
      </c>
      <c r="O17" s="33">
        <v>1.026</v>
      </c>
      <c r="P17" s="33">
        <v>0.53</v>
      </c>
      <c r="Q17" s="34">
        <v>1.5270000000000001</v>
      </c>
      <c r="R17" s="35">
        <f t="shared" si="1"/>
        <v>0.51656920077972712</v>
      </c>
      <c r="S17" s="47">
        <v>0.30995</v>
      </c>
      <c r="T17" s="32">
        <f t="shared" si="2"/>
        <v>0.19124659692832677</v>
      </c>
    </row>
    <row r="18" spans="1:238" s="10" customFormat="1" ht="14" x14ac:dyDescent="0.2">
      <c r="A18" s="29" t="s">
        <v>53</v>
      </c>
      <c r="B18" s="30">
        <f t="shared" si="0"/>
        <v>17</v>
      </c>
      <c r="C18" s="30" t="s">
        <v>54</v>
      </c>
      <c r="D18" s="30">
        <v>239.18</v>
      </c>
      <c r="E18" s="30">
        <v>172.17</v>
      </c>
      <c r="F18" s="30">
        <v>3.214</v>
      </c>
      <c r="G18" s="30">
        <v>1.5625</v>
      </c>
      <c r="H18" s="31">
        <v>1.56</v>
      </c>
      <c r="I18" s="30">
        <v>35.4527</v>
      </c>
      <c r="J18" s="32">
        <f>((H18*6.022137E+23)/I18)*Q18*1E-24</f>
        <v>1.3299738733772037</v>
      </c>
      <c r="K18" s="33">
        <v>9.577</v>
      </c>
      <c r="L18" s="33">
        <v>0</v>
      </c>
      <c r="M18" s="33">
        <v>11.525700000000001</v>
      </c>
      <c r="N18" s="33">
        <v>5.3</v>
      </c>
      <c r="O18" s="33">
        <v>16.8</v>
      </c>
      <c r="P18" s="33">
        <v>33.5</v>
      </c>
      <c r="Q18" s="34">
        <v>50.19</v>
      </c>
      <c r="R18" s="35">
        <f t="shared" si="1"/>
        <v>1.9940476190476191</v>
      </c>
      <c r="S18" s="47">
        <v>0.22894999999999999</v>
      </c>
      <c r="T18" s="32">
        <f t="shared" si="2"/>
        <v>5.8090145157335833</v>
      </c>
    </row>
    <row r="19" spans="1:238" s="10" customFormat="1" ht="14" x14ac:dyDescent="0.2">
      <c r="A19" s="29" t="s">
        <v>55</v>
      </c>
      <c r="B19" s="30">
        <f t="shared" si="0"/>
        <v>18</v>
      </c>
      <c r="C19" s="30" t="s">
        <v>56</v>
      </c>
      <c r="D19" s="30">
        <v>87.45</v>
      </c>
      <c r="E19" s="30">
        <v>83.95</v>
      </c>
      <c r="F19" s="30">
        <v>1.784</v>
      </c>
      <c r="G19" s="30">
        <v>1.3928</v>
      </c>
      <c r="H19" s="31">
        <v>1.3959999999999999</v>
      </c>
      <c r="I19" s="30">
        <v>39.948</v>
      </c>
      <c r="J19" s="32">
        <f>((H19*6.022137E+23)/I19)*Q19*1E-24</f>
        <v>2.0293323335094621E-2</v>
      </c>
      <c r="K19" s="33">
        <v>1.909</v>
      </c>
      <c r="L19" s="33">
        <v>0</v>
      </c>
      <c r="M19" s="33">
        <v>0.45800000000000002</v>
      </c>
      <c r="N19" s="33">
        <v>0.22500000000000001</v>
      </c>
      <c r="O19" s="33">
        <v>0.68300000000000005</v>
      </c>
      <c r="P19" s="33">
        <v>0.67500000000000004</v>
      </c>
      <c r="Q19" s="34">
        <v>0.96430000000000005</v>
      </c>
      <c r="R19" s="35">
        <f t="shared" si="1"/>
        <v>0.98828696925329429</v>
      </c>
      <c r="S19" s="47">
        <v>0.19727</v>
      </c>
      <c r="T19" s="32">
        <f t="shared" si="2"/>
        <v>0.10287080313831105</v>
      </c>
    </row>
    <row r="20" spans="1:238" x14ac:dyDescent="0.2">
      <c r="A20" s="36" t="s">
        <v>57</v>
      </c>
      <c r="B20" s="37">
        <f t="shared" si="0"/>
        <v>19</v>
      </c>
      <c r="C20" s="37" t="s">
        <v>58</v>
      </c>
      <c r="D20" s="37">
        <v>1033</v>
      </c>
      <c r="E20" s="37">
        <v>336.8</v>
      </c>
      <c r="F20" s="37">
        <v>0.86</v>
      </c>
      <c r="G20" s="37">
        <v>0.86</v>
      </c>
      <c r="H20" s="31">
        <v>0.89</v>
      </c>
      <c r="I20" s="37">
        <v>39.098300000000002</v>
      </c>
      <c r="J20" s="32">
        <f>((H20*6.022137E+23)/I20)*Q20*1E-24</f>
        <v>6.0179321025978109E-2</v>
      </c>
      <c r="K20" s="33">
        <v>3.67</v>
      </c>
      <c r="L20" s="33">
        <v>0</v>
      </c>
      <c r="M20" s="33">
        <v>1.69</v>
      </c>
      <c r="N20" s="33">
        <v>0.27</v>
      </c>
      <c r="O20" s="33">
        <v>1.96</v>
      </c>
      <c r="P20" s="33">
        <v>2.1</v>
      </c>
      <c r="Q20" s="34">
        <v>4.3899999999999997</v>
      </c>
      <c r="R20" s="35">
        <f t="shared" si="1"/>
        <v>1.0714285714285714</v>
      </c>
      <c r="S20" s="47">
        <v>0.14074999999999999</v>
      </c>
      <c r="T20" s="32">
        <f t="shared" si="2"/>
        <v>0.42756178348829921</v>
      </c>
    </row>
    <row r="21" spans="1:238" x14ac:dyDescent="0.2">
      <c r="A21" s="36" t="s">
        <v>59</v>
      </c>
      <c r="B21" s="37">
        <f t="shared" si="0"/>
        <v>20</v>
      </c>
      <c r="C21" s="37" t="s">
        <v>60</v>
      </c>
      <c r="D21" s="37">
        <v>1757</v>
      </c>
      <c r="E21" s="37">
        <v>1112</v>
      </c>
      <c r="F21" s="37">
        <v>1.55</v>
      </c>
      <c r="G21" s="37">
        <v>1.55</v>
      </c>
      <c r="H21" s="31">
        <v>1.54</v>
      </c>
      <c r="I21" s="37">
        <v>40.078000000000003</v>
      </c>
      <c r="J21" s="32">
        <f>((H21*6.022137E+23)/I21)*Q21*1E-24</f>
        <v>8.0249881527621136E-2</v>
      </c>
      <c r="K21" s="33">
        <v>4.7</v>
      </c>
      <c r="L21" s="33">
        <v>0</v>
      </c>
      <c r="M21" s="33">
        <v>2.78</v>
      </c>
      <c r="N21" s="33">
        <v>0.05</v>
      </c>
      <c r="O21" s="33">
        <v>2.83</v>
      </c>
      <c r="P21" s="33">
        <v>0.43</v>
      </c>
      <c r="Q21" s="34">
        <v>3.468</v>
      </c>
      <c r="R21" s="35">
        <f t="shared" si="1"/>
        <v>0.1519434628975265</v>
      </c>
      <c r="S21" s="47">
        <v>0.25863000000000003</v>
      </c>
      <c r="T21" s="32">
        <f t="shared" si="2"/>
        <v>0.31028837152542676</v>
      </c>
    </row>
    <row r="22" spans="1:238" x14ac:dyDescent="0.2">
      <c r="A22" s="36" t="s">
        <v>61</v>
      </c>
      <c r="B22" s="37">
        <f t="shared" si="0"/>
        <v>21</v>
      </c>
      <c r="C22" s="37" t="s">
        <v>62</v>
      </c>
      <c r="D22" s="37">
        <v>3109</v>
      </c>
      <c r="E22" s="37">
        <v>1814</v>
      </c>
      <c r="F22" s="37">
        <v>2.99</v>
      </c>
      <c r="G22" s="37">
        <v>2.99</v>
      </c>
      <c r="H22" s="31">
        <v>2.99</v>
      </c>
      <c r="I22" s="37">
        <v>44.9559</v>
      </c>
      <c r="J22" s="32">
        <f>((H22*6.022137E+23)/I22)*Q22*1E-24</f>
        <v>1.9950402627248036</v>
      </c>
      <c r="K22" s="33">
        <v>12.29</v>
      </c>
      <c r="L22" s="33">
        <v>-6</v>
      </c>
      <c r="M22" s="33">
        <v>19</v>
      </c>
      <c r="N22" s="33">
        <v>4.5</v>
      </c>
      <c r="O22" s="33">
        <v>23.5</v>
      </c>
      <c r="P22" s="33">
        <v>27.5</v>
      </c>
      <c r="Q22" s="34">
        <v>49.81</v>
      </c>
      <c r="R22" s="35">
        <f t="shared" si="1"/>
        <v>1.1702127659574468</v>
      </c>
      <c r="S22" s="47">
        <v>0.48498000000000002</v>
      </c>
      <c r="T22" s="32">
        <f t="shared" si="2"/>
        <v>4.113654713028998</v>
      </c>
    </row>
    <row r="23" spans="1:238" s="26" customFormat="1" ht="15" x14ac:dyDescent="0.2">
      <c r="A23" s="38" t="s">
        <v>63</v>
      </c>
      <c r="B23" s="39">
        <f t="shared" si="0"/>
        <v>22</v>
      </c>
      <c r="C23" s="39" t="s">
        <v>64</v>
      </c>
      <c r="D23" s="39">
        <v>3560</v>
      </c>
      <c r="E23" s="39">
        <v>1935</v>
      </c>
      <c r="F23" s="39">
        <v>4.54</v>
      </c>
      <c r="G23" s="39">
        <v>4.54</v>
      </c>
      <c r="H23" s="40">
        <v>4.5</v>
      </c>
      <c r="I23" s="39">
        <v>47.88</v>
      </c>
      <c r="J23" s="40">
        <f>((H23*6.022137E+23)/I23)*Q23*1E-24</f>
        <v>0.59881775808270665</v>
      </c>
      <c r="K23" s="41">
        <v>-3.4380000000000002</v>
      </c>
      <c r="L23" s="41">
        <v>0</v>
      </c>
      <c r="M23" s="41">
        <v>1.4850000000000001</v>
      </c>
      <c r="N23" s="41">
        <v>2.87</v>
      </c>
      <c r="O23" s="41">
        <v>4.3499999999999996</v>
      </c>
      <c r="P23" s="41">
        <v>6.09</v>
      </c>
      <c r="Q23" s="41">
        <v>10.58</v>
      </c>
      <c r="R23" s="42">
        <f t="shared" si="1"/>
        <v>1.4000000000000001</v>
      </c>
      <c r="S23" s="47">
        <v>0.74084000000000005</v>
      </c>
      <c r="T23" s="32">
        <f t="shared" si="2"/>
        <v>0.80829566179297363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</row>
    <row r="24" spans="1:238" x14ac:dyDescent="0.2">
      <c r="A24" s="36" t="s">
        <v>65</v>
      </c>
      <c r="B24" s="37">
        <f t="shared" si="0"/>
        <v>23</v>
      </c>
      <c r="C24" s="37" t="s">
        <v>66</v>
      </c>
      <c r="D24" s="37">
        <v>3650</v>
      </c>
      <c r="E24" s="37">
        <v>2163</v>
      </c>
      <c r="F24" s="37">
        <v>6.11</v>
      </c>
      <c r="G24" s="37">
        <v>6.11</v>
      </c>
      <c r="H24" s="31">
        <v>6</v>
      </c>
      <c r="I24" s="37">
        <v>50.941499999999998</v>
      </c>
      <c r="J24" s="32">
        <f>((H24*6.022137E+23)/I24)*Q24*1E-24</f>
        <v>0.71923051947822503</v>
      </c>
      <c r="K24" s="33">
        <v>-0.38240000000000002</v>
      </c>
      <c r="L24" s="33">
        <v>0</v>
      </c>
      <c r="M24" s="33">
        <v>1.84E-2</v>
      </c>
      <c r="N24" s="33">
        <v>5.08</v>
      </c>
      <c r="O24" s="33">
        <v>5.0999999999999996</v>
      </c>
      <c r="P24" s="33">
        <v>5.08</v>
      </c>
      <c r="Q24" s="34">
        <v>10.14</v>
      </c>
      <c r="R24" s="35">
        <f t="shared" si="1"/>
        <v>0.99607843137254914</v>
      </c>
      <c r="S24" s="47">
        <v>1.0075000000000001</v>
      </c>
      <c r="T24" s="32">
        <f t="shared" si="2"/>
        <v>0.71387644613223322</v>
      </c>
    </row>
    <row r="25" spans="1:238" x14ac:dyDescent="0.2">
      <c r="A25" s="36" t="s">
        <v>67</v>
      </c>
      <c r="B25" s="37">
        <f t="shared" si="0"/>
        <v>24</v>
      </c>
      <c r="C25" s="37" t="s">
        <v>68</v>
      </c>
      <c r="D25" s="37">
        <v>2945</v>
      </c>
      <c r="E25" s="37">
        <v>2130</v>
      </c>
      <c r="F25" s="37">
        <v>7.19</v>
      </c>
      <c r="G25" s="37">
        <v>7.19</v>
      </c>
      <c r="H25" s="31">
        <v>7.15</v>
      </c>
      <c r="I25" s="37">
        <v>51.996000000000002</v>
      </c>
      <c r="J25" s="32">
        <f>((H25*6.022137E+23)/I25)*Q25*1E-24</f>
        <v>0.53711054919859214</v>
      </c>
      <c r="K25" s="33">
        <v>3.6349999999999998</v>
      </c>
      <c r="L25" s="33">
        <v>0</v>
      </c>
      <c r="M25" s="33">
        <v>1.66</v>
      </c>
      <c r="N25" s="33">
        <v>1.83</v>
      </c>
      <c r="O25" s="33">
        <v>3.49</v>
      </c>
      <c r="P25" s="33">
        <v>3.05</v>
      </c>
      <c r="Q25" s="34">
        <v>6.4859999999999998</v>
      </c>
      <c r="R25" s="35">
        <f t="shared" si="1"/>
        <v>0.87392550143266468</v>
      </c>
      <c r="S25" s="47">
        <v>1.2748999999999999</v>
      </c>
      <c r="T25" s="32">
        <f t="shared" si="2"/>
        <v>0.42129621868271405</v>
      </c>
    </row>
    <row r="26" spans="1:238" x14ac:dyDescent="0.2">
      <c r="A26" s="36" t="s">
        <v>69</v>
      </c>
      <c r="B26" s="37">
        <f t="shared" si="0"/>
        <v>25</v>
      </c>
      <c r="C26" s="37" t="s">
        <v>70</v>
      </c>
      <c r="D26" s="37">
        <v>2235</v>
      </c>
      <c r="E26" s="37">
        <v>1518</v>
      </c>
      <c r="F26" s="37">
        <v>7.44</v>
      </c>
      <c r="G26" s="37">
        <v>7.44</v>
      </c>
      <c r="H26" s="31">
        <v>7.3</v>
      </c>
      <c r="I26" s="37">
        <v>54.938000000000002</v>
      </c>
      <c r="J26" s="32">
        <f>((H26*6.022137E+23)/I26)*Q26*1E-24</f>
        <v>1.2067074329389491</v>
      </c>
      <c r="K26" s="33">
        <v>-3.73</v>
      </c>
      <c r="L26" s="33">
        <v>1.79</v>
      </c>
      <c r="M26" s="33">
        <v>1.75</v>
      </c>
      <c r="N26" s="33">
        <v>0.4</v>
      </c>
      <c r="O26" s="33">
        <v>2.15</v>
      </c>
      <c r="P26" s="33">
        <v>13.3</v>
      </c>
      <c r="Q26" s="34">
        <v>15.08</v>
      </c>
      <c r="R26" s="35">
        <f t="shared" si="1"/>
        <v>6.1860465116279073</v>
      </c>
      <c r="S26" s="47">
        <v>1.347</v>
      </c>
      <c r="T26" s="32">
        <f t="shared" si="2"/>
        <v>0.89584813135779451</v>
      </c>
    </row>
    <row r="27" spans="1:238" s="26" customFormat="1" ht="15" x14ac:dyDescent="0.2">
      <c r="A27" s="38" t="s">
        <v>71</v>
      </c>
      <c r="B27" s="39">
        <f t="shared" si="0"/>
        <v>26</v>
      </c>
      <c r="C27" s="39" t="s">
        <v>72</v>
      </c>
      <c r="D27" s="39">
        <v>3023</v>
      </c>
      <c r="E27" s="39">
        <v>1808</v>
      </c>
      <c r="F27" s="39">
        <v>7.8739999999999997</v>
      </c>
      <c r="G27" s="39">
        <v>7.8739999999999997</v>
      </c>
      <c r="H27" s="40">
        <v>7.875</v>
      </c>
      <c r="I27" s="39">
        <v>55.847000000000001</v>
      </c>
      <c r="J27" s="40">
        <f>((H27*6.022137E+23)/I27)*Q27*1E-24</f>
        <v>1.1905547134626748</v>
      </c>
      <c r="K27" s="41">
        <v>9.4499999999999993</v>
      </c>
      <c r="L27" s="41">
        <v>0</v>
      </c>
      <c r="M27" s="41">
        <v>11.22</v>
      </c>
      <c r="N27" s="41">
        <v>0.4</v>
      </c>
      <c r="O27" s="41">
        <v>11.62</v>
      </c>
      <c r="P27" s="41">
        <v>2.56</v>
      </c>
      <c r="Q27" s="41">
        <v>14.02</v>
      </c>
      <c r="R27" s="42">
        <f t="shared" si="1"/>
        <v>0.22030981067125646</v>
      </c>
      <c r="S27" s="47">
        <v>1.5502</v>
      </c>
      <c r="T27" s="32">
        <f t="shared" si="2"/>
        <v>0.768000718270336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</row>
    <row r="28" spans="1:238" x14ac:dyDescent="0.2">
      <c r="A28" s="36" t="s">
        <v>73</v>
      </c>
      <c r="B28" s="37">
        <f t="shared" si="0"/>
        <v>27</v>
      </c>
      <c r="C28" s="37" t="s">
        <v>74</v>
      </c>
      <c r="D28" s="37">
        <v>3143</v>
      </c>
      <c r="E28" s="37">
        <v>1768</v>
      </c>
      <c r="F28" s="37">
        <v>8.9</v>
      </c>
      <c r="G28" s="37">
        <v>8.9</v>
      </c>
      <c r="H28" s="31">
        <v>8.86</v>
      </c>
      <c r="I28" s="37">
        <v>58.933199999999999</v>
      </c>
      <c r="J28" s="32">
        <f>((H28*6.022137E+23)/I28)*Q28*1E-24</f>
        <v>3.9129931917839174</v>
      </c>
      <c r="K28" s="33">
        <v>2.4900000000000002</v>
      </c>
      <c r="L28" s="33">
        <v>-6.2</v>
      </c>
      <c r="M28" s="33">
        <v>0.77900000000000003</v>
      </c>
      <c r="N28" s="33">
        <v>4.8</v>
      </c>
      <c r="O28" s="33">
        <v>5.6</v>
      </c>
      <c r="P28" s="33">
        <v>37.18</v>
      </c>
      <c r="Q28" s="34">
        <v>43.22</v>
      </c>
      <c r="R28" s="35">
        <f t="shared" si="1"/>
        <v>6.6392857142857142</v>
      </c>
      <c r="S28" s="47">
        <v>1.7971999999999999</v>
      </c>
      <c r="T28" s="32">
        <f t="shared" si="2"/>
        <v>2.1772719740618283</v>
      </c>
    </row>
    <row r="29" spans="1:238" s="26" customFormat="1" ht="15" x14ac:dyDescent="0.2">
      <c r="A29" s="38" t="s">
        <v>75</v>
      </c>
      <c r="B29" s="39">
        <f t="shared" si="0"/>
        <v>28</v>
      </c>
      <c r="C29" s="39" t="s">
        <v>76</v>
      </c>
      <c r="D29" s="39">
        <v>3005</v>
      </c>
      <c r="E29" s="39">
        <v>1726</v>
      </c>
      <c r="F29" s="39">
        <v>8.9</v>
      </c>
      <c r="G29" s="39">
        <v>8.9</v>
      </c>
      <c r="H29" s="40">
        <v>8.9120000000000008</v>
      </c>
      <c r="I29" s="39">
        <v>58.693399999999997</v>
      </c>
      <c r="J29" s="40">
        <f>((H29*6.022137E+23)/I29)*Q29*1E-24</f>
        <v>2.0482575259664628</v>
      </c>
      <c r="K29" s="41">
        <v>10.3</v>
      </c>
      <c r="L29" s="41">
        <v>0</v>
      </c>
      <c r="M29" s="41">
        <v>13.3</v>
      </c>
      <c r="N29" s="41">
        <v>5.2</v>
      </c>
      <c r="O29" s="41">
        <v>18.5</v>
      </c>
      <c r="P29" s="41">
        <v>4.49</v>
      </c>
      <c r="Q29" s="41">
        <v>22.4</v>
      </c>
      <c r="R29" s="42">
        <f t="shared" si="1"/>
        <v>0.24270270270270272</v>
      </c>
      <c r="S29" s="47">
        <v>1.9798</v>
      </c>
      <c r="T29" s="32">
        <f t="shared" si="2"/>
        <v>1.0345780007912229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</row>
    <row r="30" spans="1:238" s="26" customFormat="1" ht="15" x14ac:dyDescent="0.2">
      <c r="A30" s="38" t="s">
        <v>77</v>
      </c>
      <c r="B30" s="39">
        <f t="shared" si="0"/>
        <v>29</v>
      </c>
      <c r="C30" s="39" t="s">
        <v>78</v>
      </c>
      <c r="D30" s="39">
        <v>2840</v>
      </c>
      <c r="E30" s="39">
        <v>1356.6</v>
      </c>
      <c r="F30" s="39">
        <v>8.9600000000000009</v>
      </c>
      <c r="G30" s="39">
        <v>8.9600000000000009</v>
      </c>
      <c r="H30" s="40">
        <v>8.9329999999999998</v>
      </c>
      <c r="I30" s="39">
        <v>63.456000000000003</v>
      </c>
      <c r="J30" s="40">
        <f>((H30*6.022137E+23)/I30)*Q30*1E-24</f>
        <v>1.0690311479494607</v>
      </c>
      <c r="K30" s="41">
        <v>7.718</v>
      </c>
      <c r="L30" s="41">
        <v>0</v>
      </c>
      <c r="M30" s="41">
        <v>7.4850000000000003</v>
      </c>
      <c r="N30" s="41">
        <v>0.55000000000000004</v>
      </c>
      <c r="O30" s="41">
        <v>8.0299999999999994</v>
      </c>
      <c r="P30" s="41">
        <v>3.78</v>
      </c>
      <c r="Q30" s="41">
        <v>12.61</v>
      </c>
      <c r="R30" s="42">
        <f t="shared" si="1"/>
        <v>0.47073474470734744</v>
      </c>
      <c r="S30" s="47">
        <v>1.9962</v>
      </c>
      <c r="T30" s="32">
        <f t="shared" si="2"/>
        <v>0.53553308683972589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</row>
    <row r="31" spans="1:238" x14ac:dyDescent="0.2">
      <c r="A31" s="36" t="s">
        <v>79</v>
      </c>
      <c r="B31" s="37">
        <f t="shared" si="0"/>
        <v>30</v>
      </c>
      <c r="C31" s="37" t="s">
        <v>80</v>
      </c>
      <c r="D31" s="37">
        <v>1180</v>
      </c>
      <c r="E31" s="37">
        <v>692.73</v>
      </c>
      <c r="F31" s="37">
        <v>7.13</v>
      </c>
      <c r="G31" s="37">
        <v>7.13</v>
      </c>
      <c r="H31" s="31">
        <v>7.1340000000000003</v>
      </c>
      <c r="I31" s="37">
        <v>65.39</v>
      </c>
      <c r="J31" s="32">
        <f>((H31*6.022137E+23)/I31)*Q31*1E-24</f>
        <v>0.34860984240640464</v>
      </c>
      <c r="K31" s="33">
        <v>5.68</v>
      </c>
      <c r="L31" s="33">
        <v>0</v>
      </c>
      <c r="M31" s="33">
        <v>4.0540000000000003</v>
      </c>
      <c r="N31" s="33">
        <v>7.6999999999999999E-2</v>
      </c>
      <c r="O31" s="33">
        <v>4.1310000000000002</v>
      </c>
      <c r="P31" s="33">
        <v>1.1100000000000001</v>
      </c>
      <c r="Q31" s="34">
        <v>5.306</v>
      </c>
      <c r="R31" s="35">
        <f t="shared" si="1"/>
        <v>0.26870007262164125</v>
      </c>
      <c r="S31" s="47">
        <v>1.6903999999999999</v>
      </c>
      <c r="T31" s="32">
        <f t="shared" si="2"/>
        <v>0.20622920161287545</v>
      </c>
    </row>
    <row r="32" spans="1:238" x14ac:dyDescent="0.2">
      <c r="A32" s="36" t="s">
        <v>81</v>
      </c>
      <c r="B32" s="37">
        <f t="shared" si="0"/>
        <v>31</v>
      </c>
      <c r="C32" s="37" t="s">
        <v>82</v>
      </c>
      <c r="D32" s="37">
        <v>2478</v>
      </c>
      <c r="E32" s="37">
        <v>302.92</v>
      </c>
      <c r="F32" s="37">
        <v>5.91</v>
      </c>
      <c r="G32" s="37">
        <v>5.91</v>
      </c>
      <c r="H32" s="31">
        <v>5.91</v>
      </c>
      <c r="I32" s="37">
        <v>69.722999999999999</v>
      </c>
      <c r="J32" s="32">
        <f>((H32*6.022137E+23)/I32)*Q32*1E-24</f>
        <v>0.48703025670362715</v>
      </c>
      <c r="K32" s="33">
        <v>7.2880000000000003</v>
      </c>
      <c r="L32" s="33">
        <v>0</v>
      </c>
      <c r="M32" s="33">
        <v>6.6749999999999998</v>
      </c>
      <c r="N32" s="33">
        <v>0.16</v>
      </c>
      <c r="O32" s="33">
        <v>6.83</v>
      </c>
      <c r="P32" s="33">
        <v>2.75</v>
      </c>
      <c r="Q32" s="34">
        <v>9.5410000000000004</v>
      </c>
      <c r="R32" s="35">
        <f t="shared" si="1"/>
        <v>0.40263543191800877</v>
      </c>
      <c r="S32" s="47">
        <v>1.4307000000000001</v>
      </c>
      <c r="T32" s="32">
        <f t="shared" si="2"/>
        <v>0.3404139628878361</v>
      </c>
    </row>
    <row r="33" spans="1:20" x14ac:dyDescent="0.2">
      <c r="A33" s="36" t="s">
        <v>83</v>
      </c>
      <c r="B33" s="37">
        <f t="shared" si="0"/>
        <v>32</v>
      </c>
      <c r="C33" s="37" t="s">
        <v>84</v>
      </c>
      <c r="D33" s="37">
        <v>3107</v>
      </c>
      <c r="E33" s="37">
        <v>1211.5</v>
      </c>
      <c r="F33" s="37">
        <v>5.32</v>
      </c>
      <c r="G33" s="37">
        <v>5.32</v>
      </c>
      <c r="H33" s="31">
        <v>5.3230000000000004</v>
      </c>
      <c r="I33" s="37">
        <v>72.61</v>
      </c>
      <c r="J33" s="32">
        <f>((H33*6.022137E+23)/I33)*Q33*1E-24</f>
        <v>0.4719417144101225</v>
      </c>
      <c r="K33" s="33">
        <v>8.1850000000000005</v>
      </c>
      <c r="L33" s="33">
        <v>0</v>
      </c>
      <c r="M33" s="33">
        <v>8.42</v>
      </c>
      <c r="N33" s="33">
        <v>0.18</v>
      </c>
      <c r="O33" s="33">
        <v>8.6</v>
      </c>
      <c r="P33" s="33">
        <v>2.2000000000000002</v>
      </c>
      <c r="Q33" s="34">
        <v>10.69</v>
      </c>
      <c r="R33" s="35">
        <f t="shared" si="1"/>
        <v>0.2558139534883721</v>
      </c>
      <c r="S33" s="47">
        <v>1.3455999999999999</v>
      </c>
      <c r="T33" s="32">
        <f t="shared" si="2"/>
        <v>0.35072957372928248</v>
      </c>
    </row>
    <row r="34" spans="1:20" x14ac:dyDescent="0.2">
      <c r="A34" s="36" t="s">
        <v>85</v>
      </c>
      <c r="B34" s="37">
        <f t="shared" si="0"/>
        <v>33</v>
      </c>
      <c r="C34" s="37" t="s">
        <v>86</v>
      </c>
      <c r="D34" s="30">
        <v>876</v>
      </c>
      <c r="E34" s="30">
        <v>1090</v>
      </c>
      <c r="F34" s="37">
        <v>5.78</v>
      </c>
      <c r="G34" s="37">
        <v>5.78</v>
      </c>
      <c r="H34" s="31">
        <v>5.7759999999999998</v>
      </c>
      <c r="I34" s="37">
        <v>74.921599999999998</v>
      </c>
      <c r="J34" s="32">
        <f>((H34*6.022137E+23)/I34)*Q34*1E-24</f>
        <v>0.2877082189174604</v>
      </c>
      <c r="K34" s="33">
        <v>6.58</v>
      </c>
      <c r="L34" s="33">
        <v>-0.69</v>
      </c>
      <c r="M34" s="33">
        <v>5.44</v>
      </c>
      <c r="N34" s="33">
        <v>0.06</v>
      </c>
      <c r="O34" s="33">
        <v>5.5</v>
      </c>
      <c r="P34" s="33">
        <v>4.5</v>
      </c>
      <c r="Q34" s="34">
        <v>6.1970000000000001</v>
      </c>
      <c r="R34" s="35">
        <f t="shared" si="1"/>
        <v>0.81818181818181823</v>
      </c>
      <c r="S34" s="47">
        <v>1.5341</v>
      </c>
      <c r="T34" s="32">
        <f t="shared" si="2"/>
        <v>0.18754202393420272</v>
      </c>
    </row>
    <row r="35" spans="1:20" x14ac:dyDescent="0.2">
      <c r="A35" s="36" t="s">
        <v>87</v>
      </c>
      <c r="B35" s="37">
        <f t="shared" ref="B35:B66" si="3">B34+1</f>
        <v>34</v>
      </c>
      <c r="C35" s="37" t="s">
        <v>88</v>
      </c>
      <c r="D35" s="37">
        <v>958</v>
      </c>
      <c r="E35" s="37">
        <v>494</v>
      </c>
      <c r="F35" s="37">
        <v>4.79</v>
      </c>
      <c r="G35" s="37">
        <v>4.79</v>
      </c>
      <c r="H35" s="31">
        <v>4.8090000000000002</v>
      </c>
      <c r="I35" s="37">
        <v>78.959999999999994</v>
      </c>
      <c r="J35" s="32">
        <f>((H35*6.022137E+23)/I35)*Q35*1E-24</f>
        <v>0.47748102071672366</v>
      </c>
      <c r="K35" s="33">
        <v>7.97</v>
      </c>
      <c r="L35" s="33">
        <v>0</v>
      </c>
      <c r="M35" s="33">
        <v>7.98</v>
      </c>
      <c r="N35" s="33">
        <v>0.32</v>
      </c>
      <c r="O35" s="33">
        <v>8.3000000000000007</v>
      </c>
      <c r="P35" s="33">
        <v>11.7</v>
      </c>
      <c r="Q35" s="34">
        <v>13.018407</v>
      </c>
      <c r="R35" s="35">
        <f t="shared" si="1"/>
        <v>1.4096385542168672</v>
      </c>
      <c r="S35" s="47">
        <v>1.3120000000000001</v>
      </c>
      <c r="T35" s="32">
        <f t="shared" si="2"/>
        <v>0.36393370481457593</v>
      </c>
    </row>
    <row r="36" spans="1:20" s="11" customFormat="1" ht="14" x14ac:dyDescent="0.2">
      <c r="A36" s="43" t="s">
        <v>89</v>
      </c>
      <c r="B36" s="44">
        <f t="shared" si="3"/>
        <v>35</v>
      </c>
      <c r="C36" s="44" t="s">
        <v>90</v>
      </c>
      <c r="D36" s="44">
        <v>331.85</v>
      </c>
      <c r="E36" s="44">
        <v>265.95</v>
      </c>
      <c r="F36" s="44">
        <v>3.12</v>
      </c>
      <c r="G36" s="44">
        <v>3.12</v>
      </c>
      <c r="H36" s="31">
        <v>3.11</v>
      </c>
      <c r="I36" s="44">
        <v>79.903999999999996</v>
      </c>
      <c r="J36" s="32">
        <f>((H36*6.022137E+23)/I36)*Q36*1E-24</f>
        <v>0.24128831049945429</v>
      </c>
      <c r="K36" s="33">
        <v>6.7949999999999999</v>
      </c>
      <c r="L36" s="33">
        <v>0</v>
      </c>
      <c r="M36" s="33">
        <v>5.8</v>
      </c>
      <c r="N36" s="33">
        <v>0.1</v>
      </c>
      <c r="O36" s="33">
        <v>5.9</v>
      </c>
      <c r="P36" s="33">
        <v>6.9</v>
      </c>
      <c r="Q36" s="34">
        <v>10.294228</v>
      </c>
      <c r="R36" s="35">
        <f t="shared" si="1"/>
        <v>1.1694915254237288</v>
      </c>
      <c r="S36" s="47">
        <v>0.90886999999999996</v>
      </c>
      <c r="T36" s="32">
        <f t="shared" si="2"/>
        <v>0.26548165359122239</v>
      </c>
    </row>
    <row r="37" spans="1:20" s="10" customFormat="1" ht="14" x14ac:dyDescent="0.2">
      <c r="A37" s="29" t="s">
        <v>91</v>
      </c>
      <c r="B37" s="30">
        <f t="shared" si="3"/>
        <v>36</v>
      </c>
      <c r="C37" s="30" t="s">
        <v>92</v>
      </c>
      <c r="D37" s="30">
        <v>120.85</v>
      </c>
      <c r="E37" s="30">
        <v>116</v>
      </c>
      <c r="F37" s="30">
        <v>3.75</v>
      </c>
      <c r="G37" s="30">
        <v>2.4129999999999998</v>
      </c>
      <c r="H37" s="31">
        <v>2.4180000000000001</v>
      </c>
      <c r="I37" s="30">
        <v>83.8</v>
      </c>
      <c r="J37" s="32">
        <f>((H37*6.022137E+23)/I37)*Q37*1E-24</f>
        <v>0.61162272105568793</v>
      </c>
      <c r="K37" s="33">
        <v>7.81</v>
      </c>
      <c r="L37" s="33">
        <v>0</v>
      </c>
      <c r="M37" s="33">
        <v>7.67</v>
      </c>
      <c r="N37" s="33">
        <v>0.01</v>
      </c>
      <c r="O37" s="33">
        <v>7.68</v>
      </c>
      <c r="P37" s="33">
        <v>25</v>
      </c>
      <c r="Q37" s="34">
        <v>35.198219999999999</v>
      </c>
      <c r="R37" s="35">
        <f t="shared" si="1"/>
        <v>3.2552083333333335</v>
      </c>
      <c r="S37" s="47">
        <v>0.73616000000000004</v>
      </c>
      <c r="T37" s="32">
        <f t="shared" si="2"/>
        <v>0.83082851697414684</v>
      </c>
    </row>
    <row r="38" spans="1:20" x14ac:dyDescent="0.2">
      <c r="A38" s="36" t="s">
        <v>93</v>
      </c>
      <c r="B38" s="37">
        <f t="shared" si="3"/>
        <v>37</v>
      </c>
      <c r="C38" s="37" t="s">
        <v>94</v>
      </c>
      <c r="D38" s="37">
        <v>961</v>
      </c>
      <c r="E38" s="37">
        <v>312.63</v>
      </c>
      <c r="F38" s="37">
        <v>1.532</v>
      </c>
      <c r="G38" s="37">
        <v>1.532</v>
      </c>
      <c r="H38" s="31">
        <v>1.53</v>
      </c>
      <c r="I38" s="37">
        <v>85.467799999999997</v>
      </c>
      <c r="J38" s="32">
        <f>((H38*6.022137E+23)/I38)*Q38*1E-24</f>
        <v>6.0479663405826396E-2</v>
      </c>
      <c r="K38" s="33">
        <v>7.09</v>
      </c>
      <c r="L38" s="33">
        <v>0</v>
      </c>
      <c r="M38" s="33">
        <v>6.32</v>
      </c>
      <c r="N38" s="33">
        <v>0.5</v>
      </c>
      <c r="O38" s="33">
        <v>6.8</v>
      </c>
      <c r="P38" s="33">
        <v>0.38</v>
      </c>
      <c r="Q38" s="34">
        <v>5.6100899999999996</v>
      </c>
      <c r="R38" s="35">
        <f t="shared" si="1"/>
        <v>5.5882352941176473E-2</v>
      </c>
      <c r="S38" s="47">
        <v>0.49309999999999998</v>
      </c>
      <c r="T38" s="32">
        <f t="shared" si="2"/>
        <v>0.12265192335393713</v>
      </c>
    </row>
    <row r="39" spans="1:20" x14ac:dyDescent="0.2">
      <c r="A39" s="36" t="s">
        <v>95</v>
      </c>
      <c r="B39" s="37">
        <f t="shared" si="3"/>
        <v>38</v>
      </c>
      <c r="C39" s="37" t="s">
        <v>96</v>
      </c>
      <c r="D39" s="37">
        <v>1655</v>
      </c>
      <c r="E39" s="37">
        <v>1042</v>
      </c>
      <c r="F39" s="37">
        <v>2.54</v>
      </c>
      <c r="G39" s="37">
        <v>2.54</v>
      </c>
      <c r="H39" s="31">
        <v>2.64</v>
      </c>
      <c r="I39" s="37">
        <v>87.62</v>
      </c>
      <c r="J39" s="32">
        <f>((H39*6.022137E+23)/I39)*Q39*1E-24</f>
        <v>8.866641850580706E-2</v>
      </c>
      <c r="K39" s="33">
        <v>7.02</v>
      </c>
      <c r="L39" s="33">
        <v>0</v>
      </c>
      <c r="M39" s="33">
        <v>6.19</v>
      </c>
      <c r="N39" s="33">
        <v>0.06</v>
      </c>
      <c r="O39" s="33">
        <v>6.25</v>
      </c>
      <c r="P39" s="33">
        <v>1.28</v>
      </c>
      <c r="Q39" s="34">
        <v>4.8866119999999995</v>
      </c>
      <c r="R39" s="35">
        <f t="shared" si="1"/>
        <v>0.20480000000000001</v>
      </c>
      <c r="S39" s="47">
        <v>0.90024000000000004</v>
      </c>
      <c r="T39" s="32">
        <f t="shared" si="2"/>
        <v>9.8491978256694937E-2</v>
      </c>
    </row>
    <row r="40" spans="1:20" x14ac:dyDescent="0.2">
      <c r="A40" s="36" t="s">
        <v>97</v>
      </c>
      <c r="B40" s="37">
        <f t="shared" si="3"/>
        <v>39</v>
      </c>
      <c r="C40" s="37" t="s">
        <v>98</v>
      </c>
      <c r="D40" s="37">
        <v>3611</v>
      </c>
      <c r="E40" s="37">
        <v>1795</v>
      </c>
      <c r="F40" s="37">
        <v>4.47</v>
      </c>
      <c r="G40" s="37">
        <v>4.47</v>
      </c>
      <c r="H40" s="31">
        <v>4.47</v>
      </c>
      <c r="I40" s="37">
        <v>88.905900000000003</v>
      </c>
      <c r="J40" s="32">
        <f>((H40*6.022137E+23)/I40)*Q40*1E-24</f>
        <v>0.27310780337165469</v>
      </c>
      <c r="K40" s="33">
        <v>7.75</v>
      </c>
      <c r="L40" s="33">
        <v>1.1000000000000001</v>
      </c>
      <c r="M40" s="33">
        <v>7.55</v>
      </c>
      <c r="N40" s="33">
        <v>0.15</v>
      </c>
      <c r="O40" s="33">
        <v>7.7</v>
      </c>
      <c r="P40" s="33">
        <v>1.28</v>
      </c>
      <c r="Q40" s="34">
        <v>9.02</v>
      </c>
      <c r="R40" s="35">
        <f t="shared" si="1"/>
        <v>0.16623376623376623</v>
      </c>
      <c r="S40" s="47">
        <v>1.6241000000000001</v>
      </c>
      <c r="T40" s="32">
        <f t="shared" si="2"/>
        <v>0.16815947501487266</v>
      </c>
    </row>
    <row r="41" spans="1:20" x14ac:dyDescent="0.2">
      <c r="A41" s="36" t="s">
        <v>99</v>
      </c>
      <c r="B41" s="37">
        <f t="shared" si="3"/>
        <v>40</v>
      </c>
      <c r="C41" s="37" t="s">
        <v>100</v>
      </c>
      <c r="D41" s="37">
        <v>4682</v>
      </c>
      <c r="E41" s="37">
        <v>2128</v>
      </c>
      <c r="F41" s="37">
        <v>6.51</v>
      </c>
      <c r="G41" s="37">
        <v>6.51</v>
      </c>
      <c r="H41" s="31">
        <v>6.52</v>
      </c>
      <c r="I41" s="37">
        <v>91.224000000000004</v>
      </c>
      <c r="J41" s="32">
        <f>((H41*6.022137E+23)/I41)*Q41*1E-24</f>
        <v>0.28726010703735849</v>
      </c>
      <c r="K41" s="33">
        <v>7.16</v>
      </c>
      <c r="L41" s="33">
        <v>0</v>
      </c>
      <c r="M41" s="33">
        <v>6.44</v>
      </c>
      <c r="N41" s="33">
        <v>0.02</v>
      </c>
      <c r="O41" s="33">
        <v>6.46</v>
      </c>
      <c r="P41" s="33">
        <v>0.185</v>
      </c>
      <c r="Q41" s="34">
        <v>6.6740000000000004</v>
      </c>
      <c r="R41" s="35">
        <f t="shared" si="1"/>
        <v>2.8637770897832818E-2</v>
      </c>
      <c r="S41" s="47">
        <v>2.4952000000000001</v>
      </c>
      <c r="T41" s="32">
        <f t="shared" si="2"/>
        <v>0.11512508297425396</v>
      </c>
    </row>
    <row r="42" spans="1:20" x14ac:dyDescent="0.2">
      <c r="A42" s="36" t="s">
        <v>101</v>
      </c>
      <c r="B42" s="37">
        <f t="shared" si="3"/>
        <v>41</v>
      </c>
      <c r="C42" s="37" t="s">
        <v>102</v>
      </c>
      <c r="D42" s="37">
        <v>5015</v>
      </c>
      <c r="E42" s="37">
        <v>2742</v>
      </c>
      <c r="F42" s="37">
        <v>8.57</v>
      </c>
      <c r="G42" s="37">
        <v>8.57</v>
      </c>
      <c r="H42" s="31">
        <v>8.57</v>
      </c>
      <c r="I42" s="37">
        <v>92.906400000000005</v>
      </c>
      <c r="J42" s="32">
        <f>((H42*6.022137E+23)/I42)*Q42*1E-24</f>
        <v>0.4008504224396166</v>
      </c>
      <c r="K42" s="33">
        <v>7.0540000000000003</v>
      </c>
      <c r="L42" s="33">
        <v>-0.13900000000000001</v>
      </c>
      <c r="M42" s="33">
        <v>6.2530000000000001</v>
      </c>
      <c r="N42" s="33">
        <v>2.3999999999999998E-3</v>
      </c>
      <c r="O42" s="33">
        <v>6.2549999999999999</v>
      </c>
      <c r="P42" s="33">
        <v>1.1499999999999999</v>
      </c>
      <c r="Q42" s="34">
        <v>7.2160000000000002</v>
      </c>
      <c r="R42" s="35">
        <f t="shared" si="1"/>
        <v>0.18385291766586728</v>
      </c>
      <c r="S42" s="47">
        <v>3.4811000000000001</v>
      </c>
      <c r="T42" s="32">
        <f t="shared" si="2"/>
        <v>0.11515050485180449</v>
      </c>
    </row>
    <row r="43" spans="1:20" x14ac:dyDescent="0.2">
      <c r="A43" s="36" t="s">
        <v>103</v>
      </c>
      <c r="B43" s="37">
        <f t="shared" si="3"/>
        <v>42</v>
      </c>
      <c r="C43" s="37" t="s">
        <v>104</v>
      </c>
      <c r="D43" s="37">
        <v>4912</v>
      </c>
      <c r="E43" s="37">
        <v>2896</v>
      </c>
      <c r="F43" s="37">
        <v>10.220000000000001</v>
      </c>
      <c r="G43" s="37">
        <v>10.220000000000001</v>
      </c>
      <c r="H43" s="31">
        <v>10.199999999999999</v>
      </c>
      <c r="I43" s="37">
        <v>95.94</v>
      </c>
      <c r="J43" s="32">
        <f>((H43*6.022137E+23)/I43)*Q43*1E-24</f>
        <v>0.52090920121575979</v>
      </c>
      <c r="K43" s="33">
        <v>6.7149999999999999</v>
      </c>
      <c r="L43" s="33">
        <v>0</v>
      </c>
      <c r="M43" s="33">
        <v>5.67</v>
      </c>
      <c r="N43" s="33">
        <v>0.04</v>
      </c>
      <c r="O43" s="33">
        <v>5.71</v>
      </c>
      <c r="P43" s="33">
        <v>2.48</v>
      </c>
      <c r="Q43" s="34">
        <v>8.1359999999999992</v>
      </c>
      <c r="R43" s="35">
        <f t="shared" si="1"/>
        <v>0.43432574430823118</v>
      </c>
      <c r="S43" s="47">
        <v>4.3353000000000002</v>
      </c>
      <c r="T43" s="32">
        <f t="shared" si="2"/>
        <v>0.12015528365182565</v>
      </c>
    </row>
    <row r="44" spans="1:20" x14ac:dyDescent="0.2">
      <c r="A44" s="36" t="s">
        <v>105</v>
      </c>
      <c r="B44" s="37">
        <f t="shared" si="3"/>
        <v>43</v>
      </c>
      <c r="C44" s="37" t="s">
        <v>106</v>
      </c>
      <c r="D44" s="37">
        <v>4538</v>
      </c>
      <c r="E44" s="37">
        <v>2477</v>
      </c>
      <c r="F44" s="37">
        <v>11.5</v>
      </c>
      <c r="G44" s="37">
        <v>11.5</v>
      </c>
      <c r="H44" s="31">
        <v>11</v>
      </c>
      <c r="I44" s="37">
        <v>98</v>
      </c>
      <c r="J44" s="32">
        <f>((H44*6.022137E+23)/I44)*Q44*1E-24</f>
        <v>1.5323880649897959</v>
      </c>
      <c r="K44" s="33">
        <v>6.8</v>
      </c>
      <c r="L44" s="33">
        <v>0</v>
      </c>
      <c r="M44" s="33">
        <v>5.8</v>
      </c>
      <c r="N44" s="33">
        <v>0.5</v>
      </c>
      <c r="O44" s="33">
        <v>6.3</v>
      </c>
      <c r="P44" s="33">
        <v>20</v>
      </c>
      <c r="Q44" s="34">
        <v>22.67</v>
      </c>
      <c r="R44" s="35">
        <f t="shared" si="1"/>
        <v>3.1746031746031749</v>
      </c>
      <c r="S44" s="47">
        <v>4.9298999999999999</v>
      </c>
      <c r="T44" s="32">
        <f t="shared" si="2"/>
        <v>0.31083552708772916</v>
      </c>
    </row>
    <row r="45" spans="1:20" x14ac:dyDescent="0.2">
      <c r="A45" s="36" t="s">
        <v>107</v>
      </c>
      <c r="B45" s="37">
        <f t="shared" si="3"/>
        <v>44</v>
      </c>
      <c r="C45" s="37" t="s">
        <v>108</v>
      </c>
      <c r="D45" s="37">
        <v>4425</v>
      </c>
      <c r="E45" s="37">
        <v>2610</v>
      </c>
      <c r="F45" s="37">
        <v>12.37</v>
      </c>
      <c r="G45" s="37">
        <v>12.37</v>
      </c>
      <c r="H45" s="31">
        <v>12.1</v>
      </c>
      <c r="I45" s="37">
        <v>101.07</v>
      </c>
      <c r="J45" s="32">
        <f>((H45*6.022137E+23)/I45)*Q45*1E-24</f>
        <v>0.58156149407894331</v>
      </c>
      <c r="K45" s="33">
        <v>7.03</v>
      </c>
      <c r="L45" s="33">
        <v>0</v>
      </c>
      <c r="M45" s="33">
        <v>6.21</v>
      </c>
      <c r="N45" s="33">
        <v>0.4</v>
      </c>
      <c r="O45" s="33">
        <v>6.6</v>
      </c>
      <c r="P45" s="33">
        <v>2.56</v>
      </c>
      <c r="Q45" s="34">
        <v>8.0664400000000001</v>
      </c>
      <c r="R45" s="35">
        <f t="shared" si="1"/>
        <v>0.38787878787878793</v>
      </c>
      <c r="S45" s="47">
        <v>5.6520000000000001</v>
      </c>
      <c r="T45" s="32">
        <f t="shared" si="2"/>
        <v>0.10289481494673448</v>
      </c>
    </row>
    <row r="46" spans="1:20" x14ac:dyDescent="0.2">
      <c r="A46" s="36" t="s">
        <v>109</v>
      </c>
      <c r="B46" s="37">
        <f t="shared" si="3"/>
        <v>45</v>
      </c>
      <c r="C46" s="37" t="s">
        <v>110</v>
      </c>
      <c r="D46" s="37">
        <v>3970</v>
      </c>
      <c r="E46" s="37">
        <v>2236</v>
      </c>
      <c r="F46" s="37">
        <v>12.41</v>
      </c>
      <c r="G46" s="37">
        <v>12.41</v>
      </c>
      <c r="H46" s="31">
        <v>12.4</v>
      </c>
      <c r="I46" s="37">
        <v>102.9055</v>
      </c>
      <c r="J46" s="32">
        <f>((H46*6.022137E+23)/I46)*Q46*1E-24</f>
        <v>10.877657044686631</v>
      </c>
      <c r="K46" s="33">
        <v>5.88</v>
      </c>
      <c r="L46" s="33">
        <v>0</v>
      </c>
      <c r="M46" s="33">
        <v>4.34</v>
      </c>
      <c r="N46" s="33">
        <v>0.3</v>
      </c>
      <c r="O46" s="33">
        <v>4.5999999999999996</v>
      </c>
      <c r="P46" s="33">
        <v>144.80000000000001</v>
      </c>
      <c r="Q46" s="34">
        <v>149.9</v>
      </c>
      <c r="R46" s="35">
        <f t="shared" si="1"/>
        <v>31.478260869565222</v>
      </c>
      <c r="S46" s="47">
        <v>6.1252000000000004</v>
      </c>
      <c r="T46" s="32">
        <f t="shared" si="2"/>
        <v>1.7758860191808643</v>
      </c>
    </row>
    <row r="47" spans="1:20" x14ac:dyDescent="0.2">
      <c r="A47" s="36" t="s">
        <v>111</v>
      </c>
      <c r="B47" s="37">
        <f t="shared" si="3"/>
        <v>46</v>
      </c>
      <c r="C47" s="37" t="s">
        <v>112</v>
      </c>
      <c r="D47" s="37">
        <v>3240</v>
      </c>
      <c r="E47" s="37">
        <v>1825</v>
      </c>
      <c r="F47" s="37">
        <v>12</v>
      </c>
      <c r="G47" s="37">
        <v>12</v>
      </c>
      <c r="H47" s="31">
        <v>12</v>
      </c>
      <c r="I47" s="37">
        <v>106.42</v>
      </c>
      <c r="J47" s="32">
        <f>((H47*6.022137E+23)/I47)*Q47*1E-24</f>
        <v>0.7791853945883781</v>
      </c>
      <c r="K47" s="33">
        <v>5.91</v>
      </c>
      <c r="L47" s="33">
        <v>0</v>
      </c>
      <c r="M47" s="33">
        <v>4.3899999999999997</v>
      </c>
      <c r="N47" s="33">
        <v>9.2999999999999999E-2</v>
      </c>
      <c r="O47" s="33">
        <v>4.4800000000000004</v>
      </c>
      <c r="P47" s="33">
        <v>6.9</v>
      </c>
      <c r="Q47" s="34">
        <v>11.474458</v>
      </c>
      <c r="R47" s="35">
        <f t="shared" si="1"/>
        <v>1.5401785714285714</v>
      </c>
      <c r="S47" s="47">
        <v>6.1635999999999997</v>
      </c>
      <c r="T47" s="32">
        <f t="shared" si="2"/>
        <v>0.12641725527100689</v>
      </c>
    </row>
    <row r="48" spans="1:20" x14ac:dyDescent="0.2">
      <c r="A48" s="36" t="s">
        <v>113</v>
      </c>
      <c r="B48" s="37">
        <f t="shared" si="3"/>
        <v>47</v>
      </c>
      <c r="C48" s="37" t="s">
        <v>114</v>
      </c>
      <c r="D48" s="37">
        <v>2436</v>
      </c>
      <c r="E48" s="37">
        <v>1235.08</v>
      </c>
      <c r="F48" s="37">
        <v>10.5</v>
      </c>
      <c r="G48" s="37">
        <v>10.5</v>
      </c>
      <c r="H48" s="31">
        <v>10.51</v>
      </c>
      <c r="I48" s="37">
        <v>107.86799999999999</v>
      </c>
      <c r="J48" s="32">
        <f>((H48*6.022137E+23)/I48)*Q48*1E-24</f>
        <v>4.0404314149221259</v>
      </c>
      <c r="K48" s="33">
        <v>5.9219999999999997</v>
      </c>
      <c r="L48" s="33">
        <v>0</v>
      </c>
      <c r="M48" s="33">
        <v>4.407</v>
      </c>
      <c r="N48" s="33">
        <v>0.57999999999999996</v>
      </c>
      <c r="O48" s="33">
        <v>4.99</v>
      </c>
      <c r="P48" s="33">
        <v>63.3</v>
      </c>
      <c r="Q48" s="34">
        <v>68.86</v>
      </c>
      <c r="R48" s="35">
        <f t="shared" si="1"/>
        <v>12.685370741482965</v>
      </c>
      <c r="S48" s="47">
        <v>5.7282000000000002</v>
      </c>
      <c r="T48" s="32">
        <f t="shared" si="2"/>
        <v>0.70535795100068532</v>
      </c>
    </row>
    <row r="49" spans="1:20" x14ac:dyDescent="0.2">
      <c r="A49" s="36" t="s">
        <v>115</v>
      </c>
      <c r="B49" s="37">
        <f t="shared" si="3"/>
        <v>48</v>
      </c>
      <c r="C49" s="37" t="s">
        <v>116</v>
      </c>
      <c r="D49" s="37">
        <v>1040</v>
      </c>
      <c r="E49" s="37">
        <v>594.26</v>
      </c>
      <c r="F49" s="37">
        <v>8.65</v>
      </c>
      <c r="G49" s="37">
        <v>8.65</v>
      </c>
      <c r="H49" s="31">
        <v>8.69</v>
      </c>
      <c r="I49" s="37">
        <v>112.41</v>
      </c>
      <c r="J49" s="32">
        <f>((H49*6.022137E+23)/I49)*Q49*1E-24</f>
        <v>115.083729161249</v>
      </c>
      <c r="K49" s="33">
        <v>4.87</v>
      </c>
      <c r="L49" s="33">
        <v>0</v>
      </c>
      <c r="M49" s="33">
        <v>3.04</v>
      </c>
      <c r="N49" s="33">
        <v>3.46</v>
      </c>
      <c r="O49" s="33">
        <v>6.5</v>
      </c>
      <c r="P49" s="33">
        <v>2520</v>
      </c>
      <c r="Q49" s="34">
        <v>2472</v>
      </c>
      <c r="R49" s="35">
        <f t="shared" si="1"/>
        <v>387.69230769230768</v>
      </c>
      <c r="S49" s="47">
        <v>4.8830999999999998</v>
      </c>
      <c r="T49" s="32">
        <f t="shared" si="2"/>
        <v>23.567760062511315</v>
      </c>
    </row>
    <row r="50" spans="1:20" x14ac:dyDescent="0.2">
      <c r="A50" s="36" t="s">
        <v>117</v>
      </c>
      <c r="B50" s="37">
        <f t="shared" si="3"/>
        <v>49</v>
      </c>
      <c r="C50" s="37" t="s">
        <v>118</v>
      </c>
      <c r="D50" s="37">
        <v>2350</v>
      </c>
      <c r="E50" s="37">
        <v>429.78</v>
      </c>
      <c r="F50" s="37">
        <v>7.31</v>
      </c>
      <c r="G50" s="37">
        <v>7.31</v>
      </c>
      <c r="H50" s="31">
        <v>7.31</v>
      </c>
      <c r="I50" s="37">
        <v>114.82</v>
      </c>
      <c r="J50" s="32">
        <f>((H50*6.022137E+23)/I50)*Q50*1E-24</f>
        <v>7.575955340944085</v>
      </c>
      <c r="K50" s="33">
        <v>4.0650000000000004</v>
      </c>
      <c r="L50" s="33">
        <v>0</v>
      </c>
      <c r="M50" s="33">
        <v>2.08</v>
      </c>
      <c r="N50" s="33">
        <v>0.54</v>
      </c>
      <c r="O50" s="33">
        <v>2.62</v>
      </c>
      <c r="P50" s="33">
        <v>193.8</v>
      </c>
      <c r="Q50" s="34">
        <v>197.6</v>
      </c>
      <c r="R50" s="35">
        <f t="shared" si="1"/>
        <v>73.969465648854964</v>
      </c>
      <c r="S50" s="47">
        <v>4.3136999999999999</v>
      </c>
      <c r="T50" s="32">
        <f t="shared" si="2"/>
        <v>1.7562545705413184</v>
      </c>
    </row>
    <row r="51" spans="1:20" x14ac:dyDescent="0.2">
      <c r="A51" s="36" t="s">
        <v>119</v>
      </c>
      <c r="B51" s="37">
        <f t="shared" si="3"/>
        <v>50</v>
      </c>
      <c r="C51" s="37" t="s">
        <v>120</v>
      </c>
      <c r="D51" s="37">
        <v>2876</v>
      </c>
      <c r="E51" s="37">
        <v>505.12</v>
      </c>
      <c r="F51" s="37">
        <v>7.31</v>
      </c>
      <c r="G51" s="37">
        <v>7.31</v>
      </c>
      <c r="H51" s="31">
        <v>7.2869999999999999</v>
      </c>
      <c r="I51" s="37">
        <v>118.71</v>
      </c>
      <c r="J51" s="32">
        <f>((H51*6.022137E+23)/I51)*Q51*1E-24</f>
        <v>0.20520281920880212</v>
      </c>
      <c r="K51" s="33">
        <v>6.2249999999999996</v>
      </c>
      <c r="L51" s="33">
        <v>0</v>
      </c>
      <c r="M51" s="33">
        <v>4.8710000000000004</v>
      </c>
      <c r="N51" s="33">
        <v>2.1999999999999999E-2</v>
      </c>
      <c r="O51" s="33">
        <v>4.8920000000000003</v>
      </c>
      <c r="P51" s="33">
        <v>0.626</v>
      </c>
      <c r="Q51" s="34">
        <v>5.5510000000000002</v>
      </c>
      <c r="R51" s="35">
        <f t="shared" si="1"/>
        <v>0.12796402289452166</v>
      </c>
      <c r="S51" s="47">
        <v>4.4555999999999996</v>
      </c>
      <c r="T51" s="32">
        <f t="shared" si="2"/>
        <v>4.6055036181165757E-2</v>
      </c>
    </row>
    <row r="52" spans="1:20" x14ac:dyDescent="0.2">
      <c r="A52" s="36" t="s">
        <v>121</v>
      </c>
      <c r="B52" s="37">
        <f t="shared" si="3"/>
        <v>51</v>
      </c>
      <c r="C52" s="37" t="s">
        <v>122</v>
      </c>
      <c r="D52" s="37">
        <v>1860</v>
      </c>
      <c r="E52" s="37">
        <v>903.91</v>
      </c>
      <c r="F52" s="37">
        <v>6.69</v>
      </c>
      <c r="G52" s="37">
        <v>6.69</v>
      </c>
      <c r="H52" s="31">
        <v>6.6849999999999996</v>
      </c>
      <c r="I52" s="37">
        <v>121.75700000000001</v>
      </c>
      <c r="J52" s="32">
        <f>((H52*6.022137E+23)/I52)*Q52*1E-24</f>
        <v>0.29632141818777558</v>
      </c>
      <c r="K52" s="33">
        <v>5.57</v>
      </c>
      <c r="L52" s="33">
        <v>0</v>
      </c>
      <c r="M52" s="33">
        <v>3.9</v>
      </c>
      <c r="N52" s="33">
        <v>7.0000000000000001E-3</v>
      </c>
      <c r="O52" s="33">
        <v>3.9</v>
      </c>
      <c r="P52" s="33">
        <v>4.91</v>
      </c>
      <c r="Q52" s="34">
        <v>8.9619999999999997</v>
      </c>
      <c r="R52" s="35">
        <f t="shared" si="1"/>
        <v>1.2589743589743589</v>
      </c>
      <c r="S52" s="47">
        <v>4.2599</v>
      </c>
      <c r="T52" s="32">
        <f t="shared" si="2"/>
        <v>6.9560651233074852E-2</v>
      </c>
    </row>
    <row r="53" spans="1:20" x14ac:dyDescent="0.2">
      <c r="A53" s="36" t="s">
        <v>123</v>
      </c>
      <c r="B53" s="37">
        <f t="shared" si="3"/>
        <v>52</v>
      </c>
      <c r="C53" s="37" t="s">
        <v>124</v>
      </c>
      <c r="D53" s="37">
        <v>1261</v>
      </c>
      <c r="E53" s="37">
        <v>722.72</v>
      </c>
      <c r="F53" s="37">
        <v>6.24</v>
      </c>
      <c r="G53" s="37">
        <v>6.24</v>
      </c>
      <c r="H53" s="31">
        <v>6.2320000000000002</v>
      </c>
      <c r="I53" s="37">
        <v>127.6</v>
      </c>
      <c r="J53" s="32">
        <f>((H53*6.022137E+23)/I53)*Q53*1E-24</f>
        <v>0.25589328178719212</v>
      </c>
      <c r="K53" s="33">
        <v>5.8</v>
      </c>
      <c r="L53" s="33">
        <v>0</v>
      </c>
      <c r="M53" s="33">
        <v>4.2300000000000004</v>
      </c>
      <c r="N53" s="33">
        <v>0.09</v>
      </c>
      <c r="O53" s="33">
        <v>4.32</v>
      </c>
      <c r="P53" s="33">
        <v>4.7</v>
      </c>
      <c r="Q53" s="34">
        <v>8.7002450000000007</v>
      </c>
      <c r="R53" s="35">
        <f t="shared" si="1"/>
        <v>1.087962962962963</v>
      </c>
      <c r="S53" s="47">
        <v>4.0552000000000001</v>
      </c>
      <c r="T53" s="32">
        <f t="shared" si="2"/>
        <v>6.3102505865849312E-2</v>
      </c>
    </row>
    <row r="54" spans="1:20" x14ac:dyDescent="0.2">
      <c r="A54" s="36" t="s">
        <v>125</v>
      </c>
      <c r="B54" s="37">
        <f t="shared" si="3"/>
        <v>53</v>
      </c>
      <c r="C54" s="37" t="s">
        <v>126</v>
      </c>
      <c r="D54" s="37">
        <v>457.5</v>
      </c>
      <c r="E54" s="37">
        <v>386.7</v>
      </c>
      <c r="F54" s="37">
        <v>4.93</v>
      </c>
      <c r="G54" s="37">
        <v>4.93</v>
      </c>
      <c r="H54" s="31">
        <v>4.93</v>
      </c>
      <c r="I54" s="37">
        <v>126.9045</v>
      </c>
      <c r="J54" s="32">
        <f>((H54*6.022137E+23)/I54)*Q54*1E-24</f>
        <v>0.2285210332847771</v>
      </c>
      <c r="K54" s="33">
        <v>5.28</v>
      </c>
      <c r="L54" s="33">
        <v>1.58</v>
      </c>
      <c r="M54" s="33">
        <v>3.5</v>
      </c>
      <c r="N54" s="33">
        <v>0.31</v>
      </c>
      <c r="O54" s="33">
        <v>3.81</v>
      </c>
      <c r="P54" s="33">
        <v>6.15</v>
      </c>
      <c r="Q54" s="34">
        <v>9.7680000000000007</v>
      </c>
      <c r="R54" s="35">
        <f t="shared" si="1"/>
        <v>1.6141732283464567</v>
      </c>
      <c r="S54" s="47">
        <v>3.4451000000000001</v>
      </c>
      <c r="T54" s="32">
        <f t="shared" si="2"/>
        <v>6.6332191601049931E-2</v>
      </c>
    </row>
    <row r="55" spans="1:20" s="10" customFormat="1" ht="14" x14ac:dyDescent="0.2">
      <c r="A55" s="29" t="s">
        <v>127</v>
      </c>
      <c r="B55" s="30">
        <f t="shared" si="3"/>
        <v>54</v>
      </c>
      <c r="C55" s="30" t="s">
        <v>128</v>
      </c>
      <c r="D55" s="30">
        <v>165.1</v>
      </c>
      <c r="E55" s="30">
        <v>161.38999999999999</v>
      </c>
      <c r="F55" s="30">
        <v>5.9</v>
      </c>
      <c r="G55" s="30">
        <v>3.0569999999999999</v>
      </c>
      <c r="H55" s="31">
        <v>2.9529999999999998</v>
      </c>
      <c r="I55" s="30">
        <v>131.29</v>
      </c>
      <c r="J55" s="32">
        <f>((H55*6.022137E+23)/I55)*Q55*1E-24</f>
        <v>0.43228775882329656</v>
      </c>
      <c r="K55" s="33">
        <v>4.92</v>
      </c>
      <c r="L55" s="33">
        <v>3.04</v>
      </c>
      <c r="M55" s="33">
        <v>2.96</v>
      </c>
      <c r="N55" s="33">
        <v>0</v>
      </c>
      <c r="O55" s="33">
        <v>3.4</v>
      </c>
      <c r="P55" s="33">
        <v>23.9</v>
      </c>
      <c r="Q55" s="34">
        <v>31.914681000000002</v>
      </c>
      <c r="R55" s="35">
        <f t="shared" si="1"/>
        <v>7.0294117647058822</v>
      </c>
      <c r="S55" s="47">
        <v>2.1273</v>
      </c>
      <c r="T55" s="32">
        <f t="shared" si="2"/>
        <v>0.20320958906750181</v>
      </c>
    </row>
    <row r="56" spans="1:20" s="12" customFormat="1" ht="14" x14ac:dyDescent="0.2">
      <c r="A56" s="43" t="s">
        <v>129</v>
      </c>
      <c r="B56" s="44">
        <f t="shared" si="3"/>
        <v>55</v>
      </c>
      <c r="C56" s="44" t="s">
        <v>130</v>
      </c>
      <c r="D56" s="44">
        <v>944</v>
      </c>
      <c r="E56" s="44">
        <v>301.54000000000002</v>
      </c>
      <c r="F56" s="44">
        <v>1.87</v>
      </c>
      <c r="G56" s="44">
        <v>1.87</v>
      </c>
      <c r="H56" s="31">
        <v>1.93</v>
      </c>
      <c r="I56" s="44">
        <v>132.90539999999999</v>
      </c>
      <c r="J56" s="32">
        <f>((H56*6.022137E+23)/I56)*Q56*1E-24</f>
        <v>0.28867610554130979</v>
      </c>
      <c r="K56" s="33">
        <v>5.42</v>
      </c>
      <c r="L56" s="33">
        <v>1.29</v>
      </c>
      <c r="M56" s="33">
        <v>3.69</v>
      </c>
      <c r="N56" s="33">
        <v>0.21</v>
      </c>
      <c r="O56" s="33">
        <v>3.9</v>
      </c>
      <c r="P56" s="33">
        <v>29</v>
      </c>
      <c r="Q56" s="34">
        <v>33.01</v>
      </c>
      <c r="R56" s="35">
        <f t="shared" si="1"/>
        <v>7.4358974358974361</v>
      </c>
      <c r="S56" s="47">
        <v>1.4670000000000001</v>
      </c>
      <c r="T56" s="32">
        <f t="shared" si="2"/>
        <v>0.19677989471118595</v>
      </c>
    </row>
    <row r="57" spans="1:20" x14ac:dyDescent="0.2">
      <c r="A57" s="36" t="s">
        <v>131</v>
      </c>
      <c r="B57" s="37">
        <f t="shared" si="3"/>
        <v>56</v>
      </c>
      <c r="C57" s="37" t="s">
        <v>132</v>
      </c>
      <c r="D57" s="37">
        <v>2078</v>
      </c>
      <c r="E57" s="37">
        <v>1002</v>
      </c>
      <c r="F57" s="37">
        <v>3.59</v>
      </c>
      <c r="G57" s="37">
        <v>3.59</v>
      </c>
      <c r="H57" s="31">
        <v>3.62</v>
      </c>
      <c r="I57" s="37">
        <v>137.33000000000001</v>
      </c>
      <c r="J57" s="32">
        <f>((H57*6.022137E+23)/I57)*Q57*1E-24</f>
        <v>0.12086452226646488</v>
      </c>
      <c r="K57" s="33">
        <v>5.07</v>
      </c>
      <c r="L57" s="33">
        <v>0</v>
      </c>
      <c r="M57" s="33">
        <v>3.23</v>
      </c>
      <c r="N57" s="33">
        <v>0.15</v>
      </c>
      <c r="O57" s="33">
        <v>3.38</v>
      </c>
      <c r="P57" s="33">
        <v>1.1000000000000001</v>
      </c>
      <c r="Q57" s="34">
        <v>7.6138630000000003</v>
      </c>
      <c r="R57" s="35">
        <f t="shared" si="1"/>
        <v>0.32544378698224857</v>
      </c>
      <c r="S57" s="47">
        <v>2.8384</v>
      </c>
      <c r="T57" s="32">
        <f t="shared" si="2"/>
        <v>4.258192018970719E-2</v>
      </c>
    </row>
    <row r="58" spans="1:20" x14ac:dyDescent="0.2">
      <c r="A58" s="36" t="s">
        <v>133</v>
      </c>
      <c r="B58" s="37">
        <f t="shared" si="3"/>
        <v>57</v>
      </c>
      <c r="C58" s="37" t="s">
        <v>134</v>
      </c>
      <c r="D58" s="37">
        <v>3737</v>
      </c>
      <c r="E58" s="37">
        <v>1191</v>
      </c>
      <c r="F58" s="37">
        <v>6.15</v>
      </c>
      <c r="G58" s="37">
        <v>6.15</v>
      </c>
      <c r="H58" s="31">
        <v>6.15</v>
      </c>
      <c r="I58" s="37">
        <v>138.90549999999999</v>
      </c>
      <c r="J58" s="32">
        <f>((H58*6.022137E+23)/I58)*Q58*1E-24</f>
        <v>0.520822329382994</v>
      </c>
      <c r="K58" s="33">
        <v>8.24</v>
      </c>
      <c r="L58" s="33">
        <v>0</v>
      </c>
      <c r="M58" s="33">
        <v>8.5299999999999994</v>
      </c>
      <c r="N58" s="33">
        <v>1.1299999999999999</v>
      </c>
      <c r="O58" s="33">
        <v>9.66</v>
      </c>
      <c r="P58" s="33">
        <v>8.9700000000000006</v>
      </c>
      <c r="Q58" s="34">
        <v>19.533645</v>
      </c>
      <c r="R58" s="35">
        <f t="shared" si="1"/>
        <v>0.9285714285714286</v>
      </c>
      <c r="S58" s="47">
        <v>5.0735999999999999</v>
      </c>
      <c r="T58" s="32">
        <f t="shared" si="2"/>
        <v>0.10265340771503351</v>
      </c>
    </row>
    <row r="59" spans="1:20" x14ac:dyDescent="0.2">
      <c r="A59" s="36" t="s">
        <v>135</v>
      </c>
      <c r="B59" s="37">
        <f t="shared" si="3"/>
        <v>58</v>
      </c>
      <c r="C59" s="37" t="s">
        <v>136</v>
      </c>
      <c r="D59" s="37">
        <v>3715</v>
      </c>
      <c r="E59" s="37">
        <v>1071</v>
      </c>
      <c r="F59" s="37">
        <v>6.77</v>
      </c>
      <c r="G59" s="37">
        <v>6.77</v>
      </c>
      <c r="H59" s="31">
        <v>8.16</v>
      </c>
      <c r="I59" s="37">
        <v>140.12</v>
      </c>
      <c r="J59" s="32">
        <f>((H59*6.022137E+23)/I59)*Q59*1E-24</f>
        <v>0.13769720877179364</v>
      </c>
      <c r="K59" s="33">
        <v>4.84</v>
      </c>
      <c r="L59" s="33">
        <v>0</v>
      </c>
      <c r="M59" s="33">
        <v>2.94</v>
      </c>
      <c r="N59" s="33">
        <v>1E-3</v>
      </c>
      <c r="O59" s="33">
        <v>2.94</v>
      </c>
      <c r="P59" s="33">
        <v>0.63</v>
      </c>
      <c r="Q59" s="34">
        <v>3.9263089999999998</v>
      </c>
      <c r="R59" s="35">
        <f t="shared" si="1"/>
        <v>0.2142857142857143</v>
      </c>
      <c r="S59" s="47">
        <v>7.0971000000000002</v>
      </c>
      <c r="T59" s="32">
        <f t="shared" si="2"/>
        <v>1.9401897785263508E-2</v>
      </c>
    </row>
    <row r="60" spans="1:20" x14ac:dyDescent="0.2">
      <c r="A60" s="36" t="s">
        <v>137</v>
      </c>
      <c r="B60" s="37">
        <f t="shared" si="3"/>
        <v>59</v>
      </c>
      <c r="C60" s="37" t="s">
        <v>138</v>
      </c>
      <c r="D60" s="37">
        <v>3785</v>
      </c>
      <c r="E60" s="37">
        <v>1204</v>
      </c>
      <c r="F60" s="37">
        <v>6.77</v>
      </c>
      <c r="G60" s="37">
        <v>6.77</v>
      </c>
      <c r="H60" s="31">
        <v>6.77</v>
      </c>
      <c r="I60" s="37">
        <v>140.90770000000001</v>
      </c>
      <c r="J60" s="32">
        <f>((H60*6.022137E+23)/I60)*Q60*1E-24</f>
        <v>0.40767639592023708</v>
      </c>
      <c r="K60" s="33">
        <v>4.58</v>
      </c>
      <c r="L60" s="33">
        <v>-0.35</v>
      </c>
      <c r="M60" s="33">
        <v>2.64</v>
      </c>
      <c r="N60" s="33">
        <v>1.4999999999999999E-2</v>
      </c>
      <c r="O60" s="33">
        <v>2.66</v>
      </c>
      <c r="P60" s="33">
        <v>11.5</v>
      </c>
      <c r="Q60" s="34">
        <v>14.09</v>
      </c>
      <c r="R60" s="35">
        <f t="shared" si="1"/>
        <v>4.3233082706766917</v>
      </c>
      <c r="S60" s="47">
        <v>6.2205000000000004</v>
      </c>
      <c r="T60" s="32">
        <f t="shared" si="2"/>
        <v>6.5537560633427708E-2</v>
      </c>
    </row>
    <row r="61" spans="1:20" x14ac:dyDescent="0.2">
      <c r="A61" s="36" t="s">
        <v>139</v>
      </c>
      <c r="B61" s="37">
        <f t="shared" si="3"/>
        <v>60</v>
      </c>
      <c r="C61" s="37" t="s">
        <v>140</v>
      </c>
      <c r="D61" s="37">
        <v>3347</v>
      </c>
      <c r="E61" s="37">
        <v>1294</v>
      </c>
      <c r="F61" s="37">
        <v>7.01</v>
      </c>
      <c r="G61" s="37">
        <v>7.01</v>
      </c>
      <c r="H61" s="31">
        <v>7.01</v>
      </c>
      <c r="I61" s="37">
        <v>144.24</v>
      </c>
      <c r="J61" s="32">
        <f>((H61*6.022137E+23)/I61)*Q61*1E-24</f>
        <v>1.8764178519347603</v>
      </c>
      <c r="K61" s="33">
        <v>7.69</v>
      </c>
      <c r="L61" s="33">
        <v>0</v>
      </c>
      <c r="M61" s="33">
        <v>7.43</v>
      </c>
      <c r="N61" s="33">
        <v>9.1999999999999993</v>
      </c>
      <c r="O61" s="33">
        <v>16.600000000000001</v>
      </c>
      <c r="P61" s="33">
        <v>50.5</v>
      </c>
      <c r="Q61" s="34">
        <v>64.113077000000004</v>
      </c>
      <c r="R61" s="35">
        <f t="shared" si="1"/>
        <v>3.0421686746987948</v>
      </c>
      <c r="S61" s="47">
        <v>6.68</v>
      </c>
      <c r="T61" s="32">
        <f t="shared" si="2"/>
        <v>0.28090087603813779</v>
      </c>
    </row>
    <row r="62" spans="1:20" x14ac:dyDescent="0.2">
      <c r="A62" s="36" t="s">
        <v>141</v>
      </c>
      <c r="B62" s="37">
        <f t="shared" si="3"/>
        <v>61</v>
      </c>
      <c r="C62" s="37" t="s">
        <v>142</v>
      </c>
      <c r="D62" s="37">
        <v>3273</v>
      </c>
      <c r="E62" s="37">
        <v>1315</v>
      </c>
      <c r="F62" s="37">
        <v>7.22</v>
      </c>
      <c r="G62" s="37">
        <v>7.22</v>
      </c>
      <c r="H62" s="31">
        <v>7.26</v>
      </c>
      <c r="I62" s="37">
        <v>145</v>
      </c>
      <c r="J62" s="32">
        <f>((H62*6.022137E+23)/I62)*Q62*1E-24</f>
        <v>0</v>
      </c>
      <c r="K62" s="33">
        <v>12.6</v>
      </c>
      <c r="L62" s="33">
        <v>3.2</v>
      </c>
      <c r="M62" s="33">
        <v>20</v>
      </c>
      <c r="N62" s="33">
        <v>1.3</v>
      </c>
      <c r="O62" s="33">
        <v>21.3</v>
      </c>
      <c r="P62" s="33">
        <v>168.4</v>
      </c>
      <c r="Q62" s="34">
        <v>0</v>
      </c>
      <c r="R62" s="35">
        <f t="shared" si="1"/>
        <v>7.9061032863849769</v>
      </c>
      <c r="S62" s="47">
        <v>7.3021000000000003</v>
      </c>
      <c r="T62" s="32">
        <f t="shared" si="2"/>
        <v>0</v>
      </c>
    </row>
    <row r="63" spans="1:20" x14ac:dyDescent="0.2">
      <c r="A63" s="36" t="s">
        <v>143</v>
      </c>
      <c r="B63" s="37">
        <f t="shared" si="3"/>
        <v>62</v>
      </c>
      <c r="C63" s="37" t="s">
        <v>144</v>
      </c>
      <c r="D63" s="37">
        <v>2067</v>
      </c>
      <c r="E63" s="37">
        <v>1347</v>
      </c>
      <c r="F63" s="37">
        <v>2.75</v>
      </c>
      <c r="G63" s="37">
        <v>2.75</v>
      </c>
      <c r="H63" s="31">
        <v>7.52</v>
      </c>
      <c r="I63" s="37">
        <v>150.36000000000001</v>
      </c>
      <c r="J63" s="32">
        <f>((H63*6.022137E+23)/I63)*Q63*1E-24</f>
        <v>171.49585098866714</v>
      </c>
      <c r="K63" s="33">
        <v>0.8</v>
      </c>
      <c r="L63" s="33">
        <v>0</v>
      </c>
      <c r="M63" s="33">
        <v>0.42199999999999999</v>
      </c>
      <c r="N63" s="33">
        <v>39</v>
      </c>
      <c r="O63" s="33">
        <v>39</v>
      </c>
      <c r="P63" s="33">
        <v>5922</v>
      </c>
      <c r="Q63" s="34">
        <v>5694</v>
      </c>
      <c r="R63" s="35">
        <f t="shared" si="1"/>
        <v>151.84615384615384</v>
      </c>
      <c r="S63" s="47">
        <v>7.7321</v>
      </c>
      <c r="T63" s="32">
        <f t="shared" si="2"/>
        <v>22.179724911559234</v>
      </c>
    </row>
    <row r="64" spans="1:20" x14ac:dyDescent="0.2">
      <c r="A64" s="36" t="s">
        <v>145</v>
      </c>
      <c r="B64" s="37">
        <f t="shared" si="3"/>
        <v>63</v>
      </c>
      <c r="C64" s="37" t="s">
        <v>146</v>
      </c>
      <c r="D64" s="37">
        <v>1800</v>
      </c>
      <c r="E64" s="37">
        <v>1095</v>
      </c>
      <c r="F64" s="37">
        <v>5.24</v>
      </c>
      <c r="G64" s="37">
        <v>5.24</v>
      </c>
      <c r="H64" s="31">
        <v>5.24</v>
      </c>
      <c r="I64" s="37">
        <v>151.965</v>
      </c>
      <c r="J64" s="32">
        <f>((H64*6.022137E+23)/I64)*Q64*1E-24</f>
        <v>94.565205373289885</v>
      </c>
      <c r="K64" s="33">
        <v>7.22</v>
      </c>
      <c r="L64" s="33">
        <v>0</v>
      </c>
      <c r="M64" s="33">
        <v>6.57</v>
      </c>
      <c r="N64" s="33">
        <v>2.5</v>
      </c>
      <c r="O64" s="33">
        <v>9.1999999999999993</v>
      </c>
      <c r="P64" s="33">
        <v>4530</v>
      </c>
      <c r="Q64" s="34">
        <v>4554</v>
      </c>
      <c r="R64" s="35">
        <f t="shared" si="1"/>
        <v>492.39130434782612</v>
      </c>
      <c r="S64" s="47">
        <v>5.6477000000000004</v>
      </c>
      <c r="T64" s="32">
        <f t="shared" si="2"/>
        <v>16.744020640843154</v>
      </c>
    </row>
    <row r="65" spans="1:20" x14ac:dyDescent="0.2">
      <c r="A65" s="36" t="s">
        <v>147</v>
      </c>
      <c r="B65" s="37">
        <f t="shared" si="3"/>
        <v>64</v>
      </c>
      <c r="C65" s="37" t="s">
        <v>148</v>
      </c>
      <c r="D65" s="37">
        <v>3545</v>
      </c>
      <c r="E65" s="37">
        <v>1585</v>
      </c>
      <c r="F65" s="37">
        <v>7.9</v>
      </c>
      <c r="G65" s="37">
        <v>7.9</v>
      </c>
      <c r="H65" s="31">
        <v>7.9</v>
      </c>
      <c r="I65" s="37">
        <v>157.25</v>
      </c>
      <c r="J65" s="32">
        <f>((H65*6.022137E+23)/I65)*Q65*1E-24</f>
        <v>1479.4351316184418</v>
      </c>
      <c r="K65" s="33">
        <v>6.5</v>
      </c>
      <c r="L65" s="33">
        <v>0</v>
      </c>
      <c r="M65" s="33">
        <v>29.3</v>
      </c>
      <c r="N65" s="33">
        <v>151</v>
      </c>
      <c r="O65" s="33">
        <v>180</v>
      </c>
      <c r="P65" s="33">
        <v>49700</v>
      </c>
      <c r="Q65" s="45" t="s">
        <v>149</v>
      </c>
      <c r="R65" s="35">
        <f t="shared" si="1"/>
        <v>276.11111111111109</v>
      </c>
      <c r="S65" s="47">
        <v>8.7081999999999997</v>
      </c>
      <c r="T65" s="32">
        <f t="shared" si="2"/>
        <v>169.88988902625593</v>
      </c>
    </row>
    <row r="66" spans="1:20" x14ac:dyDescent="0.2">
      <c r="A66" s="36" t="s">
        <v>150</v>
      </c>
      <c r="B66" s="37">
        <f t="shared" si="3"/>
        <v>65</v>
      </c>
      <c r="C66" s="37" t="s">
        <v>151</v>
      </c>
      <c r="D66" s="37">
        <v>3500</v>
      </c>
      <c r="E66" s="37">
        <v>1629</v>
      </c>
      <c r="F66" s="37">
        <v>8.23</v>
      </c>
      <c r="G66" s="37">
        <v>8.23</v>
      </c>
      <c r="H66" s="31">
        <v>8.23</v>
      </c>
      <c r="I66" s="37">
        <v>158.92529999999999</v>
      </c>
      <c r="J66" s="32">
        <f>((H66*6.022137E+23)/I66)*Q66*1E-24</f>
        <v>0.93152099818197609</v>
      </c>
      <c r="K66" s="33">
        <v>7.38</v>
      </c>
      <c r="L66" s="33">
        <v>-0.17</v>
      </c>
      <c r="M66" s="33">
        <v>6.84</v>
      </c>
      <c r="N66" s="33">
        <v>4.0000000000000001E-3</v>
      </c>
      <c r="O66" s="33">
        <v>6.84</v>
      </c>
      <c r="P66" s="33">
        <v>23.4</v>
      </c>
      <c r="Q66" s="34">
        <v>29.87</v>
      </c>
      <c r="R66" s="35">
        <f t="shared" si="1"/>
        <v>3.4210526315789473</v>
      </c>
      <c r="S66" s="47">
        <v>9.4957999999999991</v>
      </c>
      <c r="T66" s="32">
        <f t="shared" si="2"/>
        <v>9.8098211649568876E-2</v>
      </c>
    </row>
    <row r="67" spans="1:20" x14ac:dyDescent="0.2">
      <c r="A67" s="36" t="s">
        <v>152</v>
      </c>
      <c r="B67" s="37">
        <f t="shared" ref="B67:B84" si="4">B66+1</f>
        <v>66</v>
      </c>
      <c r="C67" s="37" t="s">
        <v>153</v>
      </c>
      <c r="D67" s="37">
        <v>2840</v>
      </c>
      <c r="E67" s="37">
        <v>1685</v>
      </c>
      <c r="F67" s="37">
        <v>8.5500000000000007</v>
      </c>
      <c r="G67" s="37">
        <v>8.5500000000000007</v>
      </c>
      <c r="H67" s="31">
        <v>8.5500000000000007</v>
      </c>
      <c r="I67" s="37">
        <v>162.5</v>
      </c>
      <c r="J67" s="32">
        <f>((H67*6.022137E+23)/I67)*Q67*1E-24</f>
        <v>32.418033708708769</v>
      </c>
      <c r="K67" s="33">
        <v>16.899999999999999</v>
      </c>
      <c r="L67" s="33">
        <v>0</v>
      </c>
      <c r="M67" s="33">
        <v>35.9</v>
      </c>
      <c r="N67" s="33">
        <v>54.4</v>
      </c>
      <c r="O67" s="33">
        <v>90.3</v>
      </c>
      <c r="P67" s="33">
        <v>994</v>
      </c>
      <c r="Q67" s="34">
        <v>1023.11226</v>
      </c>
      <c r="R67" s="35">
        <f t="shared" ref="R67:R88" si="5">P67/O67</f>
        <v>11.007751937984496</v>
      </c>
      <c r="S67" s="47">
        <v>10.196999999999999</v>
      </c>
      <c r="T67" s="32">
        <f t="shared" ref="T67:T88" si="6">J67/S67</f>
        <v>3.1791736499665366</v>
      </c>
    </row>
    <row r="68" spans="1:20" x14ac:dyDescent="0.2">
      <c r="A68" s="36" t="s">
        <v>154</v>
      </c>
      <c r="B68" s="37">
        <f t="shared" si="4"/>
        <v>67</v>
      </c>
      <c r="C68" s="37" t="s">
        <v>155</v>
      </c>
      <c r="D68" s="37">
        <v>2968</v>
      </c>
      <c r="E68" s="37">
        <v>1747</v>
      </c>
      <c r="F68" s="37">
        <v>8.8000000000000007</v>
      </c>
      <c r="G68" s="37">
        <v>8.8000000000000007</v>
      </c>
      <c r="H68" s="31">
        <v>8.8000000000000007</v>
      </c>
      <c r="I68" s="37">
        <v>164.93029999999999</v>
      </c>
      <c r="J68" s="32">
        <f>((H68*6.022137E+23)/I68)*Q68*1E-24</f>
        <v>2.2453588063127272</v>
      </c>
      <c r="K68" s="33">
        <v>8.01</v>
      </c>
      <c r="L68" s="33">
        <v>-1.7</v>
      </c>
      <c r="M68" s="33">
        <v>8.06</v>
      </c>
      <c r="N68" s="33">
        <v>0.36</v>
      </c>
      <c r="O68" s="33">
        <v>8.42</v>
      </c>
      <c r="P68" s="33">
        <v>64.7</v>
      </c>
      <c r="Q68" s="34">
        <v>69.88</v>
      </c>
      <c r="R68" s="35">
        <f t="shared" si="5"/>
        <v>7.6840855106888366</v>
      </c>
      <c r="S68" s="47">
        <v>10.917</v>
      </c>
      <c r="T68" s="32">
        <f t="shared" si="6"/>
        <v>0.20567544254948494</v>
      </c>
    </row>
    <row r="69" spans="1:20" x14ac:dyDescent="0.2">
      <c r="A69" s="36" t="s">
        <v>156</v>
      </c>
      <c r="B69" s="37">
        <f t="shared" si="4"/>
        <v>68</v>
      </c>
      <c r="C69" s="37" t="s">
        <v>157</v>
      </c>
      <c r="D69" s="37">
        <v>3140</v>
      </c>
      <c r="E69" s="37">
        <v>1802</v>
      </c>
      <c r="F69" s="37">
        <v>9.07</v>
      </c>
      <c r="G69" s="37">
        <v>9.07</v>
      </c>
      <c r="H69" s="31">
        <v>9.07</v>
      </c>
      <c r="I69" s="37">
        <v>167.26</v>
      </c>
      <c r="J69" s="32">
        <f>((H69*6.022137E+23)/I69)*Q69*1E-24</f>
        <v>6.0247699617551671</v>
      </c>
      <c r="K69" s="33">
        <v>7.79</v>
      </c>
      <c r="L69" s="33">
        <v>0</v>
      </c>
      <c r="M69" s="33">
        <v>7.63</v>
      </c>
      <c r="N69" s="33">
        <v>1.1000000000000001</v>
      </c>
      <c r="O69" s="33">
        <v>8.6999999999999993</v>
      </c>
      <c r="P69" s="33">
        <v>159</v>
      </c>
      <c r="Q69" s="34">
        <v>184.49077</v>
      </c>
      <c r="R69" s="35">
        <f t="shared" si="5"/>
        <v>18.27586206896552</v>
      </c>
      <c r="S69" s="47">
        <v>11.708</v>
      </c>
      <c r="T69" s="32">
        <f t="shared" si="6"/>
        <v>0.51458575006450014</v>
      </c>
    </row>
    <row r="70" spans="1:20" x14ac:dyDescent="0.2">
      <c r="A70" s="36" t="s">
        <v>158</v>
      </c>
      <c r="B70" s="37">
        <f t="shared" si="4"/>
        <v>69</v>
      </c>
      <c r="C70" s="37" t="s">
        <v>159</v>
      </c>
      <c r="D70" s="37">
        <v>2223</v>
      </c>
      <c r="E70" s="37">
        <v>1818</v>
      </c>
      <c r="F70" s="37">
        <v>9.32</v>
      </c>
      <c r="G70" s="37">
        <v>9.32</v>
      </c>
      <c r="H70" s="31">
        <v>9.32</v>
      </c>
      <c r="I70" s="37">
        <v>168.9342</v>
      </c>
      <c r="J70" s="32">
        <f>((H70*6.022137E+23)/I70)*Q70*1E-24</f>
        <v>3.5881675934890622</v>
      </c>
      <c r="K70" s="33">
        <v>7.07</v>
      </c>
      <c r="L70" s="33">
        <v>0.9</v>
      </c>
      <c r="M70" s="33">
        <v>6.28</v>
      </c>
      <c r="N70" s="33">
        <v>0.1</v>
      </c>
      <c r="O70" s="33">
        <v>6.38</v>
      </c>
      <c r="P70" s="33">
        <v>100</v>
      </c>
      <c r="Q70" s="34">
        <v>108</v>
      </c>
      <c r="R70" s="35">
        <f t="shared" si="5"/>
        <v>15.673981191222571</v>
      </c>
      <c r="S70" s="47">
        <v>12.555999999999999</v>
      </c>
      <c r="T70" s="32">
        <f t="shared" si="6"/>
        <v>0.28577314379492375</v>
      </c>
    </row>
    <row r="71" spans="1:20" x14ac:dyDescent="0.2">
      <c r="A71" s="36" t="s">
        <v>160</v>
      </c>
      <c r="B71" s="37">
        <f t="shared" si="4"/>
        <v>70</v>
      </c>
      <c r="C71" s="37" t="s">
        <v>161</v>
      </c>
      <c r="D71" s="37">
        <v>1469</v>
      </c>
      <c r="E71" s="37">
        <v>1092</v>
      </c>
      <c r="F71" s="37">
        <v>6.97</v>
      </c>
      <c r="G71" s="37">
        <v>6.97</v>
      </c>
      <c r="H71" s="31">
        <v>6.9</v>
      </c>
      <c r="I71" s="37">
        <v>173.04</v>
      </c>
      <c r="J71" s="32">
        <f>((H71*6.022137E+23)/I71)*Q71*1E-24</f>
        <v>1.2486955360610263</v>
      </c>
      <c r="K71" s="33">
        <v>12.43</v>
      </c>
      <c r="L71" s="33">
        <v>0</v>
      </c>
      <c r="M71" s="33">
        <v>19.420000000000002</v>
      </c>
      <c r="N71" s="33">
        <v>4</v>
      </c>
      <c r="O71" s="33">
        <v>23.4</v>
      </c>
      <c r="P71" s="33">
        <v>34.799999999999997</v>
      </c>
      <c r="Q71" s="34">
        <v>52</v>
      </c>
      <c r="R71" s="35">
        <f t="shared" si="5"/>
        <v>1.4871794871794872</v>
      </c>
      <c r="S71" s="47">
        <v>9.5579000000000001</v>
      </c>
      <c r="T71" s="32">
        <f t="shared" si="6"/>
        <v>0.13064538612676702</v>
      </c>
    </row>
    <row r="72" spans="1:20" x14ac:dyDescent="0.2">
      <c r="A72" s="36" t="s">
        <v>162</v>
      </c>
      <c r="B72" s="37">
        <f t="shared" si="4"/>
        <v>71</v>
      </c>
      <c r="C72" s="37" t="s">
        <v>163</v>
      </c>
      <c r="D72" s="37">
        <v>3668</v>
      </c>
      <c r="E72" s="37">
        <v>1936</v>
      </c>
      <c r="F72" s="37">
        <v>9.84</v>
      </c>
      <c r="G72" s="37">
        <v>9.84</v>
      </c>
      <c r="H72" s="31">
        <v>9.84</v>
      </c>
      <c r="I72" s="37">
        <v>174.96700000000001</v>
      </c>
      <c r="J72" s="32">
        <f>((H72*6.022137E+23)/I72)*Q72*1E-24</f>
        <v>2.7606255963318027</v>
      </c>
      <c r="K72" s="33">
        <v>7.21</v>
      </c>
      <c r="L72" s="33">
        <v>0</v>
      </c>
      <c r="M72" s="33">
        <v>6.53</v>
      </c>
      <c r="N72" s="33">
        <v>0.7</v>
      </c>
      <c r="O72" s="33">
        <v>7.2</v>
      </c>
      <c r="P72" s="33">
        <v>74</v>
      </c>
      <c r="Q72" s="34">
        <v>81.511319999999998</v>
      </c>
      <c r="R72" s="35">
        <f t="shared" si="5"/>
        <v>10.277777777777777</v>
      </c>
      <c r="S72" s="47">
        <v>14.186</v>
      </c>
      <c r="T72" s="32">
        <f t="shared" si="6"/>
        <v>0.19460211450245332</v>
      </c>
    </row>
    <row r="73" spans="1:20" x14ac:dyDescent="0.2">
      <c r="A73" s="36" t="s">
        <v>164</v>
      </c>
      <c r="B73" s="37">
        <f t="shared" si="4"/>
        <v>72</v>
      </c>
      <c r="C73" s="37" t="s">
        <v>165</v>
      </c>
      <c r="D73" s="37">
        <v>4875</v>
      </c>
      <c r="E73" s="37">
        <v>2504</v>
      </c>
      <c r="F73" s="37">
        <v>13.31</v>
      </c>
      <c r="G73" s="37">
        <v>13.31</v>
      </c>
      <c r="H73" s="31">
        <v>13.3</v>
      </c>
      <c r="I73" s="37">
        <v>178.49</v>
      </c>
      <c r="J73" s="32">
        <f>((H73*6.022137E+23)/I73)*Q73*1E-24</f>
        <v>4.9899152543671912</v>
      </c>
      <c r="K73" s="33">
        <v>7.7</v>
      </c>
      <c r="L73" s="33">
        <v>0</v>
      </c>
      <c r="M73" s="33">
        <v>7.6</v>
      </c>
      <c r="N73" s="33">
        <v>2.6</v>
      </c>
      <c r="O73" s="33">
        <v>10.199999999999999</v>
      </c>
      <c r="P73" s="33">
        <v>104.1</v>
      </c>
      <c r="Q73" s="34">
        <v>111.2</v>
      </c>
      <c r="R73" s="35">
        <f t="shared" si="5"/>
        <v>10.205882352941176</v>
      </c>
      <c r="S73" s="47">
        <v>19.760000000000002</v>
      </c>
      <c r="T73" s="32">
        <f t="shared" si="6"/>
        <v>0.25252607562586998</v>
      </c>
    </row>
    <row r="74" spans="1:20" x14ac:dyDescent="0.2">
      <c r="A74" s="36" t="s">
        <v>166</v>
      </c>
      <c r="B74" s="37">
        <f t="shared" si="4"/>
        <v>73</v>
      </c>
      <c r="C74" s="37" t="s">
        <v>167</v>
      </c>
      <c r="D74" s="37">
        <v>5730</v>
      </c>
      <c r="E74" s="37">
        <v>3293</v>
      </c>
      <c r="F74" s="37">
        <v>16.649999999999999</v>
      </c>
      <c r="G74" s="37">
        <v>16.649999999999999</v>
      </c>
      <c r="H74" s="31">
        <v>16.399999999999999</v>
      </c>
      <c r="I74" s="37">
        <v>180.9479</v>
      </c>
      <c r="J74" s="32">
        <f>((H74*6.022137E+23)/I74)*Q74*1E-24</f>
        <v>1.4911510100841177</v>
      </c>
      <c r="K74" s="33">
        <v>6.91</v>
      </c>
      <c r="L74" s="33">
        <v>0</v>
      </c>
      <c r="M74" s="33">
        <v>6</v>
      </c>
      <c r="N74" s="33">
        <v>0.01</v>
      </c>
      <c r="O74" s="33">
        <v>6.01</v>
      </c>
      <c r="P74" s="33">
        <v>20.6</v>
      </c>
      <c r="Q74" s="34">
        <v>27.32</v>
      </c>
      <c r="R74" s="35">
        <f t="shared" si="5"/>
        <v>3.4276206322795346</v>
      </c>
      <c r="S74" s="47">
        <v>25.248999999999999</v>
      </c>
      <c r="T74" s="32">
        <f t="shared" si="6"/>
        <v>5.9057824471627302E-2</v>
      </c>
    </row>
    <row r="75" spans="1:20" x14ac:dyDescent="0.2">
      <c r="A75" s="36" t="s">
        <v>168</v>
      </c>
      <c r="B75" s="37">
        <f t="shared" si="4"/>
        <v>74</v>
      </c>
      <c r="C75" s="37" t="s">
        <v>169</v>
      </c>
      <c r="D75" s="37">
        <v>5825</v>
      </c>
      <c r="E75" s="37">
        <v>3695</v>
      </c>
      <c r="F75" s="37">
        <v>19.3</v>
      </c>
      <c r="G75" s="37">
        <v>19.3</v>
      </c>
      <c r="H75" s="31">
        <v>19.3</v>
      </c>
      <c r="I75" s="37">
        <v>183.85</v>
      </c>
      <c r="J75" s="32">
        <f>((H75*6.022137E+23)/I75)*Q75*1E-24</f>
        <v>1.4698305277807993</v>
      </c>
      <c r="K75" s="33">
        <v>4.8600000000000003</v>
      </c>
      <c r="L75" s="33">
        <v>0</v>
      </c>
      <c r="M75" s="33">
        <v>2.97</v>
      </c>
      <c r="N75" s="33">
        <v>1.63</v>
      </c>
      <c r="O75" s="33">
        <v>4.5999999999999996</v>
      </c>
      <c r="P75" s="33">
        <v>18.3</v>
      </c>
      <c r="Q75" s="34">
        <v>23.25</v>
      </c>
      <c r="R75" s="35">
        <f t="shared" si="5"/>
        <v>3.9782608695652177</v>
      </c>
      <c r="S75" s="47">
        <v>30.693000000000001</v>
      </c>
      <c r="T75" s="32">
        <f t="shared" si="6"/>
        <v>4.7888135007356697E-2</v>
      </c>
    </row>
    <row r="76" spans="1:20" x14ac:dyDescent="0.2">
      <c r="A76" s="36" t="s">
        <v>170</v>
      </c>
      <c r="B76" s="37">
        <f t="shared" si="4"/>
        <v>75</v>
      </c>
      <c r="C76" s="37" t="s">
        <v>171</v>
      </c>
      <c r="D76" s="37">
        <v>5870</v>
      </c>
      <c r="E76" s="37">
        <v>3455</v>
      </c>
      <c r="F76" s="37">
        <v>21</v>
      </c>
      <c r="G76" s="37">
        <v>21</v>
      </c>
      <c r="H76" s="31">
        <v>20.8</v>
      </c>
      <c r="I76" s="37">
        <v>186.20699999999999</v>
      </c>
      <c r="J76" s="32">
        <f>((H76*6.022137E+23)/I76)*Q76*1E-24</f>
        <v>6.962389455605857</v>
      </c>
      <c r="K76" s="33">
        <v>9.1999999999999993</v>
      </c>
      <c r="L76" s="33">
        <v>0</v>
      </c>
      <c r="M76" s="33">
        <v>10.6</v>
      </c>
      <c r="N76" s="33">
        <v>0.9</v>
      </c>
      <c r="O76" s="33">
        <v>11.5</v>
      </c>
      <c r="P76" s="33">
        <v>89.7</v>
      </c>
      <c r="Q76" s="34">
        <v>103.5</v>
      </c>
      <c r="R76" s="35">
        <f t="shared" si="5"/>
        <v>7.8</v>
      </c>
      <c r="S76" s="47">
        <v>34.247</v>
      </c>
      <c r="T76" s="32">
        <f t="shared" si="6"/>
        <v>0.20329925119297623</v>
      </c>
    </row>
    <row r="77" spans="1:20" x14ac:dyDescent="0.2">
      <c r="A77" s="36" t="s">
        <v>172</v>
      </c>
      <c r="B77" s="37">
        <f t="shared" si="4"/>
        <v>76</v>
      </c>
      <c r="C77" s="37" t="s">
        <v>173</v>
      </c>
      <c r="D77" s="37">
        <v>5300</v>
      </c>
      <c r="E77" s="37">
        <v>3300</v>
      </c>
      <c r="F77" s="37">
        <v>22.6</v>
      </c>
      <c r="G77" s="37">
        <v>22.6</v>
      </c>
      <c r="H77" s="31">
        <v>22.5</v>
      </c>
      <c r="I77" s="37">
        <v>190.2</v>
      </c>
      <c r="J77" s="32">
        <f>((H77*6.022137E+23)/I77)*Q77*1E-24</f>
        <v>2.2383542335173501</v>
      </c>
      <c r="K77" s="33">
        <v>10.7</v>
      </c>
      <c r="L77" s="33">
        <v>0</v>
      </c>
      <c r="M77" s="33">
        <v>14.4</v>
      </c>
      <c r="N77" s="33">
        <v>0.3</v>
      </c>
      <c r="O77" s="33">
        <v>14.7</v>
      </c>
      <c r="P77" s="33">
        <v>16</v>
      </c>
      <c r="Q77" s="34">
        <v>31.42</v>
      </c>
      <c r="R77" s="35">
        <f t="shared" si="5"/>
        <v>1.08843537414966</v>
      </c>
      <c r="S77" s="47">
        <v>38.002000000000002</v>
      </c>
      <c r="T77" s="32">
        <f t="shared" si="6"/>
        <v>5.8900958726313089E-2</v>
      </c>
    </row>
    <row r="78" spans="1:20" x14ac:dyDescent="0.2">
      <c r="A78" s="36" t="s">
        <v>174</v>
      </c>
      <c r="B78" s="37">
        <f t="shared" si="4"/>
        <v>77</v>
      </c>
      <c r="C78" s="37" t="s">
        <v>175</v>
      </c>
      <c r="D78" s="37">
        <v>4700</v>
      </c>
      <c r="E78" s="37">
        <v>2720</v>
      </c>
      <c r="F78" s="37">
        <v>22.6</v>
      </c>
      <c r="G78" s="37">
        <v>22.6</v>
      </c>
      <c r="H78" s="31">
        <v>22.5</v>
      </c>
      <c r="I78" s="37">
        <v>192.22</v>
      </c>
      <c r="J78" s="32">
        <f>((H78*6.022137E+23)/I78)*Q78*1E-24</f>
        <v>30.452175444802826</v>
      </c>
      <c r="K78" s="33">
        <v>10.6</v>
      </c>
      <c r="L78" s="33">
        <v>0</v>
      </c>
      <c r="M78" s="33">
        <v>14.1</v>
      </c>
      <c r="N78" s="33">
        <v>0</v>
      </c>
      <c r="O78" s="33">
        <v>14</v>
      </c>
      <c r="P78" s="33">
        <v>425</v>
      </c>
      <c r="Q78" s="34">
        <v>432</v>
      </c>
      <c r="R78" s="35">
        <f t="shared" si="5"/>
        <v>30.357142857142858</v>
      </c>
      <c r="S78" s="47">
        <v>39.332000000000001</v>
      </c>
      <c r="T78" s="32">
        <f t="shared" si="6"/>
        <v>0.77423409551517408</v>
      </c>
    </row>
    <row r="79" spans="1:20" x14ac:dyDescent="0.2">
      <c r="A79" s="36" t="s">
        <v>176</v>
      </c>
      <c r="B79" s="37">
        <f t="shared" si="4"/>
        <v>78</v>
      </c>
      <c r="C79" s="37" t="s">
        <v>177</v>
      </c>
      <c r="D79" s="37">
        <v>4100</v>
      </c>
      <c r="E79" s="37">
        <v>2042.1</v>
      </c>
      <c r="F79" s="37">
        <v>21.45</v>
      </c>
      <c r="G79" s="37">
        <v>21.45</v>
      </c>
      <c r="H79" s="31">
        <v>21.46</v>
      </c>
      <c r="I79" s="37">
        <v>195.08</v>
      </c>
      <c r="J79" s="32">
        <f>((H79*6.022137E+23)/I79)*Q79*1E-24</f>
        <v>0.63191890020441654</v>
      </c>
      <c r="K79" s="33">
        <v>9.6</v>
      </c>
      <c r="L79" s="33">
        <v>0</v>
      </c>
      <c r="M79" s="33">
        <v>11.58</v>
      </c>
      <c r="N79" s="33">
        <v>0.13</v>
      </c>
      <c r="O79" s="33">
        <v>11.71</v>
      </c>
      <c r="P79" s="33">
        <v>10.3</v>
      </c>
      <c r="Q79" s="34">
        <v>9.5388000000000002</v>
      </c>
      <c r="R79" s="35">
        <f t="shared" si="5"/>
        <v>0.87959009393680609</v>
      </c>
      <c r="S79" s="47">
        <v>38.639000000000003</v>
      </c>
      <c r="T79" s="32">
        <f t="shared" si="6"/>
        <v>1.6354432055809325E-2</v>
      </c>
    </row>
    <row r="80" spans="1:20" x14ac:dyDescent="0.2">
      <c r="A80" s="36" t="s">
        <v>178</v>
      </c>
      <c r="B80" s="37">
        <f t="shared" si="4"/>
        <v>79</v>
      </c>
      <c r="C80" s="37" t="s">
        <v>179</v>
      </c>
      <c r="D80" s="37">
        <v>3130</v>
      </c>
      <c r="E80" s="37">
        <v>1337.58</v>
      </c>
      <c r="F80" s="37">
        <v>19.3</v>
      </c>
      <c r="G80" s="37">
        <v>19.3</v>
      </c>
      <c r="H80" s="31">
        <v>19.282</v>
      </c>
      <c r="I80" s="37">
        <v>196.9665</v>
      </c>
      <c r="J80" s="32">
        <f>((H80*6.022137E+23)/I80)*Q80*1E-24</f>
        <v>6.2313956858215995</v>
      </c>
      <c r="K80" s="33">
        <v>7.63</v>
      </c>
      <c r="L80" s="33">
        <v>-1.84</v>
      </c>
      <c r="M80" s="33">
        <v>7.32</v>
      </c>
      <c r="N80" s="33">
        <v>0.43</v>
      </c>
      <c r="O80" s="33">
        <v>7.75</v>
      </c>
      <c r="P80" s="33">
        <v>98.65</v>
      </c>
      <c r="Q80" s="34">
        <v>105.7</v>
      </c>
      <c r="R80" s="35">
        <f t="shared" si="5"/>
        <v>12.729032258064517</v>
      </c>
      <c r="S80" s="47">
        <v>35.921999999999997</v>
      </c>
      <c r="T80" s="32">
        <f t="shared" si="6"/>
        <v>0.17347017665557596</v>
      </c>
    </row>
    <row r="81" spans="1:238" s="12" customFormat="1" ht="14" x14ac:dyDescent="0.2">
      <c r="A81" s="43" t="s">
        <v>180</v>
      </c>
      <c r="B81" s="44">
        <f t="shared" si="4"/>
        <v>80</v>
      </c>
      <c r="C81" s="44" t="s">
        <v>181</v>
      </c>
      <c r="D81" s="44">
        <v>629.88</v>
      </c>
      <c r="E81" s="44">
        <v>234.31</v>
      </c>
      <c r="F81" s="44">
        <v>13.55</v>
      </c>
      <c r="G81" s="44">
        <v>13.55</v>
      </c>
      <c r="H81" s="31">
        <v>13.5336</v>
      </c>
      <c r="I81" s="44">
        <v>200.59</v>
      </c>
      <c r="J81" s="32">
        <f>((H81*6.022137E+23)/I81)*Q81*1E-24</f>
        <v>14.513298892219472</v>
      </c>
      <c r="K81" s="33">
        <v>12.692</v>
      </c>
      <c r="L81" s="33">
        <v>0</v>
      </c>
      <c r="M81" s="33">
        <v>20.239999999999998</v>
      </c>
      <c r="N81" s="33">
        <v>6.6</v>
      </c>
      <c r="O81" s="33">
        <v>26.8</v>
      </c>
      <c r="P81" s="33">
        <v>372.3</v>
      </c>
      <c r="Q81" s="34">
        <v>357.2</v>
      </c>
      <c r="R81" s="35">
        <f t="shared" si="5"/>
        <v>13.89179104477612</v>
      </c>
      <c r="S81" s="47">
        <v>25.864000000000001</v>
      </c>
      <c r="T81" s="32">
        <f t="shared" si="6"/>
        <v>0.56113899212107454</v>
      </c>
    </row>
    <row r="82" spans="1:238" x14ac:dyDescent="0.2">
      <c r="A82" s="36" t="s">
        <v>182</v>
      </c>
      <c r="B82" s="37">
        <f t="shared" si="4"/>
        <v>81</v>
      </c>
      <c r="C82" s="37" t="s">
        <v>183</v>
      </c>
      <c r="D82" s="37">
        <v>1746</v>
      </c>
      <c r="E82" s="37">
        <v>577</v>
      </c>
      <c r="F82" s="37">
        <v>11.85</v>
      </c>
      <c r="G82" s="37">
        <v>11.85</v>
      </c>
      <c r="H82" s="31">
        <v>11.8</v>
      </c>
      <c r="I82" s="37">
        <v>204.38300000000001</v>
      </c>
      <c r="J82" s="32">
        <f>((H82*6.022137E+23)/I82)*Q82*1E-24</f>
        <v>0.11543192883556848</v>
      </c>
      <c r="K82" s="33">
        <v>8.7759999999999998</v>
      </c>
      <c r="L82" s="33">
        <v>0</v>
      </c>
      <c r="M82" s="33">
        <v>9.6780000000000008</v>
      </c>
      <c r="N82" s="33">
        <v>0.21</v>
      </c>
      <c r="O82" s="33">
        <v>9.89</v>
      </c>
      <c r="P82" s="33">
        <v>3.43</v>
      </c>
      <c r="Q82" s="34">
        <v>3.32</v>
      </c>
      <c r="R82" s="35">
        <f t="shared" si="5"/>
        <v>0.34681496461071787</v>
      </c>
      <c r="S82" s="47">
        <v>23.103999999999999</v>
      </c>
      <c r="T82" s="32">
        <f t="shared" si="6"/>
        <v>4.9961880555561148E-3</v>
      </c>
    </row>
    <row r="83" spans="1:238" s="26" customFormat="1" ht="15" x14ac:dyDescent="0.2">
      <c r="A83" s="38" t="s">
        <v>184</v>
      </c>
      <c r="B83" s="39">
        <f t="shared" si="4"/>
        <v>82</v>
      </c>
      <c r="C83" s="39" t="s">
        <v>185</v>
      </c>
      <c r="D83" s="39">
        <v>2023</v>
      </c>
      <c r="E83" s="39">
        <v>600.65</v>
      </c>
      <c r="F83" s="39">
        <v>11.35</v>
      </c>
      <c r="G83" s="39">
        <v>11.35</v>
      </c>
      <c r="H83" s="40">
        <v>11.342000000000001</v>
      </c>
      <c r="I83" s="39">
        <v>207.2</v>
      </c>
      <c r="J83" s="40">
        <f>((H83*6.022137E+23)/I83)*Q83*1E-24</f>
        <v>0.37612843547979724</v>
      </c>
      <c r="K83" s="41">
        <v>9.4049999999999994</v>
      </c>
      <c r="L83" s="41">
        <v>0</v>
      </c>
      <c r="M83" s="41">
        <v>11.115</v>
      </c>
      <c r="N83" s="41">
        <v>3.0000000000000001E-3</v>
      </c>
      <c r="O83" s="41">
        <v>11.118</v>
      </c>
      <c r="P83" s="41">
        <v>0.17100000000000001</v>
      </c>
      <c r="Q83" s="41">
        <v>11.41</v>
      </c>
      <c r="R83" s="42">
        <f t="shared" si="5"/>
        <v>1.5380464112250405E-2</v>
      </c>
      <c r="S83" s="47">
        <v>22.843</v>
      </c>
      <c r="T83" s="32">
        <f t="shared" si="6"/>
        <v>1.6465807270489744E-2</v>
      </c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  <c r="ID83" s="25"/>
    </row>
    <row r="84" spans="1:238" x14ac:dyDescent="0.2">
      <c r="A84" s="36" t="s">
        <v>186</v>
      </c>
      <c r="B84" s="37">
        <f t="shared" si="4"/>
        <v>83</v>
      </c>
      <c r="C84" s="37" t="s">
        <v>187</v>
      </c>
      <c r="D84" s="37">
        <v>1837</v>
      </c>
      <c r="E84" s="37">
        <v>544.59</v>
      </c>
      <c r="F84" s="37">
        <v>9.75</v>
      </c>
      <c r="G84" s="37">
        <v>9.75</v>
      </c>
      <c r="H84" s="31">
        <v>9.8070000000000004</v>
      </c>
      <c r="I84" s="37">
        <v>208.9804</v>
      </c>
      <c r="J84" s="32">
        <f>((H84*6.022137E+23)/I84)*Q84*1E-24</f>
        <v>0.26596042840751993</v>
      </c>
      <c r="K84" s="33">
        <v>8.532</v>
      </c>
      <c r="L84" s="33">
        <v>0</v>
      </c>
      <c r="M84" s="33">
        <v>9.1479999999999997</v>
      </c>
      <c r="N84" s="33">
        <v>8.3999999999999995E-3</v>
      </c>
      <c r="O84" s="33">
        <v>9.1560000000000006</v>
      </c>
      <c r="P84" s="33">
        <v>3.3799999999999997E-2</v>
      </c>
      <c r="Q84" s="34">
        <v>9.4109999999999996</v>
      </c>
      <c r="R84" s="35">
        <f t="shared" si="5"/>
        <v>3.6915683704674524E-3</v>
      </c>
      <c r="S84" s="47">
        <v>20.404</v>
      </c>
      <c r="T84" s="32">
        <f t="shared" si="6"/>
        <v>1.3034720074863749E-2</v>
      </c>
    </row>
    <row r="85" spans="1:238" x14ac:dyDescent="0.2">
      <c r="A85" s="36" t="s">
        <v>192</v>
      </c>
      <c r="B85" s="37">
        <v>88</v>
      </c>
      <c r="C85" s="37" t="s">
        <v>193</v>
      </c>
      <c r="D85" s="37">
        <v>1413</v>
      </c>
      <c r="E85" s="37">
        <v>973</v>
      </c>
      <c r="F85" s="37">
        <v>5</v>
      </c>
      <c r="G85" s="37">
        <v>5</v>
      </c>
      <c r="H85" s="31">
        <v>5</v>
      </c>
      <c r="I85" s="37">
        <v>226.02539999999999</v>
      </c>
      <c r="J85" s="32">
        <f>((H85*6.022137E+23)/I85)*Q85*1E-24</f>
        <v>0</v>
      </c>
      <c r="K85" s="33">
        <v>10</v>
      </c>
      <c r="L85" s="33">
        <v>0</v>
      </c>
      <c r="M85" s="33">
        <v>13</v>
      </c>
      <c r="N85" s="33">
        <v>0</v>
      </c>
      <c r="O85" s="33">
        <v>13</v>
      </c>
      <c r="P85" s="33">
        <v>12.8</v>
      </c>
      <c r="Q85" s="34">
        <v>0</v>
      </c>
      <c r="R85" s="35">
        <f t="shared" si="5"/>
        <v>0.98461538461538467</v>
      </c>
      <c r="S85" s="47">
        <v>11.724</v>
      </c>
      <c r="T85" s="32">
        <f t="shared" si="6"/>
        <v>0</v>
      </c>
    </row>
    <row r="86" spans="1:238" x14ac:dyDescent="0.2">
      <c r="A86" s="36" t="s">
        <v>195</v>
      </c>
      <c r="B86" s="37">
        <v>90</v>
      </c>
      <c r="C86" s="37" t="s">
        <v>196</v>
      </c>
      <c r="D86" s="37">
        <v>5060</v>
      </c>
      <c r="E86" s="37">
        <v>2028</v>
      </c>
      <c r="F86" s="37">
        <v>11.72</v>
      </c>
      <c r="G86" s="37">
        <v>11.72</v>
      </c>
      <c r="H86" s="31">
        <v>11.72</v>
      </c>
      <c r="I86" s="37">
        <v>232.03809999999999</v>
      </c>
      <c r="J86" s="32">
        <f>((H86*6.022137E+23)/I86)*Q86*1E-24</f>
        <v>0.58583487928335909</v>
      </c>
      <c r="K86" s="33">
        <v>10.31</v>
      </c>
      <c r="L86" s="33">
        <v>0</v>
      </c>
      <c r="M86" s="33">
        <v>13.36</v>
      </c>
      <c r="N86" s="33">
        <v>0</v>
      </c>
      <c r="O86" s="33">
        <v>13.36</v>
      </c>
      <c r="P86" s="33">
        <v>7.37</v>
      </c>
      <c r="Q86" s="34">
        <v>19.260000000000002</v>
      </c>
      <c r="R86" s="35">
        <f t="shared" si="5"/>
        <v>0.55164670658682635</v>
      </c>
      <c r="S86" s="47">
        <v>28.821000000000002</v>
      </c>
      <c r="T86" s="32">
        <f t="shared" si="6"/>
        <v>2.032666733573988E-2</v>
      </c>
    </row>
    <row r="87" spans="1:238" x14ac:dyDescent="0.2">
      <c r="A87" s="36" t="s">
        <v>197</v>
      </c>
      <c r="B87" s="37">
        <v>91</v>
      </c>
      <c r="C87" s="37" t="s">
        <v>198</v>
      </c>
      <c r="D87" s="37">
        <v>4300</v>
      </c>
      <c r="E87" s="37">
        <v>1845</v>
      </c>
      <c r="F87" s="37">
        <v>15.4</v>
      </c>
      <c r="G87" s="37">
        <v>15.4</v>
      </c>
      <c r="H87" s="31">
        <v>15.37</v>
      </c>
      <c r="I87" s="37">
        <v>231.0359</v>
      </c>
      <c r="J87" s="32">
        <f>((H87*6.022137E+23)/I87)*Q87*1E-24</f>
        <v>0</v>
      </c>
      <c r="K87" s="33">
        <v>9.1</v>
      </c>
      <c r="L87" s="33">
        <v>0</v>
      </c>
      <c r="M87" s="33">
        <v>10.4</v>
      </c>
      <c r="N87" s="33">
        <v>0.1</v>
      </c>
      <c r="O87" s="33">
        <v>10.5</v>
      </c>
      <c r="P87" s="33">
        <v>200.6</v>
      </c>
      <c r="Q87" s="34">
        <v>0</v>
      </c>
      <c r="R87" s="35">
        <f t="shared" si="5"/>
        <v>19.104761904761904</v>
      </c>
      <c r="S87" s="47">
        <v>39.433</v>
      </c>
      <c r="T87" s="32">
        <f t="shared" si="6"/>
        <v>0</v>
      </c>
    </row>
    <row r="88" spans="1:238" x14ac:dyDescent="0.2">
      <c r="A88" s="36" t="s">
        <v>199</v>
      </c>
      <c r="B88" s="37">
        <v>92</v>
      </c>
      <c r="C88" s="37" t="s">
        <v>200</v>
      </c>
      <c r="D88" s="37">
        <v>4407</v>
      </c>
      <c r="E88" s="37">
        <v>1408</v>
      </c>
      <c r="F88" s="37">
        <v>18.95</v>
      </c>
      <c r="G88" s="37">
        <v>18.95</v>
      </c>
      <c r="H88" s="46">
        <v>18.95</v>
      </c>
      <c r="I88" s="37">
        <v>238.029</v>
      </c>
      <c r="J88" s="32">
        <f>((H88*6.022137E+23)/I88)*Q88*1E-24</f>
        <v>0.81708802694555416</v>
      </c>
      <c r="K88" s="33">
        <v>8.4169999999999998</v>
      </c>
      <c r="L88" s="33">
        <v>0</v>
      </c>
      <c r="M88" s="33">
        <v>8.9030000000000005</v>
      </c>
      <c r="N88" s="33">
        <v>5.0000000000000001E-3</v>
      </c>
      <c r="O88" s="33">
        <v>8.9079999999999995</v>
      </c>
      <c r="P88" s="33">
        <v>7.57</v>
      </c>
      <c r="Q88" s="34">
        <v>17.042718600000001</v>
      </c>
      <c r="R88" s="35">
        <f t="shared" si="5"/>
        <v>0.84979793444095209</v>
      </c>
      <c r="S88" s="47">
        <v>51.168999999999997</v>
      </c>
      <c r="T88" s="32">
        <f t="shared" si="6"/>
        <v>1.596841890491419E-2</v>
      </c>
    </row>
  </sheetData>
  <sheetProtection selectLockedCells="1" selectUnlockedCells="1"/>
  <autoFilter ref="A1:R88" xr:uid="{00000000-0009-0000-0000-000001000000}"/>
  <phoneticPr fontId="31" type="noConversion"/>
  <printOptions gridLines="1"/>
  <pageMargins left="0.37986111111111109" right="0.37986111111111109" top="0.5" bottom="0.27986111111111112" header="0.51180555555555551" footer="0.51180555555555551"/>
  <pageSetup firstPageNumber="0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B2:T11"/>
  <sheetViews>
    <sheetView showGridLines="0" zoomScale="75" zoomScaleNormal="75" workbookViewId="0"/>
  </sheetViews>
  <sheetFormatPr baseColWidth="10" defaultColWidth="3.7109375" defaultRowHeight="20" customHeight="1" x14ac:dyDescent="0.2"/>
  <cols>
    <col min="1" max="1" width="2.7109375" style="19" customWidth="1"/>
    <col min="2" max="2" width="4.28515625" style="19" customWidth="1"/>
    <col min="3" max="20" width="5.7109375" style="19" customWidth="1"/>
    <col min="21" max="16384" width="3.7109375" style="19"/>
  </cols>
  <sheetData>
    <row r="2" spans="2:20" ht="33" customHeight="1" x14ac:dyDescent="0.2">
      <c r="B2" s="20">
        <v>1</v>
      </c>
      <c r="C2" s="21" t="s">
        <v>22</v>
      </c>
      <c r="T2" s="21" t="s">
        <v>24</v>
      </c>
    </row>
    <row r="3" spans="2:20" ht="33" customHeight="1" x14ac:dyDescent="0.2">
      <c r="B3" s="20">
        <v>2</v>
      </c>
      <c r="C3" s="22" t="s">
        <v>26</v>
      </c>
      <c r="D3" s="22" t="s">
        <v>28</v>
      </c>
      <c r="O3" s="22" t="s">
        <v>30</v>
      </c>
      <c r="P3" s="22" t="s">
        <v>32</v>
      </c>
      <c r="Q3" s="21" t="s">
        <v>34</v>
      </c>
      <c r="R3" s="21" t="s">
        <v>36</v>
      </c>
      <c r="S3" s="21" t="s">
        <v>38</v>
      </c>
      <c r="T3" s="21" t="s">
        <v>40</v>
      </c>
    </row>
    <row r="4" spans="2:20" ht="33" customHeight="1" x14ac:dyDescent="0.2">
      <c r="B4" s="20">
        <v>3</v>
      </c>
      <c r="C4" s="22" t="s">
        <v>42</v>
      </c>
      <c r="D4" s="22" t="s">
        <v>44</v>
      </c>
      <c r="O4" s="22" t="s">
        <v>46</v>
      </c>
      <c r="P4" s="22" t="s">
        <v>48</v>
      </c>
      <c r="Q4" s="22" t="s">
        <v>50</v>
      </c>
      <c r="R4" s="22" t="s">
        <v>52</v>
      </c>
      <c r="S4" s="21" t="s">
        <v>54</v>
      </c>
      <c r="T4" s="21" t="s">
        <v>56</v>
      </c>
    </row>
    <row r="5" spans="2:20" ht="33" customHeight="1" x14ac:dyDescent="0.2">
      <c r="B5" s="20">
        <v>4</v>
      </c>
      <c r="C5" s="22" t="s">
        <v>58</v>
      </c>
      <c r="D5" s="22" t="s">
        <v>60</v>
      </c>
      <c r="E5" s="22" t="s">
        <v>62</v>
      </c>
      <c r="F5" s="22" t="s">
        <v>64</v>
      </c>
      <c r="G5" s="22" t="s">
        <v>66</v>
      </c>
      <c r="H5" s="22" t="s">
        <v>68</v>
      </c>
      <c r="I5" s="22" t="s">
        <v>70</v>
      </c>
      <c r="J5" s="22" t="s">
        <v>72</v>
      </c>
      <c r="K5" s="22" t="s">
        <v>74</v>
      </c>
      <c r="L5" s="22" t="s">
        <v>76</v>
      </c>
      <c r="M5" s="22" t="s">
        <v>78</v>
      </c>
      <c r="N5" s="22" t="s">
        <v>80</v>
      </c>
      <c r="O5" s="22" t="s">
        <v>82</v>
      </c>
      <c r="P5" s="22" t="s">
        <v>84</v>
      </c>
      <c r="Q5" s="22" t="s">
        <v>86</v>
      </c>
      <c r="R5" s="22" t="s">
        <v>88</v>
      </c>
      <c r="S5" s="23" t="s">
        <v>90</v>
      </c>
      <c r="T5" s="21" t="s">
        <v>92</v>
      </c>
    </row>
    <row r="6" spans="2:20" ht="33" customHeight="1" x14ac:dyDescent="0.2">
      <c r="B6" s="20">
        <v>5</v>
      </c>
      <c r="C6" s="22" t="s">
        <v>94</v>
      </c>
      <c r="D6" s="22" t="s">
        <v>96</v>
      </c>
      <c r="E6" s="22" t="s">
        <v>98</v>
      </c>
      <c r="F6" s="22" t="s">
        <v>100</v>
      </c>
      <c r="G6" s="22" t="s">
        <v>102</v>
      </c>
      <c r="H6" s="22" t="s">
        <v>104</v>
      </c>
      <c r="I6" s="24" t="s">
        <v>106</v>
      </c>
      <c r="J6" s="22" t="s">
        <v>108</v>
      </c>
      <c r="K6" s="22" t="s">
        <v>110</v>
      </c>
      <c r="L6" s="22" t="s">
        <v>112</v>
      </c>
      <c r="M6" s="22" t="s">
        <v>114</v>
      </c>
      <c r="N6" s="22" t="s">
        <v>116</v>
      </c>
      <c r="O6" s="22" t="s">
        <v>118</v>
      </c>
      <c r="P6" s="22" t="s">
        <v>120</v>
      </c>
      <c r="Q6" s="22" t="s">
        <v>122</v>
      </c>
      <c r="R6" s="22" t="s">
        <v>124</v>
      </c>
      <c r="S6" s="22" t="s">
        <v>126</v>
      </c>
      <c r="T6" s="21" t="s">
        <v>128</v>
      </c>
    </row>
    <row r="7" spans="2:20" ht="33" customHeight="1" x14ac:dyDescent="0.2">
      <c r="B7" s="20">
        <v>6</v>
      </c>
      <c r="C7" s="22" t="s">
        <v>130</v>
      </c>
      <c r="D7" s="22" t="s">
        <v>132</v>
      </c>
      <c r="F7" s="22" t="s">
        <v>165</v>
      </c>
      <c r="G7" s="22" t="s">
        <v>167</v>
      </c>
      <c r="H7" s="22" t="s">
        <v>169</v>
      </c>
      <c r="I7" s="22" t="s">
        <v>171</v>
      </c>
      <c r="J7" s="22" t="s">
        <v>173</v>
      </c>
      <c r="K7" s="22" t="s">
        <v>175</v>
      </c>
      <c r="L7" s="22" t="s">
        <v>177</v>
      </c>
      <c r="M7" s="22" t="s">
        <v>179</v>
      </c>
      <c r="N7" s="23" t="s">
        <v>181</v>
      </c>
      <c r="O7" s="22" t="s">
        <v>183</v>
      </c>
      <c r="P7" s="22" t="s">
        <v>185</v>
      </c>
      <c r="Q7" s="22" t="s">
        <v>187</v>
      </c>
      <c r="R7" s="22" t="s">
        <v>188</v>
      </c>
      <c r="S7" s="22" t="s">
        <v>189</v>
      </c>
      <c r="T7" s="21" t="s">
        <v>190</v>
      </c>
    </row>
    <row r="8" spans="2:20" ht="33" customHeight="1" x14ac:dyDescent="0.2">
      <c r="B8" s="20">
        <v>7</v>
      </c>
      <c r="C8" s="22" t="s">
        <v>191</v>
      </c>
      <c r="D8" s="22" t="s">
        <v>193</v>
      </c>
      <c r="F8" s="24" t="s">
        <v>212</v>
      </c>
      <c r="G8" s="24" t="s">
        <v>213</v>
      </c>
      <c r="H8" s="24" t="s">
        <v>214</v>
      </c>
      <c r="I8" s="24" t="s">
        <v>247</v>
      </c>
      <c r="J8" s="24" t="s">
        <v>215</v>
      </c>
      <c r="K8" s="24" t="s">
        <v>216</v>
      </c>
      <c r="L8" s="24" t="s">
        <v>248</v>
      </c>
    </row>
    <row r="9" spans="2:20" ht="33" customHeight="1" x14ac:dyDescent="0.2"/>
    <row r="10" spans="2:20" ht="33" customHeight="1" x14ac:dyDescent="0.2">
      <c r="E10" s="20" t="s">
        <v>249</v>
      </c>
      <c r="F10" s="22" t="s">
        <v>134</v>
      </c>
      <c r="G10" s="22" t="s">
        <v>136</v>
      </c>
      <c r="H10" s="22" t="s">
        <v>138</v>
      </c>
      <c r="I10" s="22" t="s">
        <v>140</v>
      </c>
      <c r="J10" s="24" t="s">
        <v>142</v>
      </c>
      <c r="K10" s="22" t="s">
        <v>144</v>
      </c>
      <c r="L10" s="22" t="s">
        <v>146</v>
      </c>
      <c r="M10" s="22" t="s">
        <v>148</v>
      </c>
      <c r="N10" s="22" t="s">
        <v>151</v>
      </c>
      <c r="O10" s="22" t="s">
        <v>153</v>
      </c>
      <c r="P10" s="22" t="s">
        <v>155</v>
      </c>
      <c r="Q10" s="22" t="s">
        <v>157</v>
      </c>
      <c r="R10" s="22" t="s">
        <v>159</v>
      </c>
      <c r="S10" s="22" t="s">
        <v>161</v>
      </c>
      <c r="T10" s="22" t="s">
        <v>163</v>
      </c>
    </row>
    <row r="11" spans="2:20" ht="33" customHeight="1" x14ac:dyDescent="0.2">
      <c r="E11" s="20" t="s">
        <v>250</v>
      </c>
      <c r="F11" s="22" t="s">
        <v>194</v>
      </c>
      <c r="G11" s="22" t="s">
        <v>196</v>
      </c>
      <c r="H11" s="22" t="s">
        <v>198</v>
      </c>
      <c r="I11" s="22" t="s">
        <v>200</v>
      </c>
      <c r="J11" s="24" t="s">
        <v>201</v>
      </c>
      <c r="K11" s="24" t="s">
        <v>202</v>
      </c>
      <c r="L11" s="24" t="s">
        <v>203</v>
      </c>
      <c r="M11" s="24" t="s">
        <v>204</v>
      </c>
      <c r="N11" s="24" t="s">
        <v>205</v>
      </c>
      <c r="O11" s="24" t="s">
        <v>206</v>
      </c>
      <c r="P11" s="24" t="s">
        <v>207</v>
      </c>
      <c r="Q11" s="24" t="s">
        <v>208</v>
      </c>
      <c r="R11" s="24" t="s">
        <v>209</v>
      </c>
      <c r="S11" s="24" t="s">
        <v>210</v>
      </c>
      <c r="T11" s="24" t="s">
        <v>211</v>
      </c>
    </row>
  </sheetData>
  <sheetProtection selectLockedCells="1" selectUnlockedCells="1"/>
  <phoneticPr fontId="31" type="noConversion"/>
  <printOptions horizontalCentered="1" verticalCentered="1"/>
  <pageMargins left="0.74791666666666667" right="0.74791666666666667" top="0.98402777777777772" bottom="0.98402777777777772" header="0.5" footer="0.51180555555555551"/>
  <pageSetup firstPageNumber="0" orientation="landscape" horizontalDpi="300" verticalDpi="300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9"/>
  <sheetViews>
    <sheetView showGridLines="0" zoomScale="60" zoomScaleNormal="60" workbookViewId="0">
      <selection activeCell="A9" sqref="A9"/>
    </sheetView>
  </sheetViews>
  <sheetFormatPr baseColWidth="10" defaultColWidth="10.28515625" defaultRowHeight="16" x14ac:dyDescent="0.2"/>
  <cols>
    <col min="1" max="1" width="2.5703125" customWidth="1"/>
    <col min="2" max="2" width="19.7109375" style="13" customWidth="1"/>
    <col min="3" max="3" width="22.7109375" customWidth="1"/>
    <col min="4" max="4" width="18.28515625" customWidth="1"/>
    <col min="5" max="5" width="2.7109375" customWidth="1"/>
  </cols>
  <sheetData>
    <row r="1" spans="2:7" ht="23.25" customHeight="1" x14ac:dyDescent="0.2">
      <c r="B1" s="28" t="s">
        <v>217</v>
      </c>
      <c r="C1" s="28"/>
      <c r="D1" s="28"/>
      <c r="E1" s="14"/>
      <c r="F1" s="14"/>
      <c r="G1" s="14"/>
    </row>
    <row r="2" spans="2:7" s="13" customFormat="1" ht="34" x14ac:dyDescent="0.2">
      <c r="B2" s="15" t="s">
        <v>218</v>
      </c>
      <c r="C2" s="15" t="s">
        <v>219</v>
      </c>
      <c r="D2" s="15" t="s">
        <v>220</v>
      </c>
      <c r="E2" s="16"/>
      <c r="F2" s="16"/>
      <c r="G2" s="16"/>
    </row>
    <row r="3" spans="2:7" s="13" customFormat="1" ht="32" customHeight="1" x14ac:dyDescent="0.2">
      <c r="B3" s="17" t="s">
        <v>221</v>
      </c>
      <c r="C3" s="17" t="s">
        <v>222</v>
      </c>
      <c r="D3" s="17" t="s">
        <v>223</v>
      </c>
      <c r="E3" s="16"/>
      <c r="F3" s="16"/>
      <c r="G3" s="16"/>
    </row>
    <row r="4" spans="2:7" s="13" customFormat="1" ht="32" customHeight="1" x14ac:dyDescent="0.2">
      <c r="B4" s="17" t="s">
        <v>224</v>
      </c>
      <c r="C4" s="17" t="s">
        <v>126</v>
      </c>
      <c r="D4" s="17" t="s">
        <v>126</v>
      </c>
      <c r="E4" s="16"/>
      <c r="F4" s="16"/>
      <c r="G4" s="16"/>
    </row>
    <row r="5" spans="2:7" s="13" customFormat="1" ht="32" customHeight="1" x14ac:dyDescent="0.2">
      <c r="B5" s="17" t="s">
        <v>225</v>
      </c>
      <c r="C5" s="17" t="s">
        <v>226</v>
      </c>
      <c r="D5" s="17" t="s">
        <v>126</v>
      </c>
      <c r="E5" s="16"/>
      <c r="F5" s="16"/>
      <c r="G5" s="16"/>
    </row>
    <row r="6" spans="2:7" s="13" customFormat="1" ht="32" customHeight="1" x14ac:dyDescent="0.2">
      <c r="B6" s="17" t="s">
        <v>227</v>
      </c>
      <c r="C6" s="17" t="s">
        <v>228</v>
      </c>
      <c r="D6" s="17" t="s">
        <v>229</v>
      </c>
      <c r="E6" s="16"/>
      <c r="F6" s="16"/>
      <c r="G6" s="16"/>
    </row>
    <row r="7" spans="2:7" s="13" customFormat="1" ht="32" customHeight="1" x14ac:dyDescent="0.2">
      <c r="B7" s="17" t="s">
        <v>230</v>
      </c>
      <c r="C7" s="17" t="s">
        <v>231</v>
      </c>
      <c r="D7" s="17" t="s">
        <v>232</v>
      </c>
      <c r="E7" s="16"/>
      <c r="F7" s="16"/>
      <c r="G7" s="16"/>
    </row>
    <row r="8" spans="2:7" s="13" customFormat="1" ht="32" customHeight="1" x14ac:dyDescent="0.2">
      <c r="B8" s="17" t="s">
        <v>233</v>
      </c>
      <c r="C8" s="17" t="s">
        <v>234</v>
      </c>
      <c r="D8" s="17" t="s">
        <v>126</v>
      </c>
      <c r="E8" s="16"/>
      <c r="F8" s="16"/>
      <c r="G8" s="16"/>
    </row>
    <row r="9" spans="2:7" s="13" customFormat="1" ht="32" customHeight="1" x14ac:dyDescent="0.2">
      <c r="B9" s="17" t="s">
        <v>235</v>
      </c>
      <c r="C9" s="17" t="s">
        <v>236</v>
      </c>
      <c r="D9" s="17" t="s">
        <v>237</v>
      </c>
      <c r="E9" s="16"/>
      <c r="F9" s="16"/>
      <c r="G9" s="16"/>
    </row>
    <row r="10" spans="2:7" s="13" customFormat="1" ht="32" customHeight="1" x14ac:dyDescent="0.2">
      <c r="B10" s="17" t="s">
        <v>238</v>
      </c>
      <c r="C10" s="17" t="s">
        <v>126</v>
      </c>
      <c r="D10" s="17" t="s">
        <v>237</v>
      </c>
      <c r="E10" s="16"/>
      <c r="F10" s="16"/>
      <c r="G10" s="16"/>
    </row>
    <row r="11" spans="2:7" s="13" customFormat="1" ht="32" customHeight="1" x14ac:dyDescent="0.2">
      <c r="B11" s="17" t="s">
        <v>239</v>
      </c>
      <c r="C11" s="17" t="s">
        <v>237</v>
      </c>
      <c r="D11" s="17" t="s">
        <v>126</v>
      </c>
      <c r="E11" s="16"/>
      <c r="F11" s="16"/>
      <c r="G11" s="16"/>
    </row>
    <row r="12" spans="2:7" s="13" customFormat="1" ht="32" customHeight="1" x14ac:dyDescent="0.2">
      <c r="B12" s="17" t="s">
        <v>240</v>
      </c>
      <c r="C12" s="17" t="s">
        <v>126</v>
      </c>
      <c r="D12" s="17" t="s">
        <v>237</v>
      </c>
      <c r="E12" s="16"/>
      <c r="F12" s="16"/>
      <c r="G12" s="16"/>
    </row>
    <row r="13" spans="2:7" s="13" customFormat="1" ht="32" customHeight="1" x14ac:dyDescent="0.2">
      <c r="B13" s="17" t="s">
        <v>241</v>
      </c>
      <c r="C13" s="17" t="s">
        <v>126</v>
      </c>
      <c r="D13" s="17" t="s">
        <v>126</v>
      </c>
      <c r="E13" s="16"/>
      <c r="F13" s="16"/>
      <c r="G13" s="16"/>
    </row>
    <row r="14" spans="2:7" s="13" customFormat="1" ht="32" customHeight="1" x14ac:dyDescent="0.2">
      <c r="B14" s="17" t="s">
        <v>242</v>
      </c>
      <c r="C14" s="17" t="s">
        <v>237</v>
      </c>
      <c r="D14" s="17" t="s">
        <v>126</v>
      </c>
      <c r="E14" s="16"/>
      <c r="F14" s="16"/>
      <c r="G14" s="16"/>
    </row>
    <row r="15" spans="2:7" s="13" customFormat="1" ht="32" customHeight="1" x14ac:dyDescent="0.2">
      <c r="B15" s="17" t="s">
        <v>243</v>
      </c>
      <c r="C15" s="17" t="s">
        <v>237</v>
      </c>
      <c r="D15" s="17" t="s">
        <v>126</v>
      </c>
      <c r="E15" s="16"/>
      <c r="F15" s="16"/>
      <c r="G15" s="16"/>
    </row>
    <row r="16" spans="2:7" s="13" customFormat="1" ht="32" customHeight="1" x14ac:dyDescent="0.2">
      <c r="B16" s="17" t="s">
        <v>244</v>
      </c>
      <c r="C16" s="17" t="s">
        <v>126</v>
      </c>
      <c r="D16" s="17" t="s">
        <v>237</v>
      </c>
      <c r="E16" s="16"/>
      <c r="F16" s="16"/>
      <c r="G16" s="16"/>
    </row>
    <row r="17" spans="2:7" s="13" customFormat="1" ht="32" customHeight="1" x14ac:dyDescent="0.2">
      <c r="B17" s="17" t="s">
        <v>245</v>
      </c>
      <c r="C17" s="17" t="s">
        <v>126</v>
      </c>
      <c r="D17" s="17" t="s">
        <v>126</v>
      </c>
      <c r="E17" s="16"/>
      <c r="F17" s="16"/>
      <c r="G17" s="16"/>
    </row>
    <row r="18" spans="2:7" s="13" customFormat="1" x14ac:dyDescent="0.2">
      <c r="B18" s="16"/>
      <c r="C18" s="16"/>
      <c r="D18" s="16"/>
      <c r="E18" s="16"/>
      <c r="F18" s="16"/>
      <c r="G18" s="16"/>
    </row>
    <row r="19" spans="2:7" s="13" customFormat="1" x14ac:dyDescent="0.2">
      <c r="B19" s="18" t="s">
        <v>246</v>
      </c>
      <c r="C19" s="16"/>
      <c r="D19" s="16"/>
      <c r="E19" s="16"/>
      <c r="F19" s="16"/>
      <c r="G19" s="16"/>
    </row>
  </sheetData>
  <sheetProtection selectLockedCells="1" selectUnlockedCells="1"/>
  <mergeCells count="1">
    <mergeCell ref="B1:D1"/>
  </mergeCells>
  <phoneticPr fontId="31" type="noConversion"/>
  <printOptions horizontalCentere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zoomScale="108" zoomScaleNormal="108"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25" zoomScaleNormal="125" workbookViewId="0">
      <selection activeCell="E18" sqref="E18"/>
    </sheetView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1" sqref="R1"/>
    </sheetView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0.28515625" defaultRowHeight="16" x14ac:dyDescent="0.2"/>
  <sheetData/>
  <sheetProtection selectLockedCells="1" selectUnlockedCells="1"/>
  <phoneticPr fontId="31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Sheet3</vt:lpstr>
      <vt:lpstr>data</vt:lpstr>
      <vt:lpstr>list</vt:lpstr>
      <vt:lpstr>MP</vt:lpstr>
      <vt:lpstr>BP</vt:lpstr>
      <vt:lpstr>SpGr</vt:lpstr>
      <vt:lpstr>at.wt.</vt:lpstr>
      <vt:lpstr>ox. state</vt:lpstr>
      <vt:lpstr>radii</vt:lpstr>
      <vt:lpstr>first IP</vt:lpstr>
      <vt:lpstr>Cp</vt:lpstr>
      <vt:lpstr>thermal cond</vt:lpstr>
      <vt:lpstr>elect. cond.</vt:lpstr>
      <vt:lpstr>Heat of Fus</vt:lpstr>
      <vt:lpstr>heat of vap</vt:lpstr>
      <vt:lpstr>electronegativity</vt:lpstr>
      <vt:lpstr>2nd most common ox state</vt:lpstr>
      <vt:lpstr>mg per Kg crust</vt:lpstr>
      <vt:lpstr>years since discovery</vt:lpstr>
      <vt:lpstr>name length vs. age</vt:lpstr>
      <vt:lpstr>electroneg vs ox state</vt:lpstr>
      <vt:lpstr>Sheet2</vt:lpstr>
      <vt:lpstr>Sheet1</vt:lpstr>
      <vt:lpstr>p.table</vt:lpstr>
      <vt:lpstr>__123Graph_A</vt:lpstr>
      <vt:lpstr>__123Graph_B</vt:lpstr>
      <vt:lpstr>__123Graph_X</vt:lpstr>
      <vt:lpstr>__123Graph_XCHART1</vt:lpstr>
      <vt:lpstr>_1Excel_BuiltIn_Print_Titles_1</vt:lpstr>
      <vt:lpstr>at._wt.</vt:lpstr>
      <vt:lpstr>Atomic_number</vt:lpstr>
      <vt:lpstr>BP</vt:lpstr>
      <vt:lpstr>Density</vt:lpstr>
      <vt:lpstr>Excel_BuiltIn_Print_Titles_1</vt:lpstr>
      <vt:lpstr>MP</vt:lpstr>
      <vt:lpstr>Name</vt:lpstr>
      <vt:lpstr>data!Print_Area</vt:lpstr>
      <vt:lpstr>list!Print_Area</vt:lpstr>
      <vt:lpstr>p.table!Print_Area</vt:lpstr>
      <vt:lpstr>data!Print_Titles</vt:lpstr>
      <vt:lpstr>Print_Titles_MI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periodic trends</dc:title>
  <dc:creator>Kevin Zahm</dc:creator>
  <cp:lastModifiedBy>Microsoft Office User</cp:lastModifiedBy>
  <cp:revision>4</cp:revision>
  <cp:lastPrinted>1601-01-01T00:00:00Z</cp:lastPrinted>
  <dcterms:created xsi:type="dcterms:W3CDTF">2011-03-15T10:47:42Z</dcterms:created>
  <dcterms:modified xsi:type="dcterms:W3CDTF">2022-09-22T14:36:27Z</dcterms:modified>
</cp:coreProperties>
</file>