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_GB\excel\"/>
    </mc:Choice>
  </mc:AlternateContent>
  <xr:revisionPtr revIDLastSave="0" documentId="13_ncr:1_{AE71EA81-1FC6-468D-9886-A8C14F1F5CA6}" xr6:coauthVersionLast="37" xr6:coauthVersionMax="47" xr10:uidLastSave="{00000000-0000-0000-0000-000000000000}"/>
  <bookViews>
    <workbookView xWindow="0" yWindow="0" windowWidth="20490" windowHeight="8940" firstSheet="1" activeTab="5" xr2:uid="{99C698EB-E7D8-4048-97A8-59943F91D461}"/>
  </bookViews>
  <sheets>
    <sheet name="Структура сценария" sheetId="10" r:id="rId1"/>
    <sheet name="ДЗ_1" sheetId="3" r:id="rId2"/>
    <sheet name="Отчет о результатах 1" sheetId="14" r:id="rId3"/>
    <sheet name="Отчет об устойчивости 1" sheetId="15" r:id="rId4"/>
    <sheet name="Отчет о пределах 1" sheetId="16" r:id="rId5"/>
    <sheet name="ДЗ_3" sheetId="2" r:id="rId6"/>
  </sheets>
  <definedNames>
    <definedName name="solver_adj" localSheetId="5" hidden="1">ДЗ_3!$B$6:$D$6</definedName>
    <definedName name="solver_cvg" localSheetId="5" hidden="1">0.0001</definedName>
    <definedName name="solver_drv" localSheetId="5" hidden="1">2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ДЗ_3!$B$6:$D$6</definedName>
    <definedName name="solver_lhs2" localSheetId="5" hidden="1">ДЗ_3!$E$8</definedName>
    <definedName name="solver_lhs3" localSheetId="5" hidden="1">ДЗ_3!$E$9</definedName>
    <definedName name="solver_lhs4" localSheetId="5" hidden="1">ДЗ_3!$E$9</definedName>
    <definedName name="solver_lhs5" localSheetId="5" hidden="1">ДЗ_3!$E$9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ДЗ_3!$B$7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el5" localSheetId="5" hidden="1">1</definedName>
    <definedName name="solver_rhs1" localSheetId="5" hidden="1">ДЗ_3!$B$5:$D$5</definedName>
    <definedName name="solver_rhs2" localSheetId="5" hidden="1">13000</definedName>
    <definedName name="solver_rhs3" localSheetId="5" hidden="1">3000</definedName>
    <definedName name="solver_rhs4" localSheetId="5" hidden="1">3000</definedName>
    <definedName name="solver_rhs5" localSheetId="5" hidden="1">3000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ho" localSheetId="4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доход" localSheetId="1">ДЗ_1!$B$8</definedName>
    <definedName name="доход">ДЗ_1!$F$14</definedName>
    <definedName name="количество_единиц_джойстиков">ДЗ_3!$D$6</definedName>
    <definedName name="количество_единиц_клавиаутур">ДЗ_3!$C$6</definedName>
    <definedName name="количество_единиц_мышек">ДЗ_3!$B$6</definedName>
    <definedName name="наполненность_зала">ДЗ_1!$B$7</definedName>
    <definedName name="Прибыль_общая">ДЗ_3!$B$7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/>
  <c r="B9" i="2"/>
  <c r="C8" i="2"/>
  <c r="D8" i="2"/>
  <c r="B8" i="2"/>
  <c r="B7" i="2"/>
  <c r="E8" i="2" l="1"/>
  <c r="E9" i="2"/>
  <c r="B8" i="3" l="1"/>
  <c r="F14" i="3" s="1"/>
</calcChain>
</file>

<file path=xl/sharedStrings.xml><?xml version="1.0" encoding="utf-8"?>
<sst xmlns="http://schemas.openxmlformats.org/spreadsheetml/2006/main" count="167" uniqueCount="97">
  <si>
    <t>Прибыль</t>
  </si>
  <si>
    <t>Мышь</t>
  </si>
  <si>
    <t>Клавиатура</t>
  </si>
  <si>
    <t>Джойстик</t>
  </si>
  <si>
    <t>Машинное время</t>
  </si>
  <si>
    <t>Рабочее время</t>
  </si>
  <si>
    <t>Ежемесячный спрос</t>
  </si>
  <si>
    <t>Ограничения</t>
  </si>
  <si>
    <t>РВ &lt;=13 000</t>
  </si>
  <si>
    <t>МВ &lt;= 3000</t>
  </si>
  <si>
    <t>Прибыль общая</t>
  </si>
  <si>
    <t>Единиц продукции</t>
  </si>
  <si>
    <t>Суммарно РВ</t>
  </si>
  <si>
    <t>Суммарно МВ</t>
  </si>
  <si>
    <t>постоянные затраты</t>
  </si>
  <si>
    <t>средняя цена билета</t>
  </si>
  <si>
    <t>вместимость театра</t>
  </si>
  <si>
    <t>число представлений в год</t>
  </si>
  <si>
    <t>доход</t>
  </si>
  <si>
    <t>количество лет</t>
  </si>
  <si>
    <t>наполненность</t>
  </si>
  <si>
    <t>информация о новом мюзикле</t>
  </si>
  <si>
    <t>зависимость дохода в зависмости от наполненности зала и количества лет показа мюзикла</t>
  </si>
  <si>
    <t>наполненность зала (%)</t>
  </si>
  <si>
    <t>$B$7</t>
  </si>
  <si>
    <t>позитивный</t>
  </si>
  <si>
    <t>Автор: User , 07.06.2023
Автор изменений: User , 07.06.2023</t>
  </si>
  <si>
    <t>негативный</t>
  </si>
  <si>
    <t>вероятный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</si>
  <si>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</si>
  <si>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</si>
  <si>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</si>
  <si>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</si>
  <si>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</si>
  <si>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</si>
  <si>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</si>
  <si>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Microsoft Excel 16.0 Отчет о результатах</t>
  </si>
  <si>
    <t>Лист: [Семинар6_дз.xlsx]ДЗ_3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</si>
  <si>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</si>
  <si>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</si>
  <si>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</si>
  <si>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Число итераций: 4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</si>
  <si>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</si>
  <si>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</si>
  <si>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</si>
  <si>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</si>
  <si>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</si>
  <si>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</si>
  <si>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</si>
  <si>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</si>
  <si>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</si>
  <si>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</si>
  <si>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</si>
  <si>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</si>
  <si>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</si>
  <si>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</si>
  <si>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$B$6</t>
  </si>
  <si>
    <t>Продолжить</t>
  </si>
  <si>
    <t>$C$6</t>
  </si>
  <si>
    <t>$D$6</t>
  </si>
  <si>
    <t>$E$8</t>
  </si>
  <si>
    <t>$E$8&lt;=13000</t>
  </si>
  <si>
    <t>Привязка</t>
  </si>
  <si>
    <t>$E$9</t>
  </si>
  <si>
    <t>$E$9&lt;=3000</t>
  </si>
  <si>
    <t>Без привязки</t>
  </si>
  <si>
    <t>$B$6&lt;=$B$5</t>
  </si>
  <si>
    <t>$C$6&lt;=$C$5</t>
  </si>
  <si>
    <t>$D$6&lt;=$D$5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</si>
  <si>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</si>
  <si>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</si>
  <si>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</si>
  <si>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</si>
  <si>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</si>
  <si>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</si>
  <si>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</si>
  <si>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</si>
  <si>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</si>
  <si>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</si>
  <si>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</si>
  <si>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</si>
  <si>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</si>
  <si>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</si>
  <si>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</si>
  <si>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</si>
  <si>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</si>
  <si>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</si>
  <si>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</si>
  <si>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</si>
  <si>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наполненность_зала</t>
  </si>
  <si>
    <t>Отчет создан: 07.06.2023 21:14:38</t>
  </si>
  <si>
    <t>Время решения: 0,062 секунд.</t>
  </si>
  <si>
    <t>Прибыль_общая</t>
  </si>
  <si>
    <t>количество_единиц_мышек</t>
  </si>
  <si>
    <t>количество_единиц_клавиаутур</t>
  </si>
  <si>
    <t>количество_единиц_джойстиков</t>
  </si>
  <si>
    <t>Отчет создан: 07.06.2023 21:14:39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</si>
</sst>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₽&quot;_-;\-* #,##0.00\ &quot;₽&quot;_-;_-* &quot;-&quot;??\ &quot;₽&quot;_-;_-@_-"/>
    <numFmt numFmtId="166" formatCode="_-* #,##0\ &quot;₽&quot;_-;\-* #,##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/>
      <bottom style="medium">
        <color theme="4" tint="0.59999389629810485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0" fontId="4" fillId="9" borderId="15" applyNumberFormat="0" applyAlignment="0" applyProtection="0"/>
    <xf numFmtId="0" fontId="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2" xfId="0" applyFont="1" applyFill="1" applyBorder="1"/>
    <xf numFmtId="0" fontId="1" fillId="6" borderId="14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6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6" borderId="6" xfId="0" applyFont="1" applyFill="1" applyBorder="1"/>
    <xf numFmtId="0" fontId="2" fillId="5" borderId="9" xfId="0" applyFont="1" applyFill="1" applyBorder="1"/>
    <xf numFmtId="0" fontId="0" fillId="5" borderId="11" xfId="0" applyFill="1" applyBorder="1"/>
    <xf numFmtId="0" fontId="0" fillId="0" borderId="0" xfId="0" applyAlignment="1">
      <alignment horizontal="left"/>
    </xf>
    <xf numFmtId="166" fontId="0" fillId="13" borderId="0" xfId="6" applyNumberFormat="1" applyFont="1" applyBorder="1" applyAlignment="1">
      <alignment horizontal="right"/>
    </xf>
    <xf numFmtId="0" fontId="3" fillId="12" borderId="0" xfId="5" applyBorder="1" applyAlignment="1">
      <alignment horizontal="center"/>
    </xf>
    <xf numFmtId="0" fontId="3" fillId="11" borderId="0" xfId="4" applyBorder="1"/>
    <xf numFmtId="166" fontId="0" fillId="0" borderId="0" xfId="1" applyNumberFormat="1" applyFont="1" applyBorder="1"/>
    <xf numFmtId="0" fontId="5" fillId="10" borderId="16" xfId="3" applyBorder="1" applyAlignment="1">
      <alignment horizontal="center"/>
    </xf>
    <xf numFmtId="0" fontId="5" fillId="10" borderId="22" xfId="3" applyBorder="1" applyAlignment="1">
      <alignment horizontal="center"/>
    </xf>
    <xf numFmtId="0" fontId="5" fillId="10" borderId="17" xfId="3" applyBorder="1" applyAlignment="1">
      <alignment horizontal="center"/>
    </xf>
    <xf numFmtId="0" fontId="3" fillId="12" borderId="18" xfId="5" applyBorder="1" applyAlignment="1">
      <alignment horizontal="center"/>
    </xf>
    <xf numFmtId="0" fontId="3" fillId="12" borderId="19" xfId="5" applyBorder="1" applyAlignment="1">
      <alignment horizontal="center"/>
    </xf>
    <xf numFmtId="166" fontId="0" fillId="13" borderId="18" xfId="6" applyNumberFormat="1" applyFont="1" applyBorder="1" applyAlignment="1"/>
    <xf numFmtId="0" fontId="3" fillId="11" borderId="19" xfId="4" applyBorder="1"/>
    <xf numFmtId="0" fontId="3" fillId="12" borderId="18" xfId="5" applyFont="1" applyBorder="1" applyAlignment="1">
      <alignment horizontal="center" textRotation="90"/>
    </xf>
    <xf numFmtId="166" fontId="0" fillId="0" borderId="19" xfId="1" applyNumberFormat="1" applyFont="1" applyBorder="1"/>
    <xf numFmtId="0" fontId="3" fillId="12" borderId="20" xfId="5" applyFont="1" applyBorder="1" applyAlignment="1">
      <alignment horizontal="center" textRotation="90"/>
    </xf>
    <xf numFmtId="166" fontId="0" fillId="0" borderId="23" xfId="1" applyNumberFormat="1" applyFont="1" applyBorder="1"/>
    <xf numFmtId="166" fontId="0" fillId="0" borderId="21" xfId="1" applyNumberFormat="1" applyFont="1" applyBorder="1"/>
    <xf numFmtId="0" fontId="4" fillId="14" borderId="18" xfId="2" applyFill="1" applyBorder="1"/>
    <xf numFmtId="166" fontId="4" fillId="9" borderId="19" xfId="2" applyNumberFormat="1" applyBorder="1"/>
    <xf numFmtId="0" fontId="4" fillId="9" borderId="19" xfId="2" applyBorder="1"/>
    <xf numFmtId="0" fontId="4" fillId="15" borderId="20" xfId="2" applyFill="1" applyBorder="1"/>
    <xf numFmtId="166" fontId="4" fillId="15" borderId="21" xfId="2" applyNumberFormat="1" applyFill="1" applyBorder="1"/>
    <xf numFmtId="0" fontId="4" fillId="9" borderId="19" xfId="2" applyNumberFormat="1" applyBorder="1"/>
    <xf numFmtId="0" fontId="0" fillId="11" borderId="0" xfId="4" applyNumberFormat="1" applyFont="1" applyBorder="1"/>
    <xf numFmtId="0" fontId="3" fillId="11" borderId="0" xfId="4" applyNumberFormat="1" applyBorder="1"/>
    <xf numFmtId="0" fontId="0" fillId="0" borderId="0" xfId="0" applyFill="1" applyBorder="1" applyAlignment="1"/>
    <xf numFmtId="166" fontId="0" fillId="0" borderId="7" xfId="0" applyNumberFormat="1" applyFill="1" applyBorder="1" applyAlignment="1"/>
    <xf numFmtId="0" fontId="7" fillId="16" borderId="24" xfId="0" applyFont="1" applyFill="1" applyBorder="1" applyAlignment="1">
      <alignment horizontal="left"/>
    </xf>
    <xf numFmtId="0" fontId="7" fillId="16" borderId="2" xfId="0" applyFont="1" applyFill="1" applyBorder="1" applyAlignment="1">
      <alignment horizontal="left"/>
    </xf>
    <xf numFmtId="0" fontId="8" fillId="17" borderId="0" xfId="0" applyFont="1" applyFill="1" applyBorder="1" applyAlignment="1">
      <alignment horizontal="left"/>
    </xf>
    <xf numFmtId="0" fontId="8" fillId="17" borderId="7" xfId="0" applyFont="1" applyFill="1" applyBorder="1" applyAlignment="1">
      <alignment horizontal="left"/>
    </xf>
    <xf numFmtId="0" fontId="10" fillId="16" borderId="2" xfId="0" applyFont="1" applyFill="1" applyBorder="1" applyAlignment="1">
      <alignment horizontal="right"/>
    </xf>
    <xf numFmtId="0" fontId="10" fillId="16" borderId="24" xfId="0" applyFont="1" applyFill="1" applyBorder="1" applyAlignment="1">
      <alignment horizontal="right"/>
    </xf>
    <xf numFmtId="0" fontId="0" fillId="18" borderId="0" xfId="0" applyFill="1" applyBorder="1" applyAlignment="1"/>
    <xf numFmtId="0" fontId="6" fillId="0" borderId="0" xfId="0" applyFont="1" applyFill="1" applyBorder="1" applyAlignment="1">
      <alignment vertical="top" wrapText="1"/>
    </xf>
    <xf numFmtId="0" fontId="2" fillId="0" borderId="0" xfId="0" applyFont="1"/>
    <xf numFmtId="0" fontId="0" fillId="0" borderId="28" xfId="0" applyFill="1" applyBorder="1" applyAlignment="1"/>
    <xf numFmtId="0" fontId="9" fillId="0" borderId="27" xfId="0" applyFont="1" applyFill="1" applyBorder="1" applyAlignment="1">
      <alignment horizontal="center"/>
    </xf>
    <xf numFmtId="0" fontId="0" fillId="0" borderId="29" xfId="0" applyFill="1" applyBorder="1" applyAlignment="1"/>
    <xf numFmtId="0" fontId="0" fillId="0" borderId="28" xfId="0" applyNumberFormat="1" applyFill="1" applyBorder="1" applyAlignment="1"/>
    <xf numFmtId="0" fontId="0" fillId="0" borderId="29" xfId="0" applyNumberFormat="1" applyFill="1" applyBorder="1" applyAlignment="1"/>
    <xf numFmtId="0" fontId="9" fillId="0" borderId="25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0" fillId="0" borderId="30" xfId="0" applyFill="1" applyBorder="1" applyAlignment="1"/>
    <xf numFmtId="0" fontId="9" fillId="17" borderId="30" xfId="0" applyFont="1" applyFill="1" applyBorder="1" applyAlignment="1">
      <alignment horizontal="left"/>
    </xf>
  </cellXfs>
  <cellStyles count="7">
    <cellStyle name="20% — акцент1" xfId="4" builtinId="30"/>
    <cellStyle name="20% — акцент2" xfId="6" builtinId="34"/>
    <cellStyle name="40% — акцент1" xfId="5" builtinId="31"/>
    <cellStyle name="Акцент1" xfId="3" builtinId="29"/>
    <cellStyle name="Вывод" xfId="2" builtinId="21"/>
    <cellStyle name="Денежный" xfId="1" builtinId="4"/>
    <cellStyle name="Обычный" xfId="0" builtinId="0"/>
  </cellStyles>
  <dxfs count="14">
    <dxf>
      <fill>
        <patternFill patternType="solid">
          <fgColor indexed="64"/>
          <bgColor theme="4" tint="0.79998168889431442"/>
        </patternFill>
      </fill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/>
        <bottom/>
        <vertical style="thin">
          <color theme="4" tint="0.59999389629810485"/>
        </vertical>
        <horizontal style="thin">
          <color theme="4" tint="0.59999389629810485"/>
        </horizontal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/>
        <bottom/>
        <vertical style="thin">
          <color theme="4" tint="0.59999389629810485"/>
        </vertical>
        <horizontal style="thin">
          <color theme="4" tint="0.59999389629810485"/>
        </horizontal>
      </border>
    </dxf>
    <dxf>
      <border diagonalUp="0" diagonalDown="0"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6" formatCode="_-* #,##0\ &quot;₽&quot;_-;\-* #,##0\ &quot;₽&quot;_-;_-* &quot;-&quot;??\ &quot;₽&quot;_-;_-@_-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8" tint="-0.24994659260841701"/>
        </patternFill>
      </fill>
    </dxf>
    <dxf>
      <fill>
        <patternFill>
          <bgColor theme="4" tint="0.59996337778862885"/>
        </patternFill>
      </fill>
    </dxf>
  </dxfs>
  <tableStyles count="3" defaultTableStyle="TableStyleMedium2" defaultPivotStyle="PivotStyleLight16">
    <tableStyle name="мой стиль" pivot="0" count="3" xr9:uid="{ED127656-C5AB-40BA-AE56-0CB841FB183F}">
      <tableStyleElement type="wholeTable" dxfId="10"/>
      <tableStyleElement type="totalRow" dxfId="8"/>
      <tableStyleElement type="firstColumn" dxfId="9"/>
    </tableStyle>
    <tableStyle name="Стиль таблицы 1" pivot="0" count="0" xr9:uid="{37CF3D3A-FE70-461F-AE47-5B5007385F79}"/>
    <tableStyle name="Стиль таблицы 2" pivot="0" count="3" xr9:uid="{306B152F-B159-4188-B1D1-72115CCD8C97}">
      <tableStyleElement type="wholeTable" dxfId="11"/>
      <tableStyleElement type="firstColumn" dxfId="12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148FCE-AB1B-4178-9B4C-80E19B480412}" name="Таблица7" displayName="Таблица7" ref="A2:B8" headerRowCount="0" headerRowDxfId="2" totalsRowDxfId="1" tableBorderDxfId="3" headerRowCellStyle="Вывод" dataCellStyle="Вывод" totalsRowCellStyle="Вывод">
  <tableColumns count="2">
    <tableColumn id="1" xr3:uid="{61D8D059-77A3-4797-8C47-8BEE9AE5F985}" name="Столбец1" totalsRowLabel="Итог" headerRowDxfId="4" dataDxfId="0" totalsRowDxfId="6" headerRowCellStyle="20% — акцент1" dataCellStyle="Вывод"/>
    <tableColumn id="2" xr3:uid="{30CB1130-5191-424A-901B-1BD439A7CAAB}" name="Столбец2" totalsRowFunction="sum" headerRowDxfId="5" totalsRowDxfId="7" headerRowCellStyle="Денежный" dataCellStyle="Вывод"/>
  </tableColumns>
  <tableStyleInfo name="мой стиль" showFirstColumn="1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22F7-6A53-46C8-9BB4-4BA1DF404AA4}">
  <sheetPr>
    <outlinePr summaryBelow="0"/>
  </sheetPr>
  <dimension ref="B1:G11"/>
  <sheetViews>
    <sheetView showGridLines="0" workbookViewId="0"/>
  </sheetViews>
  <sheetFormatPr defaultRowHeight="15" outlineLevelRow="1" outlineLevelCol="1" x14ac:dyDescent="0.25"/>
  <cols>
    <col min="3" max="3" width="20.28515625" bestFit="1" customWidth="1"/>
    <col min="4" max="7" width="16.140625" bestFit="1" customWidth="1" outlineLevel="1"/>
  </cols>
  <sheetData>
    <row r="1" spans="2:7" ht="15.75" thickBot="1" x14ac:dyDescent="0.3"/>
    <row r="2" spans="2:7" ht="15.75" x14ac:dyDescent="0.25">
      <c r="B2" s="54" t="s">
        <v>29</v>
      </c>
      <c r="C2" s="54"/>
      <c r="D2" s="57"/>
      <c r="E2" s="57"/>
      <c r="F2" s="57"/>
      <c r="G2" s="57"/>
    </row>
    <row r="3" spans="2:7" ht="15.75" collapsed="1" x14ac:dyDescent="0.25">
      <c r="B3" s="53"/>
      <c r="C3" s="53"/>
      <c r="D3" s="58" t="s">
        <v>31</v>
      </c>
      <c r="E3" s="58" t="s">
        <v>25</v>
      </c>
      <c r="F3" s="58" t="s">
        <v>27</v>
      </c>
      <c r="G3" s="58" t="s">
        <v>28</v>
      </c>
    </row>
    <row r="4" spans="2:7" ht="45" hidden="1" outlineLevel="1" x14ac:dyDescent="0.25">
      <c r="B4" s="55"/>
      <c r="C4" s="55"/>
      <c r="D4" s="51"/>
      <c r="E4" s="60" t="s">
        <v>26</v>
      </c>
      <c r="F4" s="60" t="s">
        <v>26</v>
      </c>
      <c r="G4" s="60" t="s">
        <v>26</v>
      </c>
    </row>
    <row r="5" spans="2:7" x14ac:dyDescent="0.25">
      <c r="B5" s="70" t="s">
        <v>30</v>
      </c>
      <c r="C5" s="70"/>
      <c r="D5" s="69"/>
      <c r="E5" s="69"/>
      <c r="F5" s="69"/>
      <c r="G5" s="69"/>
    </row>
    <row r="6" spans="2:7" outlineLevel="1" x14ac:dyDescent="0.25">
      <c r="B6" s="55"/>
      <c r="C6" s="55" t="s">
        <v>89</v>
      </c>
      <c r="D6" s="51">
        <v>90</v>
      </c>
      <c r="E6" s="59">
        <v>90</v>
      </c>
      <c r="F6" s="59">
        <v>50</v>
      </c>
      <c r="G6" s="59">
        <v>75</v>
      </c>
    </row>
    <row r="7" spans="2:7" x14ac:dyDescent="0.25">
      <c r="B7" s="70" t="s">
        <v>32</v>
      </c>
      <c r="C7" s="70"/>
      <c r="D7" s="69"/>
      <c r="E7" s="69"/>
      <c r="F7" s="69"/>
      <c r="G7" s="69"/>
    </row>
    <row r="8" spans="2:7" ht="15.75" outlineLevel="1" thickBot="1" x14ac:dyDescent="0.3">
      <c r="B8" s="56"/>
      <c r="C8" s="56" t="s">
        <v>18</v>
      </c>
      <c r="D8" s="52">
        <v>2249500000</v>
      </c>
      <c r="E8" s="52">
        <v>2249500000</v>
      </c>
      <c r="F8" s="52">
        <v>1227500000</v>
      </c>
      <c r="G8" s="52">
        <v>1866250000</v>
      </c>
    </row>
    <row r="9" spans="2:7" x14ac:dyDescent="0.25">
      <c r="B9" t="s">
        <v>33</v>
      </c>
    </row>
    <row r="10" spans="2:7" x14ac:dyDescent="0.25">
      <c r="B10" t="s">
        <v>34</v>
      </c>
    </row>
    <row r="11" spans="2:7" x14ac:dyDescent="0.25">
      <c r="B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8375-3AEE-435D-A48E-CAE5DCDEC17A}">
  <dimension ref="A1:K19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16.5703125" bestFit="1" customWidth="1"/>
    <col min="3" max="3" width="6.42578125" customWidth="1"/>
    <col min="4" max="4" width="5" customWidth="1"/>
    <col min="5" max="5" width="12.7109375" customWidth="1"/>
    <col min="6" max="6" width="19.7109375" customWidth="1"/>
    <col min="7" max="7" width="18.140625" customWidth="1"/>
    <col min="8" max="8" width="15.28515625" customWidth="1"/>
    <col min="9" max="9" width="21.140625" customWidth="1"/>
    <col min="10" max="10" width="19.5703125" customWidth="1"/>
    <col min="11" max="11" width="16.5703125" customWidth="1"/>
  </cols>
  <sheetData>
    <row r="1" spans="1:11" x14ac:dyDescent="0.25">
      <c r="A1" s="31" t="s">
        <v>21</v>
      </c>
      <c r="B1" s="33"/>
    </row>
    <row r="2" spans="1:11" x14ac:dyDescent="0.25">
      <c r="A2" s="43" t="s">
        <v>14</v>
      </c>
      <c r="B2" s="44">
        <v>50000000</v>
      </c>
      <c r="F2" s="26"/>
      <c r="G2" s="26"/>
      <c r="H2" s="26"/>
      <c r="I2" s="26"/>
      <c r="J2" s="26"/>
    </row>
    <row r="3" spans="1:11" x14ac:dyDescent="0.25">
      <c r="A3" s="43" t="s">
        <v>15</v>
      </c>
      <c r="B3" s="44">
        <v>3500</v>
      </c>
    </row>
    <row r="4" spans="1:11" x14ac:dyDescent="0.25">
      <c r="A4" s="43" t="s">
        <v>16</v>
      </c>
      <c r="B4" s="45">
        <v>2000</v>
      </c>
    </row>
    <row r="5" spans="1:11" x14ac:dyDescent="0.25">
      <c r="A5" s="43" t="s">
        <v>17</v>
      </c>
      <c r="B5" s="45">
        <v>365</v>
      </c>
    </row>
    <row r="6" spans="1:11" x14ac:dyDescent="0.25">
      <c r="A6" s="43" t="s">
        <v>19</v>
      </c>
      <c r="B6" s="45">
        <v>1</v>
      </c>
    </row>
    <row r="7" spans="1:11" x14ac:dyDescent="0.25">
      <c r="A7" s="43" t="s">
        <v>23</v>
      </c>
      <c r="B7" s="48">
        <v>90</v>
      </c>
    </row>
    <row r="8" spans="1:11" ht="15.75" thickBot="1" x14ac:dyDescent="0.3">
      <c r="A8" s="46" t="s">
        <v>18</v>
      </c>
      <c r="B8" s="47">
        <f>B3*B4*(B7/100)*B5*B6-B2</f>
        <v>2249500000</v>
      </c>
    </row>
    <row r="11" spans="1:11" ht="15.75" thickBot="1" x14ac:dyDescent="0.3"/>
    <row r="12" spans="1:11" x14ac:dyDescent="0.25">
      <c r="E12" s="31" t="s">
        <v>22</v>
      </c>
      <c r="F12" s="32"/>
      <c r="G12" s="32"/>
      <c r="H12" s="32"/>
      <c r="I12" s="32"/>
      <c r="J12" s="32"/>
      <c r="K12" s="33"/>
    </row>
    <row r="13" spans="1:11" x14ac:dyDescent="0.25">
      <c r="E13" s="34"/>
      <c r="F13" s="28"/>
      <c r="G13" s="28" t="s">
        <v>19</v>
      </c>
      <c r="H13" s="28"/>
      <c r="I13" s="28"/>
      <c r="J13" s="28"/>
      <c r="K13" s="35"/>
    </row>
    <row r="14" spans="1:11" x14ac:dyDescent="0.25">
      <c r="E14" s="36" t="s">
        <v>18</v>
      </c>
      <c r="F14" s="27">
        <f>B8</f>
        <v>2249500000</v>
      </c>
      <c r="G14" s="29">
        <v>1</v>
      </c>
      <c r="H14" s="29">
        <v>2</v>
      </c>
      <c r="I14" s="29">
        <v>3</v>
      </c>
      <c r="J14" s="29">
        <v>4</v>
      </c>
      <c r="K14" s="37">
        <v>5</v>
      </c>
    </row>
    <row r="15" spans="1:11" x14ac:dyDescent="0.25">
      <c r="E15" s="38" t="s">
        <v>20</v>
      </c>
      <c r="F15" s="49">
        <v>70</v>
      </c>
      <c r="G15" s="30">
        <f t="dataTable" ref="G15:K19" dt2D="1" dtr="1" r1="B6" r2="B7"/>
        <v>1738500000</v>
      </c>
      <c r="H15" s="30">
        <v>3527000000</v>
      </c>
      <c r="I15" s="30">
        <v>5315500000</v>
      </c>
      <c r="J15" s="30">
        <v>7104000000</v>
      </c>
      <c r="K15" s="39">
        <v>8892500000</v>
      </c>
    </row>
    <row r="16" spans="1:11" x14ac:dyDescent="0.25">
      <c r="E16" s="38"/>
      <c r="F16" s="50">
        <v>75</v>
      </c>
      <c r="G16" s="30">
        <v>1866250000</v>
      </c>
      <c r="H16" s="30">
        <v>3782500000</v>
      </c>
      <c r="I16" s="30">
        <v>5698750000</v>
      </c>
      <c r="J16" s="30">
        <v>7615000000</v>
      </c>
      <c r="K16" s="39">
        <v>9531250000</v>
      </c>
    </row>
    <row r="17" spans="5:11" x14ac:dyDescent="0.25">
      <c r="E17" s="38"/>
      <c r="F17" s="49">
        <v>80</v>
      </c>
      <c r="G17" s="30">
        <v>1994000000</v>
      </c>
      <c r="H17" s="30">
        <v>4038000000</v>
      </c>
      <c r="I17" s="30">
        <v>6082000000</v>
      </c>
      <c r="J17" s="30">
        <v>8126000000</v>
      </c>
      <c r="K17" s="39">
        <v>10170000000</v>
      </c>
    </row>
    <row r="18" spans="5:11" x14ac:dyDescent="0.25">
      <c r="E18" s="38"/>
      <c r="F18" s="50">
        <v>85</v>
      </c>
      <c r="G18" s="30">
        <v>2121750000</v>
      </c>
      <c r="H18" s="30">
        <v>4293500000</v>
      </c>
      <c r="I18" s="30">
        <v>6465250000</v>
      </c>
      <c r="J18" s="30">
        <v>8637000000</v>
      </c>
      <c r="K18" s="39">
        <v>10808750000</v>
      </c>
    </row>
    <row r="19" spans="5:11" ht="15.75" thickBot="1" x14ac:dyDescent="0.3">
      <c r="E19" s="40"/>
      <c r="F19" s="49">
        <v>90</v>
      </c>
      <c r="G19" s="41">
        <v>2249500000</v>
      </c>
      <c r="H19" s="41">
        <v>4549000000</v>
      </c>
      <c r="I19" s="41">
        <v>6848500000</v>
      </c>
      <c r="J19" s="41">
        <v>9148000000</v>
      </c>
      <c r="K19" s="42">
        <v>11447500000</v>
      </c>
    </row>
  </sheetData>
  <scenarios current="0" show="0" sqref="B8">
    <scenario name="позитивный" locked="1" count="1" user="User" comment="Автор: User , 07.06.2023_x000a_Автор изменений: User , 07.06.2023">
      <inputCells r="B7" val="90" numFmtId="9"/>
    </scenario>
    <scenario name="негативный" locked="1" count="1" user="User" comment="Автор: User , 07.06.2023_x000a_Автор изменений: User , 07.06.2023">
      <inputCells r="B7" val="50" numFmtId="9"/>
    </scenario>
    <scenario name="вероятный" locked="1" count="1" user="User" comment="Автор: User , 07.06.2023_x000a_Автор изменений: User , 07.06.2023">
      <inputCells r="B7" val="75" numFmtId="9"/>
    </scenario>
  </scenarios>
  <mergeCells count="6">
    <mergeCell ref="A1:B1"/>
    <mergeCell ref="E12:K12"/>
    <mergeCell ref="F2:J2"/>
    <mergeCell ref="E15:E19"/>
    <mergeCell ref="E13:F13"/>
    <mergeCell ref="G13:K13"/>
  </mergeCells>
  <conditionalFormatting sqref="G15:K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18E9-F485-4B37-8273-1F4191EFF0D0}">
  <dimension ref="A1:G32"/>
  <sheetViews>
    <sheetView showGridLines="0" topLeftCell="A4" workbookViewId="0"/>
  </sheetViews>
  <sheetFormatPr defaultRowHeight="15" x14ac:dyDescent="0.25"/>
  <cols>
    <col min="1" max="1" width="2.28515625" customWidth="1"/>
    <col min="2" max="2" width="7.5703125" bestFit="1" customWidth="1"/>
    <col min="3" max="3" width="31.855468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61" t="s">
        <v>36</v>
      </c>
    </row>
    <row r="2" spans="1:5" x14ac:dyDescent="0.25">
      <c r="A2" s="61" t="s">
        <v>37</v>
      </c>
    </row>
    <row r="3" spans="1:5" x14ac:dyDescent="0.25">
      <c r="A3" s="61" t="s">
        <v>90</v>
      </c>
    </row>
    <row r="4" spans="1:5" x14ac:dyDescent="0.25">
      <c r="A4" s="61" t="s">
        <v>38</v>
      </c>
    </row>
    <row r="5" spans="1:5" x14ac:dyDescent="0.25">
      <c r="A5" s="61" t="s">
        <v>39</v>
      </c>
    </row>
    <row r="6" spans="1:5" x14ac:dyDescent="0.25">
      <c r="A6" s="61"/>
      <c r="B6" t="s">
        <v>40</v>
      </c>
    </row>
    <row r="7" spans="1:5" x14ac:dyDescent="0.25">
      <c r="A7" s="61"/>
      <c r="B7" t="s">
        <v>91</v>
      </c>
    </row>
    <row r="8" spans="1:5" x14ac:dyDescent="0.25">
      <c r="A8" s="61"/>
      <c r="B8" t="s">
        <v>41</v>
      </c>
    </row>
    <row r="9" spans="1:5" x14ac:dyDescent="0.25">
      <c r="A9" s="61" t="s">
        <v>42</v>
      </c>
    </row>
    <row r="10" spans="1:5" x14ac:dyDescent="0.25">
      <c r="B10" t="s">
        <v>43</v>
      </c>
    </row>
    <row r="11" spans="1:5" x14ac:dyDescent="0.25">
      <c r="B11" t="s">
        <v>44</v>
      </c>
    </row>
    <row r="14" spans="1:5" ht="15.75" thickBot="1" x14ac:dyDescent="0.3">
      <c r="A14" t="s">
        <v>45</v>
      </c>
    </row>
    <row r="15" spans="1:5" ht="15.75" thickBot="1" x14ac:dyDescent="0.3">
      <c r="B15" s="63" t="s">
        <v>46</v>
      </c>
      <c r="C15" s="63" t="s">
        <v>47</v>
      </c>
      <c r="D15" s="63" t="s">
        <v>48</v>
      </c>
      <c r="E15" s="63" t="s">
        <v>49</v>
      </c>
    </row>
    <row r="16" spans="1:5" ht="15.75" thickBot="1" x14ac:dyDescent="0.3">
      <c r="B16" s="62" t="s">
        <v>24</v>
      </c>
      <c r="C16" s="62" t="s">
        <v>92</v>
      </c>
      <c r="D16" s="65">
        <v>48886666.666666664</v>
      </c>
      <c r="E16" s="65">
        <v>48886666.666666664</v>
      </c>
    </row>
    <row r="19" spans="1:7" ht="15.75" thickBot="1" x14ac:dyDescent="0.3">
      <c r="A19" t="s">
        <v>50</v>
      </c>
    </row>
    <row r="20" spans="1:7" ht="15.75" thickBot="1" x14ac:dyDescent="0.3">
      <c r="B20" s="63" t="s">
        <v>46</v>
      </c>
      <c r="C20" s="63" t="s">
        <v>47</v>
      </c>
      <c r="D20" s="63" t="s">
        <v>48</v>
      </c>
      <c r="E20" s="63" t="s">
        <v>49</v>
      </c>
      <c r="F20" s="63" t="s">
        <v>51</v>
      </c>
    </row>
    <row r="21" spans="1:7" x14ac:dyDescent="0.25">
      <c r="B21" s="64" t="s">
        <v>56</v>
      </c>
      <c r="C21" s="64" t="s">
        <v>93</v>
      </c>
      <c r="D21" s="66">
        <v>15000</v>
      </c>
      <c r="E21" s="66">
        <v>15000</v>
      </c>
      <c r="F21" s="64" t="s">
        <v>57</v>
      </c>
    </row>
    <row r="22" spans="1:7" x14ac:dyDescent="0.25">
      <c r="B22" s="64" t="s">
        <v>58</v>
      </c>
      <c r="C22" s="64" t="s">
        <v>94</v>
      </c>
      <c r="D22" s="66">
        <v>24533.333333333332</v>
      </c>
      <c r="E22" s="66">
        <v>24533.333333333332</v>
      </c>
      <c r="F22" s="64" t="s">
        <v>57</v>
      </c>
    </row>
    <row r="23" spans="1:7" ht="15.75" thickBot="1" x14ac:dyDescent="0.3">
      <c r="B23" s="62" t="s">
        <v>59</v>
      </c>
      <c r="C23" s="62" t="s">
        <v>95</v>
      </c>
      <c r="D23" s="65">
        <v>11000</v>
      </c>
      <c r="E23" s="65">
        <v>11000</v>
      </c>
      <c r="F23" s="62" t="s">
        <v>57</v>
      </c>
    </row>
    <row r="26" spans="1:7" ht="15.75" thickBot="1" x14ac:dyDescent="0.3">
      <c r="A26" t="s">
        <v>7</v>
      </c>
    </row>
    <row r="27" spans="1:7" ht="15.75" thickBot="1" x14ac:dyDescent="0.3">
      <c r="B27" s="63" t="s">
        <v>46</v>
      </c>
      <c r="C27" s="63" t="s">
        <v>47</v>
      </c>
      <c r="D27" s="63" t="s">
        <v>52</v>
      </c>
      <c r="E27" s="63" t="s">
        <v>53</v>
      </c>
      <c r="F27" s="63" t="s">
        <v>54</v>
      </c>
      <c r="G27" s="63" t="s">
        <v>55</v>
      </c>
    </row>
    <row r="28" spans="1:7" x14ac:dyDescent="0.25">
      <c r="B28" s="64" t="s">
        <v>60</v>
      </c>
      <c r="C28" s="64" t="s">
        <v>12</v>
      </c>
      <c r="D28" s="66">
        <v>13000</v>
      </c>
      <c r="E28" s="64" t="s">
        <v>61</v>
      </c>
      <c r="F28" s="64" t="s">
        <v>62</v>
      </c>
      <c r="G28" s="64">
        <v>0</v>
      </c>
    </row>
    <row r="29" spans="1:7" x14ac:dyDescent="0.25">
      <c r="B29" s="64" t="s">
        <v>63</v>
      </c>
      <c r="C29" s="64" t="s">
        <v>13</v>
      </c>
      <c r="D29" s="66">
        <v>2389.333333333333</v>
      </c>
      <c r="E29" s="64" t="s">
        <v>64</v>
      </c>
      <c r="F29" s="64" t="s">
        <v>65</v>
      </c>
      <c r="G29" s="64">
        <v>610.66666666666697</v>
      </c>
    </row>
    <row r="30" spans="1:7" x14ac:dyDescent="0.25">
      <c r="B30" s="64" t="s">
        <v>56</v>
      </c>
      <c r="C30" s="64" t="s">
        <v>93</v>
      </c>
      <c r="D30" s="66">
        <v>15000</v>
      </c>
      <c r="E30" s="64" t="s">
        <v>66</v>
      </c>
      <c r="F30" s="64" t="s">
        <v>62</v>
      </c>
      <c r="G30" s="64">
        <v>0</v>
      </c>
    </row>
    <row r="31" spans="1:7" x14ac:dyDescent="0.25">
      <c r="B31" s="64" t="s">
        <v>58</v>
      </c>
      <c r="C31" s="64" t="s">
        <v>94</v>
      </c>
      <c r="D31" s="66">
        <v>24533.333333333332</v>
      </c>
      <c r="E31" s="64" t="s">
        <v>67</v>
      </c>
      <c r="F31" s="64" t="s">
        <v>65</v>
      </c>
      <c r="G31" s="64">
        <v>4466.6666666666679</v>
      </c>
    </row>
    <row r="32" spans="1:7" ht="15.75" thickBot="1" x14ac:dyDescent="0.3">
      <c r="B32" s="62" t="s">
        <v>59</v>
      </c>
      <c r="C32" s="62" t="s">
        <v>95</v>
      </c>
      <c r="D32" s="65">
        <v>11000</v>
      </c>
      <c r="E32" s="62" t="s">
        <v>68</v>
      </c>
      <c r="F32" s="62" t="s">
        <v>62</v>
      </c>
      <c r="G32" s="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BC2-97FB-4B0D-884C-93904E9F9F11}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31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61" t="s">
        <v>69</v>
      </c>
    </row>
    <row r="2" spans="1:8" x14ac:dyDescent="0.25">
      <c r="A2" s="61" t="s">
        <v>37</v>
      </c>
    </row>
    <row r="3" spans="1:8" x14ac:dyDescent="0.25">
      <c r="A3" s="61" t="s">
        <v>96</v>
      </c>
    </row>
    <row r="6" spans="1:8" ht="15.75" thickBot="1" x14ac:dyDescent="0.3">
      <c r="A6" t="s">
        <v>50</v>
      </c>
    </row>
    <row r="7" spans="1:8" x14ac:dyDescent="0.25">
      <c r="B7" s="67"/>
      <c r="C7" s="67"/>
      <c r="D7" s="67" t="s">
        <v>70</v>
      </c>
      <c r="E7" s="67" t="s">
        <v>72</v>
      </c>
      <c r="F7" s="67" t="s">
        <v>74</v>
      </c>
      <c r="G7" s="67" t="s">
        <v>76</v>
      </c>
      <c r="H7" s="67" t="s">
        <v>76</v>
      </c>
    </row>
    <row r="8" spans="1:8" ht="15.75" thickBot="1" x14ac:dyDescent="0.3">
      <c r="B8" s="68" t="s">
        <v>46</v>
      </c>
      <c r="C8" s="68" t="s">
        <v>47</v>
      </c>
      <c r="D8" s="68" t="s">
        <v>71</v>
      </c>
      <c r="E8" s="68" t="s">
        <v>73</v>
      </c>
      <c r="F8" s="68" t="s">
        <v>75</v>
      </c>
      <c r="G8" s="68" t="s">
        <v>77</v>
      </c>
      <c r="H8" s="68" t="s">
        <v>78</v>
      </c>
    </row>
    <row r="9" spans="1:8" x14ac:dyDescent="0.25">
      <c r="B9" s="64" t="s">
        <v>56</v>
      </c>
      <c r="C9" s="64" t="s">
        <v>93</v>
      </c>
      <c r="D9" s="64">
        <v>15000</v>
      </c>
      <c r="E9" s="64">
        <v>66.666666666666657</v>
      </c>
      <c r="F9" s="64">
        <v>800</v>
      </c>
      <c r="G9" s="64">
        <v>1E+30</v>
      </c>
      <c r="H9" s="64">
        <v>66.666666666666657</v>
      </c>
    </row>
    <row r="10" spans="1:8" x14ac:dyDescent="0.25">
      <c r="B10" s="64" t="s">
        <v>58</v>
      </c>
      <c r="C10" s="64" t="s">
        <v>94</v>
      </c>
      <c r="D10" s="64">
        <v>24533.333333333332</v>
      </c>
      <c r="E10" s="64">
        <v>0</v>
      </c>
      <c r="F10" s="64">
        <v>1100</v>
      </c>
      <c r="G10" s="64">
        <v>25.000000000000004</v>
      </c>
      <c r="H10" s="64">
        <v>1100</v>
      </c>
    </row>
    <row r="11" spans="1:8" ht="15.75" thickBot="1" x14ac:dyDescent="0.3">
      <c r="B11" s="62" t="s">
        <v>59</v>
      </c>
      <c r="C11" s="62" t="s">
        <v>95</v>
      </c>
      <c r="D11" s="62">
        <v>11000</v>
      </c>
      <c r="E11" s="62">
        <v>20</v>
      </c>
      <c r="F11" s="62">
        <v>900</v>
      </c>
      <c r="G11" s="62">
        <v>1E+30</v>
      </c>
      <c r="H11" s="62">
        <v>20</v>
      </c>
    </row>
    <row r="13" spans="1:8" ht="15.75" thickBot="1" x14ac:dyDescent="0.3">
      <c r="A13" t="s">
        <v>7</v>
      </c>
    </row>
    <row r="14" spans="1:8" x14ac:dyDescent="0.25">
      <c r="B14" s="67"/>
      <c r="C14" s="67"/>
      <c r="D14" s="67" t="s">
        <v>70</v>
      </c>
      <c r="E14" s="67" t="s">
        <v>79</v>
      </c>
      <c r="F14" s="67" t="s">
        <v>81</v>
      </c>
      <c r="G14" s="67" t="s">
        <v>76</v>
      </c>
      <c r="H14" s="67" t="s">
        <v>76</v>
      </c>
    </row>
    <row r="15" spans="1:8" ht="15.75" thickBot="1" x14ac:dyDescent="0.3">
      <c r="B15" s="68" t="s">
        <v>46</v>
      </c>
      <c r="C15" s="68" t="s">
        <v>47</v>
      </c>
      <c r="D15" s="68" t="s">
        <v>71</v>
      </c>
      <c r="E15" s="68" t="s">
        <v>80</v>
      </c>
      <c r="F15" s="68" t="s">
        <v>82</v>
      </c>
      <c r="G15" s="68" t="s">
        <v>77</v>
      </c>
      <c r="H15" s="68" t="s">
        <v>78</v>
      </c>
    </row>
    <row r="16" spans="1:8" x14ac:dyDescent="0.25">
      <c r="B16" s="64" t="s">
        <v>60</v>
      </c>
      <c r="C16" s="64" t="s">
        <v>12</v>
      </c>
      <c r="D16" s="64">
        <v>13000</v>
      </c>
      <c r="E16" s="64">
        <v>3666.6666666666665</v>
      </c>
      <c r="F16" s="64">
        <v>13000</v>
      </c>
      <c r="G16" s="64">
        <v>1340.0000000000005</v>
      </c>
      <c r="H16" s="64">
        <v>7360</v>
      </c>
    </row>
    <row r="17" spans="2:8" ht="15.75" thickBot="1" x14ac:dyDescent="0.3">
      <c r="B17" s="62" t="s">
        <v>63</v>
      </c>
      <c r="C17" s="62" t="s">
        <v>13</v>
      </c>
      <c r="D17" s="62">
        <v>2389.333333333333</v>
      </c>
      <c r="E17" s="62">
        <v>0</v>
      </c>
      <c r="F17" s="62">
        <v>3000</v>
      </c>
      <c r="G17" s="62">
        <v>1E+30</v>
      </c>
      <c r="H17" s="62">
        <v>610.66666666666663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9377-2583-4A1E-8206-E382D4DA2AC6}">
  <dimension ref="A1:J15"/>
  <sheetViews>
    <sheetView showGridLines="0" workbookViewId="0">
      <selection activeCell="F19" sqref="F19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61" t="s">
        <v>83</v>
      </c>
    </row>
    <row r="2" spans="1:10" x14ac:dyDescent="0.25">
      <c r="A2" s="61" t="s">
        <v>37</v>
      </c>
    </row>
    <row r="3" spans="1:10" x14ac:dyDescent="0.25">
      <c r="A3" s="61" t="s">
        <v>96</v>
      </c>
    </row>
    <row r="5" spans="1:10" ht="15.75" thickBot="1" x14ac:dyDescent="0.3"/>
    <row r="6" spans="1:10" x14ac:dyDescent="0.25">
      <c r="B6" s="67"/>
      <c r="C6" s="67" t="s">
        <v>74</v>
      </c>
      <c r="D6" s="67"/>
    </row>
    <row r="7" spans="1:10" ht="15.75" thickBot="1" x14ac:dyDescent="0.3">
      <c r="B7" s="68" t="s">
        <v>46</v>
      </c>
      <c r="C7" s="68" t="s">
        <v>47</v>
      </c>
      <c r="D7" s="68" t="s">
        <v>71</v>
      </c>
    </row>
    <row r="8" spans="1:10" ht="15.75" thickBot="1" x14ac:dyDescent="0.3">
      <c r="B8" s="62" t="s">
        <v>24</v>
      </c>
      <c r="C8" s="62" t="s">
        <v>92</v>
      </c>
      <c r="D8" s="65">
        <v>48886666.666666664</v>
      </c>
    </row>
    <row r="10" spans="1:10" ht="15.75" thickBot="1" x14ac:dyDescent="0.3"/>
    <row r="11" spans="1:10" x14ac:dyDescent="0.25">
      <c r="B11" s="67"/>
      <c r="C11" s="67" t="s">
        <v>84</v>
      </c>
      <c r="D11" s="67"/>
      <c r="F11" s="67" t="s">
        <v>85</v>
      </c>
      <c r="G11" s="67" t="s">
        <v>74</v>
      </c>
      <c r="I11" s="67" t="s">
        <v>88</v>
      </c>
      <c r="J11" s="67" t="s">
        <v>74</v>
      </c>
    </row>
    <row r="12" spans="1:10" ht="15.75" thickBot="1" x14ac:dyDescent="0.3">
      <c r="B12" s="68" t="s">
        <v>46</v>
      </c>
      <c r="C12" s="68" t="s">
        <v>47</v>
      </c>
      <c r="D12" s="68" t="s">
        <v>71</v>
      </c>
      <c r="F12" s="68" t="s">
        <v>86</v>
      </c>
      <c r="G12" s="68" t="s">
        <v>87</v>
      </c>
      <c r="I12" s="68" t="s">
        <v>86</v>
      </c>
      <c r="J12" s="68" t="s">
        <v>87</v>
      </c>
    </row>
    <row r="13" spans="1:10" x14ac:dyDescent="0.25">
      <c r="B13" s="64" t="s">
        <v>56</v>
      </c>
      <c r="C13" s="64" t="s">
        <v>93</v>
      </c>
      <c r="D13" s="66">
        <v>15000</v>
      </c>
      <c r="F13" s="66">
        <v>0</v>
      </c>
      <c r="G13" s="66">
        <v>36886666.666666664</v>
      </c>
      <c r="I13" s="66">
        <v>15000</v>
      </c>
      <c r="J13" s="66">
        <v>48886666.666666664</v>
      </c>
    </row>
    <row r="14" spans="1:10" x14ac:dyDescent="0.25">
      <c r="B14" s="64" t="s">
        <v>58</v>
      </c>
      <c r="C14" s="64" t="s">
        <v>94</v>
      </c>
      <c r="D14" s="66">
        <v>24533.333333333332</v>
      </c>
      <c r="F14" s="66">
        <v>0</v>
      </c>
      <c r="G14" s="66">
        <v>21900000</v>
      </c>
      <c r="I14" s="66">
        <v>24533.33333331846</v>
      </c>
      <c r="J14" s="66">
        <v>48886666.66665031</v>
      </c>
    </row>
    <row r="15" spans="1:10" ht="15.75" thickBot="1" x14ac:dyDescent="0.3">
      <c r="B15" s="62" t="s">
        <v>59</v>
      </c>
      <c r="C15" s="62" t="s">
        <v>95</v>
      </c>
      <c r="D15" s="65">
        <v>11000</v>
      </c>
      <c r="F15" s="65">
        <v>0</v>
      </c>
      <c r="G15" s="65">
        <v>38986666.666666664</v>
      </c>
      <c r="I15" s="65">
        <v>11000</v>
      </c>
      <c r="J15" s="65">
        <v>48886666.666666664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B7D-E739-43CB-B0F3-FC7DFBAC2375}">
  <dimension ref="A1:F9"/>
  <sheetViews>
    <sheetView tabSelected="1" workbookViewId="0">
      <selection activeCell="B7" sqref="B7"/>
    </sheetView>
  </sheetViews>
  <sheetFormatPr defaultRowHeight="15" x14ac:dyDescent="0.25"/>
  <cols>
    <col min="1" max="1" width="29.85546875" customWidth="1"/>
    <col min="2" max="3" width="12" bestFit="1" customWidth="1"/>
    <col min="4" max="4" width="10.140625" bestFit="1" customWidth="1"/>
    <col min="6" max="6" width="13.140625" bestFit="1" customWidth="1"/>
  </cols>
  <sheetData>
    <row r="1" spans="1:6" ht="15.75" thickBot="1" x14ac:dyDescent="0.3">
      <c r="A1" s="1"/>
      <c r="B1" s="4" t="s">
        <v>1</v>
      </c>
      <c r="C1" s="5" t="s">
        <v>2</v>
      </c>
      <c r="D1" s="6" t="s">
        <v>3</v>
      </c>
      <c r="F1" s="9" t="s">
        <v>7</v>
      </c>
    </row>
    <row r="2" spans="1:6" x14ac:dyDescent="0.25">
      <c r="A2" s="2" t="s">
        <v>0</v>
      </c>
      <c r="B2" s="11">
        <v>800</v>
      </c>
      <c r="C2" s="12">
        <v>1100</v>
      </c>
      <c r="D2" s="13">
        <v>900</v>
      </c>
      <c r="F2" s="7" t="s">
        <v>8</v>
      </c>
    </row>
    <row r="3" spans="1:6" ht="15.75" thickBot="1" x14ac:dyDescent="0.3">
      <c r="A3" s="3" t="s">
        <v>5</v>
      </c>
      <c r="B3" s="14">
        <v>0.2</v>
      </c>
      <c r="C3" s="15">
        <v>0.3</v>
      </c>
      <c r="D3" s="16">
        <v>0.24</v>
      </c>
      <c r="F3" s="8" t="s">
        <v>9</v>
      </c>
    </row>
    <row r="4" spans="1:6" x14ac:dyDescent="0.25">
      <c r="A4" s="3" t="s">
        <v>4</v>
      </c>
      <c r="B4" s="14">
        <v>0.04</v>
      </c>
      <c r="C4" s="15">
        <v>5.5E-2</v>
      </c>
      <c r="D4" s="16">
        <v>0.04</v>
      </c>
    </row>
    <row r="5" spans="1:6" x14ac:dyDescent="0.25">
      <c r="A5" s="3" t="s">
        <v>6</v>
      </c>
      <c r="B5" s="14">
        <v>15000</v>
      </c>
      <c r="C5" s="15">
        <v>29000</v>
      </c>
      <c r="D5" s="16">
        <v>11000</v>
      </c>
    </row>
    <row r="6" spans="1:6" ht="15.75" thickBot="1" x14ac:dyDescent="0.3">
      <c r="A6" s="10" t="s">
        <v>11</v>
      </c>
      <c r="B6" s="17">
        <v>15000</v>
      </c>
      <c r="C6" s="18">
        <v>24533.333333333332</v>
      </c>
      <c r="D6" s="19">
        <v>11000</v>
      </c>
    </row>
    <row r="7" spans="1:6" ht="15.75" thickBot="1" x14ac:dyDescent="0.3">
      <c r="A7" s="24" t="s">
        <v>10</v>
      </c>
      <c r="B7" s="25">
        <f>SUMPRODUCT(B6:D6,B2:D2)</f>
        <v>48886666.666666664</v>
      </c>
    </row>
    <row r="8" spans="1:6" x14ac:dyDescent="0.25">
      <c r="A8" s="20" t="s">
        <v>12</v>
      </c>
      <c r="B8" s="21">
        <f>B6*B3</f>
        <v>3000</v>
      </c>
      <c r="C8" s="21">
        <f t="shared" ref="C8:D8" si="0">C6*C3</f>
        <v>7359.9999999999991</v>
      </c>
      <c r="D8" s="21">
        <f t="shared" si="0"/>
        <v>2640</v>
      </c>
      <c r="E8" s="22">
        <f>SUM(B8:D8)</f>
        <v>13000</v>
      </c>
    </row>
    <row r="9" spans="1:6" ht="15.75" thickBot="1" x14ac:dyDescent="0.3">
      <c r="A9" s="23" t="s">
        <v>13</v>
      </c>
      <c r="B9" s="18">
        <f>B4*B6</f>
        <v>600</v>
      </c>
      <c r="C9" s="18">
        <f t="shared" ref="C9:D9" si="1">C4*C6</f>
        <v>1349.3333333333333</v>
      </c>
      <c r="D9" s="18">
        <f t="shared" si="1"/>
        <v>440</v>
      </c>
      <c r="E9" s="19">
        <f>SUM(B9:D9)</f>
        <v>2389.333333333333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7</vt:i4>
      </vt:variant>
    </vt:vector>
  </HeadingPairs>
  <TitlesOfParts>
    <vt:vector size="13" baseType="lpstr">
      <vt:lpstr>Структура сценария</vt:lpstr>
      <vt:lpstr>ДЗ_1</vt:lpstr>
      <vt:lpstr>Отчет о результатах 1</vt:lpstr>
      <vt:lpstr>Отчет об устойчивости 1</vt:lpstr>
      <vt:lpstr>Отчет о пределах 1</vt:lpstr>
      <vt:lpstr>ДЗ_3</vt:lpstr>
      <vt:lpstr>ДЗ_1!доход</vt:lpstr>
      <vt:lpstr>доход</vt:lpstr>
      <vt:lpstr>количество_единиц_джойстиков</vt:lpstr>
      <vt:lpstr>количество_единиц_клавиаутур</vt:lpstr>
      <vt:lpstr>количество_единиц_мышек</vt:lpstr>
      <vt:lpstr>наполненность_зала</vt:lpstr>
      <vt:lpstr>Прибыль_общая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User</cp:lastModifiedBy>
  <dcterms:created xsi:type="dcterms:W3CDTF">2022-08-16T12:40:21Z</dcterms:created>
  <dcterms:modified xsi:type="dcterms:W3CDTF">2023-06-07T18:15:23Z</dcterms:modified>
</cp:coreProperties>
</file>